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analisis de datos\"/>
    </mc:Choice>
  </mc:AlternateContent>
  <xr:revisionPtr revIDLastSave="0" documentId="8_{37D6BD9E-0797-4C75-8E2F-C02EDD08C929}" xr6:coauthVersionLast="47" xr6:coauthVersionMax="47" xr10:uidLastSave="{00000000-0000-0000-0000-000000000000}"/>
  <bookViews>
    <workbookView xWindow="-120" yWindow="-120" windowWidth="20865" windowHeight="13740" xr2:uid="{9C9C0C5A-6596-47BB-AFF7-8F608494D571}"/>
  </bookViews>
  <sheets>
    <sheet name="RESUMEN PROYECTO" sheetId="5" r:id="rId1"/>
    <sheet name="COSTOS_OPERATIVOS" sheetId="2" r:id="rId2"/>
    <sheet name="VENTAS_PJ" sheetId="1" r:id="rId3"/>
    <sheet name="GASTOS DE VENTA" sheetId="3" r:id="rId4"/>
    <sheet name="OUTLIERS " sheetId="7" r:id="rId5"/>
  </sheets>
  <definedNames>
    <definedName name="_xlnm._FilterDatabase" localSheetId="2" hidden="1">VENTAS_PJ!$A$1:$F$459</definedName>
    <definedName name="_xlcn.WorksheetConnection_Libro2Tabla_COSTOS_OPERATIVOS" hidden="1">Tabla_COSTOS_OPERATIVOS[]</definedName>
    <definedName name="_xlcn.WorksheetConnection_Libro2Tabla2" hidden="1">Tabla2[]</definedName>
    <definedName name="_xlcn.WorksheetConnection_Libro2Tabla3" hidden="1">Tabla3[]</definedName>
    <definedName name="DatosExternos_1" localSheetId="1" hidden="1">COSTOS_OPERATIVOS!$A$1:$C$17</definedName>
  </definedNames>
  <calcPr calcId="191029"/>
  <pivotCaches>
    <pivotCache cacheId="3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3" name="Tabla3" connection="WorksheetConnection_Libro2!Tabla3"/>
          <x15:modelTable id="Tabla2" name="Tabla2" connection="WorksheetConnection_Libro2!Tabla2"/>
          <x15:modelTable id="Tabla_COSTOS_OPERATIVOS" name="Tabla_COSTOS_OPERATIVOS" connection="WorksheetConnection_Libro2!Tabla_COSTOS_OPERATIV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G2" i="7"/>
  <c r="C11" i="5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C3" i="5"/>
  <c r="C8" i="5"/>
  <c r="C6" i="5"/>
  <c r="C10" i="5"/>
  <c r="C9" i="5"/>
  <c r="C4" i="5"/>
  <c r="C5" i="5" l="1"/>
  <c r="C7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7474A2-6AFA-428B-ACBB-92F0D85F361D}" keepAlive="1" name="Consulta - COSTOS_OPERATIVOS" description="Conexión a la consulta 'COSTOS_OPERATIVOS' en el libro." type="5" refreshedVersion="8" background="1" saveData="1">
    <dbPr connection="Provider=Microsoft.Mashup.OleDb.1;Data Source=$Workbook$;Location=COSTOS_OPERATIVOS;Extended Properties=&quot;&quot;" command="SELECT * FROM [COSTOS_OPERATIVOS]"/>
  </connection>
  <connection id="2" xr16:uid="{DFACFEDC-439D-4D38-9CA8-254C83D4D79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00F3940-BB9D-4E1E-87D1-1F3D2D6E08C5}" name="WorksheetConnection_Libro2!Tabla_COSTOS_OPERATIVOS" type="102" refreshedVersion="8" minRefreshableVersion="5">
    <extLst>
      <ext xmlns:x15="http://schemas.microsoft.com/office/spreadsheetml/2010/11/main" uri="{DE250136-89BD-433C-8126-D09CA5730AF9}">
        <x15:connection id="Tabla_COSTOS_OPERATIVOS">
          <x15:rangePr sourceName="_xlcn.WorksheetConnection_Libro2Tabla_COSTOS_OPERATIVOS"/>
        </x15:connection>
      </ext>
    </extLst>
  </connection>
  <connection id="4" xr16:uid="{8D6B3688-9998-4BAE-886F-B8DAEE8606B5}" name="WorksheetConnection_Libro2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Libro2Tabla2"/>
        </x15:connection>
      </ext>
    </extLst>
  </connection>
  <connection id="5" xr16:uid="{B8C13520-888B-4138-812C-A91195084F61}" name="WorksheetConnection_Libro2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Libro2Tabla3"/>
        </x15:connection>
      </ext>
    </extLst>
  </connection>
</connections>
</file>

<file path=xl/sharedStrings.xml><?xml version="1.0" encoding="utf-8"?>
<sst xmlns="http://schemas.openxmlformats.org/spreadsheetml/2006/main" count="2125" uniqueCount="669">
  <si>
    <t>ID_COSTO</t>
  </si>
  <si>
    <t>DESCRIPCION</t>
  </si>
  <si>
    <t>MONTO</t>
  </si>
  <si>
    <t>Salarios y beneficios de los empleados</t>
  </si>
  <si>
    <t>Alquiler o arrendamiento de espacio comercial u oficinas</t>
  </si>
  <si>
    <t>Servicios públicos como electricidad agua y gas</t>
  </si>
  <si>
    <t>Gastos de mantenimiento y reparaciones de instalaciones</t>
  </si>
  <si>
    <t>Suministros de oficina y consumibles</t>
  </si>
  <si>
    <t>Gastos de tecnología y comunicación incluyendo servicios de Internet telefonía y software</t>
  </si>
  <si>
    <t>Honorarios profesionales como asesores legales y contables</t>
  </si>
  <si>
    <t>Costos de seguros como seguros generales o de responsabilidad civil</t>
  </si>
  <si>
    <t>Gastos de servicios financieros como comisiones bancarias o tarifas de procesamiento de pagos</t>
  </si>
  <si>
    <t>Gastos de almacenamiento y logística</t>
  </si>
  <si>
    <t>Costos de transporte y envío</t>
  </si>
  <si>
    <t>Gastos de mantenimiento y reparación de equipos</t>
  </si>
  <si>
    <t>Depreciación de activos fijos</t>
  </si>
  <si>
    <t>Gastos de investigación y desarrollo</t>
  </si>
  <si>
    <t>Costos de licencias y permisos</t>
  </si>
  <si>
    <t>Gastos de capacitación y desarrollo de empleados</t>
  </si>
  <si>
    <t>no_factura</t>
  </si>
  <si>
    <t>Nombre del cliente</t>
  </si>
  <si>
    <t>Dirección</t>
  </si>
  <si>
    <t>Total con iva</t>
  </si>
  <si>
    <t>Tienda</t>
  </si>
  <si>
    <t>Fecha</t>
  </si>
  <si>
    <t>A17854</t>
  </si>
  <si>
    <t>John Doe</t>
  </si>
  <si>
    <t>123 Main Street</t>
  </si>
  <si>
    <t>Tienda A</t>
  </si>
  <si>
    <t>A17855</t>
  </si>
  <si>
    <t>Jane Smith</t>
  </si>
  <si>
    <t>456 Elm Avenue</t>
  </si>
  <si>
    <t>Tienda B</t>
  </si>
  <si>
    <t>A17856</t>
  </si>
  <si>
    <t>David Johnson</t>
  </si>
  <si>
    <t>789 Oak Lane</t>
  </si>
  <si>
    <t>A17857</t>
  </si>
  <si>
    <t>Sarah Brown</t>
  </si>
  <si>
    <t>321 Pine Road</t>
  </si>
  <si>
    <t>Tienda C</t>
  </si>
  <si>
    <t>A17858</t>
  </si>
  <si>
    <t>Michael Wilson</t>
  </si>
  <si>
    <t>555 Maple Drive</t>
  </si>
  <si>
    <t>A17859</t>
  </si>
  <si>
    <t>Emily Davis</t>
  </si>
  <si>
    <t>987 Cedar Court</t>
  </si>
  <si>
    <t>A17860</t>
  </si>
  <si>
    <t>Mark Thompson</t>
  </si>
  <si>
    <t>246 Walnut Street</t>
  </si>
  <si>
    <t>A17861</t>
  </si>
  <si>
    <t>Michelle Anderson</t>
  </si>
  <si>
    <t>654 Birch Lane</t>
  </si>
  <si>
    <t>A17862</t>
  </si>
  <si>
    <t>Andrew Davis</t>
  </si>
  <si>
    <t>A17863</t>
  </si>
  <si>
    <t>Jennifer Lee</t>
  </si>
  <si>
    <t>A17864</t>
  </si>
  <si>
    <t>Brian Wilson</t>
  </si>
  <si>
    <t>A17865</t>
  </si>
  <si>
    <t>Laura Miller</t>
  </si>
  <si>
    <t>A17866</t>
  </si>
  <si>
    <t>Robert Johnson</t>
  </si>
  <si>
    <t>A17867</t>
  </si>
  <si>
    <t>Mary Davis</t>
  </si>
  <si>
    <t>35/5/2020</t>
  </si>
  <si>
    <t>A17868</t>
  </si>
  <si>
    <t>Christopher Brown</t>
  </si>
  <si>
    <t>37/3/2020</t>
  </si>
  <si>
    <t>A17869</t>
  </si>
  <si>
    <t>Elizabeth Smith</t>
  </si>
  <si>
    <t>A17870</t>
  </si>
  <si>
    <t>Daniel Wilson</t>
  </si>
  <si>
    <t>A17871</t>
  </si>
  <si>
    <t>Jessica Davis</t>
  </si>
  <si>
    <t>A17872</t>
  </si>
  <si>
    <t>Matthew Thompson</t>
  </si>
  <si>
    <t>A17873</t>
  </si>
  <si>
    <t>Amanda Anderson</t>
  </si>
  <si>
    <t>A17874</t>
  </si>
  <si>
    <t>Steven Davis</t>
  </si>
  <si>
    <t>A17875</t>
  </si>
  <si>
    <t>Liam Johnson</t>
  </si>
  <si>
    <t>247 Walnut Street</t>
  </si>
  <si>
    <t>A17876</t>
  </si>
  <si>
    <t>Olivia Smith</t>
  </si>
  <si>
    <t>655 Birch Lane</t>
  </si>
  <si>
    <t>A17877</t>
  </si>
  <si>
    <t>Noah Davis</t>
  </si>
  <si>
    <t>322 Pine Road</t>
  </si>
  <si>
    <t>A17878</t>
  </si>
  <si>
    <t>Emma Wilson</t>
  </si>
  <si>
    <t>248 Walnut Street</t>
  </si>
  <si>
    <t>A17879</t>
  </si>
  <si>
    <t>Ava Thompson</t>
  </si>
  <si>
    <t>656 Birch Lane</t>
  </si>
  <si>
    <t>A17880</t>
  </si>
  <si>
    <t>William Anderson</t>
  </si>
  <si>
    <t>323 Pine Road</t>
  </si>
  <si>
    <t>A17881</t>
  </si>
  <si>
    <t>Sophia Brown</t>
  </si>
  <si>
    <t>249 Walnut Street</t>
  </si>
  <si>
    <t>A17882</t>
  </si>
  <si>
    <t>James Miller</t>
  </si>
  <si>
    <t>657 Birch Lane</t>
  </si>
  <si>
    <t>A17883</t>
  </si>
  <si>
    <t>Isabella Taylor</t>
  </si>
  <si>
    <t>324 Pine Road</t>
  </si>
  <si>
    <t>A17884</t>
  </si>
  <si>
    <t>Benjamin Lee</t>
  </si>
  <si>
    <t>250 Walnut Street</t>
  </si>
  <si>
    <t>A17885</t>
  </si>
  <si>
    <t>Sofia Johnson</t>
  </si>
  <si>
    <t>658 Birch Lane</t>
  </si>
  <si>
    <t>A17886</t>
  </si>
  <si>
    <t>Ethan Davis</t>
  </si>
  <si>
    <t>325 Pine Road</t>
  </si>
  <si>
    <t>A17887</t>
  </si>
  <si>
    <t>Olivia Thompson</t>
  </si>
  <si>
    <t>251 Walnut Street</t>
  </si>
  <si>
    <t>A17888</t>
  </si>
  <si>
    <t>Liam Anderson</t>
  </si>
  <si>
    <t>659 Birch Lane</t>
  </si>
  <si>
    <t>A17889</t>
  </si>
  <si>
    <t>Ava Wilson</t>
  </si>
  <si>
    <t>326 Pine Road</t>
  </si>
  <si>
    <t>A17890</t>
  </si>
  <si>
    <t>Noah Smith</t>
  </si>
  <si>
    <t>252 Walnut Street</t>
  </si>
  <si>
    <t>A17891</t>
  </si>
  <si>
    <t>Isabella Brown</t>
  </si>
  <si>
    <t>660 Birch Lane</t>
  </si>
  <si>
    <t>A17892</t>
  </si>
  <si>
    <t>Jackson Miller</t>
  </si>
  <si>
    <t>327 Pine Road</t>
  </si>
  <si>
    <t>A17893</t>
  </si>
  <si>
    <t>Mia Davis</t>
  </si>
  <si>
    <t>253 Walnut Street</t>
  </si>
  <si>
    <t>A17894</t>
  </si>
  <si>
    <t>Aiden Johnson</t>
  </si>
  <si>
    <t>661 Birch Lane</t>
  </si>
  <si>
    <t>A17895</t>
  </si>
  <si>
    <t>Jane Doe</t>
  </si>
  <si>
    <t>124 Main Street</t>
  </si>
  <si>
    <t>A17896</t>
  </si>
  <si>
    <t>David Smith</t>
  </si>
  <si>
    <t>457 Elm Avenue</t>
  </si>
  <si>
    <t>A17897</t>
  </si>
  <si>
    <t>Sarah Johnson</t>
  </si>
  <si>
    <t>790 Oak Lane</t>
  </si>
  <si>
    <t>A17898</t>
  </si>
  <si>
    <t>Michael Brown</t>
  </si>
  <si>
    <t>A17899</t>
  </si>
  <si>
    <t>Emily Wilson</t>
  </si>
  <si>
    <t>556 Maple Drive</t>
  </si>
  <si>
    <t>A17900</t>
  </si>
  <si>
    <t>Mark Davis</t>
  </si>
  <si>
    <t>988 Cedar Court</t>
  </si>
  <si>
    <t>A17901</t>
  </si>
  <si>
    <t>Michelle Thompson</t>
  </si>
  <si>
    <t>A17902</t>
  </si>
  <si>
    <t>Andrew Anderson</t>
  </si>
  <si>
    <t>A17903</t>
  </si>
  <si>
    <t>Jennifer Davis</t>
  </si>
  <si>
    <t>A17904</t>
  </si>
  <si>
    <t>Brian Lee</t>
  </si>
  <si>
    <t>A17905</t>
  </si>
  <si>
    <t>Laura Wilson</t>
  </si>
  <si>
    <t>A17906</t>
  </si>
  <si>
    <t>Robert Miller</t>
  </si>
  <si>
    <t>A17907</t>
  </si>
  <si>
    <t>Mary Johnson</t>
  </si>
  <si>
    <t>A17908</t>
  </si>
  <si>
    <t>Christopher Davis</t>
  </si>
  <si>
    <t>A17909</t>
  </si>
  <si>
    <t>Elizabeth Brown</t>
  </si>
  <si>
    <t>A17910</t>
  </si>
  <si>
    <t>Daniel Smith</t>
  </si>
  <si>
    <t>A17911</t>
  </si>
  <si>
    <t>Jessica Wilson</t>
  </si>
  <si>
    <t>A17912</t>
  </si>
  <si>
    <t>Matthew Davis</t>
  </si>
  <si>
    <t>A17913</t>
  </si>
  <si>
    <t>Amanda Thompson</t>
  </si>
  <si>
    <t>A17914</t>
  </si>
  <si>
    <t>Steven Anderson</t>
  </si>
  <si>
    <t>A17915</t>
  </si>
  <si>
    <t>Liam Davis</t>
  </si>
  <si>
    <t>A17916</t>
  </si>
  <si>
    <t>Olivia Johnson</t>
  </si>
  <si>
    <t>A17917</t>
  </si>
  <si>
    <t>A17918</t>
  </si>
  <si>
    <t>Emma Davis</t>
  </si>
  <si>
    <t>A17919</t>
  </si>
  <si>
    <t>30/2/2020</t>
  </si>
  <si>
    <t>A17920</t>
  </si>
  <si>
    <t>William Thompson</t>
  </si>
  <si>
    <t>A17921</t>
  </si>
  <si>
    <t>Sophia Anderson</t>
  </si>
  <si>
    <t>A17922</t>
  </si>
  <si>
    <t>James Brown</t>
  </si>
  <si>
    <t>A17923</t>
  </si>
  <si>
    <t>Isabella Miller</t>
  </si>
  <si>
    <t>A17924</t>
  </si>
  <si>
    <t>Benjamin Taylor</t>
  </si>
  <si>
    <t>A17925</t>
  </si>
  <si>
    <t>Sofia Lee</t>
  </si>
  <si>
    <t>A17926</t>
  </si>
  <si>
    <t>Ethan Johnson</t>
  </si>
  <si>
    <t>A17927</t>
  </si>
  <si>
    <t>Olivia Davis</t>
  </si>
  <si>
    <t>A17928</t>
  </si>
  <si>
    <t>Liam Thompson</t>
  </si>
  <si>
    <t>A17929</t>
  </si>
  <si>
    <t>Ava Anderson</t>
  </si>
  <si>
    <t>A17930</t>
  </si>
  <si>
    <t>Noah Wilson</t>
  </si>
  <si>
    <t>A17931</t>
  </si>
  <si>
    <t>Isabella Smith</t>
  </si>
  <si>
    <t>A17932</t>
  </si>
  <si>
    <t>Jackson Brown</t>
  </si>
  <si>
    <t>A17933</t>
  </si>
  <si>
    <t>Mia Miller</t>
  </si>
  <si>
    <t>328 Pine Road</t>
  </si>
  <si>
    <t>A17934</t>
  </si>
  <si>
    <t>Aiden Davis</t>
  </si>
  <si>
    <t>254 Walnut Street</t>
  </si>
  <si>
    <t>A17935</t>
  </si>
  <si>
    <t>John Johnson</t>
  </si>
  <si>
    <t>662 Birch Lane</t>
  </si>
  <si>
    <t>A17936</t>
  </si>
  <si>
    <t>A17937</t>
  </si>
  <si>
    <t>A17938</t>
  </si>
  <si>
    <t>A17939</t>
  </si>
  <si>
    <t>A17940</t>
  </si>
  <si>
    <t>A17941</t>
  </si>
  <si>
    <t>A17942</t>
  </si>
  <si>
    <t>A17943</t>
  </si>
  <si>
    <t>A17944</t>
  </si>
  <si>
    <t>A17945</t>
  </si>
  <si>
    <t>31/11/2020</t>
  </si>
  <si>
    <t>A17946</t>
  </si>
  <si>
    <t>A17947</t>
  </si>
  <si>
    <t>A17948</t>
  </si>
  <si>
    <t>A17949</t>
  </si>
  <si>
    <t>A17950</t>
  </si>
  <si>
    <t>A17951</t>
  </si>
  <si>
    <t>A17952</t>
  </si>
  <si>
    <t>A17953</t>
  </si>
  <si>
    <t>A17954</t>
  </si>
  <si>
    <t>A17955</t>
  </si>
  <si>
    <t>A17956</t>
  </si>
  <si>
    <t>A17957</t>
  </si>
  <si>
    <t>A17958</t>
  </si>
  <si>
    <t>A17959</t>
  </si>
  <si>
    <t>A17960</t>
  </si>
  <si>
    <t>A17961</t>
  </si>
  <si>
    <t>A17962</t>
  </si>
  <si>
    <t>A17963</t>
  </si>
  <si>
    <t>A17964</t>
  </si>
  <si>
    <t>A17965</t>
  </si>
  <si>
    <t>A17966</t>
  </si>
  <si>
    <t>A17967</t>
  </si>
  <si>
    <t>A17968</t>
  </si>
  <si>
    <t>A17969</t>
  </si>
  <si>
    <t>A17970</t>
  </si>
  <si>
    <t>A17971</t>
  </si>
  <si>
    <t>A17972</t>
  </si>
  <si>
    <t>A17973</t>
  </si>
  <si>
    <t>A17974</t>
  </si>
  <si>
    <t>A17975</t>
  </si>
  <si>
    <t>A17976</t>
  </si>
  <si>
    <t>A17977</t>
  </si>
  <si>
    <t>A17978</t>
  </si>
  <si>
    <t>A17979</t>
  </si>
  <si>
    <t>A17980</t>
  </si>
  <si>
    <t>A17981</t>
  </si>
  <si>
    <t>A17982</t>
  </si>
  <si>
    <t>A17983</t>
  </si>
  <si>
    <t>A17984</t>
  </si>
  <si>
    <t>A17985</t>
  </si>
  <si>
    <t>A17986</t>
  </si>
  <si>
    <t>A17987</t>
  </si>
  <si>
    <t>A17988</t>
  </si>
  <si>
    <t>A17989</t>
  </si>
  <si>
    <t>A17990</t>
  </si>
  <si>
    <t>A17991</t>
  </si>
  <si>
    <t>A17992</t>
  </si>
  <si>
    <t>A17993</t>
  </si>
  <si>
    <t>A17994</t>
  </si>
  <si>
    <t>A17995</t>
  </si>
  <si>
    <t>A17996</t>
  </si>
  <si>
    <t>A17997</t>
  </si>
  <si>
    <t>A17998</t>
  </si>
  <si>
    <t>A17999</t>
  </si>
  <si>
    <t>A18000</t>
  </si>
  <si>
    <t>A18001</t>
  </si>
  <si>
    <t>A18002</t>
  </si>
  <si>
    <t>A18003</t>
  </si>
  <si>
    <t>A18004</t>
  </si>
  <si>
    <t>A18005</t>
  </si>
  <si>
    <t>A18006</t>
  </si>
  <si>
    <t>A18007</t>
  </si>
  <si>
    <t>A18008</t>
  </si>
  <si>
    <t>A18009</t>
  </si>
  <si>
    <t>A18010</t>
  </si>
  <si>
    <t>A18011</t>
  </si>
  <si>
    <t>A18012</t>
  </si>
  <si>
    <t>A18013</t>
  </si>
  <si>
    <t>A18014</t>
  </si>
  <si>
    <t>A18015</t>
  </si>
  <si>
    <t>A18016</t>
  </si>
  <si>
    <t>A18017</t>
  </si>
  <si>
    <t>A18018</t>
  </si>
  <si>
    <t>A18019</t>
  </si>
  <si>
    <t>A18020</t>
  </si>
  <si>
    <t>A18021</t>
  </si>
  <si>
    <t>A18022</t>
  </si>
  <si>
    <t>A18023</t>
  </si>
  <si>
    <t>A18024</t>
  </si>
  <si>
    <t>A18025</t>
  </si>
  <si>
    <t>A18026</t>
  </si>
  <si>
    <t>A18027</t>
  </si>
  <si>
    <t>A18028</t>
  </si>
  <si>
    <t>A18029</t>
  </si>
  <si>
    <t>A18030</t>
  </si>
  <si>
    <t>A18031</t>
  </si>
  <si>
    <t>A18032</t>
  </si>
  <si>
    <t>A18033</t>
  </si>
  <si>
    <t>A18034</t>
  </si>
  <si>
    <t>A18035</t>
  </si>
  <si>
    <t>A18036</t>
  </si>
  <si>
    <t>A18037</t>
  </si>
  <si>
    <t>A18038</t>
  </si>
  <si>
    <t>A18039</t>
  </si>
  <si>
    <t>A18040</t>
  </si>
  <si>
    <t>A18041</t>
  </si>
  <si>
    <t>A18042</t>
  </si>
  <si>
    <t>A18043</t>
  </si>
  <si>
    <t>A18044</t>
  </si>
  <si>
    <t>A18045</t>
  </si>
  <si>
    <t>A18046</t>
  </si>
  <si>
    <t>A18047</t>
  </si>
  <si>
    <t>A18048</t>
  </si>
  <si>
    <t>A18049</t>
  </si>
  <si>
    <t>A18050</t>
  </si>
  <si>
    <t>A18051</t>
  </si>
  <si>
    <t>A18052</t>
  </si>
  <si>
    <t>A18053</t>
  </si>
  <si>
    <t>A18054</t>
  </si>
  <si>
    <t>A18055</t>
  </si>
  <si>
    <t>A18056</t>
  </si>
  <si>
    <t>A18057</t>
  </si>
  <si>
    <t>A18058</t>
  </si>
  <si>
    <t>A18059</t>
  </si>
  <si>
    <t>A18060</t>
  </si>
  <si>
    <t>A18061</t>
  </si>
  <si>
    <t>A18062</t>
  </si>
  <si>
    <t>A18063</t>
  </si>
  <si>
    <t>A18064</t>
  </si>
  <si>
    <t>A18065</t>
  </si>
  <si>
    <t>A18066</t>
  </si>
  <si>
    <t>A18067</t>
  </si>
  <si>
    <t>A18068</t>
  </si>
  <si>
    <t>A18069</t>
  </si>
  <si>
    <t>A18070</t>
  </si>
  <si>
    <t>A18071</t>
  </si>
  <si>
    <t>A18072</t>
  </si>
  <si>
    <t>A18073</t>
  </si>
  <si>
    <t>A18074</t>
  </si>
  <si>
    <t>A18075</t>
  </si>
  <si>
    <t>A18076</t>
  </si>
  <si>
    <t>A18077</t>
  </si>
  <si>
    <t>A18078</t>
  </si>
  <si>
    <t>A18079</t>
  </si>
  <si>
    <t>A18080</t>
  </si>
  <si>
    <t>A18081</t>
  </si>
  <si>
    <t>A18082</t>
  </si>
  <si>
    <t>A18083</t>
  </si>
  <si>
    <t>31/4/2020</t>
  </si>
  <si>
    <t>A18084</t>
  </si>
  <si>
    <t>A18085</t>
  </si>
  <si>
    <t>A18086</t>
  </si>
  <si>
    <t>A18087</t>
  </si>
  <si>
    <t>A18088</t>
  </si>
  <si>
    <t>A18089</t>
  </si>
  <si>
    <t>A18090</t>
  </si>
  <si>
    <t>A18091</t>
  </si>
  <si>
    <t>A18092</t>
  </si>
  <si>
    <t>A18093</t>
  </si>
  <si>
    <t>A18094</t>
  </si>
  <si>
    <t>A18095</t>
  </si>
  <si>
    <t>A18096</t>
  </si>
  <si>
    <t>A18097</t>
  </si>
  <si>
    <t>A18098</t>
  </si>
  <si>
    <t>A18099</t>
  </si>
  <si>
    <t>A18100</t>
  </si>
  <si>
    <t>A18101</t>
  </si>
  <si>
    <t>A18102</t>
  </si>
  <si>
    <t>A18103</t>
  </si>
  <si>
    <t>A18104</t>
  </si>
  <si>
    <t>A18105</t>
  </si>
  <si>
    <t>A18106</t>
  </si>
  <si>
    <t>A18107</t>
  </si>
  <si>
    <t>A18108</t>
  </si>
  <si>
    <t>A18109</t>
  </si>
  <si>
    <t>A18110</t>
  </si>
  <si>
    <t>A18111</t>
  </si>
  <si>
    <t>A18112</t>
  </si>
  <si>
    <t>A18113</t>
  </si>
  <si>
    <t>A18114</t>
  </si>
  <si>
    <t>A18115</t>
  </si>
  <si>
    <t>A18116</t>
  </si>
  <si>
    <t>A18117</t>
  </si>
  <si>
    <t>A18118</t>
  </si>
  <si>
    <t>A18119</t>
  </si>
  <si>
    <t>A18120</t>
  </si>
  <si>
    <t>A18121</t>
  </si>
  <si>
    <t>A18122</t>
  </si>
  <si>
    <t>A18123</t>
  </si>
  <si>
    <t>A18124</t>
  </si>
  <si>
    <t>A18125</t>
  </si>
  <si>
    <t>A18126</t>
  </si>
  <si>
    <t>A18127</t>
  </si>
  <si>
    <t>A18128</t>
  </si>
  <si>
    <t>A18129</t>
  </si>
  <si>
    <t>A18130</t>
  </si>
  <si>
    <t>A18131</t>
  </si>
  <si>
    <t>A18132</t>
  </si>
  <si>
    <t>A18133</t>
  </si>
  <si>
    <t>A18134</t>
  </si>
  <si>
    <t>A18135</t>
  </si>
  <si>
    <t>A18136</t>
  </si>
  <si>
    <t>A18137</t>
  </si>
  <si>
    <t>A18138</t>
  </si>
  <si>
    <t>A18139</t>
  </si>
  <si>
    <t>A18140</t>
  </si>
  <si>
    <t>A18141</t>
  </si>
  <si>
    <t>A18142</t>
  </si>
  <si>
    <t>A18143</t>
  </si>
  <si>
    <t>A18144</t>
  </si>
  <si>
    <t>A18145</t>
  </si>
  <si>
    <t>A18146</t>
  </si>
  <si>
    <t>A18147</t>
  </si>
  <si>
    <t>A18148</t>
  </si>
  <si>
    <t>A18149</t>
  </si>
  <si>
    <t>A18150</t>
  </si>
  <si>
    <t>A18151</t>
  </si>
  <si>
    <t>A18152</t>
  </si>
  <si>
    <t>A18153</t>
  </si>
  <si>
    <t>A18154</t>
  </si>
  <si>
    <t>A18155</t>
  </si>
  <si>
    <t>A18156</t>
  </si>
  <si>
    <t>A18157</t>
  </si>
  <si>
    <t>A18158</t>
  </si>
  <si>
    <t>A18159</t>
  </si>
  <si>
    <t>A18160</t>
  </si>
  <si>
    <t>A18161</t>
  </si>
  <si>
    <t>A18162</t>
  </si>
  <si>
    <t>A18163</t>
  </si>
  <si>
    <t>A18164</t>
  </si>
  <si>
    <t>A18165</t>
  </si>
  <si>
    <t>A18166</t>
  </si>
  <si>
    <t>A18167</t>
  </si>
  <si>
    <t>A18168</t>
  </si>
  <si>
    <t>A18169</t>
  </si>
  <si>
    <t>A18170</t>
  </si>
  <si>
    <t>A18171</t>
  </si>
  <si>
    <t>A18172</t>
  </si>
  <si>
    <t>A18173</t>
  </si>
  <si>
    <t>A18174</t>
  </si>
  <si>
    <t>A18175</t>
  </si>
  <si>
    <t>A18176</t>
  </si>
  <si>
    <t>A18177</t>
  </si>
  <si>
    <t>A18178</t>
  </si>
  <si>
    <t>A18179</t>
  </si>
  <si>
    <t>A18180</t>
  </si>
  <si>
    <t>A18181</t>
  </si>
  <si>
    <t>A18182</t>
  </si>
  <si>
    <t>A18183</t>
  </si>
  <si>
    <t>A18184</t>
  </si>
  <si>
    <t>A18185</t>
  </si>
  <si>
    <t>A18186</t>
  </si>
  <si>
    <t>A18187</t>
  </si>
  <si>
    <t>A18188</t>
  </si>
  <si>
    <t>A18189</t>
  </si>
  <si>
    <t>A18190</t>
  </si>
  <si>
    <t>A18191</t>
  </si>
  <si>
    <t>A18192</t>
  </si>
  <si>
    <t>A18193</t>
  </si>
  <si>
    <t>A18194</t>
  </si>
  <si>
    <t>A18195</t>
  </si>
  <si>
    <t>A18196</t>
  </si>
  <si>
    <t>A18197</t>
  </si>
  <si>
    <t>A18198</t>
  </si>
  <si>
    <t>A18199</t>
  </si>
  <si>
    <t>A18200</t>
  </si>
  <si>
    <t>A18201</t>
  </si>
  <si>
    <t>A18202</t>
  </si>
  <si>
    <t>A18203</t>
  </si>
  <si>
    <t>A18204</t>
  </si>
  <si>
    <t>A18205</t>
  </si>
  <si>
    <t>A18206</t>
  </si>
  <si>
    <t>A18207</t>
  </si>
  <si>
    <t>A18208</t>
  </si>
  <si>
    <t>A18209</t>
  </si>
  <si>
    <t>A18210</t>
  </si>
  <si>
    <t>A18211</t>
  </si>
  <si>
    <t>A18212</t>
  </si>
  <si>
    <t>A18213</t>
  </si>
  <si>
    <t>A18214</t>
  </si>
  <si>
    <t>A18215</t>
  </si>
  <si>
    <t>A18216</t>
  </si>
  <si>
    <t>A18217</t>
  </si>
  <si>
    <t>A18218</t>
  </si>
  <si>
    <t>A18219</t>
  </si>
  <si>
    <t>A18220</t>
  </si>
  <si>
    <t>A18221</t>
  </si>
  <si>
    <t>A18222</t>
  </si>
  <si>
    <t>A18223</t>
  </si>
  <si>
    <t>A18224</t>
  </si>
  <si>
    <t>A18225</t>
  </si>
  <si>
    <t>A18226</t>
  </si>
  <si>
    <t>A18227</t>
  </si>
  <si>
    <t>A18228</t>
  </si>
  <si>
    <t>A18229</t>
  </si>
  <si>
    <t>A18230</t>
  </si>
  <si>
    <t>A18231</t>
  </si>
  <si>
    <t>A18232</t>
  </si>
  <si>
    <t>A18233</t>
  </si>
  <si>
    <t>A18234</t>
  </si>
  <si>
    <t>A18235</t>
  </si>
  <si>
    <t>A18236</t>
  </si>
  <si>
    <t>A18237</t>
  </si>
  <si>
    <t>A18238</t>
  </si>
  <si>
    <t>A18239</t>
  </si>
  <si>
    <t>A18240</t>
  </si>
  <si>
    <t>A18241</t>
  </si>
  <si>
    <t>A18242</t>
  </si>
  <si>
    <t>A18243</t>
  </si>
  <si>
    <t>A18244</t>
  </si>
  <si>
    <t>A18245</t>
  </si>
  <si>
    <t>A18246</t>
  </si>
  <si>
    <t>A18247</t>
  </si>
  <si>
    <t>A18248</t>
  </si>
  <si>
    <t>A18249</t>
  </si>
  <si>
    <t>A18250</t>
  </si>
  <si>
    <t>A18251</t>
  </si>
  <si>
    <t>A18252</t>
  </si>
  <si>
    <t>A18253</t>
  </si>
  <si>
    <t>A18254</t>
  </si>
  <si>
    <t>A18255</t>
  </si>
  <si>
    <t>A18256</t>
  </si>
  <si>
    <t>A18257</t>
  </si>
  <si>
    <t>A18258</t>
  </si>
  <si>
    <t>A18259</t>
  </si>
  <si>
    <t>A18260</t>
  </si>
  <si>
    <t>A18261</t>
  </si>
  <si>
    <t>A18262</t>
  </si>
  <si>
    <t>A18263</t>
  </si>
  <si>
    <t>A18264</t>
  </si>
  <si>
    <t>A18265</t>
  </si>
  <si>
    <t>A18266</t>
  </si>
  <si>
    <t>A18267</t>
  </si>
  <si>
    <t>A18268</t>
  </si>
  <si>
    <t>A18269</t>
  </si>
  <si>
    <t>A18270</t>
  </si>
  <si>
    <t>A18271</t>
  </si>
  <si>
    <t>A18272</t>
  </si>
  <si>
    <t>A18273</t>
  </si>
  <si>
    <t>A18274</t>
  </si>
  <si>
    <t>A18275</t>
  </si>
  <si>
    <t>A18276</t>
  </si>
  <si>
    <t>A18277</t>
  </si>
  <si>
    <t>A18278</t>
  </si>
  <si>
    <t>A18279</t>
  </si>
  <si>
    <t>A18280</t>
  </si>
  <si>
    <t>A18281</t>
  </si>
  <si>
    <t>A18282</t>
  </si>
  <si>
    <t>A18283</t>
  </si>
  <si>
    <t>A18284</t>
  </si>
  <si>
    <t>A18285</t>
  </si>
  <si>
    <t>A18286</t>
  </si>
  <si>
    <t>A18287</t>
  </si>
  <si>
    <t>A18288</t>
  </si>
  <si>
    <t>A18289</t>
  </si>
  <si>
    <t>A18290</t>
  </si>
  <si>
    <t>A18291</t>
  </si>
  <si>
    <t>A18292</t>
  </si>
  <si>
    <t>A18293</t>
  </si>
  <si>
    <t>A18294</t>
  </si>
  <si>
    <t>A18295</t>
  </si>
  <si>
    <t>A18296</t>
  </si>
  <si>
    <t>A18297</t>
  </si>
  <si>
    <t>A18298</t>
  </si>
  <si>
    <t>A18299</t>
  </si>
  <si>
    <t>A18300</t>
  </si>
  <si>
    <t>A18301</t>
  </si>
  <si>
    <t>A18302</t>
  </si>
  <si>
    <t>A18303</t>
  </si>
  <si>
    <t>A18304</t>
  </si>
  <si>
    <t>A18305</t>
  </si>
  <si>
    <t>A18306</t>
  </si>
  <si>
    <t>A18307</t>
  </si>
  <si>
    <t>A18308</t>
  </si>
  <si>
    <t>A18309</t>
  </si>
  <si>
    <t>A18310</t>
  </si>
  <si>
    <t>A18311</t>
  </si>
  <si>
    <t>no</t>
  </si>
  <si>
    <t>Gasto</t>
  </si>
  <si>
    <t>monto</t>
  </si>
  <si>
    <t>fecha</t>
  </si>
  <si>
    <t>Comisiones de venta</t>
  </si>
  <si>
    <t>01/31/2020</t>
  </si>
  <si>
    <t>Bonificaciones de ventas</t>
  </si>
  <si>
    <t>Gastos de viaje y viáticos de los vendedores</t>
  </si>
  <si>
    <t>Costos de publicidad y marketing</t>
  </si>
  <si>
    <t>Gastos de promoción de ventas</t>
  </si>
  <si>
    <t>Honorarios de agencias de publicidad o marketing</t>
  </si>
  <si>
    <t>Costos de producción de material publicitario</t>
  </si>
  <si>
    <t>01/28/2020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</si>
  <si>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</si>
  <si>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</si>
  <si>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</si>
  <si>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</si>
  <si>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</si>
  <si>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</si>
  <si>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</si>
  <si>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</si>
  <si>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</si>
  <si>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</si>
  <si>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N/A</t>
  </si>
  <si>
    <t>VENTAS</t>
  </si>
  <si>
    <t>COSTO VENTAS</t>
  </si>
  <si>
    <t>UTILIDAD BRUTA</t>
  </si>
  <si>
    <t>GASTOS OPERATIVOS</t>
  </si>
  <si>
    <t>UTILIDAD OPERACIONAL</t>
  </si>
  <si>
    <t>ISR 1 TRIMESTRE</t>
  </si>
  <si>
    <t>ISR 2 TRIMESTRE</t>
  </si>
  <si>
    <t>ISR 3 TRIMESTRE</t>
  </si>
  <si>
    <t>ISR 4 TRIMESTRE</t>
  </si>
  <si>
    <t>UTILIDAD NETA</t>
  </si>
  <si>
    <t>Estado de Resultados</t>
  </si>
  <si>
    <t>Etiquetas de fila</t>
  </si>
  <si>
    <t>Total general</t>
  </si>
  <si>
    <t>RECOMENDACIONES</t>
  </si>
  <si>
    <t>Suma de Total con iva</t>
  </si>
  <si>
    <t>Enero</t>
  </si>
  <si>
    <t>MES</t>
  </si>
  <si>
    <t>#¡VALOR!</t>
  </si>
  <si>
    <t>(en blanco)</t>
  </si>
  <si>
    <t>INVERSION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</si>
  <si>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</si>
  <si>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</si>
  <si>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</si>
  <si>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</si>
  <si>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</si>
  <si>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</si>
  <si>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</si>
  <si>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</si>
  <si>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</si>
  <si>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</si>
  <si>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</si>
  <si>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Para analisis comparativo lo que se recomienda mantener las fuentes de informacion lo más unificadas posibles.</t>
  </si>
  <si>
    <t>Del total de ventas solo un 7% de los gastos son destinados a la ventas mientras que un 42% representa gastos operativos.</t>
  </si>
  <si>
    <t>Los gastos de tecnología y comunicación son los más altos de la empresa, así también los gastos de destinados a los espacios físicos como almacenamiento y alquiler. Recomiendo evaluar el stock que se tiene de productos y optimizarlo para arrendar espacios más cómodos económicamente.</t>
  </si>
  <si>
    <t>Se recomienda también evaluar qué empleados pueden trabajar desde casa para optimizar costos de suministros de empresa, alquiler y arrendamiento de espacios y reducir costos en gastos bases de comunicación e internet.</t>
  </si>
  <si>
    <t>Recomendamos dar un foco de ventas a los meses de Abril y Julio mejorando la inversión en publicidad para aumentar el retorno de inversión en esos meses y promover estrategias ingernas de comisiones de ventas y bonificaciones en los meses de  mayo y diciembre para mejorar la rentabilidad y ventas.</t>
  </si>
  <si>
    <t>* Evaluar estos datos con los vendedores y equipo de ventas para poder atribuir de forma correcta el mes al que pertenencen estos datos de ventas</t>
  </si>
  <si>
    <t>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</si>
</sst>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-C0A]d\-m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2" fillId="0" borderId="0" xfId="1"/>
    <xf numFmtId="14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3" xfId="0" applyFont="1" applyBorder="1" applyAlignment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0" fillId="0" borderId="5" xfId="0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164" fontId="0" fillId="0" borderId="2" xfId="0" applyNumberFormat="1" applyBorder="1"/>
    <xf numFmtId="164" fontId="3" fillId="0" borderId="3" xfId="0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4" fontId="0" fillId="4" borderId="5" xfId="0" applyNumberFormat="1" applyFill="1" applyBorder="1"/>
    <xf numFmtId="164" fontId="0" fillId="0" borderId="5" xfId="0" applyNumberFormat="1" applyBorder="1"/>
    <xf numFmtId="0" fontId="8" fillId="0" borderId="1" xfId="0" applyFont="1" applyBorder="1"/>
    <xf numFmtId="164" fontId="8" fillId="0" borderId="2" xfId="0" applyNumberFormat="1" applyFont="1" applyBorder="1"/>
    <xf numFmtId="0" fontId="8" fillId="3" borderId="1" xfId="0" applyFont="1" applyFill="1" applyBorder="1"/>
    <xf numFmtId="164" fontId="8" fillId="3" borderId="2" xfId="0" applyNumberFormat="1" applyFont="1" applyFill="1" applyBorder="1"/>
    <xf numFmtId="0" fontId="9" fillId="0" borderId="0" xfId="0" applyFont="1"/>
    <xf numFmtId="0" fontId="9" fillId="0" borderId="0" xfId="0" applyFont="1" applyAlignment="1">
      <alignment horizontal="left"/>
    </xf>
    <xf numFmtId="164" fontId="0" fillId="6" borderId="5" xfId="0" applyNumberFormat="1" applyFill="1" applyBorder="1"/>
    <xf numFmtId="0" fontId="0" fillId="8" borderId="0" xfId="0" applyFill="1"/>
    <xf numFmtId="0" fontId="5" fillId="7" borderId="9" xfId="0" applyFont="1" applyFill="1" applyBorder="1"/>
    <xf numFmtId="0" fontId="5" fillId="7" borderId="0" xfId="0" applyFont="1" applyFill="1"/>
    <xf numFmtId="0" fontId="1" fillId="5" borderId="0" xfId="0" applyFont="1" applyFill="1"/>
    <xf numFmtId="0" fontId="6" fillId="2" borderId="9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</cellXfs>
  <cellStyles count="2">
    <cellStyle name="Normal" xfId="0" builtinId="0"/>
    <cellStyle name="Normal 2" xfId="1" xr:uid="{944BE8EE-16BE-4163-B19F-355641FC7A65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0" formatCode="General"/>
    </dxf>
    <dxf>
      <numFmt numFmtId="165" formatCode="[$-C0A]d\-mmm\-yyyy;@"/>
      <alignment horizontal="right" vertical="bottom" textRotation="0" wrapText="0" indent="0" justifyLastLine="0" shrinkToFit="0" readingOrder="0"/>
    </dxf>
    <dxf>
      <numFmt numFmtId="164" formatCode="[$$-409]#,##0.00"/>
    </dxf>
    <dxf>
      <numFmt numFmtId="164" formatCode="[$$-409]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TOP 10 GASTOS OPERATIVOS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 PROYECTO'!$E$15:$E$24</c:f>
              <c:strCache>
                <c:ptCount val="10"/>
                <c:pt idx="0">
                  <c:v>Gastos de tecnología y comunicación incluyendo servicios de Internet telefonía y software</c:v>
                </c:pt>
                <c:pt idx="1">
                  <c:v>Gastos de almacenamiento y logística</c:v>
                </c:pt>
                <c:pt idx="2">
                  <c:v>Salarios y beneficios de los empleados</c:v>
                </c:pt>
                <c:pt idx="3">
                  <c:v>Depreciación de activos fijos</c:v>
                </c:pt>
                <c:pt idx="4">
                  <c:v>Alquiler o arrendamiento de espacio comercial u oficinas</c:v>
                </c:pt>
                <c:pt idx="5">
                  <c:v>Gastos de mantenimiento y reparaciones de instalaciones</c:v>
                </c:pt>
                <c:pt idx="6">
                  <c:v>Honorarios profesionales como asesores legales y contables</c:v>
                </c:pt>
                <c:pt idx="7">
                  <c:v>Suministros de oficina y consumibles</c:v>
                </c:pt>
                <c:pt idx="8">
                  <c:v>Gastos de mantenimiento y reparación de equipos</c:v>
                </c:pt>
                <c:pt idx="9">
                  <c:v>Costos de seguros como seguros generales o de responsabilidad civil</c:v>
                </c:pt>
              </c:strCache>
            </c:strRef>
          </c:cat>
          <c:val>
            <c:numRef>
              <c:f>'RESUMEN PROYECTO'!$F$15:$F$24</c:f>
              <c:numCache>
                <c:formatCode>[$$-409]#,##0.00</c:formatCode>
                <c:ptCount val="10"/>
                <c:pt idx="0">
                  <c:v>120000</c:v>
                </c:pt>
                <c:pt idx="1">
                  <c:v>110000</c:v>
                </c:pt>
                <c:pt idx="2">
                  <c:v>85000</c:v>
                </c:pt>
                <c:pt idx="3">
                  <c:v>75000</c:v>
                </c:pt>
                <c:pt idx="4">
                  <c:v>65000</c:v>
                </c:pt>
                <c:pt idx="5">
                  <c:v>50000</c:v>
                </c:pt>
                <c:pt idx="6">
                  <c:v>50000</c:v>
                </c:pt>
                <c:pt idx="7">
                  <c:v>40000</c:v>
                </c:pt>
                <c:pt idx="8">
                  <c:v>35000</c:v>
                </c:pt>
                <c:pt idx="9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6-48D0-A006-06D10F642B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40375279"/>
        <c:axId val="740389679"/>
      </c:barChart>
      <c:catAx>
        <c:axId val="74037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389679"/>
        <c:crosses val="autoZero"/>
        <c:auto val="1"/>
        <c:lblAlgn val="ctr"/>
        <c:lblOffset val="100"/>
        <c:noMultiLvlLbl val="0"/>
      </c:catAx>
      <c:valAx>
        <c:axId val="7403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37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TOP 5 COSTOS DE VENTA ELEVADOS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48941162732139531"/>
          <c:y val="0.21882005899705015"/>
          <c:w val="0.51058837267860469"/>
          <c:h val="0.716283185840707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 PROYECTO'!$B$16:$B$20</c:f>
              <c:strCache>
                <c:ptCount val="5"/>
                <c:pt idx="0">
                  <c:v>Bonificaciones de ventas</c:v>
                </c:pt>
                <c:pt idx="1">
                  <c:v>Comisiones de venta</c:v>
                </c:pt>
                <c:pt idx="2">
                  <c:v>Costos de producción de material publicitario</c:v>
                </c:pt>
                <c:pt idx="3">
                  <c:v>Costos de publicidad y marketing</c:v>
                </c:pt>
                <c:pt idx="4">
                  <c:v>Gastos de promoción de ventas</c:v>
                </c:pt>
              </c:strCache>
            </c:strRef>
          </c:cat>
          <c:val>
            <c:numRef>
              <c:f>'RESUMEN PROYECTO'!$C$16:$C$20</c:f>
              <c:numCache>
                <c:formatCode>[$$-409]#,##0.00</c:formatCode>
                <c:ptCount val="5"/>
                <c:pt idx="0">
                  <c:v>24996</c:v>
                </c:pt>
                <c:pt idx="1">
                  <c:v>19992</c:v>
                </c:pt>
                <c:pt idx="2">
                  <c:v>15000</c:v>
                </c:pt>
                <c:pt idx="3">
                  <c:v>15000</c:v>
                </c:pt>
                <c:pt idx="4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3-4EBC-B1FA-ADF6DB943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40381519"/>
        <c:axId val="740366639"/>
      </c:barChart>
      <c:catAx>
        <c:axId val="74038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366639"/>
        <c:crosses val="autoZero"/>
        <c:auto val="1"/>
        <c:lblAlgn val="ctr"/>
        <c:lblOffset val="100"/>
        <c:noMultiLvlLbl val="0"/>
      </c:catAx>
      <c:valAx>
        <c:axId val="7403666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crossAx val="74038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MEJORES</a:t>
            </a:r>
            <a:r>
              <a:rPr lang="en-US" baseline="0"/>
              <a:t> </a:t>
            </a:r>
            <a:r>
              <a:rPr lang="en-US"/>
              <a:t>MESES EN VENTAS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VENTAS_PJ!$L$3</c:f>
              <c:strCache>
                <c:ptCount val="1"/>
                <c:pt idx="0">
                  <c:v>INVERSION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VENTAS_PJ!$K$4:$K$8</c:f>
              <c:strCache>
                <c:ptCount val="5"/>
                <c:pt idx="0">
                  <c:v>Abril</c:v>
                </c:pt>
                <c:pt idx="1">
                  <c:v>Julio</c:v>
                </c:pt>
                <c:pt idx="2">
                  <c:v>Marzo</c:v>
                </c:pt>
                <c:pt idx="3">
                  <c:v>Enero</c:v>
                </c:pt>
                <c:pt idx="4">
                  <c:v>Septiembre</c:v>
                </c:pt>
              </c:strCache>
            </c:strRef>
          </c:cat>
          <c:val>
            <c:numRef>
              <c:f>VENTAS_PJ!$L$4:$L$8</c:f>
              <c:numCache>
                <c:formatCode>[$$-409]#,##0.00</c:formatCode>
                <c:ptCount val="5"/>
                <c:pt idx="0">
                  <c:v>221477</c:v>
                </c:pt>
                <c:pt idx="1">
                  <c:v>213638</c:v>
                </c:pt>
                <c:pt idx="2">
                  <c:v>179680</c:v>
                </c:pt>
                <c:pt idx="3">
                  <c:v>177738</c:v>
                </c:pt>
                <c:pt idx="4">
                  <c:v>164884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7-48BE-9B50-426ABA46B3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502415"/>
        <c:axId val="745522575"/>
      </c:barChart>
      <c:catAx>
        <c:axId val="745502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522575"/>
        <c:crosses val="autoZero"/>
        <c:auto val="1"/>
        <c:lblAlgn val="ctr"/>
        <c:lblOffset val="100"/>
        <c:noMultiLvlLbl val="0"/>
      </c:catAx>
      <c:valAx>
        <c:axId val="7455225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out"/>
        <c:minorTickMark val="none"/>
        <c:tickLblPos val="nextTo"/>
        <c:crossAx val="74550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TOP 2 MESES BAJOS EN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VENTAS_PJ!$K$14:$K$15</c:f>
              <c:strCache>
                <c:ptCount val="2"/>
                <c:pt idx="0">
                  <c:v>Mayo</c:v>
                </c:pt>
                <c:pt idx="1">
                  <c:v>Diciembre</c:v>
                </c:pt>
              </c:strCache>
            </c:strRef>
          </c:cat>
          <c:val>
            <c:numRef>
              <c:f>VENTAS_PJ!$L$14:$L$15</c:f>
              <c:numCache>
                <c:formatCode>[$$-409]#,##0.00</c:formatCode>
                <c:ptCount val="2"/>
                <c:pt idx="0">
                  <c:v>102147</c:v>
                </c:pt>
                <c:pt idx="1">
                  <c:v>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F-4599-9A19-F55F7E0D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67599"/>
        <c:axId val="740370479"/>
      </c:lineChart>
      <c:catAx>
        <c:axId val="7403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370479"/>
        <c:crosses val="autoZero"/>
        <c:auto val="1"/>
        <c:lblAlgn val="ctr"/>
        <c:lblOffset val="100"/>
        <c:noMultiLvlLbl val="0"/>
      </c:catAx>
      <c:valAx>
        <c:axId val="740370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crossAx val="7403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14</xdr:row>
      <xdr:rowOff>0</xdr:rowOff>
    </xdr:from>
    <xdr:to>
      <xdr:col>6</xdr:col>
      <xdr:colOff>657225</xdr:colOff>
      <xdr:row>26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A4D83F-1980-4360-115F-F02319669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3</xdr:col>
      <xdr:colOff>266700</xdr:colOff>
      <xdr:row>26</xdr:row>
      <xdr:rowOff>9526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41324B5-E3B5-B665-23E7-E81A559C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733425</xdr:colOff>
      <xdr:row>27</xdr:row>
      <xdr:rowOff>28575</xdr:rowOff>
    </xdr:from>
    <xdr:to>
      <xdr:col>3</xdr:col>
      <xdr:colOff>304800</xdr:colOff>
      <xdr:row>37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71BB9C0-BF81-4533-A95B-49111D485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26</xdr:row>
      <xdr:rowOff>161925</xdr:rowOff>
    </xdr:from>
    <xdr:to>
      <xdr:col>6</xdr:col>
      <xdr:colOff>0</xdr:colOff>
      <xdr:row>37</xdr:row>
      <xdr:rowOff>180974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DF34642-32F4-400D-A95E-CA0200D45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lí Solis" refreshedDate="45110.489124074076" createdVersion="8" refreshedVersion="8" minRefreshableVersion="3" recordCount="459" xr:uid="{68259410-B909-4AB5-8F14-D6150D73CE46}">
  <cacheSource type="worksheet">
    <worksheetSource ref="A1:G1048576" sheet="VENTAS_PJ"/>
  </cacheSource>
  <cacheFields count="7">
    <cacheField name="no_factura" numFmtId="0">
      <sharedItems containsBlank="1"/>
    </cacheField>
    <cacheField name="Nombre del cliente" numFmtId="0">
      <sharedItems containsBlank="1"/>
    </cacheField>
    <cacheField name="Dirección" numFmtId="0">
      <sharedItems containsBlank="1"/>
    </cacheField>
    <cacheField name="Total con iva" numFmtId="0">
      <sharedItems containsString="0" containsBlank="1" containsNumber="1" containsInteger="1" minValue="1" maxValue="17000"/>
    </cacheField>
    <cacheField name="Tienda" numFmtId="0">
      <sharedItems containsBlank="1"/>
    </cacheField>
    <cacheField name="Fecha" numFmtId="0">
      <sharedItems containsDate="1" containsBlank="1" containsMixedTypes="1" minDate="2020-01-02T00:00:00" maxDate="2020-12-19T00:00:00"/>
    </cacheField>
    <cacheField name="MES" numFmtId="0">
      <sharedItems containsBlank="1" containsMixedTypes="1" containsNumber="1" containsInteger="1" minValue="1" maxValue="12" count="14">
        <n v="1"/>
        <n v="2"/>
        <n v="3"/>
        <n v="4"/>
        <n v="5"/>
        <n v="6"/>
        <n v="7"/>
        <n v="8"/>
        <n v="9"/>
        <n v="10"/>
        <n v="11"/>
        <n v="12"/>
        <e v="#VALUE!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s v="A18153"/>
    <s v="Mary Johnson"/>
    <s v="124 Main Street"/>
    <n v="483"/>
    <s v="Tienda C"/>
    <d v="2020-01-02T00:00:00"/>
    <x v="0"/>
  </r>
  <r>
    <s v="A18283"/>
    <s v="Noah Davis"/>
    <s v="124 Main Street"/>
    <n v="5734"/>
    <s v="Tienda C"/>
    <d v="2020-01-02T00:00:00"/>
    <x v="0"/>
  </r>
  <r>
    <s v="A18156"/>
    <s v="Daniel Smith"/>
    <s v="322 Pine Road"/>
    <n v="1746"/>
    <s v="Tienda C"/>
    <d v="2020-01-03T00:00:00"/>
    <x v="0"/>
  </r>
  <r>
    <s v="A18286"/>
    <s v="William Anderson"/>
    <s v="322 Pine Road"/>
    <n v="10702"/>
    <s v="Tienda C"/>
    <d v="2020-01-03T00:00:00"/>
    <x v="0"/>
  </r>
  <r>
    <s v="A17931"/>
    <s v="Isabella Smith"/>
    <s v="253 Walnut Street"/>
    <n v="1220"/>
    <s v="Tienda B"/>
    <d v="2020-01-05T00:00:00"/>
    <x v="0"/>
  </r>
  <r>
    <s v="A18085"/>
    <s v="Sophia Anderson"/>
    <s v="324 Pine Road"/>
    <n v="1223"/>
    <s v="Tienda A"/>
    <d v="2020-01-05T00:00:00"/>
    <x v="0"/>
  </r>
  <r>
    <s v="A18215"/>
    <s v="Isabella Brown"/>
    <s v="324 Pine Road"/>
    <n v="11641"/>
    <s v="Tienda A"/>
    <d v="2020-01-05T00:00:00"/>
    <x v="0"/>
  </r>
  <r>
    <s v="A17865"/>
    <s v="Laura Miller"/>
    <s v="987 Cedar Court"/>
    <n v="5478"/>
    <s v="Tienda C"/>
    <d v="2020-01-06T00:00:00"/>
    <x v="0"/>
  </r>
  <r>
    <s v="A18112"/>
    <s v="Robert Johnson"/>
    <s v="123 Main Street"/>
    <n v="428"/>
    <s v="Tienda A"/>
    <d v="2020-01-07T00:00:00"/>
    <x v="0"/>
  </r>
  <r>
    <s v="A18242"/>
    <s v="Emma Davis"/>
    <s v="123 Main Street"/>
    <n v="9795"/>
    <s v="Tienda A"/>
    <d v="2020-01-07T00:00:00"/>
    <x v="0"/>
  </r>
  <r>
    <s v="A17921"/>
    <s v="Sophia Anderson"/>
    <s v="324 Pine Road"/>
    <n v="521"/>
    <s v="Tienda B"/>
    <d v="2020-01-08T00:00:00"/>
    <x v="0"/>
  </r>
  <r>
    <s v="A17979"/>
    <s v="Sarah Johnson"/>
    <s v="790 Oak Lane"/>
    <n v="584"/>
    <s v="Tienda B"/>
    <d v="2020-01-09T00:00:00"/>
    <x v="0"/>
  </r>
  <r>
    <s v="A18118"/>
    <s v="Matthew Thompson"/>
    <s v="246 Walnut Street"/>
    <n v="522"/>
    <s v="Tienda A"/>
    <d v="2020-01-10T00:00:00"/>
    <x v="0"/>
  </r>
  <r>
    <s v="A18248"/>
    <s v="Benjamin Taylor"/>
    <s v="246 Walnut Street"/>
    <n v="12121"/>
    <s v="Tienda A"/>
    <d v="2020-01-10T00:00:00"/>
    <x v="0"/>
  </r>
  <r>
    <s v="A18006"/>
    <s v="Benjamin Taylor"/>
    <s v="325 Pine Road"/>
    <n v="1768"/>
    <s v="Tienda B"/>
    <d v="2020-01-11T00:00:00"/>
    <x v="0"/>
  </r>
  <r>
    <s v="A17854"/>
    <s v="John Doe"/>
    <s v="123 Main Street"/>
    <n v="1500"/>
    <s v="Tienda A"/>
    <d v="2020-01-12T00:00:00"/>
    <x v="0"/>
  </r>
  <r>
    <s v="A17923"/>
    <s v="Isabella Miller"/>
    <s v="658 Birch Lane"/>
    <n v="755"/>
    <s v="Tienda A"/>
    <d v="2020-01-12T00:00:00"/>
    <x v="0"/>
  </r>
  <r>
    <s v="A18000"/>
    <s v="Emma Davis"/>
    <s v="323 Pine Road"/>
    <n v="552"/>
    <s v="Tienda A"/>
    <d v="2020-01-12T00:00:00"/>
    <x v="0"/>
  </r>
  <r>
    <s v="A18096"/>
    <s v="Jackson Brown"/>
    <s v="661 Birch Lane"/>
    <n v="1378"/>
    <s v="Tienda C"/>
    <d v="2020-01-12T00:00:00"/>
    <x v="0"/>
  </r>
  <r>
    <s v="A18226"/>
    <s v="Andrew Anderson"/>
    <s v="661 Birch Lane"/>
    <n v="8119"/>
    <s v="Tienda C"/>
    <d v="2020-01-12T00:00:00"/>
    <x v="0"/>
  </r>
  <r>
    <s v="A18024"/>
    <s v="Mark Thompson"/>
    <s v="246 Walnut Street"/>
    <n v="824"/>
    <s v="Tienda C"/>
    <d v="2020-01-13T00:00:00"/>
    <x v="0"/>
  </r>
  <r>
    <s v="A18159"/>
    <s v="Amanda Thompson"/>
    <s v="247 Walnut Street"/>
    <n v="796"/>
    <s v="Tienda C"/>
    <d v="2020-01-14T00:00:00"/>
    <x v="0"/>
  </r>
  <r>
    <s v="A18289"/>
    <s v="Isabella Taylor"/>
    <s v="247 Walnut Street"/>
    <n v="12646"/>
    <s v="Tienda C"/>
    <d v="2020-01-14T00:00:00"/>
    <x v="0"/>
  </r>
  <r>
    <s v="A17954"/>
    <s v="Matthew Thompson"/>
    <s v="246 Walnut Street"/>
    <n v="359"/>
    <s v="Tienda C"/>
    <d v="2020-01-15T00:00:00"/>
    <x v="0"/>
  </r>
  <r>
    <s v="A18166"/>
    <s v="William Thompson"/>
    <s v="657 Birch Lane"/>
    <n v="1801"/>
    <s v="Tienda A"/>
    <d v="2020-01-15T00:00:00"/>
    <x v="0"/>
  </r>
  <r>
    <s v="A18296"/>
    <s v="Noah Smith"/>
    <s v="657 Birch Lane"/>
    <n v="5824"/>
    <s v="Tienda A"/>
    <d v="2020-01-15T00:00:00"/>
    <x v="0"/>
  </r>
  <r>
    <s v="A18073"/>
    <s v="Elizabeth Brown"/>
    <s v="790 Oak Lane"/>
    <n v="168"/>
    <s v="Tienda A"/>
    <d v="2020-01-17T00:00:00"/>
    <x v="0"/>
  </r>
  <r>
    <s v="A18097"/>
    <s v="Mia Miller"/>
    <s v="328 Pine Road"/>
    <n v="162"/>
    <s v="Tienda A"/>
    <d v="2020-01-17T00:00:00"/>
    <x v="0"/>
  </r>
  <r>
    <s v="A18203"/>
    <s v="Olivia Davis"/>
    <s v="790 Oak Lane"/>
    <n v="8608"/>
    <s v="Tienda A"/>
    <d v="2020-01-17T00:00:00"/>
    <x v="0"/>
  </r>
  <r>
    <s v="A18227"/>
    <s v="Jennifer Davis"/>
    <s v="328 Pine Road"/>
    <n v="9951"/>
    <s v="Tienda A"/>
    <d v="2020-01-17T00:00:00"/>
    <x v="0"/>
  </r>
  <r>
    <s v="A17949"/>
    <s v="Mary Davis"/>
    <s v="456 Elm Avenue"/>
    <n v="923"/>
    <s v="Tienda A"/>
    <d v="2020-01-18T00:00:00"/>
    <x v="0"/>
  </r>
  <r>
    <s v="A18054"/>
    <s v="Noah Smith"/>
    <s v="252 Walnut Street"/>
    <n v="306"/>
    <s v="Tienda C"/>
    <d v="2020-01-23T00:00:00"/>
    <x v="0"/>
  </r>
  <r>
    <s v="A18184"/>
    <s v="Christopher Davis"/>
    <s v="252 Walnut Street"/>
    <n v="7104"/>
    <s v="Tienda C"/>
    <d v="2020-01-23T00:00:00"/>
    <x v="0"/>
  </r>
  <r>
    <s v="A17965"/>
    <s v="Isabella Taylor"/>
    <s v="324 Pine Road"/>
    <n v="1957"/>
    <s v="Tienda A"/>
    <d v="2020-01-24T00:00:00"/>
    <x v="0"/>
  </r>
  <r>
    <s v="A17871"/>
    <s v="Jessica Davis"/>
    <s v="987 Cedar Court"/>
    <n v="800"/>
    <s v="Tienda C"/>
    <d v="2020-01-25T00:00:00"/>
    <x v="0"/>
  </r>
  <r>
    <s v="A17916"/>
    <s v="Olivia Johnson"/>
    <s v="248 Walnut Street"/>
    <n v="425"/>
    <s v="Tienda B"/>
    <d v="2020-01-26T00:00:00"/>
    <x v="0"/>
  </r>
  <r>
    <s v="A18066"/>
    <s v="Andrew Anderson"/>
    <s v="655 Birch Lane"/>
    <n v="789"/>
    <s v="Tienda C"/>
    <d v="2020-01-27T00:00:00"/>
    <x v="0"/>
  </r>
  <r>
    <s v="A18196"/>
    <s v="William Thompson"/>
    <s v="655 Birch Lane"/>
    <n v="9510"/>
    <s v="Tienda C"/>
    <d v="2020-01-27T00:00:00"/>
    <x v="0"/>
  </r>
  <r>
    <s v="A17933"/>
    <s v="Mia Miller"/>
    <s v="328 Pine Road"/>
    <n v="686"/>
    <s v="Tienda A"/>
    <d v="2020-01-29T00:00:00"/>
    <x v="0"/>
  </r>
  <r>
    <s v="A18027"/>
    <s v="Jennifer Lee"/>
    <s v="789 Oak Lane"/>
    <n v="1434"/>
    <s v="Tienda C"/>
    <d v="2020-01-29T00:00:00"/>
    <x v="0"/>
  </r>
  <r>
    <s v="A18034"/>
    <s v="Daniel Wilson"/>
    <s v="555 Maple Drive"/>
    <n v="1004"/>
    <s v="Tienda A"/>
    <d v="2020-01-30T00:00:00"/>
    <x v="0"/>
  </r>
  <r>
    <s v="A18057"/>
    <s v="Mia Davis"/>
    <s v="253 Walnut Street"/>
    <n v="117"/>
    <s v="Tienda C"/>
    <d v="2020-01-31T00:00:00"/>
    <x v="0"/>
  </r>
  <r>
    <s v="A18123"/>
    <s v="Noah Davis"/>
    <s v="322 Pine Road"/>
    <n v="558"/>
    <s v="Tienda C"/>
    <d v="2020-01-31T00:00:00"/>
    <x v="0"/>
  </r>
  <r>
    <s v="A18140"/>
    <s v="Aiden Johnson"/>
    <s v="661 Birch Lane"/>
    <n v="1903"/>
    <s v="Tienda B"/>
    <d v="2020-01-31T00:00:00"/>
    <x v="0"/>
  </r>
  <r>
    <s v="A18187"/>
    <s v="Jessica Wilson"/>
    <s v="253 Walnut Street"/>
    <n v="8994"/>
    <s v="Tienda C"/>
    <d v="2020-01-31T00:00:00"/>
    <x v="0"/>
  </r>
  <r>
    <s v="A18253"/>
    <s v="Ava Anderson"/>
    <s v="322 Pine Road"/>
    <n v="14584"/>
    <s v="Tienda C"/>
    <d v="2020-01-31T00:00:00"/>
    <x v="0"/>
  </r>
  <r>
    <s v="A18270"/>
    <s v="Brian Wilson"/>
    <s v="661 Birch Lane"/>
    <n v="9235"/>
    <s v="Tienda B"/>
    <d v="2020-01-31T00:00:00"/>
    <x v="0"/>
  </r>
  <r>
    <s v="A18157"/>
    <s v="Jessica Wilson"/>
    <s v="556 Maple Drive"/>
    <n v="1097"/>
    <s v="Tienda A"/>
    <d v="2020-02-03T00:00:00"/>
    <x v="1"/>
  </r>
  <r>
    <s v="A18287"/>
    <s v="Sophia Brown"/>
    <s v="556 Maple Drive"/>
    <n v="12473"/>
    <s v="Tienda A"/>
    <d v="2020-02-03T00:00:00"/>
    <x v="1"/>
  </r>
  <r>
    <s v="A18046"/>
    <s v="James Miller"/>
    <s v="657 Birch Lane"/>
    <n v="1138"/>
    <s v="Tienda A"/>
    <d v="2020-02-05T00:00:00"/>
    <x v="1"/>
  </r>
  <r>
    <s v="A17887"/>
    <s v="Olivia Thompson"/>
    <s v="251 Walnut Street"/>
    <n v="1742"/>
    <s v="Tienda A"/>
    <d v="2020-02-09T00:00:00"/>
    <x v="1"/>
  </r>
  <r>
    <s v="A18089"/>
    <s v="Sofia Lee"/>
    <s v="251 Walnut Street"/>
    <n v="208"/>
    <s v="Tienda B"/>
    <d v="2020-02-09T00:00:00"/>
    <x v="1"/>
  </r>
  <r>
    <s v="A18219"/>
    <s v="Jane Doe"/>
    <s v="251 Walnut Street"/>
    <n v="13050"/>
    <s v="Tienda B"/>
    <d v="2020-02-09T00:00:00"/>
    <x v="1"/>
  </r>
  <r>
    <s v="A18131"/>
    <s v="Sofia Johnson"/>
    <s v="658 Birch Lane"/>
    <n v="1097"/>
    <s v="Tienda B"/>
    <d v="2020-02-10T00:00:00"/>
    <x v="1"/>
  </r>
  <r>
    <s v="A18261"/>
    <s v="Jane Smith"/>
    <s v="658 Birch Lane"/>
    <n v="6639"/>
    <s v="Tienda B"/>
    <d v="2020-02-10T00:00:00"/>
    <x v="1"/>
  </r>
  <r>
    <s v="A17926"/>
    <s v="Ethan Johnson"/>
    <s v="659 Birch Lane"/>
    <n v="1986"/>
    <s v="Tienda B"/>
    <d v="2020-02-11T00:00:00"/>
    <x v="1"/>
  </r>
  <r>
    <s v="A17929"/>
    <s v="Ava Anderson"/>
    <s v="660 Birch Lane"/>
    <n v="1659"/>
    <s v="Tienda B"/>
    <d v="2020-02-11T00:00:00"/>
    <x v="1"/>
  </r>
  <r>
    <s v="A18167"/>
    <s v="Sophia Anderson"/>
    <s v="324 Pine Road"/>
    <n v="1688"/>
    <s v="Tienda B"/>
    <d v="2020-02-11T00:00:00"/>
    <x v="1"/>
  </r>
  <r>
    <s v="A18297"/>
    <s v="Isabella Brown"/>
    <s v="324 Pine Road"/>
    <n v="9088"/>
    <s v="Tienda B"/>
    <d v="2020-02-11T00:00:00"/>
    <x v="1"/>
  </r>
  <r>
    <s v="A17893"/>
    <s v="Mia Davis"/>
    <s v="253 Walnut Street"/>
    <n v="1659"/>
    <s v="Tienda B"/>
    <d v="2020-02-12T00:00:00"/>
    <x v="1"/>
  </r>
  <r>
    <s v="A17973"/>
    <s v="Isabella Brown"/>
    <s v="660 Birch Lane"/>
    <n v="1751"/>
    <s v="Tienda A"/>
    <d v="2020-02-12T00:00:00"/>
    <x v="1"/>
  </r>
  <r>
    <s v="A18030"/>
    <s v="Robert Johnson"/>
    <s v="123 Main Street"/>
    <n v="119"/>
    <s v="Tienda C"/>
    <d v="2020-02-14T00:00:00"/>
    <x v="1"/>
  </r>
  <r>
    <s v="A17932"/>
    <s v="Jackson Brown"/>
    <s v="661 Birch Lane"/>
    <n v="222"/>
    <s v="Tienda C"/>
    <d v="2020-02-18T00:00:00"/>
    <x v="1"/>
  </r>
  <r>
    <s v="A17988"/>
    <s v="Robert Miller"/>
    <s v="988 Cedar Court"/>
    <n v="524"/>
    <s v="Tienda C"/>
    <d v="2020-02-19T00:00:00"/>
    <x v="1"/>
  </r>
  <r>
    <s v="A18011"/>
    <s v="Ava Anderson"/>
    <s v="660 Birch Lane"/>
    <n v="1053"/>
    <s v="Tienda B"/>
    <d v="2020-02-19T00:00:00"/>
    <x v="1"/>
  </r>
  <r>
    <s v="A17989"/>
    <s v="Mary Johnson"/>
    <s v="124 Main Street"/>
    <n v="591"/>
    <s v="Tienda A"/>
    <d v="2020-02-20T00:00:00"/>
    <x v="1"/>
  </r>
  <r>
    <s v="A18082"/>
    <s v="Emma Davis"/>
    <s v="323 Pine Road"/>
    <n v="1221"/>
    <s v="Tienda A"/>
    <d v="2020-02-20T00:00:00"/>
    <x v="1"/>
  </r>
  <r>
    <s v="A18212"/>
    <s v="Liam Anderson"/>
    <s v="323 Pine Road"/>
    <n v="5907"/>
    <s v="Tienda A"/>
    <d v="2020-02-20T00:00:00"/>
    <x v="1"/>
  </r>
  <r>
    <s v="A17909"/>
    <s v="Elizabeth Brown"/>
    <s v="790 Oak Lane"/>
    <n v="1566"/>
    <s v="Tienda A"/>
    <d v="2020-02-21T00:00:00"/>
    <x v="1"/>
  </r>
  <r>
    <s v="A18146"/>
    <s v="Mark Davis"/>
    <s v="988 Cedar Court"/>
    <n v="1114"/>
    <s v="Tienda B"/>
    <d v="2020-02-21T00:00:00"/>
    <x v="1"/>
  </r>
  <r>
    <s v="A18276"/>
    <s v="Daniel Wilson"/>
    <s v="988 Cedar Court"/>
    <n v="5734"/>
    <s v="Tienda B"/>
    <d v="2020-02-21T00:00:00"/>
    <x v="1"/>
  </r>
  <r>
    <s v="A18138"/>
    <s v="Jackson Miller"/>
    <s v="327 Pine Road"/>
    <n v="343"/>
    <s v="Tienda C"/>
    <d v="2020-02-25T00:00:00"/>
    <x v="1"/>
  </r>
  <r>
    <s v="A18268"/>
    <s v="Andrew Davis"/>
    <s v="327 Pine Road"/>
    <n v="14771"/>
    <s v="Tienda C"/>
    <d v="2020-02-25T00:00:00"/>
    <x v="1"/>
  </r>
  <r>
    <s v="A17904"/>
    <s v="Brian Lee"/>
    <s v="790 Oak Lane"/>
    <n v="1785"/>
    <s v="Tienda A"/>
    <d v="2020-02-26T00:00:00"/>
    <x v="1"/>
  </r>
  <r>
    <s v="A17991"/>
    <s v="Elizabeth Brown"/>
    <s v="790 Oak Lane"/>
    <n v="1844"/>
    <s v="Tienda C"/>
    <d v="2020-02-26T00:00:00"/>
    <x v="1"/>
  </r>
  <r>
    <s v="A18009"/>
    <s v="Olivia Davis"/>
    <s v="326 Pine Road"/>
    <n v="44"/>
    <s v="Tienda B"/>
    <d v="2020-02-26T00:00:00"/>
    <x v="1"/>
  </r>
  <r>
    <s v="A18173"/>
    <s v="Olivia Davis"/>
    <s v="326 Pine Road"/>
    <n v="937"/>
    <s v="Tienda B"/>
    <d v="2020-02-26T00:00:00"/>
    <x v="1"/>
  </r>
  <r>
    <s v="A18303"/>
    <s v="Sarah Johnson"/>
    <s v="326 Pine Road"/>
    <n v="8825"/>
    <s v="Tienda B"/>
    <d v="2020-02-26T00:00:00"/>
    <x v="1"/>
  </r>
  <r>
    <s v="A17946"/>
    <s v="Brian Wilson"/>
    <s v="555 Maple Drive"/>
    <n v="1815"/>
    <s v="Tienda C"/>
    <d v="2020-02-28T00:00:00"/>
    <x v="1"/>
  </r>
  <r>
    <s v="A18177"/>
    <s v="Isabella Smith"/>
    <s v="253 Walnut Street"/>
    <n v="1968"/>
    <s v="Tienda C"/>
    <d v="2020-02-28T00:00:00"/>
    <x v="1"/>
  </r>
  <r>
    <s v="A18307"/>
    <s v="Michelle Thompson"/>
    <s v="253 Walnut Street"/>
    <n v="11167"/>
    <s v="Tienda C"/>
    <d v="2020-02-28T00:00:00"/>
    <x v="1"/>
  </r>
  <r>
    <s v="A18042"/>
    <s v="Emma Wilson"/>
    <s v="248 Walnut Street"/>
    <n v="833"/>
    <s v="Tienda C"/>
    <d v="2020-02-29T00:00:00"/>
    <x v="1"/>
  </r>
  <r>
    <s v="A18086"/>
    <s v="James Brown"/>
    <s v="250 Walnut Street"/>
    <n v="1961"/>
    <s v="Tienda B"/>
    <d v="2020-02-29T00:00:00"/>
    <x v="1"/>
  </r>
  <r>
    <s v="A18216"/>
    <s v="Jackson Miller"/>
    <s v="250 Walnut Street"/>
    <n v="13830"/>
    <s v="Tienda B"/>
    <d v="2020-02-29T00:00:00"/>
    <x v="1"/>
  </r>
  <r>
    <s v="A17995"/>
    <s v="Amanda Thompson"/>
    <s v="247 Walnut Street"/>
    <n v="261"/>
    <s v="Tienda B"/>
    <d v="2020-03-01T00:00:00"/>
    <x v="2"/>
  </r>
  <r>
    <s v="A18099"/>
    <s v="John Johnson"/>
    <s v="662 Birch Lane"/>
    <n v="1886"/>
    <s v="Tienda C"/>
    <d v="2020-03-01T00:00:00"/>
    <x v="2"/>
  </r>
  <r>
    <s v="A18229"/>
    <s v="Laura Wilson"/>
    <s v="662 Birch Lane"/>
    <n v="13065"/>
    <s v="Tienda C"/>
    <d v="2020-03-01T00:00:00"/>
    <x v="2"/>
  </r>
  <r>
    <s v="A18076"/>
    <s v="Matthew Davis"/>
    <s v="988 Cedar Court"/>
    <n v="1609"/>
    <s v="Tienda A"/>
    <d v="2020-03-02T00:00:00"/>
    <x v="2"/>
  </r>
  <r>
    <s v="A18206"/>
    <s v="Noah Wilson"/>
    <s v="988 Cedar Court"/>
    <n v="14734"/>
    <s v="Tienda A"/>
    <d v="2020-03-02T00:00:00"/>
    <x v="2"/>
  </r>
  <r>
    <s v="A17997"/>
    <s v="Liam Davis"/>
    <s v="322 Pine Road"/>
    <n v="247"/>
    <s v="Tienda A"/>
    <d v="2020-03-03T00:00:00"/>
    <x v="2"/>
  </r>
  <r>
    <s v="A18172"/>
    <s v="Ethan Johnson"/>
    <s v="659 Birch Lane"/>
    <n v="330"/>
    <s v="Tienda A"/>
    <d v="2020-03-04T00:00:00"/>
    <x v="2"/>
  </r>
  <r>
    <s v="A18302"/>
    <s v="David Smith"/>
    <s v="659 Birch Lane"/>
    <n v="6308"/>
    <s v="Tienda A"/>
    <d v="2020-03-04T00:00:00"/>
    <x v="2"/>
  </r>
  <r>
    <s v="A17994"/>
    <s v="Matthew Davis"/>
    <s v="988 Cedar Court"/>
    <n v="1896"/>
    <s v="Tienda C"/>
    <d v="2020-03-05T00:00:00"/>
    <x v="2"/>
  </r>
  <r>
    <s v="A17856"/>
    <s v="David Johnson"/>
    <s v="789 Oak Lane"/>
    <n v="9504"/>
    <s v="Tienda A"/>
    <d v="2020-03-08T00:00:00"/>
    <x v="2"/>
  </r>
  <r>
    <s v="A18081"/>
    <s v="Noah Smith"/>
    <s v="656 Birch Lane"/>
    <n v="385"/>
    <s v="Tienda C"/>
    <d v="2020-03-08T00:00:00"/>
    <x v="2"/>
  </r>
  <r>
    <s v="A18211"/>
    <s v="John Johnson"/>
    <s v="656 Birch Lane"/>
    <n v="6864"/>
    <s v="Tienda C"/>
    <d v="2020-03-08T00:00:00"/>
    <x v="2"/>
  </r>
  <r>
    <s v="A17937"/>
    <s v="Jane Smith"/>
    <s v="456 Elm Avenue"/>
    <n v="1383"/>
    <s v="Tienda B"/>
    <d v="2020-03-09T00:00:00"/>
    <x v="2"/>
  </r>
  <r>
    <s v="A18026"/>
    <s v="Andrew Davis"/>
    <s v="321 Pine Road"/>
    <n v="1617"/>
    <s v="Tienda B"/>
    <d v="2020-03-10T00:00:00"/>
    <x v="2"/>
  </r>
  <r>
    <s v="A18079"/>
    <s v="Liam Davis"/>
    <s v="322 Pine Road"/>
    <n v="1544"/>
    <s v="Tienda A"/>
    <d v="2020-03-12T00:00:00"/>
    <x v="2"/>
  </r>
  <r>
    <s v="A18080"/>
    <s v="Olivia Johnson"/>
    <s v="248 Walnut Street"/>
    <n v="1813"/>
    <s v="Tienda B"/>
    <d v="2020-03-12T00:00:00"/>
    <x v="2"/>
  </r>
  <r>
    <s v="A18209"/>
    <s v="Mia Miller"/>
    <s v="322 Pine Road"/>
    <n v="11078"/>
    <s v="Tienda A"/>
    <d v="2020-03-12T00:00:00"/>
    <x v="2"/>
  </r>
  <r>
    <s v="A18210"/>
    <s v="Aiden Davis"/>
    <s v="248 Walnut Street"/>
    <n v="7866"/>
    <s v="Tienda B"/>
    <d v="2020-03-12T00:00:00"/>
    <x v="2"/>
  </r>
  <r>
    <s v="A18031"/>
    <s v="Mary Davis"/>
    <s v="456 Elm Avenue"/>
    <n v="1216"/>
    <s v="Tienda A"/>
    <d v="2020-03-14T00:00:00"/>
    <x v="2"/>
  </r>
  <r>
    <s v="A17870"/>
    <s v="Daniel Wilson"/>
    <s v="555 Maple Drive"/>
    <n v="150"/>
    <s v="Tienda B"/>
    <d v="2020-03-15T00:00:00"/>
    <x v="2"/>
  </r>
  <r>
    <s v="A18147"/>
    <s v="Michelle Thompson"/>
    <s v="247 Walnut Street"/>
    <n v="967"/>
    <s v="Tienda C"/>
    <d v="2020-03-16T00:00:00"/>
    <x v="2"/>
  </r>
  <r>
    <s v="A18277"/>
    <s v="Jessica Davis"/>
    <s v="247 Walnut Street"/>
    <n v="13009"/>
    <s v="Tienda C"/>
    <d v="2020-03-16T00:00:00"/>
    <x v="2"/>
  </r>
  <r>
    <s v="A18128"/>
    <s v="James Miller"/>
    <s v="657 Birch Lane"/>
    <n v="290"/>
    <s v="Tienda B"/>
    <d v="2020-03-18T00:00:00"/>
    <x v="2"/>
  </r>
  <r>
    <s v="A18258"/>
    <s v="Aiden Davis"/>
    <s v="657 Birch Lane"/>
    <n v="9857"/>
    <s v="Tienda B"/>
    <d v="2020-03-18T00:00:00"/>
    <x v="2"/>
  </r>
  <r>
    <s v="A17915"/>
    <s v="Liam Davis"/>
    <s v="322 Pine Road"/>
    <n v="1143"/>
    <s v="Tienda C"/>
    <d v="2020-03-19T00:00:00"/>
    <x v="2"/>
  </r>
  <r>
    <s v="A18137"/>
    <s v="Isabella Brown"/>
    <s v="660 Birch Lane"/>
    <n v="307"/>
    <s v="Tienda B"/>
    <d v="2020-03-19T00:00:00"/>
    <x v="2"/>
  </r>
  <r>
    <s v="A18267"/>
    <s v="Michelle Anderson"/>
    <s v="660 Birch Lane"/>
    <n v="11617"/>
    <s v="Tienda B"/>
    <d v="2020-03-19T00:00:00"/>
    <x v="2"/>
  </r>
  <r>
    <s v="A18060"/>
    <s v="David Smith"/>
    <s v="457 Elm Avenue"/>
    <n v="711"/>
    <s v="Tienda C"/>
    <d v="2020-03-20T00:00:00"/>
    <x v="2"/>
  </r>
  <r>
    <s v="A18093"/>
    <s v="Ava Anderson"/>
    <s v="660 Birch Lane"/>
    <n v="420"/>
    <s v="Tienda C"/>
    <d v="2020-03-20T00:00:00"/>
    <x v="2"/>
  </r>
  <r>
    <s v="A18190"/>
    <s v="Steven Anderson"/>
    <s v="457 Elm Avenue"/>
    <n v="11915"/>
    <s v="Tienda C"/>
    <d v="2020-03-20T00:00:00"/>
    <x v="2"/>
  </r>
  <r>
    <s v="A18223"/>
    <s v="Emily Wilson"/>
    <s v="660 Birch Lane"/>
    <n v="5664"/>
    <s v="Tienda C"/>
    <d v="2020-03-20T00:00:00"/>
    <x v="2"/>
  </r>
  <r>
    <s v="A18155"/>
    <s v="Elizabeth Brown"/>
    <s v="790 Oak Lane"/>
    <n v="703"/>
    <s v="Tienda B"/>
    <d v="2020-03-23T00:00:00"/>
    <x v="2"/>
  </r>
  <r>
    <s v="A18285"/>
    <s v="Ava Thompson"/>
    <s v="790 Oak Lane"/>
    <n v="10607"/>
    <s v="Tienda B"/>
    <d v="2020-03-23T00:00:00"/>
    <x v="2"/>
  </r>
  <r>
    <s v="A18061"/>
    <s v="Sarah Johnson"/>
    <s v="790 Oak Lane"/>
    <n v="1879"/>
    <s v="Tienda A"/>
    <d v="2020-03-24T00:00:00"/>
    <x v="2"/>
  </r>
  <r>
    <s v="A18136"/>
    <s v="Noah Smith"/>
    <s v="252 Walnut Street"/>
    <n v="1579"/>
    <s v="Tienda A"/>
    <d v="2020-03-24T00:00:00"/>
    <x v="2"/>
  </r>
  <r>
    <s v="A18191"/>
    <s v="Liam Davis"/>
    <s v="790 Oak Lane"/>
    <n v="6794"/>
    <s v="Tienda A"/>
    <d v="2020-03-24T00:00:00"/>
    <x v="2"/>
  </r>
  <r>
    <s v="A18266"/>
    <s v="Mark Thompson"/>
    <s v="252 Walnut Street"/>
    <n v="6477"/>
    <s v="Tienda A"/>
    <d v="2020-03-24T00:00:00"/>
    <x v="2"/>
  </r>
  <r>
    <s v="A18107"/>
    <s v="Michelle Anderson"/>
    <s v="654 Birch Lane"/>
    <n v="925"/>
    <s v="Tienda B"/>
    <d v="2020-03-27T00:00:00"/>
    <x v="2"/>
  </r>
  <r>
    <s v="A18237"/>
    <s v="Amanda Thompson"/>
    <s v="654 Birch Lane"/>
    <n v="7986"/>
    <s v="Tienda B"/>
    <d v="2020-03-27T00:00:00"/>
    <x v="2"/>
  </r>
  <r>
    <s v="A17986"/>
    <s v="Brian Lee"/>
    <s v="790 Oak Lane"/>
    <n v="1949"/>
    <s v="Tienda C"/>
    <d v="2020-03-28T00:00:00"/>
    <x v="2"/>
  </r>
  <r>
    <s v="A17912"/>
    <s v="Matthew Davis"/>
    <s v="988 Cedar Court"/>
    <n v="1125"/>
    <s v="Tienda C"/>
    <d v="2020-03-30T00:00:00"/>
    <x v="2"/>
  </r>
  <r>
    <s v="A17883"/>
    <s v="Isabella Taylor"/>
    <s v="324 Pine Road"/>
    <n v="1541"/>
    <s v="Tienda B"/>
    <d v="2020-04-03T00:00:00"/>
    <x v="3"/>
  </r>
  <r>
    <s v="A17918"/>
    <s v="Emma Davis"/>
    <s v="323 Pine Road"/>
    <n v="591"/>
    <s v="Tienda A"/>
    <d v="2020-04-07T00:00:00"/>
    <x v="3"/>
  </r>
  <r>
    <s v="A18181"/>
    <s v="John Johnson"/>
    <s v="662 Birch Lane"/>
    <n v="229"/>
    <s v="Tienda A"/>
    <d v="2020-04-07T00:00:00"/>
    <x v="3"/>
  </r>
  <r>
    <s v="A18311"/>
    <s v="Laura Wilson"/>
    <s v="662 Birch Lane"/>
    <n v="14438"/>
    <s v="Tienda A"/>
    <d v="2020-04-07T00:00:00"/>
    <x v="3"/>
  </r>
  <r>
    <s v="A17884"/>
    <s v="Benjamin Lee"/>
    <s v="250 Walnut Street"/>
    <n v="1286"/>
    <s v="Tienda C"/>
    <d v="2020-04-09T00:00:00"/>
    <x v="3"/>
  </r>
  <r>
    <s v="A18056"/>
    <s v="Jackson Miller"/>
    <s v="327 Pine Road"/>
    <n v="316"/>
    <s v="Tienda B"/>
    <d v="2020-04-09T00:00:00"/>
    <x v="3"/>
  </r>
  <r>
    <s v="A18103"/>
    <s v="Sarah Brown"/>
    <s v="321 Pine Road"/>
    <n v="1326"/>
    <s v="Tienda A"/>
    <d v="2020-04-09T00:00:00"/>
    <x v="3"/>
  </r>
  <r>
    <s v="A18186"/>
    <s v="Daniel Smith"/>
    <s v="327 Pine Road"/>
    <n v="14936"/>
    <s v="Tienda B"/>
    <d v="2020-04-09T00:00:00"/>
    <x v="3"/>
  </r>
  <r>
    <s v="A18233"/>
    <s v="Elizabeth Brown"/>
    <s v="321 Pine Road"/>
    <n v="11466"/>
    <s v="Tienda A"/>
    <d v="2020-04-09T00:00:00"/>
    <x v="3"/>
  </r>
  <r>
    <s v="A17873"/>
    <s v="Amanda Anderson"/>
    <s v="654 Birch Lane"/>
    <n v="1368"/>
    <s v="Tienda B"/>
    <d v="2020-04-10T00:00:00"/>
    <x v="3"/>
  </r>
  <r>
    <s v="A18117"/>
    <s v="Jessica Davis"/>
    <s v="987 Cedar Court"/>
    <n v="969"/>
    <s v="Tienda C"/>
    <d v="2020-04-10T00:00:00"/>
    <x v="3"/>
  </r>
  <r>
    <s v="A18247"/>
    <s v="Isabella Miller"/>
    <s v="987 Cedar Court"/>
    <n v="8031"/>
    <s v="Tienda C"/>
    <d v="2020-04-10T00:00:00"/>
    <x v="3"/>
  </r>
  <r>
    <s v="A18139"/>
    <s v="Mia Davis"/>
    <s v="253 Walnut Street"/>
    <n v="354"/>
    <s v="Tienda A"/>
    <d v="2020-04-11T00:00:00"/>
    <x v="3"/>
  </r>
  <r>
    <s v="A18269"/>
    <s v="Jennifer Lee"/>
    <s v="253 Walnut Street"/>
    <n v="8199"/>
    <s v="Tienda A"/>
    <d v="2020-04-11T00:00:00"/>
    <x v="3"/>
  </r>
  <r>
    <s v="A17967"/>
    <s v="Sofia Johnson"/>
    <s v="658 Birch Lane"/>
    <n v="1103"/>
    <s v="Tienda C"/>
    <d v="2020-04-12T00:00:00"/>
    <x v="3"/>
  </r>
  <r>
    <s v="A17863"/>
    <s v="Jennifer Lee"/>
    <s v="789 Oak Lane"/>
    <n v="7510"/>
    <s v="Tienda A"/>
    <d v="2020-04-13T00:00:00"/>
    <x v="3"/>
  </r>
  <r>
    <s v="A17974"/>
    <s v="Jackson Miller"/>
    <s v="327 Pine Road"/>
    <n v="524"/>
    <s v="Tienda B"/>
    <d v="2020-04-13T00:00:00"/>
    <x v="3"/>
  </r>
  <r>
    <s v="A18168"/>
    <s v="James Brown"/>
    <s v="250 Walnut Street"/>
    <n v="995"/>
    <s v="Tienda C"/>
    <d v="2020-04-13T00:00:00"/>
    <x v="3"/>
  </r>
  <r>
    <s v="A18298"/>
    <s v="Jackson Miller"/>
    <s v="250 Walnut Street"/>
    <n v="9583"/>
    <s v="Tienda C"/>
    <d v="2020-04-13T00:00:00"/>
    <x v="3"/>
  </r>
  <r>
    <s v="A17982"/>
    <s v="Mark Davis"/>
    <s v="988 Cedar Court"/>
    <n v="474"/>
    <s v="Tienda B"/>
    <d v="2020-04-15T00:00:00"/>
    <x v="3"/>
  </r>
  <r>
    <s v="A17898"/>
    <s v="Michael Brown"/>
    <s v="322 Pine Road"/>
    <n v="1639"/>
    <s v="Tienda C"/>
    <d v="2020-04-18T00:00:00"/>
    <x v="3"/>
  </r>
  <r>
    <s v="A17976"/>
    <s v="Aiden Johnson"/>
    <s v="661 Birch Lane"/>
    <n v="1058"/>
    <s v="Tienda A"/>
    <d v="2020-04-18T00:00:00"/>
    <x v="3"/>
  </r>
  <r>
    <s v="A18036"/>
    <s v="Matthew Thompson"/>
    <s v="246 Walnut Street"/>
    <n v="40"/>
    <s v="Tienda C"/>
    <d v="2020-04-18T00:00:00"/>
    <x v="3"/>
  </r>
  <r>
    <s v="A17901"/>
    <s v="Michelle Thompson"/>
    <s v="247 Walnut Street"/>
    <n v="732"/>
    <s v="Tienda A"/>
    <d v="2020-04-20T00:00:00"/>
    <x v="3"/>
  </r>
  <r>
    <s v="A18069"/>
    <s v="Laura Wilson"/>
    <s v="556 Maple Drive"/>
    <n v="242"/>
    <s v="Tienda C"/>
    <d v="2020-04-20T00:00:00"/>
    <x v="3"/>
  </r>
  <r>
    <s v="A18071"/>
    <s v="Mary Johnson"/>
    <s v="124 Main Street"/>
    <n v="287"/>
    <s v="Tienda B"/>
    <d v="2020-04-20T00:00:00"/>
    <x v="3"/>
  </r>
  <r>
    <s v="A18152"/>
    <s v="Robert Miller"/>
    <s v="988 Cedar Court"/>
    <n v="1697"/>
    <s v="Tienda B"/>
    <d v="2020-04-20T00:00:00"/>
    <x v="3"/>
  </r>
  <r>
    <s v="A18199"/>
    <s v="Isabella Miller"/>
    <s v="556 Maple Drive"/>
    <n v="13678"/>
    <s v="Tienda C"/>
    <d v="2020-04-20T00:00:00"/>
    <x v="3"/>
  </r>
  <r>
    <s v="A18201"/>
    <s v="Sofia Lee"/>
    <s v="124 Main Street"/>
    <n v="8834"/>
    <s v="Tienda B"/>
    <d v="2020-04-20T00:00:00"/>
    <x v="3"/>
  </r>
  <r>
    <s v="A18282"/>
    <s v="Olivia Smith"/>
    <s v="988 Cedar Court"/>
    <n v="14795"/>
    <s v="Tienda B"/>
    <d v="2020-04-20T00:00:00"/>
    <x v="3"/>
  </r>
  <r>
    <s v="A17877"/>
    <s v="Noah Davis"/>
    <s v="322 Pine Road"/>
    <n v="1836"/>
    <s v="Tienda A"/>
    <d v="2020-04-21T00:00:00"/>
    <x v="3"/>
  </r>
  <r>
    <s v="A17891"/>
    <s v="Isabella Brown"/>
    <s v="660 Birch Lane"/>
    <n v="672"/>
    <s v="Tienda C"/>
    <d v="2020-04-21T00:00:00"/>
    <x v="3"/>
  </r>
  <r>
    <s v="A17977"/>
    <s v="Jane Doe"/>
    <s v="124 Main Street"/>
    <n v="343"/>
    <s v="Tienda B"/>
    <d v="2020-04-22T00:00:00"/>
    <x v="3"/>
  </r>
  <r>
    <s v="A17878"/>
    <s v="Emma Wilson"/>
    <s v="248 Walnut Street"/>
    <n v="846"/>
    <s v="Tienda B"/>
    <d v="2020-04-23T00:00:00"/>
    <x v="3"/>
  </r>
  <r>
    <s v="A18037"/>
    <s v="Amanda Anderson"/>
    <s v="654 Birch Lane"/>
    <n v="1908"/>
    <s v="Tienda A"/>
    <d v="2020-04-23T00:00:00"/>
    <x v="3"/>
  </r>
  <r>
    <s v="A18133"/>
    <s v="Olivia Thompson"/>
    <s v="251 Walnut Street"/>
    <n v="664"/>
    <s v="Tienda A"/>
    <d v="2020-04-23T00:00:00"/>
    <x v="3"/>
  </r>
  <r>
    <s v="A18263"/>
    <s v="Sarah Brown"/>
    <s v="251 Walnut Street"/>
    <n v="11569"/>
    <s v="Tienda A"/>
    <d v="2020-04-23T00:00:00"/>
    <x v="3"/>
  </r>
  <r>
    <s v="A17862"/>
    <s v="Andrew Davis"/>
    <s v="321 Pine Road"/>
    <n v="10002"/>
    <s v="Tienda C"/>
    <d v="2020-04-24T00:00:00"/>
    <x v="3"/>
  </r>
  <r>
    <s v="A18005"/>
    <s v="Isabella Miller"/>
    <s v="658 Birch Lane"/>
    <n v="1258"/>
    <s v="Tienda A"/>
    <d v="2020-04-24T00:00:00"/>
    <x v="3"/>
  </r>
  <r>
    <s v="A18175"/>
    <s v="Ava Anderson"/>
    <s v="660 Birch Lane"/>
    <n v="1580"/>
    <s v="Tienda A"/>
    <d v="2020-04-24T00:00:00"/>
    <x v="3"/>
  </r>
  <r>
    <s v="A18305"/>
    <s v="Emily Wilson"/>
    <s v="660 Birch Lane"/>
    <n v="7722"/>
    <s v="Tienda A"/>
    <d v="2020-04-24T00:00:00"/>
    <x v="3"/>
  </r>
  <r>
    <s v="A17896"/>
    <s v="David Smith"/>
    <s v="457 Elm Avenue"/>
    <n v="215"/>
    <s v="Tienda B"/>
    <d v="2020-04-25T00:00:00"/>
    <x v="3"/>
  </r>
  <r>
    <s v="A18088"/>
    <s v="Benjamin Taylor"/>
    <s v="325 Pine Road"/>
    <n v="69"/>
    <s v="Tienda A"/>
    <d v="2020-04-26T00:00:00"/>
    <x v="3"/>
  </r>
  <r>
    <s v="A18218"/>
    <s v="Aiden Johnson"/>
    <s v="325 Pine Road"/>
    <n v="10849"/>
    <s v="Tienda A"/>
    <d v="2020-04-26T00:00:00"/>
    <x v="3"/>
  </r>
  <r>
    <s v="A18052"/>
    <s v="Liam Anderson"/>
    <s v="659 Birch Lane"/>
    <n v="490"/>
    <s v="Tienda A"/>
    <d v="2020-04-27T00:00:00"/>
    <x v="3"/>
  </r>
  <r>
    <s v="A18182"/>
    <s v="Robert Miller"/>
    <s v="659 Birch Lane"/>
    <n v="5623"/>
    <s v="Tienda A"/>
    <d v="2020-04-27T00:00:00"/>
    <x v="3"/>
  </r>
  <r>
    <s v="A17971"/>
    <s v="Ava Wilson"/>
    <s v="326 Pine Road"/>
    <n v="529"/>
    <s v="Tienda B"/>
    <d v="2020-04-28T00:00:00"/>
    <x v="3"/>
  </r>
  <r>
    <s v="A17970"/>
    <s v="Liam Anderson"/>
    <s v="659 Birch Lane"/>
    <n v="10000"/>
    <s v="Tienda C"/>
    <d v="2020-04-29T00:00:00"/>
    <x v="3"/>
  </r>
  <r>
    <s v="A18092"/>
    <s v="Liam Thompson"/>
    <s v="252 Walnut Street"/>
    <n v="884"/>
    <s v="Tienda B"/>
    <d v="2020-04-29T00:00:00"/>
    <x v="3"/>
  </r>
  <r>
    <s v="A18165"/>
    <s v="Ava Wilson"/>
    <s v="249 Walnut Street"/>
    <n v="843"/>
    <s v="Tienda C"/>
    <d v="2020-04-29T00:00:00"/>
    <x v="3"/>
  </r>
  <r>
    <s v="A18222"/>
    <s v="Michael Brown"/>
    <s v="252 Walnut Street"/>
    <n v="13555"/>
    <s v="Tienda B"/>
    <d v="2020-04-29T00:00:00"/>
    <x v="3"/>
  </r>
  <r>
    <s v="A18295"/>
    <s v="Ava Wilson"/>
    <s v="249 Walnut Street"/>
    <n v="11779"/>
    <s v="Tienda C"/>
    <d v="2020-04-29T00:00:00"/>
    <x v="3"/>
  </r>
  <r>
    <s v="A17861"/>
    <s v="Michelle Anderson"/>
    <s v="654 Birch Lane"/>
    <n v="5205"/>
    <s v="Tienda B"/>
    <d v="2020-05-01T00:00:00"/>
    <x v="4"/>
  </r>
  <r>
    <s v="A17975"/>
    <s v="Mia Davis"/>
    <s v="253 Walnut Street"/>
    <n v="1629"/>
    <s v="Tienda C"/>
    <d v="2020-05-02T00:00:00"/>
    <x v="4"/>
  </r>
  <r>
    <s v="A18135"/>
    <s v="Ava Wilson"/>
    <s v="326 Pine Road"/>
    <n v="1416"/>
    <s v="Tienda C"/>
    <d v="2020-05-02T00:00:00"/>
    <x v="4"/>
  </r>
  <r>
    <s v="A18265"/>
    <s v="Emily Davis"/>
    <s v="326 Pine Road"/>
    <n v="10250"/>
    <s v="Tienda C"/>
    <d v="2020-05-02T00:00:00"/>
    <x v="4"/>
  </r>
  <r>
    <s v="A17900"/>
    <s v="Mark Davis"/>
    <s v="988 Cedar Court"/>
    <n v="882"/>
    <s v="Tienda C"/>
    <d v="2020-05-03T00:00:00"/>
    <x v="4"/>
  </r>
  <r>
    <s v="A17983"/>
    <s v="Michelle Thompson"/>
    <s v="247 Walnut Street"/>
    <n v="957"/>
    <s v="Tienda C"/>
    <d v="2020-05-03T00:00:00"/>
    <x v="4"/>
  </r>
  <r>
    <s v="A18040"/>
    <s v="Olivia Smith"/>
    <s v="655 Birch Lane"/>
    <n v="735"/>
    <s v="Tienda A"/>
    <d v="2020-05-04T00:00:00"/>
    <x v="4"/>
  </r>
  <r>
    <s v="A17874"/>
    <s v="Steven Davis"/>
    <s v="321 Pine Road"/>
    <n v="1980"/>
    <s v="Tienda C"/>
    <d v="2020-05-06T00:00:00"/>
    <x v="4"/>
  </r>
  <r>
    <s v="A18051"/>
    <s v="Olivia Thompson"/>
    <s v="251 Walnut Street"/>
    <n v="445"/>
    <s v="Tienda C"/>
    <d v="2020-05-06T00:00:00"/>
    <x v="4"/>
  </r>
  <r>
    <s v="A17935"/>
    <s v="John Johnson"/>
    <s v="662 Birch Lane"/>
    <n v="6"/>
    <s v="Tienda C"/>
    <d v="2020-05-08T00:00:00"/>
    <x v="4"/>
  </r>
  <r>
    <s v="A18033"/>
    <s v="Elizabeth Smith"/>
    <s v="321 Pine Road"/>
    <n v="1920"/>
    <s v="Tienda C"/>
    <d v="2020-05-08T00:00:00"/>
    <x v="4"/>
  </r>
  <r>
    <s v="A18039"/>
    <s v="Liam Johnson"/>
    <s v="247 Walnut Street"/>
    <n v="493"/>
    <s v="Tienda C"/>
    <d v="2020-05-13T00:00:00"/>
    <x v="4"/>
  </r>
  <r>
    <s v="A18029"/>
    <s v="Laura Miller"/>
    <s v="987 Cedar Court"/>
    <n v="1974"/>
    <s v="Tienda B"/>
    <d v="2020-05-14T00:00:00"/>
    <x v="4"/>
  </r>
  <r>
    <s v="A17903"/>
    <s v="Jennifer Davis"/>
    <s v="322 Pine Road"/>
    <n v="131"/>
    <s v="Tienda C"/>
    <d v="2020-05-15T00:00:00"/>
    <x v="4"/>
  </r>
  <r>
    <s v="A18023"/>
    <s v="Emily Davis"/>
    <s v="987 Cedar Court"/>
    <n v="1889"/>
    <s v="Tienda B"/>
    <d v="2020-05-15T00:00:00"/>
    <x v="4"/>
  </r>
  <r>
    <s v="A18067"/>
    <s v="Jennifer Davis"/>
    <s v="322 Pine Road"/>
    <n v="1767"/>
    <s v="Tienda A"/>
    <d v="2020-05-15T00:00:00"/>
    <x v="4"/>
  </r>
  <r>
    <s v="A18100"/>
    <s v="John Doe"/>
    <s v="123 Main Street"/>
    <n v="557"/>
    <s v="Tienda A"/>
    <d v="2020-05-15T00:00:00"/>
    <x v="4"/>
  </r>
  <r>
    <s v="A18197"/>
    <s v="Sophia Anderson"/>
    <s v="322 Pine Road"/>
    <n v="12624"/>
    <s v="Tienda A"/>
    <d v="2020-05-15T00:00:00"/>
    <x v="4"/>
  </r>
  <r>
    <s v="A18230"/>
    <s v="Robert Miller"/>
    <s v="123 Main Street"/>
    <n v="10445"/>
    <s v="Tienda A"/>
    <d v="2020-05-15T00:00:00"/>
    <x v="4"/>
  </r>
  <r>
    <s v="A17928"/>
    <s v="Liam Thompson"/>
    <s v="252 Walnut Street"/>
    <n v="625"/>
    <s v="Tienda A"/>
    <d v="2020-05-16T00:00:00"/>
    <x v="4"/>
  </r>
  <r>
    <s v="A17936"/>
    <s v="John Doe"/>
    <s v="123 Main Street"/>
    <n v="1800"/>
    <s v="Tienda A"/>
    <d v="2020-05-16T00:00:00"/>
    <x v="4"/>
  </r>
  <r>
    <s v="A18044"/>
    <s v="William Anderson"/>
    <s v="323 Pine Road"/>
    <n v="1245"/>
    <s v="Tienda B"/>
    <d v="2020-05-18T00:00:00"/>
    <x v="4"/>
  </r>
  <r>
    <s v="A18122"/>
    <s v="Olivia Smith"/>
    <s v="655 Birch Lane"/>
    <n v="285"/>
    <s v="Tienda B"/>
    <d v="2020-05-19T00:00:00"/>
    <x v="4"/>
  </r>
  <r>
    <s v="A18252"/>
    <s v="Liam Thompson"/>
    <s v="655 Birch Lane"/>
    <n v="12074"/>
    <s v="Tienda B"/>
    <d v="2020-05-19T00:00:00"/>
    <x v="4"/>
  </r>
  <r>
    <s v="A17864"/>
    <s v="Brian Wilson"/>
    <s v="555 Maple Drive"/>
    <n v="3145"/>
    <s v="Tienda B"/>
    <d v="2020-05-23T00:00:00"/>
    <x v="4"/>
  </r>
  <r>
    <s v="A17910"/>
    <s v="Daniel Smith"/>
    <s v="322 Pine Road"/>
    <n v="1972"/>
    <s v="Tienda C"/>
    <d v="2020-05-26T00:00:00"/>
    <x v="4"/>
  </r>
  <r>
    <s v="A17885"/>
    <s v="Sofia Johnson"/>
    <s v="658 Birch Lane"/>
    <n v="384"/>
    <s v="Tienda B"/>
    <d v="2020-05-27T00:00:00"/>
    <x v="4"/>
  </r>
  <r>
    <s v="A18145"/>
    <s v="Emily Wilson"/>
    <s v="556 Maple Drive"/>
    <n v="624"/>
    <s v="Tienda A"/>
    <d v="2020-05-30T00:00:00"/>
    <x v="4"/>
  </r>
  <r>
    <s v="A18275"/>
    <s v="Elizabeth Smith"/>
    <s v="556 Maple Drive"/>
    <n v="9807"/>
    <s v="Tienda A"/>
    <d v="2020-05-30T00:00:00"/>
    <x v="4"/>
  </r>
  <r>
    <s v="A17858"/>
    <s v="Michael Wilson"/>
    <s v="555 Maple Drive"/>
    <n v="2541"/>
    <s v="Tienda B"/>
    <d v="2020-05-31T00:00:00"/>
    <x v="4"/>
  </r>
  <r>
    <s v="A18134"/>
    <s v="Liam Anderson"/>
    <s v="659 Birch Lane"/>
    <n v="1502"/>
    <s v="Tienda B"/>
    <d v="2020-05-31T00:00:00"/>
    <x v="4"/>
  </r>
  <r>
    <s v="A18264"/>
    <s v="Michael Wilson"/>
    <s v="659 Birch Lane"/>
    <n v="10838"/>
    <s v="Tienda B"/>
    <d v="2020-05-31T00:00:00"/>
    <x v="4"/>
  </r>
  <r>
    <s v="A18110"/>
    <s v="Brian Wilson"/>
    <s v="555 Maple Drive"/>
    <n v="674"/>
    <s v="Tienda B"/>
    <d v="2020-06-01T00:00:00"/>
    <x v="5"/>
  </r>
  <r>
    <s v="A18240"/>
    <s v="Olivia Johnson"/>
    <s v="555 Maple Drive"/>
    <n v="10265"/>
    <s v="Tienda B"/>
    <d v="2020-06-01T00:00:00"/>
    <x v="5"/>
  </r>
  <r>
    <s v="A18170"/>
    <s v="Benjamin Taylor"/>
    <s v="325 Pine Road"/>
    <n v="1"/>
    <s v="Tienda B"/>
    <d v="2020-06-03T00:00:00"/>
    <x v="5"/>
  </r>
  <r>
    <s v="A18300"/>
    <s v="Aiden Johnson"/>
    <s v="325 Pine Road"/>
    <n v="9089"/>
    <s v="Tienda B"/>
    <d v="2020-06-03T00:00:00"/>
    <x v="5"/>
  </r>
  <r>
    <s v="A17966"/>
    <s v="Benjamin Lee"/>
    <s v="250 Walnut Street"/>
    <n v="1596"/>
    <s v="Tienda B"/>
    <d v="2020-06-04T00:00:00"/>
    <x v="5"/>
  </r>
  <r>
    <s v="A17999"/>
    <s v="Noah Smith"/>
    <s v="656 Birch Lane"/>
    <n v="1029"/>
    <s v="Tienda C"/>
    <d v="2020-06-04T00:00:00"/>
    <x v="5"/>
  </r>
  <r>
    <s v="A17998"/>
    <s v="Olivia Johnson"/>
    <s v="248 Walnut Street"/>
    <n v="627"/>
    <s v="Tienda B"/>
    <d v="2020-06-05T00:00:00"/>
    <x v="5"/>
  </r>
  <r>
    <s v="A17963"/>
    <s v="Sophia Brown"/>
    <s v="249 Walnut Street"/>
    <n v="1381"/>
    <s v="Tienda B"/>
    <d v="2020-06-06T00:00:00"/>
    <x v="5"/>
  </r>
  <r>
    <s v="A17984"/>
    <s v="Andrew Anderson"/>
    <s v="655 Birch Lane"/>
    <n v="1841"/>
    <s v="Tienda A"/>
    <d v="2020-06-06T00:00:00"/>
    <x v="5"/>
  </r>
  <r>
    <s v="A18121"/>
    <s v="Liam Johnson"/>
    <s v="247 Walnut Street"/>
    <n v="1095"/>
    <s v="Tienda A"/>
    <d v="2020-06-08T00:00:00"/>
    <x v="5"/>
  </r>
  <r>
    <s v="A18251"/>
    <s v="Olivia Davis"/>
    <s v="247 Walnut Street"/>
    <n v="14380"/>
    <s v="Tienda A"/>
    <d v="2020-06-08T00:00:00"/>
    <x v="5"/>
  </r>
  <r>
    <s v="A17895"/>
    <s v="Jane Doe"/>
    <s v="124 Main Street"/>
    <n v="1411"/>
    <s v="Tienda A"/>
    <d v="2020-06-09T00:00:00"/>
    <x v="5"/>
  </r>
  <r>
    <s v="A18059"/>
    <s v="Jane Doe"/>
    <s v="124 Main Street"/>
    <n v="219"/>
    <s v="Tienda B"/>
    <d v="2020-06-10T00:00:00"/>
    <x v="5"/>
  </r>
  <r>
    <s v="A18189"/>
    <s v="Amanda Thompson"/>
    <s v="124 Main Street"/>
    <n v="6308"/>
    <s v="Tienda B"/>
    <d v="2020-06-10T00:00:00"/>
    <x v="5"/>
  </r>
  <r>
    <s v="A18002"/>
    <s v="William Thompson"/>
    <s v="657 Birch Lane"/>
    <n v="496"/>
    <s v="Tienda C"/>
    <d v="2020-06-11T00:00:00"/>
    <x v="5"/>
  </r>
  <r>
    <s v="A18012"/>
    <s v="Noah Wilson"/>
    <s v="327 Pine Road"/>
    <n v="500"/>
    <s v="Tienda C"/>
    <d v="2020-06-13T00:00:00"/>
    <x v="5"/>
  </r>
  <r>
    <s v="A18126"/>
    <s v="William Anderson"/>
    <s v="323 Pine Road"/>
    <n v="200"/>
    <s v="Tienda C"/>
    <d v="2020-06-18T00:00:00"/>
    <x v="5"/>
  </r>
  <r>
    <s v="A18256"/>
    <s v="Jackson Brown"/>
    <s v="323 Pine Road"/>
    <n v="8437"/>
    <s v="Tienda C"/>
    <d v="2020-06-18T00:00:00"/>
    <x v="5"/>
  </r>
  <r>
    <s v="A17886"/>
    <s v="Ethan Davis"/>
    <s v="325 Pine Road"/>
    <n v="722"/>
    <s v="Tienda C"/>
    <d v="2020-06-21T00:00:00"/>
    <x v="5"/>
  </r>
  <r>
    <s v="A18158"/>
    <s v="Matthew Davis"/>
    <s v="988 Cedar Court"/>
    <n v="1261"/>
    <s v="Tienda B"/>
    <d v="2020-06-21T00:00:00"/>
    <x v="5"/>
  </r>
  <r>
    <s v="A18288"/>
    <s v="James Miller"/>
    <s v="988 Cedar Court"/>
    <n v="14906"/>
    <s v="Tienda B"/>
    <d v="2020-06-21T00:00:00"/>
    <x v="5"/>
  </r>
  <r>
    <s v="A17942"/>
    <s v="Mark Thompson"/>
    <s v="246 Walnut Street"/>
    <n v="1503"/>
    <s v="Tienda B"/>
    <d v="2020-06-23T00:00:00"/>
    <x v="5"/>
  </r>
  <r>
    <s v="A18087"/>
    <s v="Isabella Miller"/>
    <s v="658 Birch Lane"/>
    <n v="1966"/>
    <s v="Tienda C"/>
    <d v="2020-06-23T00:00:00"/>
    <x v="5"/>
  </r>
  <r>
    <s v="A18217"/>
    <s v="Mia Davis"/>
    <s v="658 Birch Lane"/>
    <n v="13837"/>
    <s v="Tienda C"/>
    <d v="2020-06-23T00:00:00"/>
    <x v="5"/>
  </r>
  <r>
    <s v="A18007"/>
    <s v="Sofia Lee"/>
    <s v="251 Walnut Street"/>
    <n v="1334"/>
    <s v="Tienda C"/>
    <d v="2020-06-24T00:00:00"/>
    <x v="5"/>
  </r>
  <r>
    <s v="A18090"/>
    <s v="Ethan Johnson"/>
    <s v="659 Birch Lane"/>
    <n v="766"/>
    <s v="Tienda C"/>
    <d v="2020-06-26T00:00:00"/>
    <x v="5"/>
  </r>
  <r>
    <s v="A18220"/>
    <s v="David Smith"/>
    <s v="659 Birch Lane"/>
    <n v="8291"/>
    <s v="Tienda C"/>
    <d v="2020-06-26T00:00:00"/>
    <x v="5"/>
  </r>
  <r>
    <s v="A17913"/>
    <s v="Amanda Thompson"/>
    <s v="247 Walnut Street"/>
    <n v="1408"/>
    <s v="Tienda A"/>
    <d v="2020-06-30T00:00:00"/>
    <x v="5"/>
  </r>
  <r>
    <s v="A17927"/>
    <s v="Olivia Davis"/>
    <s v="326 Pine Road"/>
    <n v="1926"/>
    <s v="Tienda C"/>
    <d v="2020-06-30T00:00:00"/>
    <x v="5"/>
  </r>
  <r>
    <s v="A18114"/>
    <s v="Christopher Brown"/>
    <s v="789 Oak Lane"/>
    <n v="517"/>
    <s v="Tienda C"/>
    <d v="2020-06-30T00:00:00"/>
    <x v="5"/>
  </r>
  <r>
    <s v="A18244"/>
    <s v="William Thompson"/>
    <s v="789 Oak Lane"/>
    <n v="14640"/>
    <s v="Tienda C"/>
    <d v="2020-06-30T00:00:00"/>
    <x v="5"/>
  </r>
  <r>
    <s v="A17987"/>
    <s v="Laura Wilson"/>
    <s v="556 Maple Drive"/>
    <n v="201"/>
    <s v="Tienda B"/>
    <d v="2020-07-01T00:00:00"/>
    <x v="6"/>
  </r>
  <r>
    <s v="A18070"/>
    <s v="Robert Miller"/>
    <s v="988 Cedar Court"/>
    <n v="260"/>
    <s v="Tienda A"/>
    <d v="2020-07-01T00:00:00"/>
    <x v="6"/>
  </r>
  <r>
    <s v="A18176"/>
    <s v="Noah Wilson"/>
    <s v="327 Pine Road"/>
    <n v="955"/>
    <s v="Tienda B"/>
    <d v="2020-07-01T00:00:00"/>
    <x v="6"/>
  </r>
  <r>
    <s v="A18200"/>
    <s v="Benjamin Taylor"/>
    <s v="988 Cedar Court"/>
    <n v="12958"/>
    <s v="Tienda A"/>
    <d v="2020-07-01T00:00:00"/>
    <x v="6"/>
  </r>
  <r>
    <s v="A18306"/>
    <s v="Mark Davis"/>
    <s v="327 Pine Road"/>
    <n v="5341"/>
    <s v="Tienda B"/>
    <d v="2020-07-01T00:00:00"/>
    <x v="6"/>
  </r>
  <r>
    <s v="A18017"/>
    <s v="John Johnson"/>
    <s v="662 Birch Lane"/>
    <n v="1209"/>
    <s v="Tienda B"/>
    <d v="2020-07-02T00:00:00"/>
    <x v="6"/>
  </r>
  <r>
    <s v="A18043"/>
    <s v="Ava Thompson"/>
    <s v="656 Birch Lane"/>
    <n v="1528"/>
    <s v="Tienda A"/>
    <d v="2020-07-02T00:00:00"/>
    <x v="6"/>
  </r>
  <r>
    <s v="A18161"/>
    <s v="Liam Davis"/>
    <s v="322 Pine Road"/>
    <n v="265"/>
    <s v="Tienda B"/>
    <d v="2020-07-02T00:00:00"/>
    <x v="6"/>
  </r>
  <r>
    <s v="A18291"/>
    <s v="Sofia Johnson"/>
    <s v="322 Pine Road"/>
    <n v="12853"/>
    <s v="Tienda B"/>
    <d v="2020-07-02T00:00:00"/>
    <x v="6"/>
  </r>
  <r>
    <s v="A17876"/>
    <s v="Olivia Smith"/>
    <s v="655 Birch Lane"/>
    <n v="1358"/>
    <s v="Tienda C"/>
    <d v="2020-07-04T00:00:00"/>
    <x v="6"/>
  </r>
  <r>
    <s v="A18091"/>
    <s v="Olivia Davis"/>
    <s v="326 Pine Road"/>
    <n v="1416"/>
    <s v="Tienda A"/>
    <d v="2020-07-05T00:00:00"/>
    <x v="6"/>
  </r>
  <r>
    <s v="A18102"/>
    <s v="David Johnson"/>
    <s v="789 Oak Lane"/>
    <n v="1964"/>
    <s v="Tienda C"/>
    <d v="2020-07-05T00:00:00"/>
    <x v="6"/>
  </r>
  <r>
    <s v="A18221"/>
    <s v="Sarah Johnson"/>
    <s v="326 Pine Road"/>
    <n v="5215"/>
    <s v="Tienda A"/>
    <d v="2020-07-05T00:00:00"/>
    <x v="6"/>
  </r>
  <r>
    <s v="A18232"/>
    <s v="Christopher Davis"/>
    <s v="789 Oak Lane"/>
    <n v="13927"/>
    <s v="Tienda C"/>
    <d v="2020-07-05T00:00:00"/>
    <x v="6"/>
  </r>
  <r>
    <s v="A18008"/>
    <s v="Ethan Johnson"/>
    <s v="659 Birch Lane"/>
    <n v="869"/>
    <s v="Tienda A"/>
    <d v="2020-07-07T00:00:00"/>
    <x v="6"/>
  </r>
  <r>
    <s v="A18014"/>
    <s v="Jackson Brown"/>
    <s v="661 Birch Lane"/>
    <n v="438"/>
    <s v="Tienda B"/>
    <d v="2020-07-08T00:00:00"/>
    <x v="6"/>
  </r>
  <r>
    <s v="A18120"/>
    <s v="Steven Davis"/>
    <s v="321 Pine Road"/>
    <n v="217"/>
    <s v="Tienda C"/>
    <d v="2020-07-08T00:00:00"/>
    <x v="6"/>
  </r>
  <r>
    <s v="A18250"/>
    <s v="Ethan Johnson"/>
    <s v="321 Pine Road"/>
    <n v="6516"/>
    <s v="Tienda C"/>
    <d v="2020-07-08T00:00:00"/>
    <x v="6"/>
  </r>
  <r>
    <s v="A18055"/>
    <s v="Isabella Brown"/>
    <s v="660 Birch Lane"/>
    <n v="1064"/>
    <s v="Tienda A"/>
    <d v="2020-07-09T00:00:00"/>
    <x v="6"/>
  </r>
  <r>
    <s v="A18185"/>
    <s v="Elizabeth Brown"/>
    <s v="660 Birch Lane"/>
    <n v="12124"/>
    <s v="Tienda A"/>
    <d v="2020-07-09T00:00:00"/>
    <x v="6"/>
  </r>
  <r>
    <s v="A17951"/>
    <s v="Elizabeth Smith"/>
    <s v="321 Pine Road"/>
    <n v="693"/>
    <s v="Tienda C"/>
    <d v="2020-07-13T00:00:00"/>
    <x v="6"/>
  </r>
  <r>
    <s v="A18064"/>
    <s v="Mark Davis"/>
    <s v="988 Cedar Court"/>
    <n v="1026"/>
    <s v="Tienda A"/>
    <d v="2020-07-14T00:00:00"/>
    <x v="6"/>
  </r>
  <r>
    <s v="A18194"/>
    <s v="Emma Davis"/>
    <s v="988 Cedar Court"/>
    <n v="7520"/>
    <s v="Tienda A"/>
    <d v="2020-07-14T00:00:00"/>
    <x v="6"/>
  </r>
  <r>
    <s v="A18048"/>
    <s v="Benjamin Lee"/>
    <s v="250 Walnut Street"/>
    <n v="1832"/>
    <s v="Tienda C"/>
    <d v="2020-07-16T00:00:00"/>
    <x v="6"/>
  </r>
  <r>
    <s v="A17855"/>
    <s v="Jane Smith"/>
    <s v="456 Elm Avenue"/>
    <n v="2580"/>
    <s v="Tienda B"/>
    <d v="2020-07-17T00:00:00"/>
    <x v="6"/>
  </r>
  <r>
    <s v="A18038"/>
    <s v="Steven Davis"/>
    <s v="321 Pine Road"/>
    <n v="1345"/>
    <s v="Tienda B"/>
    <d v="2020-07-17T00:00:00"/>
    <x v="6"/>
  </r>
  <r>
    <s v="A18078"/>
    <s v="Steven Anderson"/>
    <s v="655 Birch Lane"/>
    <n v="596"/>
    <s v="Tienda C"/>
    <d v="2020-07-17T00:00:00"/>
    <x v="6"/>
  </r>
  <r>
    <s v="A18208"/>
    <s v="Jackson Brown"/>
    <s v="655 Birch Lane"/>
    <n v="13129"/>
    <s v="Tienda C"/>
    <d v="2020-07-17T00:00:00"/>
    <x v="6"/>
  </r>
  <r>
    <s v="A17890"/>
    <s v="Noah Smith"/>
    <s v="252 Walnut Street"/>
    <n v="1194"/>
    <s v="Tienda B"/>
    <d v="2020-07-19T00:00:00"/>
    <x v="6"/>
  </r>
  <r>
    <s v="A17939"/>
    <s v="Sarah Brown"/>
    <s v="321 Pine Road"/>
    <n v="42"/>
    <s v="Tienda B"/>
    <d v="2020-07-19T00:00:00"/>
    <x v="6"/>
  </r>
  <r>
    <s v="A17980"/>
    <s v="Michael Brown"/>
    <s v="322 Pine Road"/>
    <n v="1399"/>
    <s v="Tienda C"/>
    <d v="2020-07-19T00:00:00"/>
    <x v="6"/>
  </r>
  <r>
    <s v="A17897"/>
    <s v="Sarah Johnson"/>
    <s v="790 Oak Lane"/>
    <n v="1817"/>
    <s v="Tienda A"/>
    <d v="2020-07-20T00:00:00"/>
    <x v="6"/>
  </r>
  <r>
    <s v="A17902"/>
    <s v="Andrew Anderson"/>
    <s v="655 Birch Lane"/>
    <n v="1137"/>
    <s v="Tienda B"/>
    <d v="2020-07-21T00:00:00"/>
    <x v="6"/>
  </r>
  <r>
    <s v="A18119"/>
    <s v="Amanda Anderson"/>
    <s v="654 Birch Lane"/>
    <n v="1005"/>
    <s v="Tienda B"/>
    <d v="2020-07-21T00:00:00"/>
    <x v="6"/>
  </r>
  <r>
    <s v="A18125"/>
    <s v="Ava Thompson"/>
    <s v="656 Birch Lane"/>
    <n v="1367"/>
    <s v="Tienda B"/>
    <d v="2020-07-21T00:00:00"/>
    <x v="6"/>
  </r>
  <r>
    <s v="A18169"/>
    <s v="Isabella Miller"/>
    <s v="658 Birch Lane"/>
    <n v="1692"/>
    <s v="Tienda A"/>
    <d v="2020-07-21T00:00:00"/>
    <x v="6"/>
  </r>
  <r>
    <s v="A18178"/>
    <s v="Jackson Brown"/>
    <s v="661 Birch Lane"/>
    <n v="1293"/>
    <s v="Tienda A"/>
    <d v="2020-07-21T00:00:00"/>
    <x v="6"/>
  </r>
  <r>
    <s v="A18249"/>
    <s v="Sofia Lee"/>
    <s v="654 Birch Lane"/>
    <n v="11594"/>
    <s v="Tienda B"/>
    <d v="2020-07-21T00:00:00"/>
    <x v="6"/>
  </r>
  <r>
    <s v="A18255"/>
    <s v="Isabella Smith"/>
    <s v="656 Birch Lane"/>
    <n v="6553"/>
    <s v="Tienda B"/>
    <d v="2020-07-21T00:00:00"/>
    <x v="6"/>
  </r>
  <r>
    <s v="A18299"/>
    <s v="Mia Davis"/>
    <s v="658 Birch Lane"/>
    <n v="7752"/>
    <s v="Tienda A"/>
    <d v="2020-07-21T00:00:00"/>
    <x v="6"/>
  </r>
  <r>
    <s v="A18308"/>
    <s v="Andrew Anderson"/>
    <s v="661 Birch Lane"/>
    <n v="13965"/>
    <s v="Tienda A"/>
    <d v="2020-07-21T00:00:00"/>
    <x v="6"/>
  </r>
  <r>
    <s v="A17961"/>
    <s v="Ava Thompson"/>
    <s v="656 Birch Lane"/>
    <n v="907"/>
    <s v="Tienda B"/>
    <d v="2020-07-22T00:00:00"/>
    <x v="6"/>
  </r>
  <r>
    <s v="A18098"/>
    <s v="Aiden Davis"/>
    <s v="254 Walnut Street"/>
    <n v="127"/>
    <s v="Tienda B"/>
    <d v="2020-07-22T00:00:00"/>
    <x v="6"/>
  </r>
  <r>
    <s v="A18228"/>
    <s v="Brian Lee"/>
    <s v="254 Walnut Street"/>
    <n v="6360"/>
    <s v="Tienda B"/>
    <d v="2020-07-22T00:00:00"/>
    <x v="6"/>
  </r>
  <r>
    <s v="A17881"/>
    <s v="Sophia Brown"/>
    <s v="249 Walnut Street"/>
    <n v="1382"/>
    <s v="Tienda C"/>
    <d v="2020-07-24T00:00:00"/>
    <x v="6"/>
  </r>
  <r>
    <s v="A18063"/>
    <s v="Emily Wilson"/>
    <s v="556 Maple Drive"/>
    <n v="1706"/>
    <s v="Tienda C"/>
    <d v="2020-07-24T00:00:00"/>
    <x v="6"/>
  </r>
  <r>
    <s v="A18193"/>
    <s v="Noah Smith"/>
    <s v="556 Maple Drive"/>
    <n v="9813"/>
    <s v="Tienda C"/>
    <d v="2020-07-24T00:00:00"/>
    <x v="6"/>
  </r>
  <r>
    <s v="A17888"/>
    <s v="Liam Anderson"/>
    <s v="659 Birch Lane"/>
    <n v="1580"/>
    <s v="Tienda B"/>
    <d v="2020-07-25T00:00:00"/>
    <x v="6"/>
  </r>
  <r>
    <s v="A17969"/>
    <s v="Olivia Thompson"/>
    <s v="251 Walnut Street"/>
    <n v="1280"/>
    <s v="Tienda B"/>
    <d v="2020-07-26T00:00:00"/>
    <x v="6"/>
  </r>
  <r>
    <s v="A18028"/>
    <s v="Brian Wilson"/>
    <s v="555 Maple Drive"/>
    <n v="1578"/>
    <s v="Tienda A"/>
    <d v="2020-07-26T00:00:00"/>
    <x v="6"/>
  </r>
  <r>
    <s v="A18049"/>
    <s v="Sofia Johnson"/>
    <s v="658 Birch Lane"/>
    <n v="1456"/>
    <s v="Tienda A"/>
    <d v="2020-07-26T00:00:00"/>
    <x v="6"/>
  </r>
  <r>
    <s v="A17906"/>
    <s v="Robert Miller"/>
    <s v="988 Cedar Court"/>
    <n v="5"/>
    <s v="Tienda C"/>
    <d v="2020-07-28T00:00:00"/>
    <x v="6"/>
  </r>
  <r>
    <s v="A18160"/>
    <s v="Steven Anderson"/>
    <s v="655 Birch Lane"/>
    <n v="1117"/>
    <s v="Tienda A"/>
    <d v="2020-07-29T00:00:00"/>
    <x v="6"/>
  </r>
  <r>
    <s v="A18290"/>
    <s v="Benjamin Lee"/>
    <s v="655 Birch Lane"/>
    <n v="8815"/>
    <s v="Tienda A"/>
    <d v="2020-07-29T00:00:00"/>
    <x v="6"/>
  </r>
  <r>
    <s v="A17930"/>
    <s v="Noah Wilson"/>
    <s v="327 Pine Road"/>
    <n v="851"/>
    <s v="Tienda C"/>
    <d v="2020-07-30T00:00:00"/>
    <x v="6"/>
  </r>
  <r>
    <s v="A17981"/>
    <s v="Emily Wilson"/>
    <s v="556 Maple Drive"/>
    <n v="1221"/>
    <s v="Tienda A"/>
    <d v="2020-07-30T00:00:00"/>
    <x v="6"/>
  </r>
  <r>
    <s v="A18124"/>
    <s v="Emma Wilson"/>
    <s v="248 Walnut Street"/>
    <n v="1699"/>
    <s v="Tienda A"/>
    <d v="2020-07-30T00:00:00"/>
    <x v="6"/>
  </r>
  <r>
    <s v="A18254"/>
    <s v="Noah Wilson"/>
    <s v="248 Walnut Street"/>
    <n v="12557"/>
    <s v="Tienda A"/>
    <d v="2020-07-30T00:00:00"/>
    <x v="6"/>
  </r>
  <r>
    <s v="A17914"/>
    <s v="Steven Anderson"/>
    <s v="655 Birch Lane"/>
    <n v="975"/>
    <s v="Tienda B"/>
    <d v="2020-07-31T00:00:00"/>
    <x v="6"/>
  </r>
  <r>
    <s v="A17889"/>
    <s v="Ava Wilson"/>
    <s v="326 Pine Road"/>
    <n v="1670"/>
    <s v="Tienda C"/>
    <d v="2020-08-03T00:00:00"/>
    <x v="7"/>
  </r>
  <r>
    <s v="A18047"/>
    <s v="Isabella Taylor"/>
    <s v="324 Pine Road"/>
    <n v="1534"/>
    <s v="Tienda B"/>
    <d v="2020-08-04T00:00:00"/>
    <x v="7"/>
  </r>
  <r>
    <s v="A18143"/>
    <s v="Sarah Johnson"/>
    <s v="790 Oak Lane"/>
    <n v="231"/>
    <s v="Tienda B"/>
    <d v="2020-08-06T00:00:00"/>
    <x v="7"/>
  </r>
  <r>
    <s v="A18273"/>
    <s v="Mary Davis"/>
    <s v="790 Oak Lane"/>
    <n v="7907"/>
    <s v="Tienda B"/>
    <d v="2020-08-06T00:00:00"/>
    <x v="7"/>
  </r>
  <r>
    <s v="A18151"/>
    <s v="Laura Wilson"/>
    <s v="556 Maple Drive"/>
    <n v="1476"/>
    <s v="Tienda A"/>
    <d v="2020-08-07T00:00:00"/>
    <x v="7"/>
  </r>
  <r>
    <s v="A18154"/>
    <s v="Christopher Davis"/>
    <s v="457 Elm Avenue"/>
    <n v="501"/>
    <s v="Tienda A"/>
    <d v="2020-08-07T00:00:00"/>
    <x v="7"/>
  </r>
  <r>
    <s v="A18281"/>
    <s v="Liam Johnson"/>
    <s v="556 Maple Drive"/>
    <n v="8304"/>
    <s v="Tienda A"/>
    <d v="2020-08-07T00:00:00"/>
    <x v="7"/>
  </r>
  <r>
    <s v="A18284"/>
    <s v="Emma Wilson"/>
    <s v="457 Elm Avenue"/>
    <n v="11520"/>
    <s v="Tienda A"/>
    <d v="2020-08-07T00:00:00"/>
    <x v="7"/>
  </r>
  <r>
    <s v="A17882"/>
    <s v="James Miller"/>
    <s v="657 Birch Lane"/>
    <n v="901"/>
    <s v="Tienda A"/>
    <d v="2020-08-09T00:00:00"/>
    <x v="7"/>
  </r>
  <r>
    <s v="A17985"/>
    <s v="Jennifer Davis"/>
    <s v="322 Pine Road"/>
    <n v="200"/>
    <s v="Tienda B"/>
    <d v="2020-08-11T00:00:00"/>
    <x v="7"/>
  </r>
  <r>
    <s v="A18072"/>
    <s v="Christopher Davis"/>
    <s v="457 Elm Avenue"/>
    <n v="697"/>
    <s v="Tienda C"/>
    <d v="2020-08-11T00:00:00"/>
    <x v="7"/>
  </r>
  <r>
    <s v="A18202"/>
    <s v="Ethan Johnson"/>
    <s v="457 Elm Avenue"/>
    <n v="7204"/>
    <s v="Tienda C"/>
    <d v="2020-08-11T00:00:00"/>
    <x v="7"/>
  </r>
  <r>
    <s v="A18141"/>
    <s v="Jane Doe"/>
    <s v="124 Main Street"/>
    <n v="396"/>
    <s v="Tienda C"/>
    <d v="2020-08-14T00:00:00"/>
    <x v="7"/>
  </r>
  <r>
    <s v="A18271"/>
    <s v="Laura Miller"/>
    <s v="124 Main Street"/>
    <n v="14709"/>
    <s v="Tienda C"/>
    <d v="2020-08-14T00:00:00"/>
    <x v="7"/>
  </r>
  <r>
    <s v="A17938"/>
    <s v="David Johnson"/>
    <s v="789 Oak Lane"/>
    <n v="129"/>
    <s v="Tienda C"/>
    <d v="2020-08-16T00:00:00"/>
    <x v="7"/>
  </r>
  <r>
    <s v="A18010"/>
    <s v="Liam Thompson"/>
    <s v="252 Walnut Street"/>
    <n v="1813"/>
    <s v="Tienda C"/>
    <d v="2020-08-17T00:00:00"/>
    <x v="7"/>
  </r>
  <r>
    <s v="A18077"/>
    <s v="Amanda Thompson"/>
    <s v="247 Walnut Street"/>
    <n v="273"/>
    <s v="Tienda B"/>
    <d v="2020-08-17T00:00:00"/>
    <x v="7"/>
  </r>
  <r>
    <s v="A18109"/>
    <s v="Jennifer Lee"/>
    <s v="789 Oak Lane"/>
    <n v="387"/>
    <s v="Tienda A"/>
    <d v="2020-08-17T00:00:00"/>
    <x v="7"/>
  </r>
  <r>
    <s v="A18207"/>
    <s v="Isabella Smith"/>
    <s v="247 Walnut Street"/>
    <n v="12604"/>
    <s v="Tienda B"/>
    <d v="2020-08-17T00:00:00"/>
    <x v="7"/>
  </r>
  <r>
    <s v="A18239"/>
    <s v="Liam Davis"/>
    <s v="789 Oak Lane"/>
    <n v="13516"/>
    <s v="Tienda A"/>
    <d v="2020-08-17T00:00:00"/>
    <x v="7"/>
  </r>
  <r>
    <s v="A18035"/>
    <s v="Jessica Davis"/>
    <s v="987 Cedar Court"/>
    <n v="1796"/>
    <s v="Tienda B"/>
    <d v="2020-08-18T00:00:00"/>
    <x v="7"/>
  </r>
  <r>
    <s v="A18179"/>
    <s v="Mia Miller"/>
    <s v="328 Pine Road"/>
    <n v="1850"/>
    <s v="Tienda B"/>
    <d v="2020-08-20T00:00:00"/>
    <x v="7"/>
  </r>
  <r>
    <s v="A18309"/>
    <s v="Jennifer Davis"/>
    <s v="328 Pine Road"/>
    <n v="6289"/>
    <s v="Tienda B"/>
    <d v="2020-08-20T00:00:00"/>
    <x v="7"/>
  </r>
  <r>
    <s v="A17953"/>
    <s v="Jessica Davis"/>
    <s v="987 Cedar Court"/>
    <n v="1680"/>
    <s v="Tienda B"/>
    <d v="2020-08-21T00:00:00"/>
    <x v="7"/>
  </r>
  <r>
    <s v="A17920"/>
    <s v="William Thompson"/>
    <s v="657 Birch Lane"/>
    <n v="570"/>
    <s v="Tienda C"/>
    <d v="2020-08-22T00:00:00"/>
    <x v="7"/>
  </r>
  <r>
    <s v="A18094"/>
    <s v="Noah Wilson"/>
    <s v="327 Pine Road"/>
    <n v="1745"/>
    <s v="Tienda A"/>
    <d v="2020-08-22T00:00:00"/>
    <x v="7"/>
  </r>
  <r>
    <s v="A18224"/>
    <s v="Mark Davis"/>
    <s v="327 Pine Road"/>
    <n v="9717"/>
    <s v="Tienda A"/>
    <d v="2020-08-22T00:00:00"/>
    <x v="7"/>
  </r>
  <r>
    <s v="A17879"/>
    <s v="Ava Thompson"/>
    <s v="656 Birch Lane"/>
    <n v="7892"/>
    <s v="Tienda C"/>
    <d v="2020-08-23T00:00:00"/>
    <x v="7"/>
  </r>
  <r>
    <s v="A17925"/>
    <s v="Sofia Lee"/>
    <s v="251 Walnut Street"/>
    <n v="1987"/>
    <s v="Tienda C"/>
    <d v="2020-08-24T00:00:00"/>
    <x v="7"/>
  </r>
  <r>
    <s v="A17950"/>
    <s v="Christopher Brown"/>
    <s v="789 Oak Lane"/>
    <n v="1672"/>
    <s v="Tienda B"/>
    <d v="2020-08-26T00:00:00"/>
    <x v="7"/>
  </r>
  <r>
    <s v="A18115"/>
    <s v="Elizabeth Smith"/>
    <s v="321 Pine Road"/>
    <n v="451"/>
    <s v="Tienda A"/>
    <d v="2020-08-26T00:00:00"/>
    <x v="7"/>
  </r>
  <r>
    <s v="A18245"/>
    <s v="Sophia Anderson"/>
    <s v="321 Pine Road"/>
    <n v="8307"/>
    <s v="Tienda A"/>
    <d v="2020-08-26T00:00:00"/>
    <x v="7"/>
  </r>
  <r>
    <s v="A17924"/>
    <s v="Benjamin Taylor"/>
    <s v="325 Pine Road"/>
    <n v="1303"/>
    <s v="Tienda B"/>
    <d v="2020-08-28T00:00:00"/>
    <x v="7"/>
  </r>
  <r>
    <s v="A17940"/>
    <s v="Michael Wilson"/>
    <s v="555 Maple Drive"/>
    <n v="1249"/>
    <s v="Tienda C"/>
    <d v="2020-09-02T00:00:00"/>
    <x v="8"/>
  </r>
  <r>
    <s v="A17957"/>
    <s v="Liam Johnson"/>
    <s v="247 Walnut Street"/>
    <n v="1125"/>
    <s v="Tienda A"/>
    <d v="2020-09-02T00:00:00"/>
    <x v="8"/>
  </r>
  <r>
    <s v="A18004"/>
    <s v="James Brown"/>
    <s v="250 Walnut Street"/>
    <n v="1089"/>
    <s v="Tienda C"/>
    <d v="2020-09-02T00:00:00"/>
    <x v="8"/>
  </r>
  <r>
    <s v="A17948"/>
    <s v="Robert Johnson"/>
    <s v="123 Main Street"/>
    <n v="209"/>
    <s v="Tienda C"/>
    <d v="2020-09-03T00:00:00"/>
    <x v="8"/>
  </r>
  <r>
    <s v="A18018"/>
    <s v="John Doe"/>
    <s v="123 Main Street"/>
    <n v="1576"/>
    <s v="Tienda C"/>
    <d v="2020-09-03T00:00:00"/>
    <x v="8"/>
  </r>
  <r>
    <s v="A17934"/>
    <s v="Aiden Davis"/>
    <s v="254 Walnut Street"/>
    <n v="1918"/>
    <s v="Tienda B"/>
    <d v="2020-09-07T00:00:00"/>
    <x v="8"/>
  </r>
  <r>
    <s v="A18001"/>
    <s v="Ava Wilson"/>
    <s v="249 Walnut Street"/>
    <n v="767"/>
    <s v="Tienda B"/>
    <d v="2020-09-07T00:00:00"/>
    <x v="8"/>
  </r>
  <r>
    <s v="A18053"/>
    <s v="Ava Wilson"/>
    <s v="326 Pine Road"/>
    <n v="1319"/>
    <s v="Tienda B"/>
    <d v="2020-09-07T00:00:00"/>
    <x v="8"/>
  </r>
  <r>
    <s v="A18183"/>
    <s v="Mary Johnson"/>
    <s v="326 Pine Road"/>
    <n v="8744"/>
    <s v="Tienda B"/>
    <d v="2020-09-07T00:00:00"/>
    <x v="8"/>
  </r>
  <r>
    <s v="A17952"/>
    <s v="Daniel Wilson"/>
    <s v="555 Maple Drive"/>
    <n v="1152"/>
    <s v="Tienda A"/>
    <d v="2020-09-08T00:00:00"/>
    <x v="8"/>
  </r>
  <r>
    <s v="A18050"/>
    <s v="Ethan Davis"/>
    <s v="325 Pine Road"/>
    <n v="1526"/>
    <s v="Tienda B"/>
    <d v="2020-09-08T00:00:00"/>
    <x v="8"/>
  </r>
  <r>
    <s v="A17875"/>
    <s v="Liam Johnson"/>
    <s v="247 Walnut Street"/>
    <n v="17000"/>
    <s v="Tienda B"/>
    <d v="2020-09-09T00:00:00"/>
    <x v="8"/>
  </r>
  <r>
    <s v="A18084"/>
    <s v="William Thompson"/>
    <s v="657 Birch Lane"/>
    <n v="1296"/>
    <s v="Tienda C"/>
    <d v="2020-09-09T00:00:00"/>
    <x v="8"/>
  </r>
  <r>
    <s v="A18214"/>
    <s v="Noah Smith"/>
    <s v="657 Birch Lane"/>
    <n v="10359"/>
    <s v="Tienda C"/>
    <d v="2020-09-09T00:00:00"/>
    <x v="8"/>
  </r>
  <r>
    <s v="A18164"/>
    <s v="Emma Davis"/>
    <s v="323 Pine Road"/>
    <n v="303"/>
    <s v="Tienda B"/>
    <d v="2020-09-10T00:00:00"/>
    <x v="8"/>
  </r>
  <r>
    <s v="A18294"/>
    <s v="Liam Anderson"/>
    <s v="323 Pine Road"/>
    <n v="8537"/>
    <s v="Tienda B"/>
    <d v="2020-09-10T00:00:00"/>
    <x v="8"/>
  </r>
  <r>
    <s v="A18068"/>
    <s v="Brian Lee"/>
    <s v="790 Oak Lane"/>
    <n v="392"/>
    <s v="Tienda B"/>
    <d v="2020-09-15T00:00:00"/>
    <x v="8"/>
  </r>
  <r>
    <s v="A18171"/>
    <s v="Sofia Lee"/>
    <s v="251 Walnut Street"/>
    <n v="1169"/>
    <s v="Tienda C"/>
    <d v="2020-09-15T00:00:00"/>
    <x v="8"/>
  </r>
  <r>
    <s v="A18198"/>
    <s v="James Brown"/>
    <s v="790 Oak Lane"/>
    <n v="7265"/>
    <s v="Tienda B"/>
    <d v="2020-09-15T00:00:00"/>
    <x v="8"/>
  </r>
  <r>
    <s v="A18301"/>
    <s v="Jane Doe"/>
    <s v="251 Walnut Street"/>
    <n v="11080"/>
    <s v="Tienda C"/>
    <d v="2020-09-15T00:00:00"/>
    <x v="8"/>
  </r>
  <r>
    <s v="A18015"/>
    <s v="Mia Miller"/>
    <s v="328 Pine Road"/>
    <n v="1051"/>
    <s v="Tienda C"/>
    <d v="2020-09-16T00:00:00"/>
    <x v="8"/>
  </r>
  <r>
    <s v="A18148"/>
    <s v="Andrew Anderson"/>
    <s v="655 Birch Lane"/>
    <n v="582"/>
    <s v="Tienda A"/>
    <d v="2020-09-18T00:00:00"/>
    <x v="8"/>
  </r>
  <r>
    <s v="A18278"/>
    <s v="Matthew Thompson"/>
    <s v="655 Birch Lane"/>
    <n v="11389"/>
    <s v="Tienda A"/>
    <d v="2020-09-18T00:00:00"/>
    <x v="8"/>
  </r>
  <r>
    <s v="A17972"/>
    <s v="Noah Smith"/>
    <s v="252 Walnut Street"/>
    <n v="1961"/>
    <s v="Tienda C"/>
    <d v="2020-09-20T00:00:00"/>
    <x v="8"/>
  </r>
  <r>
    <s v="A17992"/>
    <s v="Daniel Smith"/>
    <s v="322 Pine Road"/>
    <n v="290"/>
    <s v="Tienda A"/>
    <d v="2020-09-21T00:00:00"/>
    <x v="8"/>
  </r>
  <r>
    <s v="A18149"/>
    <s v="Jennifer Davis"/>
    <s v="322 Pine Road"/>
    <n v="1150"/>
    <s v="Tienda B"/>
    <d v="2020-09-21T00:00:00"/>
    <x v="8"/>
  </r>
  <r>
    <s v="A18279"/>
    <s v="Amanda Anderson"/>
    <s v="322 Pine Road"/>
    <n v="11527"/>
    <s v="Tienda B"/>
    <d v="2020-09-21T00:00:00"/>
    <x v="8"/>
  </r>
  <r>
    <s v="A18032"/>
    <s v="Christopher Brown"/>
    <s v="789 Oak Lane"/>
    <n v="893"/>
    <s v="Tienda B"/>
    <d v="2020-09-23T00:00:00"/>
    <x v="8"/>
  </r>
  <r>
    <s v="A18075"/>
    <s v="Jessica Wilson"/>
    <s v="556 Maple Drive"/>
    <n v="313"/>
    <s v="Tienda C"/>
    <d v="2020-09-23T00:00:00"/>
    <x v="8"/>
  </r>
  <r>
    <s v="A18205"/>
    <s v="Ava Anderson"/>
    <s v="556 Maple Drive"/>
    <n v="8519"/>
    <s v="Tienda C"/>
    <d v="2020-09-23T00:00:00"/>
    <x v="8"/>
  </r>
  <r>
    <s v="A17908"/>
    <s v="Christopher Davis"/>
    <s v="457 Elm Avenue"/>
    <n v="739"/>
    <s v="Tienda B"/>
    <d v="2020-09-24T00:00:00"/>
    <x v="8"/>
  </r>
  <r>
    <s v="A18074"/>
    <s v="Daniel Smith"/>
    <s v="322 Pine Road"/>
    <n v="901"/>
    <s v="Tienda B"/>
    <d v="2020-09-25T00:00:00"/>
    <x v="8"/>
  </r>
  <r>
    <s v="A18204"/>
    <s v="Liam Thompson"/>
    <s v="322 Pine Road"/>
    <n v="8218"/>
    <s v="Tienda B"/>
    <d v="2020-09-25T00:00:00"/>
    <x v="8"/>
  </r>
  <r>
    <s v="A18065"/>
    <s v="Michelle Thompson"/>
    <s v="247 Walnut Street"/>
    <n v="755"/>
    <s v="Tienda B"/>
    <d v="2020-09-26T00:00:00"/>
    <x v="8"/>
  </r>
  <r>
    <s v="A18195"/>
    <s v="Ava Wilson"/>
    <s v="247 Walnut Street"/>
    <n v="9505"/>
    <s v="Tienda B"/>
    <d v="2020-09-26T00:00:00"/>
    <x v="8"/>
  </r>
  <r>
    <s v="A18101"/>
    <s v="Jane Smith"/>
    <s v="456 Elm Avenue"/>
    <n v="42"/>
    <s v="Tienda B"/>
    <d v="2020-09-27T00:00:00"/>
    <x v="8"/>
  </r>
  <r>
    <s v="A18231"/>
    <s v="Mary Johnson"/>
    <s v="456 Elm Avenue"/>
    <n v="8567"/>
    <s v="Tienda B"/>
    <d v="2020-09-27T00:00:00"/>
    <x v="8"/>
  </r>
  <r>
    <s v="A17872"/>
    <s v="Matthew Thompson"/>
    <s v="246 Walnut Street"/>
    <n v="985"/>
    <s v="Tienda A"/>
    <d v="2020-09-28T00:00:00"/>
    <x v="8"/>
  </r>
  <r>
    <s v="A18105"/>
    <s v="Emily Davis"/>
    <s v="987 Cedar Court"/>
    <n v="1805"/>
    <s v="Tienda C"/>
    <d v="2020-09-28T00:00:00"/>
    <x v="8"/>
  </r>
  <r>
    <s v="A18235"/>
    <s v="Jessica Wilson"/>
    <s v="987 Cedar Court"/>
    <n v="14030"/>
    <s v="Tienda C"/>
    <d v="2020-09-28T00:00:00"/>
    <x v="8"/>
  </r>
  <r>
    <s v="A17866"/>
    <s v="Robert Johnson"/>
    <s v="123 Main Street"/>
    <n v="3587"/>
    <s v="Tienda A"/>
    <d v="2020-09-29T00:00:00"/>
    <x v="8"/>
  </r>
  <r>
    <s v="A17911"/>
    <s v="Jessica Wilson"/>
    <s v="556 Maple Drive"/>
    <n v="1731"/>
    <s v="Tienda B"/>
    <d v="2020-10-01T00:00:00"/>
    <x v="9"/>
  </r>
  <r>
    <s v="A17922"/>
    <s v="James Brown"/>
    <s v="250 Walnut Street"/>
    <n v="1221"/>
    <s v="Tienda C"/>
    <d v="2020-10-01T00:00:00"/>
    <x v="9"/>
  </r>
  <r>
    <s v="A18013"/>
    <s v="Isabella Smith"/>
    <s v="253 Walnut Street"/>
    <n v="1282"/>
    <s v="Tienda A"/>
    <d v="2020-10-02T00:00:00"/>
    <x v="9"/>
  </r>
  <r>
    <s v="A18130"/>
    <s v="Benjamin Lee"/>
    <s v="250 Walnut Street"/>
    <n v="129"/>
    <s v="Tienda A"/>
    <d v="2020-10-04T00:00:00"/>
    <x v="9"/>
  </r>
  <r>
    <s v="A18260"/>
    <s v="John Doe"/>
    <s v="250 Walnut Street"/>
    <n v="6759"/>
    <s v="Tienda A"/>
    <d v="2020-10-04T00:00:00"/>
    <x v="9"/>
  </r>
  <r>
    <s v="A17958"/>
    <s v="Olivia Smith"/>
    <s v="655 Birch Lane"/>
    <n v="1728"/>
    <s v="Tienda B"/>
    <d v="2020-10-08T00:00:00"/>
    <x v="9"/>
  </r>
  <r>
    <s v="A18127"/>
    <s v="Sophia Brown"/>
    <s v="249 Walnut Street"/>
    <n v="1373"/>
    <s v="Tienda A"/>
    <d v="2020-10-09T00:00:00"/>
    <x v="9"/>
  </r>
  <r>
    <s v="A18257"/>
    <s v="Mia Miller"/>
    <s v="249 Walnut Street"/>
    <n v="13375"/>
    <s v="Tienda A"/>
    <d v="2020-10-09T00:00:00"/>
    <x v="9"/>
  </r>
  <r>
    <s v="A18144"/>
    <s v="Michael Brown"/>
    <s v="322 Pine Road"/>
    <n v="20"/>
    <s v="Tienda C"/>
    <d v="2020-10-11T00:00:00"/>
    <x v="9"/>
  </r>
  <r>
    <s v="A18274"/>
    <s v="Christopher Brown"/>
    <s v="322 Pine Road"/>
    <n v="10426"/>
    <s v="Tienda C"/>
    <d v="2020-10-11T00:00:00"/>
    <x v="9"/>
  </r>
  <r>
    <s v="A17993"/>
    <s v="Jessica Wilson"/>
    <s v="556 Maple Drive"/>
    <n v="1622"/>
    <s v="Tienda B"/>
    <d v="2020-10-12T00:00:00"/>
    <x v="9"/>
  </r>
  <r>
    <s v="A17943"/>
    <s v="Michelle Anderson"/>
    <s v="654 Birch Lane"/>
    <n v="172"/>
    <s v="Tienda C"/>
    <d v="2020-10-13T00:00:00"/>
    <x v="9"/>
  </r>
  <r>
    <s v="A18113"/>
    <s v="Mary Davis"/>
    <s v="456 Elm Avenue"/>
    <n v="989"/>
    <s v="Tienda B"/>
    <d v="2020-10-14T00:00:00"/>
    <x v="9"/>
  </r>
  <r>
    <s v="A18243"/>
    <s v="Ava Wilson"/>
    <s v="456 Elm Avenue"/>
    <n v="10655"/>
    <s v="Tienda B"/>
    <d v="2020-10-14T00:00:00"/>
    <x v="9"/>
  </r>
  <r>
    <s v="A17960"/>
    <s v="Emma Wilson"/>
    <s v="248 Walnut Street"/>
    <n v="1092"/>
    <s v="Tienda A"/>
    <d v="2020-10-15T00:00:00"/>
    <x v="9"/>
  </r>
  <r>
    <s v="A18003"/>
    <s v="Sophia Anderson"/>
    <s v="324 Pine Road"/>
    <n v="228"/>
    <s v="Tienda B"/>
    <d v="2020-10-16T00:00:00"/>
    <x v="9"/>
  </r>
  <r>
    <s v="A17869"/>
    <s v="Elizabeth Smith"/>
    <s v="321 Pine Road"/>
    <n v="200"/>
    <s v="Tienda C"/>
    <d v="2020-10-17T00:00:00"/>
    <x v="9"/>
  </r>
  <r>
    <s v="A18021"/>
    <s v="Sarah Brown"/>
    <s v="321 Pine Road"/>
    <n v="1470"/>
    <s v="Tienda C"/>
    <d v="2020-10-17T00:00:00"/>
    <x v="9"/>
  </r>
  <r>
    <s v="A18174"/>
    <s v="Liam Thompson"/>
    <s v="252 Walnut Street"/>
    <n v="328"/>
    <s v="Tienda C"/>
    <d v="2020-10-17T00:00:00"/>
    <x v="9"/>
  </r>
  <r>
    <s v="A18304"/>
    <s v="Michael Brown"/>
    <s v="252 Walnut Street"/>
    <n v="8612"/>
    <s v="Tienda C"/>
    <d v="2020-10-17T00:00:00"/>
    <x v="9"/>
  </r>
  <r>
    <s v="A18180"/>
    <s v="Aiden Davis"/>
    <s v="254 Walnut Street"/>
    <n v="1782"/>
    <s v="Tienda C"/>
    <d v="2020-10-18T00:00:00"/>
    <x v="9"/>
  </r>
  <r>
    <s v="A18310"/>
    <s v="Brian Lee"/>
    <s v="254 Walnut Street"/>
    <n v="7430"/>
    <s v="Tienda C"/>
    <d v="2020-10-18T00:00:00"/>
    <x v="9"/>
  </r>
  <r>
    <s v="A17907"/>
    <s v="Mary Johnson"/>
    <s v="124 Main Street"/>
    <n v="1456"/>
    <s v="Tienda A"/>
    <d v="2020-10-21T00:00:00"/>
    <x v="9"/>
  </r>
  <r>
    <s v="A17944"/>
    <s v="Andrew Davis"/>
    <s v="321 Pine Road"/>
    <n v="1442"/>
    <s v="Tienda A"/>
    <d v="2020-10-21T00:00:00"/>
    <x v="9"/>
  </r>
  <r>
    <s v="A18116"/>
    <s v="Daniel Wilson"/>
    <s v="555 Maple Drive"/>
    <n v="763"/>
    <s v="Tienda B"/>
    <d v="2020-10-21T00:00:00"/>
    <x v="9"/>
  </r>
  <r>
    <s v="A18246"/>
    <s v="James Brown"/>
    <s v="555 Maple Drive"/>
    <n v="10376"/>
    <s v="Tienda B"/>
    <d v="2020-10-21T00:00:00"/>
    <x v="9"/>
  </r>
  <r>
    <s v="A17956"/>
    <s v="Steven Davis"/>
    <s v="321 Pine Road"/>
    <n v="54"/>
    <s v="Tienda C"/>
    <d v="2020-10-22T00:00:00"/>
    <x v="9"/>
  </r>
  <r>
    <s v="A18106"/>
    <s v="Mark Thompson"/>
    <s v="246 Walnut Street"/>
    <n v="1807"/>
    <s v="Tienda A"/>
    <d v="2020-10-24T00:00:00"/>
    <x v="9"/>
  </r>
  <r>
    <s v="A18163"/>
    <s v="Noah Smith"/>
    <s v="656 Birch Lane"/>
    <n v="1799"/>
    <s v="Tienda A"/>
    <d v="2020-10-24T00:00:00"/>
    <x v="9"/>
  </r>
  <r>
    <s v="A18236"/>
    <s v="Matthew Davis"/>
    <s v="246 Walnut Street"/>
    <n v="11923"/>
    <s v="Tienda A"/>
    <d v="2020-10-24T00:00:00"/>
    <x v="9"/>
  </r>
  <r>
    <s v="A18293"/>
    <s v="Olivia Thompson"/>
    <s v="656 Birch Lane"/>
    <n v="14498"/>
    <s v="Tienda A"/>
    <d v="2020-10-24T00:00:00"/>
    <x v="9"/>
  </r>
  <r>
    <s v="A18025"/>
    <s v="Michelle Anderson"/>
    <s v="654 Birch Lane"/>
    <n v="1922"/>
    <s v="Tienda A"/>
    <d v="2020-10-25T00:00:00"/>
    <x v="9"/>
  </r>
  <r>
    <s v="A18142"/>
    <s v="David Smith"/>
    <s v="457 Elm Avenue"/>
    <n v="1696"/>
    <s v="Tienda A"/>
    <d v="2020-10-25T00:00:00"/>
    <x v="9"/>
  </r>
  <r>
    <s v="A18272"/>
    <s v="Robert Johnson"/>
    <s v="457 Elm Avenue"/>
    <n v="10006"/>
    <s v="Tienda A"/>
    <d v="2020-10-25T00:00:00"/>
    <x v="9"/>
  </r>
  <r>
    <s v="A17962"/>
    <s v="William Anderson"/>
    <s v="323 Pine Road"/>
    <n v="903"/>
    <s v="Tienda C"/>
    <d v="2020-10-26T00:00:00"/>
    <x v="9"/>
  </r>
  <r>
    <s v="A17978"/>
    <s v="David Smith"/>
    <s v="457 Elm Avenue"/>
    <n v="8000"/>
    <s v="Tienda C"/>
    <d v="2020-10-26T00:00:00"/>
    <x v="9"/>
  </r>
  <r>
    <s v="A17996"/>
    <s v="Steven Anderson"/>
    <s v="655 Birch Lane"/>
    <n v="936"/>
    <s v="Tienda C"/>
    <d v="2020-10-26T00:00:00"/>
    <x v="9"/>
  </r>
  <r>
    <s v="A18019"/>
    <s v="Jane Smith"/>
    <s v="456 Elm Avenue"/>
    <n v="428"/>
    <s v="Tienda A"/>
    <d v="2020-10-27T00:00:00"/>
    <x v="9"/>
  </r>
  <r>
    <s v="A17959"/>
    <s v="Noah Davis"/>
    <s v="322 Pine Road"/>
    <n v="709"/>
    <s v="Tienda C"/>
    <d v="2020-10-28T00:00:00"/>
    <x v="9"/>
  </r>
  <r>
    <s v="A17917"/>
    <s v="Noah Smith"/>
    <s v="656 Birch Lane"/>
    <n v="509"/>
    <s v="Tienda C"/>
    <d v="2020-10-30T00:00:00"/>
    <x v="9"/>
  </r>
  <r>
    <s v="A18108"/>
    <s v="Andrew Davis"/>
    <s v="321 Pine Road"/>
    <n v="1124"/>
    <s v="Tienda C"/>
    <d v="2020-10-31T00:00:00"/>
    <x v="9"/>
  </r>
  <r>
    <s v="A18238"/>
    <s v="Steven Anderson"/>
    <s v="321 Pine Road"/>
    <n v="11259"/>
    <s v="Tienda C"/>
    <d v="2020-10-31T00:00:00"/>
    <x v="9"/>
  </r>
  <r>
    <s v="A18062"/>
    <s v="Michael Brown"/>
    <s v="322 Pine Road"/>
    <n v="468"/>
    <s v="Tienda B"/>
    <d v="2020-11-01T00:00:00"/>
    <x v="10"/>
  </r>
  <r>
    <s v="A18162"/>
    <s v="Olivia Johnson"/>
    <s v="248 Walnut Street"/>
    <n v="976"/>
    <s v="Tienda C"/>
    <d v="2020-11-01T00:00:00"/>
    <x v="10"/>
  </r>
  <r>
    <s v="A18192"/>
    <s v="Olivia Johnson"/>
    <s v="322 Pine Road"/>
    <n v="12753"/>
    <s v="Tienda B"/>
    <d v="2020-11-01T00:00:00"/>
    <x v="10"/>
  </r>
  <r>
    <s v="A18292"/>
    <s v="Ethan Davis"/>
    <s v="248 Walnut Street"/>
    <n v="11646"/>
    <s v="Tienda C"/>
    <d v="2020-11-01T00:00:00"/>
    <x v="10"/>
  </r>
  <r>
    <s v="A18022"/>
    <s v="Michael Wilson"/>
    <s v="555 Maple Drive"/>
    <n v="582"/>
    <s v="Tienda A"/>
    <d v="2020-11-02T00:00:00"/>
    <x v="10"/>
  </r>
  <r>
    <s v="A18041"/>
    <s v="Noah Davis"/>
    <s v="322 Pine Road"/>
    <n v="1002"/>
    <s v="Tienda B"/>
    <d v="2020-11-02T00:00:00"/>
    <x v="10"/>
  </r>
  <r>
    <s v="A18095"/>
    <s v="Isabella Smith"/>
    <s v="253 Walnut Street"/>
    <n v="1696"/>
    <s v="Tienda B"/>
    <d v="2020-11-02T00:00:00"/>
    <x v="10"/>
  </r>
  <r>
    <s v="A18225"/>
    <s v="Michelle Thompson"/>
    <s v="253 Walnut Street"/>
    <n v="6289"/>
    <s v="Tienda B"/>
    <d v="2020-11-02T00:00:00"/>
    <x v="10"/>
  </r>
  <r>
    <s v="A17905"/>
    <s v="Laura Wilson"/>
    <s v="556 Maple Drive"/>
    <n v="1609"/>
    <s v="Tienda B"/>
    <d v="2020-11-03T00:00:00"/>
    <x v="10"/>
  </r>
  <r>
    <s v="A17968"/>
    <s v="Ethan Davis"/>
    <s v="325 Pine Road"/>
    <n v="1809"/>
    <s v="Tienda A"/>
    <d v="2020-11-05T00:00:00"/>
    <x v="10"/>
  </r>
  <r>
    <s v="A18111"/>
    <s v="Laura Miller"/>
    <s v="987 Cedar Court"/>
    <n v="1254"/>
    <s v="Tienda C"/>
    <d v="2020-11-05T00:00:00"/>
    <x v="10"/>
  </r>
  <r>
    <s v="A18241"/>
    <s v="Noah Smith"/>
    <s v="987 Cedar Court"/>
    <n v="7095"/>
    <s v="Tienda C"/>
    <d v="2020-11-05T00:00:00"/>
    <x v="10"/>
  </r>
  <r>
    <s v="A18045"/>
    <s v="Sophia Brown"/>
    <s v="249 Walnut Street"/>
    <n v="1238"/>
    <s v="Tienda C"/>
    <d v="2020-11-06T00:00:00"/>
    <x v="10"/>
  </r>
  <r>
    <s v="A18016"/>
    <s v="Aiden Davis"/>
    <s v="254 Walnut Street"/>
    <n v="1791"/>
    <s v="Tienda A"/>
    <d v="2020-11-08T00:00:00"/>
    <x v="10"/>
  </r>
  <r>
    <s v="A17955"/>
    <s v="Amanda Anderson"/>
    <s v="654 Birch Lane"/>
    <n v="57"/>
    <s v="Tienda B"/>
    <d v="2020-11-09T00:00:00"/>
    <x v="10"/>
  </r>
  <r>
    <s v="A18129"/>
    <s v="Isabella Taylor"/>
    <s v="324 Pine Road"/>
    <n v="1717"/>
    <s v="Tienda C"/>
    <d v="2020-11-09T00:00:00"/>
    <x v="10"/>
  </r>
  <r>
    <s v="A18150"/>
    <s v="Brian Lee"/>
    <s v="790 Oak Lane"/>
    <n v="144"/>
    <s v="Tienda C"/>
    <d v="2020-11-09T00:00:00"/>
    <x v="10"/>
  </r>
  <r>
    <s v="A18259"/>
    <s v="John Johnson"/>
    <s v="324 Pine Road"/>
    <n v="14391"/>
    <s v="Tienda C"/>
    <d v="2020-11-09T00:00:00"/>
    <x v="10"/>
  </r>
  <r>
    <s v="A18280"/>
    <s v="Steven Davis"/>
    <s v="790 Oak Lane"/>
    <n v="12939"/>
    <s v="Tienda C"/>
    <d v="2020-11-09T00:00:00"/>
    <x v="10"/>
  </r>
  <r>
    <s v="A17857"/>
    <s v="Sarah Brown"/>
    <s v="321 Pine Road"/>
    <n v="3872"/>
    <s v="Tienda C"/>
    <d v="2020-11-11T00:00:00"/>
    <x v="10"/>
  </r>
  <r>
    <s v="A17990"/>
    <s v="Christopher Davis"/>
    <s v="457 Elm Avenue"/>
    <n v="876"/>
    <s v="Tienda B"/>
    <d v="2020-11-11T00:00:00"/>
    <x v="10"/>
  </r>
  <r>
    <s v="A17894"/>
    <s v="Aiden Johnson"/>
    <s v="661 Birch Lane"/>
    <n v="1920"/>
    <s v="Tienda C"/>
    <d v="2020-11-13T00:00:00"/>
    <x v="10"/>
  </r>
  <r>
    <s v="A17860"/>
    <s v="Mark Thompson"/>
    <s v="246 Walnut Street"/>
    <n v="1257"/>
    <s v="Tienda A"/>
    <d v="2020-11-14T00:00:00"/>
    <x v="10"/>
  </r>
  <r>
    <s v="A18132"/>
    <s v="Ethan Davis"/>
    <s v="325 Pine Road"/>
    <n v="766"/>
    <s v="Tienda C"/>
    <d v="2020-11-19T00:00:00"/>
    <x v="10"/>
  </r>
  <r>
    <s v="A18262"/>
    <s v="David Johnson"/>
    <s v="325 Pine Road"/>
    <n v="7684"/>
    <s v="Tienda C"/>
    <d v="2020-11-19T00:00:00"/>
    <x v="10"/>
  </r>
  <r>
    <s v="A17941"/>
    <s v="Emily Davis"/>
    <s v="987 Cedar Court"/>
    <n v="516"/>
    <s v="Tienda A"/>
    <d v="2020-11-20T00:00:00"/>
    <x v="10"/>
  </r>
  <r>
    <s v="A17880"/>
    <s v="William Anderson"/>
    <s v="323 Pine Road"/>
    <n v="784"/>
    <s v="Tienda B"/>
    <d v="2020-11-23T00:00:00"/>
    <x v="10"/>
  </r>
  <r>
    <s v="A18058"/>
    <s v="Aiden Johnson"/>
    <s v="661 Birch Lane"/>
    <n v="577"/>
    <s v="Tienda A"/>
    <d v="2020-11-23T00:00:00"/>
    <x v="10"/>
  </r>
  <r>
    <s v="A18104"/>
    <s v="Michael Wilson"/>
    <s v="555 Maple Drive"/>
    <n v="1521"/>
    <s v="Tienda B"/>
    <d v="2020-11-23T00:00:00"/>
    <x v="10"/>
  </r>
  <r>
    <s v="A18188"/>
    <s v="Matthew Davis"/>
    <s v="661 Birch Lane"/>
    <n v="9612"/>
    <s v="Tienda A"/>
    <d v="2020-11-23T00:00:00"/>
    <x v="10"/>
  </r>
  <r>
    <s v="A18234"/>
    <s v="Daniel Smith"/>
    <s v="555 Maple Drive"/>
    <n v="10472"/>
    <s v="Tienda B"/>
    <d v="2020-11-23T00:00:00"/>
    <x v="10"/>
  </r>
  <r>
    <s v="A17859"/>
    <s v="Emily Davis"/>
    <s v="987 Cedar Court"/>
    <n v="985"/>
    <s v="Tienda C"/>
    <d v="2020-11-24T00:00:00"/>
    <x v="10"/>
  </r>
  <r>
    <s v="A18020"/>
    <s v="David Johnson"/>
    <s v="789 Oak Lane"/>
    <n v="1506"/>
    <s v="Tienda B"/>
    <d v="2020-11-27T00:00:00"/>
    <x v="10"/>
  </r>
  <r>
    <s v="A17947"/>
    <s v="Laura Miller"/>
    <s v="987 Cedar Court"/>
    <n v="1221"/>
    <s v="Tienda B"/>
    <d v="2020-11-28T00:00:00"/>
    <x v="10"/>
  </r>
  <r>
    <s v="A17899"/>
    <s v="Emily Wilson"/>
    <s v="556 Maple Drive"/>
    <n v="1534"/>
    <s v="Tienda B"/>
    <d v="2020-11-29T00:00:00"/>
    <x v="10"/>
  </r>
  <r>
    <s v="A17964"/>
    <s v="James Miller"/>
    <s v="657 Birch Lane"/>
    <n v="979"/>
    <s v="Tienda C"/>
    <d v="2020-11-29T00:00:00"/>
    <x v="10"/>
  </r>
  <r>
    <s v="A17892"/>
    <s v="Jackson Miller"/>
    <s v="327 Pine Road"/>
    <n v="1972"/>
    <s v="Tienda A"/>
    <d v="2020-12-18T00:00:00"/>
    <x v="11"/>
  </r>
  <r>
    <s v="A17867"/>
    <s v="Mary Davis"/>
    <s v="456 Elm Avenue"/>
    <n v="50"/>
    <s v="Tienda B"/>
    <s v="N/A"/>
    <x v="12"/>
  </r>
  <r>
    <s v="A17868"/>
    <s v="Christopher Brown"/>
    <s v="789 Oak Lane"/>
    <n v="75"/>
    <s v="Tienda A"/>
    <s v="N/A"/>
    <x v="12"/>
  </r>
  <r>
    <s v="A17919"/>
    <s v="Ava Wilson"/>
    <s v="249 Walnut Street"/>
    <n v="146"/>
    <s v="Tienda B"/>
    <s v="N/A"/>
    <x v="12"/>
  </r>
  <r>
    <s v="A17945"/>
    <s v="Jennifer Lee"/>
    <s v="789 Oak Lane"/>
    <n v="34"/>
    <s v="Tienda B"/>
    <s v="N/A"/>
    <x v="12"/>
  </r>
  <r>
    <s v="A18083"/>
    <s v="Ava Wilson"/>
    <s v="249 Walnut Street"/>
    <n v="426"/>
    <s v="Tienda B"/>
    <s v="N/A"/>
    <x v="12"/>
  </r>
  <r>
    <s v="A18213"/>
    <s v="Ava Wilson"/>
    <s v="249 Walnut Street"/>
    <n v="14139"/>
    <s v="Tienda B"/>
    <s v="N/A"/>
    <x v="12"/>
  </r>
  <r>
    <m/>
    <m/>
    <m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3B437-67A4-4B4B-BCD7-43538ABB7350}" name="TablaDinámica10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:J17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Total con iv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6F3E433-90F4-4F7D-B15D-985236877207}" autoFormatId="16" applyNumberFormats="0" applyBorderFormats="0" applyFontFormats="0" applyPatternFormats="0" applyAlignmentFormats="0" applyWidthHeightFormats="0">
  <queryTableRefresh nextId="4">
    <queryTableFields count="3">
      <queryTableField id="1" name="ID_COSTO" tableColumnId="1"/>
      <queryTableField id="2" name="DESCRIPCION" tableColumnId="2"/>
      <queryTableField id="3" name="MONT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F510F-6C29-485D-B564-374515EBCB6C}" name="Tabla_COSTOS_OPERATIVOS" displayName="Tabla_COSTOS_OPERATIVOS" ref="A1:C17" tableType="queryTable" totalsRowShown="0">
  <autoFilter ref="A1:C17" xr:uid="{A02F510F-6C29-485D-B564-374515EBCB6C}"/>
  <tableColumns count="3">
    <tableColumn id="1" xr3:uid="{E04815E1-1722-4CD4-ACBD-8E5DB5A592B1}" uniqueName="1" name="ID_COSTO" queryTableFieldId="1"/>
    <tableColumn id="2" xr3:uid="{81185CA9-0FC6-4238-AB28-FA80092BCEF8}" uniqueName="2" name="DESCRIPCION" queryTableFieldId="2" dataDxfId="9"/>
    <tableColumn id="3" xr3:uid="{C2074A3B-15E4-402F-91A1-6E95FD9BB203}" uniqueName="3" name="MONTO" queryTableFieldId="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310939-A3E4-4354-8DF9-2FEED9D13F27}" name="Tabla2" displayName="Tabla2" ref="A1:G459" totalsRowShown="0">
  <autoFilter ref="A1:G459" xr:uid="{CD310939-A3E4-4354-8DF9-2FEED9D13F27}"/>
  <sortState xmlns:xlrd2="http://schemas.microsoft.com/office/spreadsheetml/2017/richdata2" ref="A2:F459">
    <sortCondition ref="F2:F459"/>
  </sortState>
  <tableColumns count="7">
    <tableColumn id="1" xr3:uid="{4B08D47B-60FB-47DC-9F7D-F319E0CD8B2C}" name="no_factura"/>
    <tableColumn id="2" xr3:uid="{9324ADA1-162C-4F87-84E6-0D21897A18FA}" name="Nombre del cliente"/>
    <tableColumn id="3" xr3:uid="{9E44E054-406D-4662-B7A8-B1CFAB911E9B}" name="Dirección"/>
    <tableColumn id="4" xr3:uid="{204D8DBD-0021-4AF1-9025-0602860496C9}" name="Total con iva" dataDxfId="7"/>
    <tableColumn id="5" xr3:uid="{76AE9F95-D10A-48F4-A2BE-89B61637A2A8}" name="Tienda"/>
    <tableColumn id="6" xr3:uid="{003DBBCD-0373-4A9A-B656-FA8AECCCAF3A}" name="Fecha" dataDxfId="6"/>
    <tableColumn id="7" xr3:uid="{C63ED230-9EDC-4D2C-91A4-29C1E2793261}" name="MES" dataDxfId="5">
      <calculatedColumnFormula>MONTH(Tabla2[[#This Row],[Fecha]])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52BDAC-8BCF-4B6B-82A9-1664EB019276}" name="Tabla3" displayName="Tabla3" ref="A1:D85" totalsRowShown="0" dataDxfId="4" dataCellStyle="Normal 2">
  <autoFilter ref="A1:D85" xr:uid="{5152BDAC-8BCF-4B6B-82A9-1664EB019276}"/>
  <tableColumns count="4">
    <tableColumn id="1" xr3:uid="{E348900E-C6CC-4E57-BD43-C284AA4CEF60}" name="no" dataDxfId="3" dataCellStyle="Normal 2"/>
    <tableColumn id="2" xr3:uid="{8F52D88C-8737-4CA6-B3CD-EEF594130CCF}" name="Gasto" dataDxfId="2" dataCellStyle="Normal 2"/>
    <tableColumn id="3" xr3:uid="{516ECB19-EE89-4C0C-B418-63B52CFBA812}" name="monto" dataDxfId="1"/>
    <tableColumn id="4" xr3:uid="{B3A0C823-D38A-4EF8-A5E6-84656CCF01AB}" name="fech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6F5D-0078-4F2F-A79D-5F912303DC51}">
  <dimension ref="B2:H24"/>
  <sheetViews>
    <sheetView showGridLines="0" tabSelected="1" workbookViewId="0">
      <selection activeCell="C12" sqref="C12"/>
    </sheetView>
  </sheetViews>
  <sheetFormatPr baseColWidth="10" defaultRowHeight="15" x14ac:dyDescent="0.25"/>
  <cols>
    <col min="2" max="2" width="29.7109375" customWidth="1"/>
    <col min="3" max="3" width="21.28515625" customWidth="1"/>
    <col min="4" max="4" width="5.85546875" customWidth="1"/>
    <col min="5" max="5" width="28" customWidth="1"/>
    <col min="6" max="6" width="32.5703125" customWidth="1"/>
  </cols>
  <sheetData>
    <row r="2" spans="2:8" ht="26.25" x14ac:dyDescent="0.4">
      <c r="B2" s="33" t="s">
        <v>641</v>
      </c>
      <c r="C2" s="34"/>
      <c r="E2" s="30" t="s">
        <v>644</v>
      </c>
      <c r="F2" s="31"/>
      <c r="G2" s="31"/>
      <c r="H2" s="31"/>
    </row>
    <row r="3" spans="2:8" ht="15" customHeight="1" x14ac:dyDescent="0.25">
      <c r="B3" s="4" t="s">
        <v>631</v>
      </c>
      <c r="C3" s="12">
        <f>SUM(VENTAS_PJ!D1:D470)</f>
        <v>1743484</v>
      </c>
      <c r="E3" s="32" t="s">
        <v>662</v>
      </c>
      <c r="F3" s="32"/>
      <c r="G3" s="32"/>
      <c r="H3" s="32"/>
    </row>
    <row r="4" spans="2:8" x14ac:dyDescent="0.25">
      <c r="B4" s="4" t="s">
        <v>632</v>
      </c>
      <c r="C4" s="13">
        <f>SUM(Tabla3[monto])</f>
        <v>132972</v>
      </c>
      <c r="E4" s="32"/>
      <c r="F4" s="32"/>
      <c r="G4" s="32"/>
      <c r="H4" s="32"/>
    </row>
    <row r="5" spans="2:8" ht="15" customHeight="1" x14ac:dyDescent="0.25">
      <c r="B5" s="4" t="s">
        <v>633</v>
      </c>
      <c r="C5" s="13">
        <f>C3-C4</f>
        <v>1610512</v>
      </c>
      <c r="E5" s="32" t="s">
        <v>663</v>
      </c>
      <c r="F5" s="32"/>
      <c r="G5" s="32"/>
      <c r="H5" s="32"/>
    </row>
    <row r="6" spans="2:8" x14ac:dyDescent="0.25">
      <c r="B6" s="4" t="s">
        <v>634</v>
      </c>
      <c r="C6" s="13">
        <f>SUM(Tabla_COSTOS_OPERATIVOS[MONTO])</f>
        <v>734000</v>
      </c>
      <c r="E6" s="32"/>
      <c r="F6" s="32"/>
      <c r="G6" s="32"/>
      <c r="H6" s="32"/>
    </row>
    <row r="7" spans="2:8" ht="15" customHeight="1" x14ac:dyDescent="0.25">
      <c r="B7" s="4" t="s">
        <v>635</v>
      </c>
      <c r="C7" s="13">
        <f>C5-C6</f>
        <v>876512</v>
      </c>
      <c r="E7" s="32" t="s">
        <v>664</v>
      </c>
      <c r="F7" s="32"/>
      <c r="G7" s="32"/>
      <c r="H7" s="32"/>
    </row>
    <row r="8" spans="2:8" x14ac:dyDescent="0.25">
      <c r="B8" s="4" t="s">
        <v>636</v>
      </c>
      <c r="C8" s="13">
        <f>SUM(VENTAS_PJ!D2:D126)*0.28</f>
        <v>137442.76</v>
      </c>
      <c r="E8" s="32"/>
      <c r="F8" s="32"/>
      <c r="G8" s="32"/>
      <c r="H8" s="32"/>
    </row>
    <row r="9" spans="2:8" ht="15" customHeight="1" x14ac:dyDescent="0.25">
      <c r="B9" s="4" t="s">
        <v>637</v>
      </c>
      <c r="C9" s="13">
        <f>SUM(VENTAS_PJ!D127:D241)*0.28</f>
        <v>124950.00000000001</v>
      </c>
      <c r="E9" s="32"/>
      <c r="F9" s="32"/>
      <c r="G9" s="32"/>
      <c r="H9" s="32"/>
    </row>
    <row r="10" spans="2:8" ht="15" customHeight="1" x14ac:dyDescent="0.25">
      <c r="B10" s="4" t="s">
        <v>638</v>
      </c>
      <c r="C10" s="13">
        <f>SUM(VENTAS_PJ!D243:D374)*0.28</f>
        <v>142674.56000000003</v>
      </c>
      <c r="E10" s="32" t="s">
        <v>665</v>
      </c>
      <c r="F10" s="32"/>
      <c r="G10" s="32"/>
      <c r="H10" s="32"/>
    </row>
    <row r="11" spans="2:8" ht="15" customHeight="1" x14ac:dyDescent="0.25">
      <c r="B11" s="4" t="s">
        <v>639</v>
      </c>
      <c r="C11" s="13">
        <f>SUM(VENTAS_PJ!D375:D453)*0.28</f>
        <v>78888.320000000007</v>
      </c>
      <c r="E11" s="32"/>
      <c r="F11" s="32"/>
      <c r="G11" s="32"/>
      <c r="H11" s="32"/>
    </row>
    <row r="12" spans="2:8" x14ac:dyDescent="0.25">
      <c r="B12" s="4" t="s">
        <v>640</v>
      </c>
      <c r="C12" s="13">
        <f>(C7-(C8+C9+C10+C11+'OUTLIERS '!G2))</f>
        <v>388392.75999999995</v>
      </c>
      <c r="E12" s="32"/>
      <c r="F12" s="32"/>
      <c r="G12" s="32"/>
      <c r="H12" s="32"/>
    </row>
    <row r="13" spans="2:8" ht="38.25" customHeight="1" x14ac:dyDescent="0.25">
      <c r="E13" s="32" t="s">
        <v>666</v>
      </c>
      <c r="F13" s="32"/>
      <c r="G13" s="32"/>
      <c r="H13" s="32"/>
    </row>
    <row r="14" spans="2:8" s="26" customFormat="1" ht="18.75" x14ac:dyDescent="0.3">
      <c r="B14" s="27"/>
      <c r="C14" s="28"/>
      <c r="D14" s="28"/>
      <c r="E14" s="28"/>
      <c r="F14" s="28"/>
    </row>
    <row r="15" spans="2:8" x14ac:dyDescent="0.25">
      <c r="E15" s="19" t="s">
        <v>8</v>
      </c>
      <c r="F15" s="20">
        <v>120000</v>
      </c>
    </row>
    <row r="16" spans="2:8" x14ac:dyDescent="0.25">
      <c r="B16" s="15" t="s">
        <v>613</v>
      </c>
      <c r="C16" s="13">
        <v>24996</v>
      </c>
      <c r="E16" s="19" t="s">
        <v>12</v>
      </c>
      <c r="F16" s="20">
        <v>110000</v>
      </c>
    </row>
    <row r="17" spans="2:6" x14ac:dyDescent="0.25">
      <c r="B17" s="15" t="s">
        <v>611</v>
      </c>
      <c r="C17" s="13">
        <v>19992</v>
      </c>
      <c r="E17" s="21" t="s">
        <v>3</v>
      </c>
      <c r="F17" s="22">
        <v>85000</v>
      </c>
    </row>
    <row r="18" spans="2:6" x14ac:dyDescent="0.25">
      <c r="B18" s="15" t="s">
        <v>618</v>
      </c>
      <c r="C18" s="13">
        <v>15000</v>
      </c>
      <c r="E18" s="21" t="s">
        <v>15</v>
      </c>
      <c r="F18" s="22">
        <v>75000</v>
      </c>
    </row>
    <row r="19" spans="2:6" x14ac:dyDescent="0.25">
      <c r="B19" s="15" t="s">
        <v>615</v>
      </c>
      <c r="C19" s="13">
        <v>15000</v>
      </c>
      <c r="E19" s="19" t="s">
        <v>4</v>
      </c>
      <c r="F19" s="20">
        <v>65000</v>
      </c>
    </row>
    <row r="20" spans="2:6" x14ac:dyDescent="0.25">
      <c r="B20" s="15" t="s">
        <v>616</v>
      </c>
      <c r="C20" s="13">
        <v>15996</v>
      </c>
      <c r="E20" s="19" t="s">
        <v>6</v>
      </c>
      <c r="F20" s="20">
        <v>50000</v>
      </c>
    </row>
    <row r="21" spans="2:6" x14ac:dyDescent="0.25">
      <c r="E21" s="21" t="s">
        <v>9</v>
      </c>
      <c r="F21" s="22">
        <v>50000</v>
      </c>
    </row>
    <row r="22" spans="2:6" x14ac:dyDescent="0.25">
      <c r="E22" s="21" t="s">
        <v>7</v>
      </c>
      <c r="F22" s="22">
        <v>40000</v>
      </c>
    </row>
    <row r="23" spans="2:6" x14ac:dyDescent="0.25">
      <c r="E23" s="19" t="s">
        <v>14</v>
      </c>
      <c r="F23" s="20">
        <v>35000</v>
      </c>
    </row>
    <row r="24" spans="2:6" x14ac:dyDescent="0.25">
      <c r="E24" s="19" t="s">
        <v>10</v>
      </c>
      <c r="F24" s="20">
        <v>25000</v>
      </c>
    </row>
  </sheetData>
  <mergeCells count="7">
    <mergeCell ref="E13:H13"/>
    <mergeCell ref="B2:C2"/>
    <mergeCell ref="E2:H2"/>
    <mergeCell ref="E3:H4"/>
    <mergeCell ref="E5:H6"/>
    <mergeCell ref="E7:H9"/>
    <mergeCell ref="E10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B115-E0CA-4CDE-ABA9-2060C731F002}">
  <dimension ref="A1:C17"/>
  <sheetViews>
    <sheetView workbookViewId="0">
      <selection activeCell="B11" sqref="B11"/>
    </sheetView>
  </sheetViews>
  <sheetFormatPr baseColWidth="10" defaultRowHeight="15" x14ac:dyDescent="0.25"/>
  <cols>
    <col min="1" max="1" width="12.140625" bestFit="1" customWidth="1"/>
    <col min="2" max="2" width="81.140625" bestFit="1" customWidth="1"/>
    <col min="3" max="3" width="14.42578125" customWidth="1"/>
    <col min="4" max="4" width="1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s="3">
        <v>85000</v>
      </c>
    </row>
    <row r="3" spans="1:3" x14ac:dyDescent="0.25">
      <c r="A3">
        <v>2</v>
      </c>
      <c r="B3" t="s">
        <v>4</v>
      </c>
      <c r="C3" s="3">
        <v>65000</v>
      </c>
    </row>
    <row r="4" spans="1:3" x14ac:dyDescent="0.25">
      <c r="A4">
        <v>3</v>
      </c>
      <c r="B4" t="s">
        <v>5</v>
      </c>
      <c r="C4" s="3">
        <v>10000</v>
      </c>
    </row>
    <row r="5" spans="1:3" x14ac:dyDescent="0.25">
      <c r="A5">
        <v>4</v>
      </c>
      <c r="B5" t="s">
        <v>6</v>
      </c>
      <c r="C5" s="3">
        <v>50000</v>
      </c>
    </row>
    <row r="6" spans="1:3" x14ac:dyDescent="0.25">
      <c r="A6">
        <v>5</v>
      </c>
      <c r="B6" t="s">
        <v>7</v>
      </c>
      <c r="C6" s="3">
        <v>40000</v>
      </c>
    </row>
    <row r="7" spans="1:3" x14ac:dyDescent="0.25">
      <c r="A7">
        <v>6</v>
      </c>
      <c r="B7" t="s">
        <v>8</v>
      </c>
      <c r="C7" s="3">
        <v>120000</v>
      </c>
    </row>
    <row r="8" spans="1:3" x14ac:dyDescent="0.25">
      <c r="A8">
        <v>8</v>
      </c>
      <c r="B8" t="s">
        <v>9</v>
      </c>
      <c r="C8" s="3">
        <v>50000</v>
      </c>
    </row>
    <row r="9" spans="1:3" x14ac:dyDescent="0.25">
      <c r="A9">
        <v>10</v>
      </c>
      <c r="B9" t="s">
        <v>10</v>
      </c>
      <c r="C9" s="3">
        <v>25000</v>
      </c>
    </row>
    <row r="10" spans="1:3" x14ac:dyDescent="0.25">
      <c r="A10">
        <v>11</v>
      </c>
      <c r="B10" t="s">
        <v>11</v>
      </c>
      <c r="C10" s="3">
        <v>15000</v>
      </c>
    </row>
    <row r="11" spans="1:3" x14ac:dyDescent="0.25">
      <c r="A11">
        <v>12</v>
      </c>
      <c r="B11" t="s">
        <v>12</v>
      </c>
      <c r="C11" s="3">
        <v>110000</v>
      </c>
    </row>
    <row r="12" spans="1:3" x14ac:dyDescent="0.25">
      <c r="A12">
        <v>13</v>
      </c>
      <c r="B12" t="s">
        <v>13</v>
      </c>
      <c r="C12" s="3">
        <v>25000</v>
      </c>
    </row>
    <row r="13" spans="1:3" x14ac:dyDescent="0.25">
      <c r="A13">
        <v>14</v>
      </c>
      <c r="B13" t="s">
        <v>14</v>
      </c>
      <c r="C13" s="3">
        <v>35000</v>
      </c>
    </row>
    <row r="14" spans="1:3" x14ac:dyDescent="0.25">
      <c r="A14">
        <v>15</v>
      </c>
      <c r="B14" t="s">
        <v>15</v>
      </c>
      <c r="C14" s="3">
        <v>75000</v>
      </c>
    </row>
    <row r="15" spans="1:3" x14ac:dyDescent="0.25">
      <c r="A15">
        <v>16</v>
      </c>
      <c r="B15" t="s">
        <v>16</v>
      </c>
      <c r="C15" s="3">
        <v>14000</v>
      </c>
    </row>
    <row r="16" spans="1:3" x14ac:dyDescent="0.25">
      <c r="A16">
        <v>17</v>
      </c>
      <c r="B16" t="s">
        <v>17</v>
      </c>
      <c r="C16" s="3">
        <v>5000</v>
      </c>
    </row>
    <row r="17" spans="1:3" x14ac:dyDescent="0.25">
      <c r="A17">
        <v>18</v>
      </c>
      <c r="B17" t="s">
        <v>18</v>
      </c>
      <c r="C17" s="3">
        <v>10000</v>
      </c>
    </row>
  </sheetData>
  <sortState xmlns:xlrd2="http://schemas.microsoft.com/office/spreadsheetml/2017/richdata2" ref="B22:C37">
    <sortCondition descending="1" ref="C21:C37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E540-498E-4CA8-A47D-6EFD4A15F43D}">
  <dimension ref="A1:L459"/>
  <sheetViews>
    <sheetView topLeftCell="C1" workbookViewId="0">
      <selection activeCell="K14" sqref="K14:L15"/>
    </sheetView>
  </sheetViews>
  <sheetFormatPr baseColWidth="10" defaultRowHeight="15" x14ac:dyDescent="0.25"/>
  <cols>
    <col min="1" max="1" width="12.5703125" customWidth="1"/>
    <col min="2" max="2" width="20.28515625" customWidth="1"/>
    <col min="3" max="4" width="16.85546875" customWidth="1"/>
    <col min="6" max="6" width="15.7109375" style="2" customWidth="1"/>
    <col min="9" max="9" width="17.5703125" bestFit="1" customWidth="1"/>
    <col min="10" max="10" width="20.140625" bestFit="1" customWidth="1"/>
  </cols>
  <sheetData>
    <row r="1" spans="1:12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647</v>
      </c>
    </row>
    <row r="2" spans="1:12" x14ac:dyDescent="0.25">
      <c r="A2" t="s">
        <v>448</v>
      </c>
      <c r="B2" t="s">
        <v>170</v>
      </c>
      <c r="C2" t="s">
        <v>142</v>
      </c>
      <c r="D2" s="3">
        <v>483</v>
      </c>
      <c r="E2" t="s">
        <v>39</v>
      </c>
      <c r="F2" s="16">
        <v>43832</v>
      </c>
      <c r="G2">
        <f>MONTH(Tabla2[[#This Row],[Fecha]])</f>
        <v>1</v>
      </c>
      <c r="I2" s="14" t="s">
        <v>642</v>
      </c>
      <c r="J2" t="s">
        <v>645</v>
      </c>
      <c r="K2" s="23"/>
      <c r="L2" s="23"/>
    </row>
    <row r="3" spans="1:12" x14ac:dyDescent="0.25">
      <c r="A3" t="s">
        <v>578</v>
      </c>
      <c r="B3" t="s">
        <v>87</v>
      </c>
      <c r="C3" t="s">
        <v>142</v>
      </c>
      <c r="D3" s="3">
        <v>5734</v>
      </c>
      <c r="E3" t="s">
        <v>39</v>
      </c>
      <c r="F3" s="16">
        <v>43832</v>
      </c>
      <c r="G3">
        <f>MONTH(Tabla2[[#This Row],[Fecha]])</f>
        <v>1</v>
      </c>
      <c r="I3" s="15">
        <v>1</v>
      </c>
      <c r="J3">
        <v>177738</v>
      </c>
      <c r="K3" s="24" t="s">
        <v>647</v>
      </c>
      <c r="L3" s="23" t="s">
        <v>650</v>
      </c>
    </row>
    <row r="4" spans="1:12" x14ac:dyDescent="0.25">
      <c r="A4" t="s">
        <v>451</v>
      </c>
      <c r="B4" t="s">
        <v>176</v>
      </c>
      <c r="C4" t="s">
        <v>88</v>
      </c>
      <c r="D4" s="3">
        <v>1746</v>
      </c>
      <c r="E4" t="s">
        <v>39</v>
      </c>
      <c r="F4" s="16">
        <v>43833</v>
      </c>
      <c r="G4">
        <f>MONTH(Tabla2[[#This Row],[Fecha]])</f>
        <v>1</v>
      </c>
      <c r="I4" s="15">
        <v>2</v>
      </c>
      <c r="J4">
        <v>133449</v>
      </c>
      <c r="K4" s="24" t="s">
        <v>653</v>
      </c>
      <c r="L4" s="25">
        <v>221477</v>
      </c>
    </row>
    <row r="5" spans="1:12" x14ac:dyDescent="0.25">
      <c r="A5" t="s">
        <v>581</v>
      </c>
      <c r="B5" t="s">
        <v>96</v>
      </c>
      <c r="C5" t="s">
        <v>88</v>
      </c>
      <c r="D5" s="3">
        <v>10702</v>
      </c>
      <c r="E5" t="s">
        <v>39</v>
      </c>
      <c r="F5" s="16">
        <v>43833</v>
      </c>
      <c r="G5">
        <f>MONTH(Tabla2[[#This Row],[Fecha]])</f>
        <v>1</v>
      </c>
      <c r="I5" s="15">
        <v>3</v>
      </c>
      <c r="J5">
        <v>179680</v>
      </c>
      <c r="K5" s="24" t="s">
        <v>656</v>
      </c>
      <c r="L5" s="25">
        <v>213638</v>
      </c>
    </row>
    <row r="6" spans="1:12" x14ac:dyDescent="0.25">
      <c r="A6" t="s">
        <v>216</v>
      </c>
      <c r="B6" t="s">
        <v>217</v>
      </c>
      <c r="C6" t="s">
        <v>136</v>
      </c>
      <c r="D6" s="3">
        <v>1220</v>
      </c>
      <c r="E6" t="s">
        <v>32</v>
      </c>
      <c r="F6" s="16">
        <v>43835</v>
      </c>
      <c r="G6">
        <f>MONTH(Tabla2[[#This Row],[Fecha]])</f>
        <v>1</v>
      </c>
      <c r="I6" s="15">
        <v>4</v>
      </c>
      <c r="J6">
        <v>221477</v>
      </c>
      <c r="K6" s="24" t="s">
        <v>652</v>
      </c>
      <c r="L6" s="25">
        <v>179680</v>
      </c>
    </row>
    <row r="7" spans="1:12" x14ac:dyDescent="0.25">
      <c r="A7" t="s">
        <v>380</v>
      </c>
      <c r="B7" t="s">
        <v>197</v>
      </c>
      <c r="C7" t="s">
        <v>106</v>
      </c>
      <c r="D7" s="3">
        <v>1223</v>
      </c>
      <c r="E7" t="s">
        <v>28</v>
      </c>
      <c r="F7" s="16">
        <v>43835</v>
      </c>
      <c r="G7">
        <f>MONTH(Tabla2[[#This Row],[Fecha]])</f>
        <v>1</v>
      </c>
      <c r="I7" s="15">
        <v>5</v>
      </c>
      <c r="J7">
        <v>102147</v>
      </c>
      <c r="K7" s="24" t="s">
        <v>646</v>
      </c>
      <c r="L7" s="25">
        <v>177738</v>
      </c>
    </row>
    <row r="8" spans="1:12" x14ac:dyDescent="0.25">
      <c r="A8" t="s">
        <v>510</v>
      </c>
      <c r="B8" t="s">
        <v>129</v>
      </c>
      <c r="C8" t="s">
        <v>106</v>
      </c>
      <c r="D8" s="3">
        <v>11641</v>
      </c>
      <c r="E8" t="s">
        <v>28</v>
      </c>
      <c r="F8" s="16">
        <v>43835</v>
      </c>
      <c r="G8">
        <f>MONTH(Tabla2[[#This Row],[Fecha]])</f>
        <v>1</v>
      </c>
      <c r="I8" s="15">
        <v>6</v>
      </c>
      <c r="J8">
        <v>122626</v>
      </c>
      <c r="K8" s="24" t="s">
        <v>658</v>
      </c>
      <c r="L8" s="25">
        <v>164884</v>
      </c>
    </row>
    <row r="9" spans="1:12" x14ac:dyDescent="0.25">
      <c r="A9" t="s">
        <v>58</v>
      </c>
      <c r="B9" t="s">
        <v>59</v>
      </c>
      <c r="C9" t="s">
        <v>45</v>
      </c>
      <c r="D9" s="3">
        <v>5478</v>
      </c>
      <c r="E9" t="s">
        <v>39</v>
      </c>
      <c r="F9" s="16">
        <v>43836</v>
      </c>
      <c r="G9">
        <f>MONTH(Tabla2[[#This Row],[Fecha]])</f>
        <v>1</v>
      </c>
      <c r="I9" s="15">
        <v>7</v>
      </c>
      <c r="J9">
        <v>213638</v>
      </c>
      <c r="K9" s="24" t="s">
        <v>659</v>
      </c>
      <c r="L9" s="25">
        <v>154234</v>
      </c>
    </row>
    <row r="10" spans="1:12" x14ac:dyDescent="0.25">
      <c r="A10" t="s">
        <v>407</v>
      </c>
      <c r="B10" t="s">
        <v>61</v>
      </c>
      <c r="C10" t="s">
        <v>27</v>
      </c>
      <c r="D10" s="3">
        <v>428</v>
      </c>
      <c r="E10" t="s">
        <v>28</v>
      </c>
      <c r="F10" s="16">
        <v>43837</v>
      </c>
      <c r="G10">
        <f>MONTH(Tabla2[[#This Row],[Fecha]])</f>
        <v>1</v>
      </c>
      <c r="I10" s="15">
        <v>8</v>
      </c>
      <c r="J10">
        <v>131231</v>
      </c>
      <c r="K10" s="24" t="s">
        <v>651</v>
      </c>
      <c r="L10" s="25">
        <v>133449</v>
      </c>
    </row>
    <row r="11" spans="1:12" x14ac:dyDescent="0.25">
      <c r="A11" t="s">
        <v>537</v>
      </c>
      <c r="B11" t="s">
        <v>191</v>
      </c>
      <c r="C11" t="s">
        <v>27</v>
      </c>
      <c r="D11" s="3">
        <v>9795</v>
      </c>
      <c r="E11" t="s">
        <v>28</v>
      </c>
      <c r="F11" s="16">
        <v>43837</v>
      </c>
      <c r="G11">
        <f>MONTH(Tabla2[[#This Row],[Fecha]])</f>
        <v>1</v>
      </c>
      <c r="I11" s="15">
        <v>9</v>
      </c>
      <c r="J11">
        <v>164884</v>
      </c>
      <c r="K11" s="24" t="s">
        <v>657</v>
      </c>
      <c r="L11" s="25">
        <v>131231</v>
      </c>
    </row>
    <row r="12" spans="1:12" x14ac:dyDescent="0.25">
      <c r="A12" t="s">
        <v>196</v>
      </c>
      <c r="B12" t="s">
        <v>197</v>
      </c>
      <c r="C12" t="s">
        <v>106</v>
      </c>
      <c r="D12" s="3">
        <v>521</v>
      </c>
      <c r="E12" t="s">
        <v>32</v>
      </c>
      <c r="F12" s="16">
        <v>43838</v>
      </c>
      <c r="G12">
        <f>MONTH(Tabla2[[#This Row],[Fecha]])</f>
        <v>1</v>
      </c>
      <c r="I12" s="15">
        <v>10</v>
      </c>
      <c r="J12">
        <v>154234</v>
      </c>
      <c r="K12" s="24" t="s">
        <v>660</v>
      </c>
      <c r="L12" s="25">
        <v>125538</v>
      </c>
    </row>
    <row r="13" spans="1:12" x14ac:dyDescent="0.25">
      <c r="A13" t="s">
        <v>273</v>
      </c>
      <c r="B13" t="s">
        <v>147</v>
      </c>
      <c r="C13" t="s">
        <v>148</v>
      </c>
      <c r="D13" s="3">
        <v>584</v>
      </c>
      <c r="E13" t="s">
        <v>32</v>
      </c>
      <c r="F13" s="16">
        <v>43839</v>
      </c>
      <c r="G13">
        <f>MONTH(Tabla2[[#This Row],[Fecha]])</f>
        <v>1</v>
      </c>
      <c r="I13" s="15">
        <v>11</v>
      </c>
      <c r="J13">
        <v>125538</v>
      </c>
      <c r="K13" s="24" t="s">
        <v>655</v>
      </c>
      <c r="L13" s="25">
        <v>122626</v>
      </c>
    </row>
    <row r="14" spans="1:12" x14ac:dyDescent="0.25">
      <c r="A14" t="s">
        <v>413</v>
      </c>
      <c r="B14" t="s">
        <v>75</v>
      </c>
      <c r="C14" t="s">
        <v>48</v>
      </c>
      <c r="D14" s="3">
        <v>522</v>
      </c>
      <c r="E14" t="s">
        <v>28</v>
      </c>
      <c r="F14" s="16">
        <v>43840</v>
      </c>
      <c r="G14">
        <f>MONTH(Tabla2[[#This Row],[Fecha]])</f>
        <v>1</v>
      </c>
      <c r="I14" s="15">
        <v>12</v>
      </c>
      <c r="J14">
        <v>1972</v>
      </c>
      <c r="K14" s="24" t="s">
        <v>654</v>
      </c>
      <c r="L14" s="25">
        <v>102147</v>
      </c>
    </row>
    <row r="15" spans="1:12" x14ac:dyDescent="0.25">
      <c r="A15" t="s">
        <v>543</v>
      </c>
      <c r="B15" t="s">
        <v>203</v>
      </c>
      <c r="C15" t="s">
        <v>48</v>
      </c>
      <c r="D15" s="3">
        <v>12121</v>
      </c>
      <c r="E15" t="s">
        <v>28</v>
      </c>
      <c r="F15" s="16">
        <v>43840</v>
      </c>
      <c r="G15">
        <f>MONTH(Tabla2[[#This Row],[Fecha]])</f>
        <v>1</v>
      </c>
      <c r="I15" s="15" t="s">
        <v>648</v>
      </c>
      <c r="J15">
        <v>14870</v>
      </c>
      <c r="K15" s="24" t="s">
        <v>661</v>
      </c>
      <c r="L15" s="25">
        <v>1972</v>
      </c>
    </row>
    <row r="16" spans="1:12" x14ac:dyDescent="0.25">
      <c r="A16" t="s">
        <v>300</v>
      </c>
      <c r="B16" t="s">
        <v>203</v>
      </c>
      <c r="C16" t="s">
        <v>115</v>
      </c>
      <c r="D16" s="3">
        <v>1768</v>
      </c>
      <c r="E16" t="s">
        <v>32</v>
      </c>
      <c r="F16" s="16">
        <v>43841</v>
      </c>
      <c r="G16">
        <f>MONTH(Tabla2[[#This Row],[Fecha]])</f>
        <v>1</v>
      </c>
      <c r="I16" s="15" t="s">
        <v>649</v>
      </c>
      <c r="K16" s="23"/>
      <c r="L16" s="23"/>
    </row>
    <row r="17" spans="1:12" x14ac:dyDescent="0.25">
      <c r="A17" t="s">
        <v>25</v>
      </c>
      <c r="B17" t="s">
        <v>26</v>
      </c>
      <c r="C17" t="s">
        <v>27</v>
      </c>
      <c r="D17" s="3">
        <v>1500</v>
      </c>
      <c r="E17" t="s">
        <v>28</v>
      </c>
      <c r="F17" s="16">
        <v>43842</v>
      </c>
      <c r="G17">
        <f>MONTH(Tabla2[[#This Row],[Fecha]])</f>
        <v>1</v>
      </c>
      <c r="I17" s="15" t="s">
        <v>643</v>
      </c>
      <c r="J17">
        <v>1743484</v>
      </c>
      <c r="K17" s="23"/>
      <c r="L17" s="23"/>
    </row>
    <row r="18" spans="1:12" x14ac:dyDescent="0.25">
      <c r="A18" t="s">
        <v>200</v>
      </c>
      <c r="B18" t="s">
        <v>201</v>
      </c>
      <c r="C18" t="s">
        <v>112</v>
      </c>
      <c r="D18" s="3">
        <v>755</v>
      </c>
      <c r="E18" t="s">
        <v>28</v>
      </c>
      <c r="F18" s="16">
        <v>43842</v>
      </c>
      <c r="G18">
        <f>MONTH(Tabla2[[#This Row],[Fecha]])</f>
        <v>1</v>
      </c>
      <c r="K18" s="23"/>
      <c r="L18" s="23"/>
    </row>
    <row r="19" spans="1:12" x14ac:dyDescent="0.25">
      <c r="A19" t="s">
        <v>294</v>
      </c>
      <c r="B19" t="s">
        <v>191</v>
      </c>
      <c r="C19" t="s">
        <v>97</v>
      </c>
      <c r="D19" s="3">
        <v>552</v>
      </c>
      <c r="E19" t="s">
        <v>28</v>
      </c>
      <c r="F19" s="16">
        <v>43842</v>
      </c>
      <c r="G19">
        <f>MONTH(Tabla2[[#This Row],[Fecha]])</f>
        <v>1</v>
      </c>
    </row>
    <row r="20" spans="1:12" x14ac:dyDescent="0.25">
      <c r="A20" t="s">
        <v>391</v>
      </c>
      <c r="B20" t="s">
        <v>219</v>
      </c>
      <c r="C20" t="s">
        <v>139</v>
      </c>
      <c r="D20" s="3">
        <v>1378</v>
      </c>
      <c r="E20" t="s">
        <v>39</v>
      </c>
      <c r="F20" s="16">
        <v>43842</v>
      </c>
      <c r="G20">
        <f>MONTH(Tabla2[[#This Row],[Fecha]])</f>
        <v>1</v>
      </c>
    </row>
    <row r="21" spans="1:12" x14ac:dyDescent="0.25">
      <c r="A21" t="s">
        <v>521</v>
      </c>
      <c r="B21" t="s">
        <v>160</v>
      </c>
      <c r="C21" t="s">
        <v>139</v>
      </c>
      <c r="D21" s="3">
        <v>8119</v>
      </c>
      <c r="E21" t="s">
        <v>39</v>
      </c>
      <c r="F21" s="16">
        <v>43842</v>
      </c>
      <c r="G21">
        <f>MONTH(Tabla2[[#This Row],[Fecha]])</f>
        <v>1</v>
      </c>
    </row>
    <row r="22" spans="1:12" x14ac:dyDescent="0.25">
      <c r="A22" t="s">
        <v>318</v>
      </c>
      <c r="B22" t="s">
        <v>47</v>
      </c>
      <c r="C22" t="s">
        <v>48</v>
      </c>
      <c r="D22" s="3">
        <v>824</v>
      </c>
      <c r="E22" t="s">
        <v>39</v>
      </c>
      <c r="F22" s="16">
        <v>43843</v>
      </c>
      <c r="G22">
        <f>MONTH(Tabla2[[#This Row],[Fecha]])</f>
        <v>1</v>
      </c>
    </row>
    <row r="23" spans="1:12" x14ac:dyDescent="0.25">
      <c r="A23" t="s">
        <v>454</v>
      </c>
      <c r="B23" t="s">
        <v>182</v>
      </c>
      <c r="C23" t="s">
        <v>82</v>
      </c>
      <c r="D23" s="3">
        <v>796</v>
      </c>
      <c r="E23" t="s">
        <v>39</v>
      </c>
      <c r="F23" s="16">
        <v>43844</v>
      </c>
      <c r="G23">
        <f>MONTH(Tabla2[[#This Row],[Fecha]])</f>
        <v>1</v>
      </c>
    </row>
    <row r="24" spans="1:12" x14ac:dyDescent="0.25">
      <c r="A24" t="s">
        <v>584</v>
      </c>
      <c r="B24" t="s">
        <v>105</v>
      </c>
      <c r="C24" t="s">
        <v>82</v>
      </c>
      <c r="D24" s="3">
        <v>12646</v>
      </c>
      <c r="E24" t="s">
        <v>39</v>
      </c>
      <c r="F24" s="16">
        <v>43844</v>
      </c>
      <c r="G24">
        <f>MONTH(Tabla2[[#This Row],[Fecha]])</f>
        <v>1</v>
      </c>
    </row>
    <row r="25" spans="1:12" x14ac:dyDescent="0.25">
      <c r="A25" t="s">
        <v>248</v>
      </c>
      <c r="B25" t="s">
        <v>75</v>
      </c>
      <c r="C25" t="s">
        <v>48</v>
      </c>
      <c r="D25" s="3">
        <v>359</v>
      </c>
      <c r="E25" t="s">
        <v>39</v>
      </c>
      <c r="F25" s="16">
        <v>43845</v>
      </c>
      <c r="G25">
        <f>MONTH(Tabla2[[#This Row],[Fecha]])</f>
        <v>1</v>
      </c>
    </row>
    <row r="26" spans="1:12" x14ac:dyDescent="0.25">
      <c r="A26" t="s">
        <v>461</v>
      </c>
      <c r="B26" t="s">
        <v>195</v>
      </c>
      <c r="C26" t="s">
        <v>103</v>
      </c>
      <c r="D26" s="3">
        <v>1801</v>
      </c>
      <c r="E26" t="s">
        <v>28</v>
      </c>
      <c r="F26" s="16">
        <v>43845</v>
      </c>
      <c r="G26">
        <f>MONTH(Tabla2[[#This Row],[Fecha]])</f>
        <v>1</v>
      </c>
    </row>
    <row r="27" spans="1:12" x14ac:dyDescent="0.25">
      <c r="A27" t="s">
        <v>591</v>
      </c>
      <c r="B27" t="s">
        <v>126</v>
      </c>
      <c r="C27" t="s">
        <v>103</v>
      </c>
      <c r="D27" s="3">
        <v>5824</v>
      </c>
      <c r="E27" t="s">
        <v>28</v>
      </c>
      <c r="F27" s="16">
        <v>43845</v>
      </c>
      <c r="G27">
        <f>MONTH(Tabla2[[#This Row],[Fecha]])</f>
        <v>1</v>
      </c>
    </row>
    <row r="28" spans="1:12" x14ac:dyDescent="0.25">
      <c r="A28" t="s">
        <v>367</v>
      </c>
      <c r="B28" t="s">
        <v>174</v>
      </c>
      <c r="C28" t="s">
        <v>148</v>
      </c>
      <c r="D28" s="3">
        <v>168</v>
      </c>
      <c r="E28" t="s">
        <v>28</v>
      </c>
      <c r="F28" s="16">
        <v>43847</v>
      </c>
      <c r="G28">
        <f>MONTH(Tabla2[[#This Row],[Fecha]])</f>
        <v>1</v>
      </c>
    </row>
    <row r="29" spans="1:12" x14ac:dyDescent="0.25">
      <c r="A29" t="s">
        <v>392</v>
      </c>
      <c r="B29" t="s">
        <v>221</v>
      </c>
      <c r="C29" t="s">
        <v>222</v>
      </c>
      <c r="D29" s="3">
        <v>162</v>
      </c>
      <c r="E29" t="s">
        <v>28</v>
      </c>
      <c r="F29" s="16">
        <v>43847</v>
      </c>
      <c r="G29">
        <f>MONTH(Tabla2[[#This Row],[Fecha]])</f>
        <v>1</v>
      </c>
    </row>
    <row r="30" spans="1:12" x14ac:dyDescent="0.25">
      <c r="A30" t="s">
        <v>498</v>
      </c>
      <c r="B30" t="s">
        <v>209</v>
      </c>
      <c r="C30" t="s">
        <v>148</v>
      </c>
      <c r="D30" s="3">
        <v>8608</v>
      </c>
      <c r="E30" t="s">
        <v>28</v>
      </c>
      <c r="F30" s="16">
        <v>43847</v>
      </c>
      <c r="G30">
        <f>MONTH(Tabla2[[#This Row],[Fecha]])</f>
        <v>1</v>
      </c>
    </row>
    <row r="31" spans="1:12" x14ac:dyDescent="0.25">
      <c r="A31" t="s">
        <v>522</v>
      </c>
      <c r="B31" t="s">
        <v>162</v>
      </c>
      <c r="C31" t="s">
        <v>222</v>
      </c>
      <c r="D31" s="3">
        <v>9951</v>
      </c>
      <c r="E31" t="s">
        <v>28</v>
      </c>
      <c r="F31" s="16">
        <v>43847</v>
      </c>
      <c r="G31">
        <f>MONTH(Tabla2[[#This Row],[Fecha]])</f>
        <v>1</v>
      </c>
    </row>
    <row r="32" spans="1:12" x14ac:dyDescent="0.25">
      <c r="A32" t="s">
        <v>243</v>
      </c>
      <c r="B32" t="s">
        <v>63</v>
      </c>
      <c r="C32" t="s">
        <v>31</v>
      </c>
      <c r="D32" s="3">
        <v>923</v>
      </c>
      <c r="E32" t="s">
        <v>28</v>
      </c>
      <c r="F32" s="16">
        <v>43848</v>
      </c>
      <c r="G32">
        <f>MONTH(Tabla2[[#This Row],[Fecha]])</f>
        <v>1</v>
      </c>
    </row>
    <row r="33" spans="1:7" x14ac:dyDescent="0.25">
      <c r="A33" t="s">
        <v>348</v>
      </c>
      <c r="B33" t="s">
        <v>126</v>
      </c>
      <c r="C33" t="s">
        <v>127</v>
      </c>
      <c r="D33" s="3">
        <v>306</v>
      </c>
      <c r="E33" t="s">
        <v>39</v>
      </c>
      <c r="F33" s="16">
        <v>43853</v>
      </c>
      <c r="G33">
        <f>MONTH(Tabla2[[#This Row],[Fecha]])</f>
        <v>1</v>
      </c>
    </row>
    <row r="34" spans="1:7" x14ac:dyDescent="0.25">
      <c r="A34" t="s">
        <v>479</v>
      </c>
      <c r="B34" t="s">
        <v>172</v>
      </c>
      <c r="C34" t="s">
        <v>127</v>
      </c>
      <c r="D34" s="3">
        <v>7104</v>
      </c>
      <c r="E34" t="s">
        <v>39</v>
      </c>
      <c r="F34" s="16">
        <v>43853</v>
      </c>
      <c r="G34">
        <f>MONTH(Tabla2[[#This Row],[Fecha]])</f>
        <v>1</v>
      </c>
    </row>
    <row r="35" spans="1:7" x14ac:dyDescent="0.25">
      <c r="A35" t="s">
        <v>259</v>
      </c>
      <c r="B35" t="s">
        <v>105</v>
      </c>
      <c r="C35" t="s">
        <v>106</v>
      </c>
      <c r="D35" s="3">
        <v>1957</v>
      </c>
      <c r="E35" t="s">
        <v>28</v>
      </c>
      <c r="F35" s="16">
        <v>43854</v>
      </c>
      <c r="G35">
        <f>MONTH(Tabla2[[#This Row],[Fecha]])</f>
        <v>1</v>
      </c>
    </row>
    <row r="36" spans="1:7" x14ac:dyDescent="0.25">
      <c r="A36" t="s">
        <v>72</v>
      </c>
      <c r="B36" t="s">
        <v>73</v>
      </c>
      <c r="C36" t="s">
        <v>45</v>
      </c>
      <c r="D36" s="3">
        <v>800</v>
      </c>
      <c r="E36" t="s">
        <v>39</v>
      </c>
      <c r="F36" s="16">
        <v>43855</v>
      </c>
      <c r="G36">
        <f>MONTH(Tabla2[[#This Row],[Fecha]])</f>
        <v>1</v>
      </c>
    </row>
    <row r="37" spans="1:7" x14ac:dyDescent="0.25">
      <c r="A37" t="s">
        <v>187</v>
      </c>
      <c r="B37" t="s">
        <v>188</v>
      </c>
      <c r="C37" t="s">
        <v>91</v>
      </c>
      <c r="D37" s="3">
        <v>425</v>
      </c>
      <c r="E37" t="s">
        <v>32</v>
      </c>
      <c r="F37" s="16">
        <v>43856</v>
      </c>
      <c r="G37">
        <f>MONTH(Tabla2[[#This Row],[Fecha]])</f>
        <v>1</v>
      </c>
    </row>
    <row r="38" spans="1:7" x14ac:dyDescent="0.25">
      <c r="A38" t="s">
        <v>360</v>
      </c>
      <c r="B38" t="s">
        <v>160</v>
      </c>
      <c r="C38" t="s">
        <v>85</v>
      </c>
      <c r="D38" s="3">
        <v>789</v>
      </c>
      <c r="E38" t="s">
        <v>39</v>
      </c>
      <c r="F38" s="16">
        <v>43857</v>
      </c>
      <c r="G38">
        <f>MONTH(Tabla2[[#This Row],[Fecha]])</f>
        <v>1</v>
      </c>
    </row>
    <row r="39" spans="1:7" x14ac:dyDescent="0.25">
      <c r="A39" t="s">
        <v>491</v>
      </c>
      <c r="B39" t="s">
        <v>195</v>
      </c>
      <c r="C39" t="s">
        <v>85</v>
      </c>
      <c r="D39" s="3">
        <v>9510</v>
      </c>
      <c r="E39" t="s">
        <v>39</v>
      </c>
      <c r="F39" s="16">
        <v>43857</v>
      </c>
      <c r="G39">
        <f>MONTH(Tabla2[[#This Row],[Fecha]])</f>
        <v>1</v>
      </c>
    </row>
    <row r="40" spans="1:7" x14ac:dyDescent="0.25">
      <c r="A40" t="s">
        <v>220</v>
      </c>
      <c r="B40" t="s">
        <v>221</v>
      </c>
      <c r="C40" t="s">
        <v>222</v>
      </c>
      <c r="D40" s="3">
        <v>686</v>
      </c>
      <c r="E40" t="s">
        <v>28</v>
      </c>
      <c r="F40" s="16">
        <v>43859</v>
      </c>
      <c r="G40">
        <f>MONTH(Tabla2[[#This Row],[Fecha]])</f>
        <v>1</v>
      </c>
    </row>
    <row r="41" spans="1:7" x14ac:dyDescent="0.25">
      <c r="A41" t="s">
        <v>321</v>
      </c>
      <c r="B41" t="s">
        <v>55</v>
      </c>
      <c r="C41" t="s">
        <v>35</v>
      </c>
      <c r="D41" s="3">
        <v>1434</v>
      </c>
      <c r="E41" t="s">
        <v>39</v>
      </c>
      <c r="F41" s="16">
        <v>43859</v>
      </c>
      <c r="G41">
        <f>MONTH(Tabla2[[#This Row],[Fecha]])</f>
        <v>1</v>
      </c>
    </row>
    <row r="42" spans="1:7" x14ac:dyDescent="0.25">
      <c r="A42" t="s">
        <v>328</v>
      </c>
      <c r="B42" t="s">
        <v>71</v>
      </c>
      <c r="C42" t="s">
        <v>42</v>
      </c>
      <c r="D42" s="3">
        <v>1004</v>
      </c>
      <c r="E42" t="s">
        <v>28</v>
      </c>
      <c r="F42" s="16">
        <v>43860</v>
      </c>
      <c r="G42">
        <f>MONTH(Tabla2[[#This Row],[Fecha]])</f>
        <v>1</v>
      </c>
    </row>
    <row r="43" spans="1:7" x14ac:dyDescent="0.25">
      <c r="A43" t="s">
        <v>351</v>
      </c>
      <c r="B43" t="s">
        <v>135</v>
      </c>
      <c r="C43" t="s">
        <v>136</v>
      </c>
      <c r="D43" s="3">
        <v>117</v>
      </c>
      <c r="E43" t="s">
        <v>39</v>
      </c>
      <c r="F43" s="16">
        <v>43861</v>
      </c>
      <c r="G43">
        <f>MONTH(Tabla2[[#This Row],[Fecha]])</f>
        <v>1</v>
      </c>
    </row>
    <row r="44" spans="1:7" x14ac:dyDescent="0.25">
      <c r="A44" t="s">
        <v>418</v>
      </c>
      <c r="B44" t="s">
        <v>87</v>
      </c>
      <c r="C44" t="s">
        <v>88</v>
      </c>
      <c r="D44" s="3">
        <v>558</v>
      </c>
      <c r="E44" t="s">
        <v>39</v>
      </c>
      <c r="F44" s="16">
        <v>43861</v>
      </c>
      <c r="G44">
        <f>MONTH(Tabla2[[#This Row],[Fecha]])</f>
        <v>1</v>
      </c>
    </row>
    <row r="45" spans="1:7" x14ac:dyDescent="0.25">
      <c r="A45" t="s">
        <v>435</v>
      </c>
      <c r="B45" t="s">
        <v>138</v>
      </c>
      <c r="C45" t="s">
        <v>139</v>
      </c>
      <c r="D45" s="3">
        <v>1903</v>
      </c>
      <c r="E45" t="s">
        <v>32</v>
      </c>
      <c r="F45" s="16">
        <v>43861</v>
      </c>
      <c r="G45">
        <f>MONTH(Tabla2[[#This Row],[Fecha]])</f>
        <v>1</v>
      </c>
    </row>
    <row r="46" spans="1:7" x14ac:dyDescent="0.25">
      <c r="A46" t="s">
        <v>482</v>
      </c>
      <c r="B46" t="s">
        <v>178</v>
      </c>
      <c r="C46" t="s">
        <v>136</v>
      </c>
      <c r="D46" s="3">
        <v>8994</v>
      </c>
      <c r="E46" t="s">
        <v>39</v>
      </c>
      <c r="F46" s="16">
        <v>43861</v>
      </c>
      <c r="G46">
        <f>MONTH(Tabla2[[#This Row],[Fecha]])</f>
        <v>1</v>
      </c>
    </row>
    <row r="47" spans="1:7" x14ac:dyDescent="0.25">
      <c r="A47" t="s">
        <v>548</v>
      </c>
      <c r="B47" t="s">
        <v>213</v>
      </c>
      <c r="C47" t="s">
        <v>88</v>
      </c>
      <c r="D47" s="3">
        <v>14584</v>
      </c>
      <c r="E47" t="s">
        <v>39</v>
      </c>
      <c r="F47" s="16">
        <v>43861</v>
      </c>
      <c r="G47">
        <f>MONTH(Tabla2[[#This Row],[Fecha]])</f>
        <v>1</v>
      </c>
    </row>
    <row r="48" spans="1:7" x14ac:dyDescent="0.25">
      <c r="A48" t="s">
        <v>565</v>
      </c>
      <c r="B48" t="s">
        <v>57</v>
      </c>
      <c r="C48" t="s">
        <v>139</v>
      </c>
      <c r="D48" s="3">
        <v>9235</v>
      </c>
      <c r="E48" t="s">
        <v>32</v>
      </c>
      <c r="F48" s="16">
        <v>43861</v>
      </c>
      <c r="G48">
        <f>MONTH(Tabla2[[#This Row],[Fecha]])</f>
        <v>1</v>
      </c>
    </row>
    <row r="49" spans="1:7" x14ac:dyDescent="0.25">
      <c r="A49" t="s">
        <v>452</v>
      </c>
      <c r="B49" t="s">
        <v>178</v>
      </c>
      <c r="C49" t="s">
        <v>153</v>
      </c>
      <c r="D49" s="3">
        <v>1097</v>
      </c>
      <c r="E49" t="s">
        <v>28</v>
      </c>
      <c r="F49" s="16">
        <v>43864</v>
      </c>
      <c r="G49">
        <f>MONTH(Tabla2[[#This Row],[Fecha]])</f>
        <v>2</v>
      </c>
    </row>
    <row r="50" spans="1:7" x14ac:dyDescent="0.25">
      <c r="A50" t="s">
        <v>582</v>
      </c>
      <c r="B50" t="s">
        <v>99</v>
      </c>
      <c r="C50" t="s">
        <v>153</v>
      </c>
      <c r="D50" s="3">
        <v>12473</v>
      </c>
      <c r="E50" t="s">
        <v>28</v>
      </c>
      <c r="F50" s="16">
        <v>43864</v>
      </c>
      <c r="G50">
        <f>MONTH(Tabla2[[#This Row],[Fecha]])</f>
        <v>2</v>
      </c>
    </row>
    <row r="51" spans="1:7" x14ac:dyDescent="0.25">
      <c r="A51" t="s">
        <v>340</v>
      </c>
      <c r="B51" t="s">
        <v>102</v>
      </c>
      <c r="C51" t="s">
        <v>103</v>
      </c>
      <c r="D51" s="3">
        <v>1138</v>
      </c>
      <c r="E51" t="s">
        <v>28</v>
      </c>
      <c r="F51" s="16">
        <v>43866</v>
      </c>
      <c r="G51">
        <f>MONTH(Tabla2[[#This Row],[Fecha]])</f>
        <v>2</v>
      </c>
    </row>
    <row r="52" spans="1:7" x14ac:dyDescent="0.25">
      <c r="A52" t="s">
        <v>116</v>
      </c>
      <c r="B52" t="s">
        <v>117</v>
      </c>
      <c r="C52" t="s">
        <v>118</v>
      </c>
      <c r="D52" s="3">
        <v>1742</v>
      </c>
      <c r="E52" t="s">
        <v>28</v>
      </c>
      <c r="F52" s="16">
        <v>43870</v>
      </c>
      <c r="G52">
        <f>MONTH(Tabla2[[#This Row],[Fecha]])</f>
        <v>2</v>
      </c>
    </row>
    <row r="53" spans="1:7" x14ac:dyDescent="0.25">
      <c r="A53" t="s">
        <v>384</v>
      </c>
      <c r="B53" t="s">
        <v>205</v>
      </c>
      <c r="C53" t="s">
        <v>118</v>
      </c>
      <c r="D53" s="3">
        <v>208</v>
      </c>
      <c r="E53" t="s">
        <v>32</v>
      </c>
      <c r="F53" s="16">
        <v>43870</v>
      </c>
      <c r="G53">
        <f>MONTH(Tabla2[[#This Row],[Fecha]])</f>
        <v>2</v>
      </c>
    </row>
    <row r="54" spans="1:7" x14ac:dyDescent="0.25">
      <c r="A54" t="s">
        <v>514</v>
      </c>
      <c r="B54" t="s">
        <v>141</v>
      </c>
      <c r="C54" t="s">
        <v>118</v>
      </c>
      <c r="D54" s="3">
        <v>13050</v>
      </c>
      <c r="E54" t="s">
        <v>32</v>
      </c>
      <c r="F54" s="16">
        <v>43870</v>
      </c>
      <c r="G54">
        <f>MONTH(Tabla2[[#This Row],[Fecha]])</f>
        <v>2</v>
      </c>
    </row>
    <row r="55" spans="1:7" x14ac:dyDescent="0.25">
      <c r="A55" t="s">
        <v>426</v>
      </c>
      <c r="B55" t="s">
        <v>111</v>
      </c>
      <c r="C55" t="s">
        <v>112</v>
      </c>
      <c r="D55" s="3">
        <v>1097</v>
      </c>
      <c r="E55" t="s">
        <v>32</v>
      </c>
      <c r="F55" s="16">
        <v>43871</v>
      </c>
      <c r="G55">
        <f>MONTH(Tabla2[[#This Row],[Fecha]])</f>
        <v>2</v>
      </c>
    </row>
    <row r="56" spans="1:7" x14ac:dyDescent="0.25">
      <c r="A56" t="s">
        <v>556</v>
      </c>
      <c r="B56" t="s">
        <v>30</v>
      </c>
      <c r="C56" t="s">
        <v>112</v>
      </c>
      <c r="D56" s="3">
        <v>6639</v>
      </c>
      <c r="E56" t="s">
        <v>32</v>
      </c>
      <c r="F56" s="16">
        <v>43871</v>
      </c>
      <c r="G56">
        <f>MONTH(Tabla2[[#This Row],[Fecha]])</f>
        <v>2</v>
      </c>
    </row>
    <row r="57" spans="1:7" x14ac:dyDescent="0.25">
      <c r="A57" t="s">
        <v>206</v>
      </c>
      <c r="B57" t="s">
        <v>207</v>
      </c>
      <c r="C57" t="s">
        <v>121</v>
      </c>
      <c r="D57" s="3">
        <v>1986</v>
      </c>
      <c r="E57" t="s">
        <v>32</v>
      </c>
      <c r="F57" s="16">
        <v>43872</v>
      </c>
      <c r="G57">
        <f>MONTH(Tabla2[[#This Row],[Fecha]])</f>
        <v>2</v>
      </c>
    </row>
    <row r="58" spans="1:7" x14ac:dyDescent="0.25">
      <c r="A58" t="s">
        <v>212</v>
      </c>
      <c r="B58" t="s">
        <v>213</v>
      </c>
      <c r="C58" t="s">
        <v>130</v>
      </c>
      <c r="D58" s="3">
        <v>1659</v>
      </c>
      <c r="E58" t="s">
        <v>32</v>
      </c>
      <c r="F58" s="16">
        <v>43872</v>
      </c>
      <c r="G58">
        <f>MONTH(Tabla2[[#This Row],[Fecha]])</f>
        <v>2</v>
      </c>
    </row>
    <row r="59" spans="1:7" x14ac:dyDescent="0.25">
      <c r="A59" t="s">
        <v>462</v>
      </c>
      <c r="B59" t="s">
        <v>197</v>
      </c>
      <c r="C59" t="s">
        <v>106</v>
      </c>
      <c r="D59" s="3">
        <v>1688</v>
      </c>
      <c r="E59" t="s">
        <v>32</v>
      </c>
      <c r="F59" s="16">
        <v>43872</v>
      </c>
      <c r="G59">
        <f>MONTH(Tabla2[[#This Row],[Fecha]])</f>
        <v>2</v>
      </c>
    </row>
    <row r="60" spans="1:7" x14ac:dyDescent="0.25">
      <c r="A60" t="s">
        <v>592</v>
      </c>
      <c r="B60" t="s">
        <v>129</v>
      </c>
      <c r="C60" t="s">
        <v>106</v>
      </c>
      <c r="D60" s="3">
        <v>9088</v>
      </c>
      <c r="E60" t="s">
        <v>32</v>
      </c>
      <c r="F60" s="16">
        <v>43872</v>
      </c>
      <c r="G60">
        <f>MONTH(Tabla2[[#This Row],[Fecha]])</f>
        <v>2</v>
      </c>
    </row>
    <row r="61" spans="1:7" x14ac:dyDescent="0.25">
      <c r="A61" t="s">
        <v>134</v>
      </c>
      <c r="B61" t="s">
        <v>135</v>
      </c>
      <c r="C61" t="s">
        <v>136</v>
      </c>
      <c r="D61" s="3">
        <v>1659</v>
      </c>
      <c r="E61" t="s">
        <v>32</v>
      </c>
      <c r="F61" s="16">
        <v>43873</v>
      </c>
      <c r="G61">
        <f>MONTH(Tabla2[[#This Row],[Fecha]])</f>
        <v>2</v>
      </c>
    </row>
    <row r="62" spans="1:7" x14ac:dyDescent="0.25">
      <c r="A62" t="s">
        <v>267</v>
      </c>
      <c r="B62" t="s">
        <v>129</v>
      </c>
      <c r="C62" t="s">
        <v>130</v>
      </c>
      <c r="D62" s="3">
        <v>1751</v>
      </c>
      <c r="E62" t="s">
        <v>28</v>
      </c>
      <c r="F62" s="16">
        <v>43873</v>
      </c>
      <c r="G62">
        <f>MONTH(Tabla2[[#This Row],[Fecha]])</f>
        <v>2</v>
      </c>
    </row>
    <row r="63" spans="1:7" x14ac:dyDescent="0.25">
      <c r="A63" t="s">
        <v>324</v>
      </c>
      <c r="B63" t="s">
        <v>61</v>
      </c>
      <c r="C63" t="s">
        <v>27</v>
      </c>
      <c r="D63" s="3">
        <v>119</v>
      </c>
      <c r="E63" t="s">
        <v>39</v>
      </c>
      <c r="F63" s="16">
        <v>43875</v>
      </c>
      <c r="G63">
        <f>MONTH(Tabla2[[#This Row],[Fecha]])</f>
        <v>2</v>
      </c>
    </row>
    <row r="64" spans="1:7" x14ac:dyDescent="0.25">
      <c r="A64" t="s">
        <v>218</v>
      </c>
      <c r="B64" t="s">
        <v>219</v>
      </c>
      <c r="C64" t="s">
        <v>139</v>
      </c>
      <c r="D64" s="3">
        <v>222</v>
      </c>
      <c r="E64" t="s">
        <v>39</v>
      </c>
      <c r="F64" s="16">
        <v>43879</v>
      </c>
      <c r="G64">
        <f>MONTH(Tabla2[[#This Row],[Fecha]])</f>
        <v>2</v>
      </c>
    </row>
    <row r="65" spans="1:7" x14ac:dyDescent="0.25">
      <c r="A65" t="s">
        <v>282</v>
      </c>
      <c r="B65" t="s">
        <v>168</v>
      </c>
      <c r="C65" t="s">
        <v>156</v>
      </c>
      <c r="D65" s="3">
        <v>524</v>
      </c>
      <c r="E65" t="s">
        <v>39</v>
      </c>
      <c r="F65" s="16">
        <v>43880</v>
      </c>
      <c r="G65">
        <f>MONTH(Tabla2[[#This Row],[Fecha]])</f>
        <v>2</v>
      </c>
    </row>
    <row r="66" spans="1:7" x14ac:dyDescent="0.25">
      <c r="A66" t="s">
        <v>305</v>
      </c>
      <c r="B66" t="s">
        <v>213</v>
      </c>
      <c r="C66" t="s">
        <v>130</v>
      </c>
      <c r="D66" s="3">
        <v>1053</v>
      </c>
      <c r="E66" t="s">
        <v>32</v>
      </c>
      <c r="F66" s="16">
        <v>43880</v>
      </c>
      <c r="G66">
        <f>MONTH(Tabla2[[#This Row],[Fecha]])</f>
        <v>2</v>
      </c>
    </row>
    <row r="67" spans="1:7" x14ac:dyDescent="0.25">
      <c r="A67" t="s">
        <v>283</v>
      </c>
      <c r="B67" t="s">
        <v>170</v>
      </c>
      <c r="C67" t="s">
        <v>142</v>
      </c>
      <c r="D67" s="3">
        <v>591</v>
      </c>
      <c r="E67" t="s">
        <v>28</v>
      </c>
      <c r="F67" s="16">
        <v>43881</v>
      </c>
      <c r="G67">
        <f>MONTH(Tabla2[[#This Row],[Fecha]])</f>
        <v>2</v>
      </c>
    </row>
    <row r="68" spans="1:7" x14ac:dyDescent="0.25">
      <c r="A68" t="s">
        <v>376</v>
      </c>
      <c r="B68" t="s">
        <v>191</v>
      </c>
      <c r="C68" t="s">
        <v>97</v>
      </c>
      <c r="D68" s="3">
        <v>1221</v>
      </c>
      <c r="E68" t="s">
        <v>28</v>
      </c>
      <c r="F68" s="16">
        <v>43881</v>
      </c>
      <c r="G68">
        <f>MONTH(Tabla2[[#This Row],[Fecha]])</f>
        <v>2</v>
      </c>
    </row>
    <row r="69" spans="1:7" x14ac:dyDescent="0.25">
      <c r="A69" t="s">
        <v>507</v>
      </c>
      <c r="B69" t="s">
        <v>120</v>
      </c>
      <c r="C69" t="s">
        <v>97</v>
      </c>
      <c r="D69" s="3">
        <v>5907</v>
      </c>
      <c r="E69" t="s">
        <v>28</v>
      </c>
      <c r="F69" s="16">
        <v>43881</v>
      </c>
      <c r="G69">
        <f>MONTH(Tabla2[[#This Row],[Fecha]])</f>
        <v>2</v>
      </c>
    </row>
    <row r="70" spans="1:7" x14ac:dyDescent="0.25">
      <c r="A70" t="s">
        <v>173</v>
      </c>
      <c r="B70" t="s">
        <v>174</v>
      </c>
      <c r="C70" t="s">
        <v>148</v>
      </c>
      <c r="D70" s="3">
        <v>1566</v>
      </c>
      <c r="E70" t="s">
        <v>28</v>
      </c>
      <c r="F70" s="16">
        <v>43882</v>
      </c>
      <c r="G70">
        <f>MONTH(Tabla2[[#This Row],[Fecha]])</f>
        <v>2</v>
      </c>
    </row>
    <row r="71" spans="1:7" x14ac:dyDescent="0.25">
      <c r="A71" t="s">
        <v>441</v>
      </c>
      <c r="B71" t="s">
        <v>155</v>
      </c>
      <c r="C71" t="s">
        <v>156</v>
      </c>
      <c r="D71" s="3">
        <v>1114</v>
      </c>
      <c r="E71" t="s">
        <v>32</v>
      </c>
      <c r="F71" s="16">
        <v>43882</v>
      </c>
      <c r="G71">
        <f>MONTH(Tabla2[[#This Row],[Fecha]])</f>
        <v>2</v>
      </c>
    </row>
    <row r="72" spans="1:7" x14ac:dyDescent="0.25">
      <c r="A72" t="s">
        <v>571</v>
      </c>
      <c r="B72" t="s">
        <v>71</v>
      </c>
      <c r="C72" t="s">
        <v>156</v>
      </c>
      <c r="D72" s="3">
        <v>5734</v>
      </c>
      <c r="E72" t="s">
        <v>32</v>
      </c>
      <c r="F72" s="16">
        <v>43882</v>
      </c>
      <c r="G72">
        <f>MONTH(Tabla2[[#This Row],[Fecha]])</f>
        <v>2</v>
      </c>
    </row>
    <row r="73" spans="1:7" x14ac:dyDescent="0.25">
      <c r="A73" t="s">
        <v>433</v>
      </c>
      <c r="B73" t="s">
        <v>132</v>
      </c>
      <c r="C73" t="s">
        <v>133</v>
      </c>
      <c r="D73" s="3">
        <v>343</v>
      </c>
      <c r="E73" t="s">
        <v>39</v>
      </c>
      <c r="F73" s="16">
        <v>43886</v>
      </c>
      <c r="G73">
        <f>MONTH(Tabla2[[#This Row],[Fecha]])</f>
        <v>2</v>
      </c>
    </row>
    <row r="74" spans="1:7" x14ac:dyDescent="0.25">
      <c r="A74" t="s">
        <v>563</v>
      </c>
      <c r="B74" t="s">
        <v>53</v>
      </c>
      <c r="C74" t="s">
        <v>133</v>
      </c>
      <c r="D74" s="3">
        <v>14771</v>
      </c>
      <c r="E74" t="s">
        <v>39</v>
      </c>
      <c r="F74" s="16">
        <v>43886</v>
      </c>
      <c r="G74">
        <f>MONTH(Tabla2[[#This Row],[Fecha]])</f>
        <v>2</v>
      </c>
    </row>
    <row r="75" spans="1:7" x14ac:dyDescent="0.25">
      <c r="A75" t="s">
        <v>163</v>
      </c>
      <c r="B75" t="s">
        <v>164</v>
      </c>
      <c r="C75" t="s">
        <v>148</v>
      </c>
      <c r="D75" s="3">
        <v>1785</v>
      </c>
      <c r="E75" t="s">
        <v>28</v>
      </c>
      <c r="F75" s="16">
        <v>43887</v>
      </c>
      <c r="G75">
        <f>MONTH(Tabla2[[#This Row],[Fecha]])</f>
        <v>2</v>
      </c>
    </row>
    <row r="76" spans="1:7" x14ac:dyDescent="0.25">
      <c r="A76" t="s">
        <v>285</v>
      </c>
      <c r="B76" t="s">
        <v>174</v>
      </c>
      <c r="C76" t="s">
        <v>148</v>
      </c>
      <c r="D76" s="3">
        <v>1844</v>
      </c>
      <c r="E76" t="s">
        <v>39</v>
      </c>
      <c r="F76" s="16">
        <v>43887</v>
      </c>
      <c r="G76">
        <f>MONTH(Tabla2[[#This Row],[Fecha]])</f>
        <v>2</v>
      </c>
    </row>
    <row r="77" spans="1:7" x14ac:dyDescent="0.25">
      <c r="A77" t="s">
        <v>303</v>
      </c>
      <c r="B77" t="s">
        <v>209</v>
      </c>
      <c r="C77" t="s">
        <v>124</v>
      </c>
      <c r="D77" s="3">
        <v>44</v>
      </c>
      <c r="E77" t="s">
        <v>32</v>
      </c>
      <c r="F77" s="16">
        <v>43887</v>
      </c>
      <c r="G77">
        <f>MONTH(Tabla2[[#This Row],[Fecha]])</f>
        <v>2</v>
      </c>
    </row>
    <row r="78" spans="1:7" x14ac:dyDescent="0.25">
      <c r="A78" t="s">
        <v>468</v>
      </c>
      <c r="B78" t="s">
        <v>209</v>
      </c>
      <c r="C78" t="s">
        <v>124</v>
      </c>
      <c r="D78" s="3">
        <v>937</v>
      </c>
      <c r="E78" t="s">
        <v>32</v>
      </c>
      <c r="F78" s="16">
        <v>43887</v>
      </c>
      <c r="G78">
        <f>MONTH(Tabla2[[#This Row],[Fecha]])</f>
        <v>2</v>
      </c>
    </row>
    <row r="79" spans="1:7" x14ac:dyDescent="0.25">
      <c r="A79" t="s">
        <v>598</v>
      </c>
      <c r="B79" t="s">
        <v>147</v>
      </c>
      <c r="C79" t="s">
        <v>124</v>
      </c>
      <c r="D79" s="3">
        <v>8825</v>
      </c>
      <c r="E79" t="s">
        <v>32</v>
      </c>
      <c r="F79" s="16">
        <v>43887</v>
      </c>
      <c r="G79">
        <f>MONTH(Tabla2[[#This Row],[Fecha]])</f>
        <v>2</v>
      </c>
    </row>
    <row r="80" spans="1:7" x14ac:dyDescent="0.25">
      <c r="A80" t="s">
        <v>240</v>
      </c>
      <c r="B80" t="s">
        <v>57</v>
      </c>
      <c r="C80" t="s">
        <v>42</v>
      </c>
      <c r="D80" s="3">
        <v>1815</v>
      </c>
      <c r="E80" t="s">
        <v>39</v>
      </c>
      <c r="F80" s="16">
        <v>43889</v>
      </c>
      <c r="G80">
        <f>MONTH(Tabla2[[#This Row],[Fecha]])</f>
        <v>2</v>
      </c>
    </row>
    <row r="81" spans="1:7" x14ac:dyDescent="0.25">
      <c r="A81" t="s">
        <v>472</v>
      </c>
      <c r="B81" t="s">
        <v>217</v>
      </c>
      <c r="C81" t="s">
        <v>136</v>
      </c>
      <c r="D81" s="3">
        <v>1968</v>
      </c>
      <c r="E81" t="s">
        <v>39</v>
      </c>
      <c r="F81" s="16">
        <v>43889</v>
      </c>
      <c r="G81">
        <f>MONTH(Tabla2[[#This Row],[Fecha]])</f>
        <v>2</v>
      </c>
    </row>
    <row r="82" spans="1:7" x14ac:dyDescent="0.25">
      <c r="A82" t="s">
        <v>602</v>
      </c>
      <c r="B82" t="s">
        <v>158</v>
      </c>
      <c r="C82" t="s">
        <v>136</v>
      </c>
      <c r="D82" s="3">
        <v>11167</v>
      </c>
      <c r="E82" t="s">
        <v>39</v>
      </c>
      <c r="F82" s="16">
        <v>43889</v>
      </c>
      <c r="G82">
        <f>MONTH(Tabla2[[#This Row],[Fecha]])</f>
        <v>2</v>
      </c>
    </row>
    <row r="83" spans="1:7" x14ac:dyDescent="0.25">
      <c r="A83" t="s">
        <v>336</v>
      </c>
      <c r="B83" t="s">
        <v>90</v>
      </c>
      <c r="C83" t="s">
        <v>91</v>
      </c>
      <c r="D83" s="3">
        <v>833</v>
      </c>
      <c r="E83" t="s">
        <v>39</v>
      </c>
      <c r="F83" s="16">
        <v>43890</v>
      </c>
      <c r="G83">
        <f>MONTH(Tabla2[[#This Row],[Fecha]])</f>
        <v>2</v>
      </c>
    </row>
    <row r="84" spans="1:7" x14ac:dyDescent="0.25">
      <c r="A84" t="s">
        <v>381</v>
      </c>
      <c r="B84" t="s">
        <v>199</v>
      </c>
      <c r="C84" t="s">
        <v>109</v>
      </c>
      <c r="D84" s="3">
        <v>1961</v>
      </c>
      <c r="E84" t="s">
        <v>32</v>
      </c>
      <c r="F84" s="16">
        <v>43890</v>
      </c>
      <c r="G84">
        <f>MONTH(Tabla2[[#This Row],[Fecha]])</f>
        <v>2</v>
      </c>
    </row>
    <row r="85" spans="1:7" x14ac:dyDescent="0.25">
      <c r="A85" t="s">
        <v>511</v>
      </c>
      <c r="B85" t="s">
        <v>132</v>
      </c>
      <c r="C85" t="s">
        <v>109</v>
      </c>
      <c r="D85" s="3">
        <v>13830</v>
      </c>
      <c r="E85" t="s">
        <v>32</v>
      </c>
      <c r="F85" s="16">
        <v>43890</v>
      </c>
      <c r="G85">
        <f>MONTH(Tabla2[[#This Row],[Fecha]])</f>
        <v>2</v>
      </c>
    </row>
    <row r="86" spans="1:7" x14ac:dyDescent="0.25">
      <c r="A86" t="s">
        <v>289</v>
      </c>
      <c r="B86" t="s">
        <v>182</v>
      </c>
      <c r="C86" t="s">
        <v>82</v>
      </c>
      <c r="D86" s="3">
        <v>261</v>
      </c>
      <c r="E86" t="s">
        <v>32</v>
      </c>
      <c r="F86" s="16">
        <v>43891</v>
      </c>
      <c r="G86">
        <f>MONTH(Tabla2[[#This Row],[Fecha]])</f>
        <v>3</v>
      </c>
    </row>
    <row r="87" spans="1:7" x14ac:dyDescent="0.25">
      <c r="A87" t="s">
        <v>394</v>
      </c>
      <c r="B87" t="s">
        <v>227</v>
      </c>
      <c r="C87" t="s">
        <v>228</v>
      </c>
      <c r="D87" s="3">
        <v>1886</v>
      </c>
      <c r="E87" t="s">
        <v>39</v>
      </c>
      <c r="F87" s="16">
        <v>43891</v>
      </c>
      <c r="G87">
        <f>MONTH(Tabla2[[#This Row],[Fecha]])</f>
        <v>3</v>
      </c>
    </row>
    <row r="88" spans="1:7" x14ac:dyDescent="0.25">
      <c r="A88" t="s">
        <v>524</v>
      </c>
      <c r="B88" t="s">
        <v>166</v>
      </c>
      <c r="C88" t="s">
        <v>228</v>
      </c>
      <c r="D88" s="3">
        <v>13065</v>
      </c>
      <c r="E88" t="s">
        <v>39</v>
      </c>
      <c r="F88" s="16">
        <v>43891</v>
      </c>
      <c r="G88">
        <f>MONTH(Tabla2[[#This Row],[Fecha]])</f>
        <v>3</v>
      </c>
    </row>
    <row r="89" spans="1:7" x14ac:dyDescent="0.25">
      <c r="A89" t="s">
        <v>370</v>
      </c>
      <c r="B89" t="s">
        <v>180</v>
      </c>
      <c r="C89" t="s">
        <v>156</v>
      </c>
      <c r="D89" s="3">
        <v>1609</v>
      </c>
      <c r="E89" t="s">
        <v>28</v>
      </c>
      <c r="F89" s="16">
        <v>43892</v>
      </c>
      <c r="G89">
        <f>MONTH(Tabla2[[#This Row],[Fecha]])</f>
        <v>3</v>
      </c>
    </row>
    <row r="90" spans="1:7" x14ac:dyDescent="0.25">
      <c r="A90" t="s">
        <v>501</v>
      </c>
      <c r="B90" t="s">
        <v>215</v>
      </c>
      <c r="C90" t="s">
        <v>156</v>
      </c>
      <c r="D90" s="3">
        <v>14734</v>
      </c>
      <c r="E90" t="s">
        <v>28</v>
      </c>
      <c r="F90" s="16">
        <v>43892</v>
      </c>
      <c r="G90">
        <f>MONTH(Tabla2[[#This Row],[Fecha]])</f>
        <v>3</v>
      </c>
    </row>
    <row r="91" spans="1:7" x14ac:dyDescent="0.25">
      <c r="A91" t="s">
        <v>291</v>
      </c>
      <c r="B91" t="s">
        <v>186</v>
      </c>
      <c r="C91" t="s">
        <v>88</v>
      </c>
      <c r="D91" s="3">
        <v>247</v>
      </c>
      <c r="E91" t="s">
        <v>28</v>
      </c>
      <c r="F91" s="16">
        <v>43893</v>
      </c>
      <c r="G91">
        <f>MONTH(Tabla2[[#This Row],[Fecha]])</f>
        <v>3</v>
      </c>
    </row>
    <row r="92" spans="1:7" x14ac:dyDescent="0.25">
      <c r="A92" t="s">
        <v>467</v>
      </c>
      <c r="B92" t="s">
        <v>207</v>
      </c>
      <c r="C92" t="s">
        <v>121</v>
      </c>
      <c r="D92" s="3">
        <v>330</v>
      </c>
      <c r="E92" t="s">
        <v>28</v>
      </c>
      <c r="F92" s="16">
        <v>43894</v>
      </c>
      <c r="G92">
        <f>MONTH(Tabla2[[#This Row],[Fecha]])</f>
        <v>3</v>
      </c>
    </row>
    <row r="93" spans="1:7" x14ac:dyDescent="0.25">
      <c r="A93" t="s">
        <v>597</v>
      </c>
      <c r="B93" t="s">
        <v>144</v>
      </c>
      <c r="C93" t="s">
        <v>121</v>
      </c>
      <c r="D93" s="3">
        <v>6308</v>
      </c>
      <c r="E93" t="s">
        <v>28</v>
      </c>
      <c r="F93" s="16">
        <v>43894</v>
      </c>
      <c r="G93">
        <f>MONTH(Tabla2[[#This Row],[Fecha]])</f>
        <v>3</v>
      </c>
    </row>
    <row r="94" spans="1:7" x14ac:dyDescent="0.25">
      <c r="A94" t="s">
        <v>288</v>
      </c>
      <c r="B94" t="s">
        <v>180</v>
      </c>
      <c r="C94" t="s">
        <v>156</v>
      </c>
      <c r="D94" s="3">
        <v>1896</v>
      </c>
      <c r="E94" t="s">
        <v>39</v>
      </c>
      <c r="F94" s="16">
        <v>43895</v>
      </c>
      <c r="G94">
        <f>MONTH(Tabla2[[#This Row],[Fecha]])</f>
        <v>3</v>
      </c>
    </row>
    <row r="95" spans="1:7" x14ac:dyDescent="0.25">
      <c r="A95" t="s">
        <v>33</v>
      </c>
      <c r="B95" t="s">
        <v>34</v>
      </c>
      <c r="C95" t="s">
        <v>35</v>
      </c>
      <c r="D95" s="3">
        <v>9504</v>
      </c>
      <c r="E95" t="s">
        <v>28</v>
      </c>
      <c r="F95" s="16">
        <v>43898</v>
      </c>
      <c r="G95">
        <f>MONTH(Tabla2[[#This Row],[Fecha]])</f>
        <v>3</v>
      </c>
    </row>
    <row r="96" spans="1:7" x14ac:dyDescent="0.25">
      <c r="A96" t="s">
        <v>375</v>
      </c>
      <c r="B96" t="s">
        <v>126</v>
      </c>
      <c r="C96" t="s">
        <v>94</v>
      </c>
      <c r="D96" s="3">
        <v>385</v>
      </c>
      <c r="E96" t="s">
        <v>39</v>
      </c>
      <c r="F96" s="16">
        <v>43898</v>
      </c>
      <c r="G96">
        <f>MONTH(Tabla2[[#This Row],[Fecha]])</f>
        <v>3</v>
      </c>
    </row>
    <row r="97" spans="1:7" x14ac:dyDescent="0.25">
      <c r="A97" t="s">
        <v>506</v>
      </c>
      <c r="B97" t="s">
        <v>227</v>
      </c>
      <c r="C97" t="s">
        <v>94</v>
      </c>
      <c r="D97" s="3">
        <v>6864</v>
      </c>
      <c r="E97" t="s">
        <v>39</v>
      </c>
      <c r="F97" s="16">
        <v>43898</v>
      </c>
      <c r="G97">
        <f>MONTH(Tabla2[[#This Row],[Fecha]])</f>
        <v>3</v>
      </c>
    </row>
    <row r="98" spans="1:7" x14ac:dyDescent="0.25">
      <c r="A98" t="s">
        <v>230</v>
      </c>
      <c r="B98" t="s">
        <v>30</v>
      </c>
      <c r="C98" t="s">
        <v>31</v>
      </c>
      <c r="D98" s="3">
        <v>1383</v>
      </c>
      <c r="E98" t="s">
        <v>32</v>
      </c>
      <c r="F98" s="16">
        <v>43899</v>
      </c>
      <c r="G98">
        <f>MONTH(Tabla2[[#This Row],[Fecha]])</f>
        <v>3</v>
      </c>
    </row>
    <row r="99" spans="1:7" x14ac:dyDescent="0.25">
      <c r="A99" t="s">
        <v>320</v>
      </c>
      <c r="B99" t="s">
        <v>53</v>
      </c>
      <c r="C99" t="s">
        <v>38</v>
      </c>
      <c r="D99" s="3">
        <v>1617</v>
      </c>
      <c r="E99" t="s">
        <v>32</v>
      </c>
      <c r="F99" s="16">
        <v>43900</v>
      </c>
      <c r="G99">
        <f>MONTH(Tabla2[[#This Row],[Fecha]])</f>
        <v>3</v>
      </c>
    </row>
    <row r="100" spans="1:7" x14ac:dyDescent="0.25">
      <c r="A100" t="s">
        <v>373</v>
      </c>
      <c r="B100" t="s">
        <v>186</v>
      </c>
      <c r="C100" t="s">
        <v>88</v>
      </c>
      <c r="D100" s="3">
        <v>1544</v>
      </c>
      <c r="E100" t="s">
        <v>28</v>
      </c>
      <c r="F100" s="16">
        <v>43902</v>
      </c>
      <c r="G100">
        <f>MONTH(Tabla2[[#This Row],[Fecha]])</f>
        <v>3</v>
      </c>
    </row>
    <row r="101" spans="1:7" x14ac:dyDescent="0.25">
      <c r="A101" t="s">
        <v>374</v>
      </c>
      <c r="B101" t="s">
        <v>188</v>
      </c>
      <c r="C101" t="s">
        <v>91</v>
      </c>
      <c r="D101" s="3">
        <v>1813</v>
      </c>
      <c r="E101" t="s">
        <v>32</v>
      </c>
      <c r="F101" s="16">
        <v>43902</v>
      </c>
      <c r="G101">
        <f>MONTH(Tabla2[[#This Row],[Fecha]])</f>
        <v>3</v>
      </c>
    </row>
    <row r="102" spans="1:7" x14ac:dyDescent="0.25">
      <c r="A102" t="s">
        <v>504</v>
      </c>
      <c r="B102" t="s">
        <v>221</v>
      </c>
      <c r="C102" t="s">
        <v>88</v>
      </c>
      <c r="D102" s="3">
        <v>11078</v>
      </c>
      <c r="E102" t="s">
        <v>28</v>
      </c>
      <c r="F102" s="16">
        <v>43902</v>
      </c>
      <c r="G102">
        <f>MONTH(Tabla2[[#This Row],[Fecha]])</f>
        <v>3</v>
      </c>
    </row>
    <row r="103" spans="1:7" x14ac:dyDescent="0.25">
      <c r="A103" t="s">
        <v>505</v>
      </c>
      <c r="B103" t="s">
        <v>224</v>
      </c>
      <c r="C103" t="s">
        <v>91</v>
      </c>
      <c r="D103" s="3">
        <v>7866</v>
      </c>
      <c r="E103" t="s">
        <v>32</v>
      </c>
      <c r="F103" s="16">
        <v>43902</v>
      </c>
      <c r="G103">
        <f>MONTH(Tabla2[[#This Row],[Fecha]])</f>
        <v>3</v>
      </c>
    </row>
    <row r="104" spans="1:7" x14ac:dyDescent="0.25">
      <c r="A104" t="s">
        <v>325</v>
      </c>
      <c r="B104" t="s">
        <v>63</v>
      </c>
      <c r="C104" t="s">
        <v>31</v>
      </c>
      <c r="D104" s="3">
        <v>1216</v>
      </c>
      <c r="E104" t="s">
        <v>28</v>
      </c>
      <c r="F104" s="16">
        <v>43904</v>
      </c>
      <c r="G104">
        <f>MONTH(Tabla2[[#This Row],[Fecha]])</f>
        <v>3</v>
      </c>
    </row>
    <row r="105" spans="1:7" x14ac:dyDescent="0.25">
      <c r="A105" t="s">
        <v>70</v>
      </c>
      <c r="B105" t="s">
        <v>71</v>
      </c>
      <c r="C105" t="s">
        <v>42</v>
      </c>
      <c r="D105" s="3">
        <v>150</v>
      </c>
      <c r="E105" t="s">
        <v>32</v>
      </c>
      <c r="F105" s="16">
        <v>43905</v>
      </c>
      <c r="G105">
        <f>MONTH(Tabla2[[#This Row],[Fecha]])</f>
        <v>3</v>
      </c>
    </row>
    <row r="106" spans="1:7" x14ac:dyDescent="0.25">
      <c r="A106" t="s">
        <v>442</v>
      </c>
      <c r="B106" t="s">
        <v>158</v>
      </c>
      <c r="C106" t="s">
        <v>82</v>
      </c>
      <c r="D106" s="3">
        <v>967</v>
      </c>
      <c r="E106" t="s">
        <v>39</v>
      </c>
      <c r="F106" s="16">
        <v>43906</v>
      </c>
      <c r="G106">
        <f>MONTH(Tabla2[[#This Row],[Fecha]])</f>
        <v>3</v>
      </c>
    </row>
    <row r="107" spans="1:7" x14ac:dyDescent="0.25">
      <c r="A107" t="s">
        <v>572</v>
      </c>
      <c r="B107" t="s">
        <v>73</v>
      </c>
      <c r="C107" t="s">
        <v>82</v>
      </c>
      <c r="D107" s="3">
        <v>13009</v>
      </c>
      <c r="E107" t="s">
        <v>39</v>
      </c>
      <c r="F107" s="16">
        <v>43906</v>
      </c>
      <c r="G107">
        <f>MONTH(Tabla2[[#This Row],[Fecha]])</f>
        <v>3</v>
      </c>
    </row>
    <row r="108" spans="1:7" x14ac:dyDescent="0.25">
      <c r="A108" t="s">
        <v>423</v>
      </c>
      <c r="B108" t="s">
        <v>102</v>
      </c>
      <c r="C108" t="s">
        <v>103</v>
      </c>
      <c r="D108" s="3">
        <v>290</v>
      </c>
      <c r="E108" t="s">
        <v>32</v>
      </c>
      <c r="F108" s="16">
        <v>43908</v>
      </c>
      <c r="G108">
        <f>MONTH(Tabla2[[#This Row],[Fecha]])</f>
        <v>3</v>
      </c>
    </row>
    <row r="109" spans="1:7" x14ac:dyDescent="0.25">
      <c r="A109" t="s">
        <v>553</v>
      </c>
      <c r="B109" t="s">
        <v>224</v>
      </c>
      <c r="C109" t="s">
        <v>103</v>
      </c>
      <c r="D109" s="3">
        <v>9857</v>
      </c>
      <c r="E109" t="s">
        <v>32</v>
      </c>
      <c r="F109" s="16">
        <v>43908</v>
      </c>
      <c r="G109">
        <f>MONTH(Tabla2[[#This Row],[Fecha]])</f>
        <v>3</v>
      </c>
    </row>
    <row r="110" spans="1:7" x14ac:dyDescent="0.25">
      <c r="A110" t="s">
        <v>185</v>
      </c>
      <c r="B110" t="s">
        <v>186</v>
      </c>
      <c r="C110" t="s">
        <v>88</v>
      </c>
      <c r="D110" s="3">
        <v>1143</v>
      </c>
      <c r="E110" t="s">
        <v>39</v>
      </c>
      <c r="F110" s="16">
        <v>43909</v>
      </c>
      <c r="G110">
        <f>MONTH(Tabla2[[#This Row],[Fecha]])</f>
        <v>3</v>
      </c>
    </row>
    <row r="111" spans="1:7" x14ac:dyDescent="0.25">
      <c r="A111" t="s">
        <v>432</v>
      </c>
      <c r="B111" t="s">
        <v>129</v>
      </c>
      <c r="C111" t="s">
        <v>130</v>
      </c>
      <c r="D111" s="3">
        <v>307</v>
      </c>
      <c r="E111" t="s">
        <v>32</v>
      </c>
      <c r="F111" s="16">
        <v>43909</v>
      </c>
      <c r="G111">
        <f>MONTH(Tabla2[[#This Row],[Fecha]])</f>
        <v>3</v>
      </c>
    </row>
    <row r="112" spans="1:7" x14ac:dyDescent="0.25">
      <c r="A112" t="s">
        <v>562</v>
      </c>
      <c r="B112" t="s">
        <v>50</v>
      </c>
      <c r="C112" t="s">
        <v>130</v>
      </c>
      <c r="D112" s="3">
        <v>11617</v>
      </c>
      <c r="E112" t="s">
        <v>32</v>
      </c>
      <c r="F112" s="16">
        <v>43909</v>
      </c>
      <c r="G112">
        <f>MONTH(Tabla2[[#This Row],[Fecha]])</f>
        <v>3</v>
      </c>
    </row>
    <row r="113" spans="1:7" x14ac:dyDescent="0.25">
      <c r="A113" t="s">
        <v>354</v>
      </c>
      <c r="B113" t="s">
        <v>144</v>
      </c>
      <c r="C113" t="s">
        <v>145</v>
      </c>
      <c r="D113" s="3">
        <v>711</v>
      </c>
      <c r="E113" t="s">
        <v>39</v>
      </c>
      <c r="F113" s="16">
        <v>43910</v>
      </c>
      <c r="G113">
        <f>MONTH(Tabla2[[#This Row],[Fecha]])</f>
        <v>3</v>
      </c>
    </row>
    <row r="114" spans="1:7" x14ac:dyDescent="0.25">
      <c r="A114" t="s">
        <v>388</v>
      </c>
      <c r="B114" t="s">
        <v>213</v>
      </c>
      <c r="C114" t="s">
        <v>130</v>
      </c>
      <c r="D114" s="3">
        <v>420</v>
      </c>
      <c r="E114" t="s">
        <v>39</v>
      </c>
      <c r="F114" s="16">
        <v>43910</v>
      </c>
      <c r="G114">
        <f>MONTH(Tabla2[[#This Row],[Fecha]])</f>
        <v>3</v>
      </c>
    </row>
    <row r="115" spans="1:7" x14ac:dyDescent="0.25">
      <c r="A115" t="s">
        <v>485</v>
      </c>
      <c r="B115" t="s">
        <v>184</v>
      </c>
      <c r="C115" t="s">
        <v>145</v>
      </c>
      <c r="D115" s="3">
        <v>11915</v>
      </c>
      <c r="E115" t="s">
        <v>39</v>
      </c>
      <c r="F115" s="16">
        <v>43910</v>
      </c>
      <c r="G115">
        <f>MONTH(Tabla2[[#This Row],[Fecha]])</f>
        <v>3</v>
      </c>
    </row>
    <row r="116" spans="1:7" x14ac:dyDescent="0.25">
      <c r="A116" t="s">
        <v>518</v>
      </c>
      <c r="B116" t="s">
        <v>152</v>
      </c>
      <c r="C116" t="s">
        <v>130</v>
      </c>
      <c r="D116" s="3">
        <v>5664</v>
      </c>
      <c r="E116" t="s">
        <v>39</v>
      </c>
      <c r="F116" s="16">
        <v>43910</v>
      </c>
      <c r="G116">
        <f>MONTH(Tabla2[[#This Row],[Fecha]])</f>
        <v>3</v>
      </c>
    </row>
    <row r="117" spans="1:7" x14ac:dyDescent="0.25">
      <c r="A117" t="s">
        <v>450</v>
      </c>
      <c r="B117" t="s">
        <v>174</v>
      </c>
      <c r="C117" t="s">
        <v>148</v>
      </c>
      <c r="D117" s="3">
        <v>703</v>
      </c>
      <c r="E117" t="s">
        <v>32</v>
      </c>
      <c r="F117" s="16">
        <v>43913</v>
      </c>
      <c r="G117">
        <f>MONTH(Tabla2[[#This Row],[Fecha]])</f>
        <v>3</v>
      </c>
    </row>
    <row r="118" spans="1:7" x14ac:dyDescent="0.25">
      <c r="A118" t="s">
        <v>580</v>
      </c>
      <c r="B118" t="s">
        <v>93</v>
      </c>
      <c r="C118" t="s">
        <v>148</v>
      </c>
      <c r="D118" s="3">
        <v>10607</v>
      </c>
      <c r="E118" t="s">
        <v>32</v>
      </c>
      <c r="F118" s="16">
        <v>43913</v>
      </c>
      <c r="G118">
        <f>MONTH(Tabla2[[#This Row],[Fecha]])</f>
        <v>3</v>
      </c>
    </row>
    <row r="119" spans="1:7" x14ac:dyDescent="0.25">
      <c r="A119" t="s">
        <v>355</v>
      </c>
      <c r="B119" t="s">
        <v>147</v>
      </c>
      <c r="C119" t="s">
        <v>148</v>
      </c>
      <c r="D119" s="3">
        <v>1879</v>
      </c>
      <c r="E119" t="s">
        <v>28</v>
      </c>
      <c r="F119" s="16">
        <v>43914</v>
      </c>
      <c r="G119">
        <f>MONTH(Tabla2[[#This Row],[Fecha]])</f>
        <v>3</v>
      </c>
    </row>
    <row r="120" spans="1:7" x14ac:dyDescent="0.25">
      <c r="A120" t="s">
        <v>431</v>
      </c>
      <c r="B120" t="s">
        <v>126</v>
      </c>
      <c r="C120" t="s">
        <v>127</v>
      </c>
      <c r="D120" s="3">
        <v>1579</v>
      </c>
      <c r="E120" t="s">
        <v>28</v>
      </c>
      <c r="F120" s="16">
        <v>43914</v>
      </c>
      <c r="G120">
        <f>MONTH(Tabla2[[#This Row],[Fecha]])</f>
        <v>3</v>
      </c>
    </row>
    <row r="121" spans="1:7" x14ac:dyDescent="0.25">
      <c r="A121" t="s">
        <v>486</v>
      </c>
      <c r="B121" t="s">
        <v>186</v>
      </c>
      <c r="C121" t="s">
        <v>148</v>
      </c>
      <c r="D121" s="3">
        <v>6794</v>
      </c>
      <c r="E121" t="s">
        <v>28</v>
      </c>
      <c r="F121" s="16">
        <v>43914</v>
      </c>
      <c r="G121">
        <f>MONTH(Tabla2[[#This Row],[Fecha]])</f>
        <v>3</v>
      </c>
    </row>
    <row r="122" spans="1:7" x14ac:dyDescent="0.25">
      <c r="A122" t="s">
        <v>561</v>
      </c>
      <c r="B122" t="s">
        <v>47</v>
      </c>
      <c r="C122" t="s">
        <v>127</v>
      </c>
      <c r="D122" s="3">
        <v>6477</v>
      </c>
      <c r="E122" t="s">
        <v>28</v>
      </c>
      <c r="F122" s="16">
        <v>43914</v>
      </c>
      <c r="G122">
        <f>MONTH(Tabla2[[#This Row],[Fecha]])</f>
        <v>3</v>
      </c>
    </row>
    <row r="123" spans="1:7" x14ac:dyDescent="0.25">
      <c r="A123" t="s">
        <v>402</v>
      </c>
      <c r="B123" t="s">
        <v>50</v>
      </c>
      <c r="C123" t="s">
        <v>51</v>
      </c>
      <c r="D123" s="3">
        <v>925</v>
      </c>
      <c r="E123" t="s">
        <v>32</v>
      </c>
      <c r="F123" s="16">
        <v>43917</v>
      </c>
      <c r="G123">
        <f>MONTH(Tabla2[[#This Row],[Fecha]])</f>
        <v>3</v>
      </c>
    </row>
    <row r="124" spans="1:7" x14ac:dyDescent="0.25">
      <c r="A124" t="s">
        <v>532</v>
      </c>
      <c r="B124" t="s">
        <v>182</v>
      </c>
      <c r="C124" t="s">
        <v>51</v>
      </c>
      <c r="D124" s="3">
        <v>7986</v>
      </c>
      <c r="E124" t="s">
        <v>32</v>
      </c>
      <c r="F124" s="16">
        <v>43917</v>
      </c>
      <c r="G124">
        <f>MONTH(Tabla2[[#This Row],[Fecha]])</f>
        <v>3</v>
      </c>
    </row>
    <row r="125" spans="1:7" x14ac:dyDescent="0.25">
      <c r="A125" t="s">
        <v>280</v>
      </c>
      <c r="B125" t="s">
        <v>164</v>
      </c>
      <c r="C125" t="s">
        <v>148</v>
      </c>
      <c r="D125" s="3">
        <v>1949</v>
      </c>
      <c r="E125" t="s">
        <v>39</v>
      </c>
      <c r="F125" s="16">
        <v>43918</v>
      </c>
      <c r="G125">
        <f>MONTH(Tabla2[[#This Row],[Fecha]])</f>
        <v>3</v>
      </c>
    </row>
    <row r="126" spans="1:7" x14ac:dyDescent="0.25">
      <c r="A126" t="s">
        <v>179</v>
      </c>
      <c r="B126" t="s">
        <v>180</v>
      </c>
      <c r="C126" t="s">
        <v>156</v>
      </c>
      <c r="D126" s="3">
        <v>1125</v>
      </c>
      <c r="E126" t="s">
        <v>39</v>
      </c>
      <c r="F126" s="16">
        <v>43920</v>
      </c>
      <c r="G126">
        <f>MONTH(Tabla2[[#This Row],[Fecha]])</f>
        <v>3</v>
      </c>
    </row>
    <row r="127" spans="1:7" x14ac:dyDescent="0.25">
      <c r="A127" t="s">
        <v>104</v>
      </c>
      <c r="B127" t="s">
        <v>105</v>
      </c>
      <c r="C127" t="s">
        <v>106</v>
      </c>
      <c r="D127" s="3">
        <v>1541</v>
      </c>
      <c r="E127" t="s">
        <v>32</v>
      </c>
      <c r="F127" s="16">
        <v>43924</v>
      </c>
      <c r="G127">
        <f>MONTH(Tabla2[[#This Row],[Fecha]])</f>
        <v>4</v>
      </c>
    </row>
    <row r="128" spans="1:7" x14ac:dyDescent="0.25">
      <c r="A128" t="s">
        <v>190</v>
      </c>
      <c r="B128" t="s">
        <v>191</v>
      </c>
      <c r="C128" t="s">
        <v>97</v>
      </c>
      <c r="D128" s="3">
        <v>591</v>
      </c>
      <c r="E128" t="s">
        <v>28</v>
      </c>
      <c r="F128" s="16">
        <v>43928</v>
      </c>
      <c r="G128">
        <f>MONTH(Tabla2[[#This Row],[Fecha]])</f>
        <v>4</v>
      </c>
    </row>
    <row r="129" spans="1:7" x14ac:dyDescent="0.25">
      <c r="A129" t="s">
        <v>476</v>
      </c>
      <c r="B129" t="s">
        <v>227</v>
      </c>
      <c r="C129" t="s">
        <v>228</v>
      </c>
      <c r="D129" s="3">
        <v>229</v>
      </c>
      <c r="E129" t="s">
        <v>28</v>
      </c>
      <c r="F129" s="16">
        <v>43928</v>
      </c>
      <c r="G129">
        <f>MONTH(Tabla2[[#This Row],[Fecha]])</f>
        <v>4</v>
      </c>
    </row>
    <row r="130" spans="1:7" x14ac:dyDescent="0.25">
      <c r="A130" t="s">
        <v>606</v>
      </c>
      <c r="B130" t="s">
        <v>166</v>
      </c>
      <c r="C130" t="s">
        <v>228</v>
      </c>
      <c r="D130" s="3">
        <v>14438</v>
      </c>
      <c r="E130" t="s">
        <v>28</v>
      </c>
      <c r="F130" s="16">
        <v>43928</v>
      </c>
      <c r="G130">
        <f>MONTH(Tabla2[[#This Row],[Fecha]])</f>
        <v>4</v>
      </c>
    </row>
    <row r="131" spans="1:7" x14ac:dyDescent="0.25">
      <c r="A131" t="s">
        <v>107</v>
      </c>
      <c r="B131" t="s">
        <v>108</v>
      </c>
      <c r="C131" t="s">
        <v>109</v>
      </c>
      <c r="D131" s="3">
        <v>1286</v>
      </c>
      <c r="E131" t="s">
        <v>39</v>
      </c>
      <c r="F131" s="16">
        <v>43930</v>
      </c>
      <c r="G131">
        <f>MONTH(Tabla2[[#This Row],[Fecha]])</f>
        <v>4</v>
      </c>
    </row>
    <row r="132" spans="1:7" x14ac:dyDescent="0.25">
      <c r="A132" t="s">
        <v>350</v>
      </c>
      <c r="B132" t="s">
        <v>132</v>
      </c>
      <c r="C132" t="s">
        <v>133</v>
      </c>
      <c r="D132" s="3">
        <v>316</v>
      </c>
      <c r="E132" t="s">
        <v>32</v>
      </c>
      <c r="F132" s="16">
        <v>43930</v>
      </c>
      <c r="G132">
        <f>MONTH(Tabla2[[#This Row],[Fecha]])</f>
        <v>4</v>
      </c>
    </row>
    <row r="133" spans="1:7" x14ac:dyDescent="0.25">
      <c r="A133" t="s">
        <v>398</v>
      </c>
      <c r="B133" t="s">
        <v>37</v>
      </c>
      <c r="C133" t="s">
        <v>38</v>
      </c>
      <c r="D133" s="3">
        <v>1326</v>
      </c>
      <c r="E133" t="s">
        <v>28</v>
      </c>
      <c r="F133" s="16">
        <v>43930</v>
      </c>
      <c r="G133">
        <f>MONTH(Tabla2[[#This Row],[Fecha]])</f>
        <v>4</v>
      </c>
    </row>
    <row r="134" spans="1:7" x14ac:dyDescent="0.25">
      <c r="A134" t="s">
        <v>481</v>
      </c>
      <c r="B134" t="s">
        <v>176</v>
      </c>
      <c r="C134" t="s">
        <v>133</v>
      </c>
      <c r="D134" s="3">
        <v>14936</v>
      </c>
      <c r="E134" t="s">
        <v>32</v>
      </c>
      <c r="F134" s="16">
        <v>43930</v>
      </c>
      <c r="G134">
        <f>MONTH(Tabla2[[#This Row],[Fecha]])</f>
        <v>4</v>
      </c>
    </row>
    <row r="135" spans="1:7" x14ac:dyDescent="0.25">
      <c r="A135" t="s">
        <v>528</v>
      </c>
      <c r="B135" t="s">
        <v>174</v>
      </c>
      <c r="C135" t="s">
        <v>38</v>
      </c>
      <c r="D135" s="3">
        <v>11466</v>
      </c>
      <c r="E135" t="s">
        <v>28</v>
      </c>
      <c r="F135" s="16">
        <v>43930</v>
      </c>
      <c r="G135">
        <f>MONTH(Tabla2[[#This Row],[Fecha]])</f>
        <v>4</v>
      </c>
    </row>
    <row r="136" spans="1:7" x14ac:dyDescent="0.25">
      <c r="A136" t="s">
        <v>76</v>
      </c>
      <c r="B136" t="s">
        <v>77</v>
      </c>
      <c r="C136" t="s">
        <v>51</v>
      </c>
      <c r="D136" s="3">
        <v>1368</v>
      </c>
      <c r="E136" t="s">
        <v>32</v>
      </c>
      <c r="F136" s="16">
        <v>43931</v>
      </c>
      <c r="G136">
        <f>MONTH(Tabla2[[#This Row],[Fecha]])</f>
        <v>4</v>
      </c>
    </row>
    <row r="137" spans="1:7" x14ac:dyDescent="0.25">
      <c r="A137" t="s">
        <v>412</v>
      </c>
      <c r="B137" t="s">
        <v>73</v>
      </c>
      <c r="C137" t="s">
        <v>45</v>
      </c>
      <c r="D137" s="3">
        <v>969</v>
      </c>
      <c r="E137" t="s">
        <v>39</v>
      </c>
      <c r="F137" s="16">
        <v>43931</v>
      </c>
      <c r="G137">
        <f>MONTH(Tabla2[[#This Row],[Fecha]])</f>
        <v>4</v>
      </c>
    </row>
    <row r="138" spans="1:7" x14ac:dyDescent="0.25">
      <c r="A138" t="s">
        <v>542</v>
      </c>
      <c r="B138" t="s">
        <v>201</v>
      </c>
      <c r="C138" t="s">
        <v>45</v>
      </c>
      <c r="D138" s="3">
        <v>8031</v>
      </c>
      <c r="E138" t="s">
        <v>39</v>
      </c>
      <c r="F138" s="16">
        <v>43931</v>
      </c>
      <c r="G138">
        <f>MONTH(Tabla2[[#This Row],[Fecha]])</f>
        <v>4</v>
      </c>
    </row>
    <row r="139" spans="1:7" x14ac:dyDescent="0.25">
      <c r="A139" t="s">
        <v>434</v>
      </c>
      <c r="B139" t="s">
        <v>135</v>
      </c>
      <c r="C139" t="s">
        <v>136</v>
      </c>
      <c r="D139" s="3">
        <v>354</v>
      </c>
      <c r="E139" t="s">
        <v>28</v>
      </c>
      <c r="F139" s="16">
        <v>43932</v>
      </c>
      <c r="G139">
        <f>MONTH(Tabla2[[#This Row],[Fecha]])</f>
        <v>4</v>
      </c>
    </row>
    <row r="140" spans="1:7" x14ac:dyDescent="0.25">
      <c r="A140" t="s">
        <v>564</v>
      </c>
      <c r="B140" t="s">
        <v>55</v>
      </c>
      <c r="C140" t="s">
        <v>136</v>
      </c>
      <c r="D140" s="3">
        <v>8199</v>
      </c>
      <c r="E140" t="s">
        <v>28</v>
      </c>
      <c r="F140" s="16">
        <v>43932</v>
      </c>
      <c r="G140">
        <f>MONTH(Tabla2[[#This Row],[Fecha]])</f>
        <v>4</v>
      </c>
    </row>
    <row r="141" spans="1:7" x14ac:dyDescent="0.25">
      <c r="A141" t="s">
        <v>261</v>
      </c>
      <c r="B141" t="s">
        <v>111</v>
      </c>
      <c r="C141" t="s">
        <v>112</v>
      </c>
      <c r="D141" s="3">
        <v>1103</v>
      </c>
      <c r="E141" t="s">
        <v>39</v>
      </c>
      <c r="F141" s="16">
        <v>43933</v>
      </c>
      <c r="G141">
        <f>MONTH(Tabla2[[#This Row],[Fecha]])</f>
        <v>4</v>
      </c>
    </row>
    <row r="142" spans="1:7" x14ac:dyDescent="0.25">
      <c r="A142" t="s">
        <v>54</v>
      </c>
      <c r="B142" t="s">
        <v>55</v>
      </c>
      <c r="C142" t="s">
        <v>35</v>
      </c>
      <c r="D142" s="3">
        <v>7510</v>
      </c>
      <c r="E142" t="s">
        <v>28</v>
      </c>
      <c r="F142" s="16">
        <v>43934</v>
      </c>
      <c r="G142">
        <f>MONTH(Tabla2[[#This Row],[Fecha]])</f>
        <v>4</v>
      </c>
    </row>
    <row r="143" spans="1:7" x14ac:dyDescent="0.25">
      <c r="A143" t="s">
        <v>268</v>
      </c>
      <c r="B143" t="s">
        <v>132</v>
      </c>
      <c r="C143" t="s">
        <v>133</v>
      </c>
      <c r="D143" s="3">
        <v>524</v>
      </c>
      <c r="E143" t="s">
        <v>32</v>
      </c>
      <c r="F143" s="16">
        <v>43934</v>
      </c>
      <c r="G143">
        <f>MONTH(Tabla2[[#This Row],[Fecha]])</f>
        <v>4</v>
      </c>
    </row>
    <row r="144" spans="1:7" x14ac:dyDescent="0.25">
      <c r="A144" t="s">
        <v>463</v>
      </c>
      <c r="B144" t="s">
        <v>199</v>
      </c>
      <c r="C144" t="s">
        <v>109</v>
      </c>
      <c r="D144" s="3">
        <v>995</v>
      </c>
      <c r="E144" t="s">
        <v>39</v>
      </c>
      <c r="F144" s="16">
        <v>43934</v>
      </c>
      <c r="G144">
        <f>MONTH(Tabla2[[#This Row],[Fecha]])</f>
        <v>4</v>
      </c>
    </row>
    <row r="145" spans="1:7" x14ac:dyDescent="0.25">
      <c r="A145" t="s">
        <v>593</v>
      </c>
      <c r="B145" t="s">
        <v>132</v>
      </c>
      <c r="C145" t="s">
        <v>109</v>
      </c>
      <c r="D145" s="3">
        <v>9583</v>
      </c>
      <c r="E145" t="s">
        <v>39</v>
      </c>
      <c r="F145" s="16">
        <v>43934</v>
      </c>
      <c r="G145">
        <f>MONTH(Tabla2[[#This Row],[Fecha]])</f>
        <v>4</v>
      </c>
    </row>
    <row r="146" spans="1:7" x14ac:dyDescent="0.25">
      <c r="A146" t="s">
        <v>276</v>
      </c>
      <c r="B146" t="s">
        <v>155</v>
      </c>
      <c r="C146" t="s">
        <v>156</v>
      </c>
      <c r="D146" s="3">
        <v>474</v>
      </c>
      <c r="E146" t="s">
        <v>32</v>
      </c>
      <c r="F146" s="16">
        <v>43936</v>
      </c>
      <c r="G146">
        <f>MONTH(Tabla2[[#This Row],[Fecha]])</f>
        <v>4</v>
      </c>
    </row>
    <row r="147" spans="1:7" x14ac:dyDescent="0.25">
      <c r="A147" t="s">
        <v>149</v>
      </c>
      <c r="B147" t="s">
        <v>150</v>
      </c>
      <c r="C147" t="s">
        <v>88</v>
      </c>
      <c r="D147" s="3">
        <v>1639</v>
      </c>
      <c r="E147" t="s">
        <v>39</v>
      </c>
      <c r="F147" s="16">
        <v>43939</v>
      </c>
      <c r="G147">
        <f>MONTH(Tabla2[[#This Row],[Fecha]])</f>
        <v>4</v>
      </c>
    </row>
    <row r="148" spans="1:7" x14ac:dyDescent="0.25">
      <c r="A148" t="s">
        <v>270</v>
      </c>
      <c r="B148" t="s">
        <v>138</v>
      </c>
      <c r="C148" t="s">
        <v>139</v>
      </c>
      <c r="D148" s="3">
        <v>1058</v>
      </c>
      <c r="E148" t="s">
        <v>28</v>
      </c>
      <c r="F148" s="16">
        <v>43939</v>
      </c>
      <c r="G148">
        <f>MONTH(Tabla2[[#This Row],[Fecha]])</f>
        <v>4</v>
      </c>
    </row>
    <row r="149" spans="1:7" x14ac:dyDescent="0.25">
      <c r="A149" t="s">
        <v>330</v>
      </c>
      <c r="B149" t="s">
        <v>75</v>
      </c>
      <c r="C149" t="s">
        <v>48</v>
      </c>
      <c r="D149" s="3">
        <v>40</v>
      </c>
      <c r="E149" t="s">
        <v>39</v>
      </c>
      <c r="F149" s="16">
        <v>43939</v>
      </c>
      <c r="G149">
        <f>MONTH(Tabla2[[#This Row],[Fecha]])</f>
        <v>4</v>
      </c>
    </row>
    <row r="150" spans="1:7" x14ac:dyDescent="0.25">
      <c r="A150" t="s">
        <v>157</v>
      </c>
      <c r="B150" t="s">
        <v>158</v>
      </c>
      <c r="C150" t="s">
        <v>82</v>
      </c>
      <c r="D150" s="3">
        <v>732</v>
      </c>
      <c r="E150" t="s">
        <v>28</v>
      </c>
      <c r="F150" s="16">
        <v>43941</v>
      </c>
      <c r="G150">
        <f>MONTH(Tabla2[[#This Row],[Fecha]])</f>
        <v>4</v>
      </c>
    </row>
    <row r="151" spans="1:7" x14ac:dyDescent="0.25">
      <c r="A151" t="s">
        <v>363</v>
      </c>
      <c r="B151" t="s">
        <v>166</v>
      </c>
      <c r="C151" t="s">
        <v>153</v>
      </c>
      <c r="D151" s="3">
        <v>242</v>
      </c>
      <c r="E151" t="s">
        <v>39</v>
      </c>
      <c r="F151" s="16">
        <v>43941</v>
      </c>
      <c r="G151">
        <f>MONTH(Tabla2[[#This Row],[Fecha]])</f>
        <v>4</v>
      </c>
    </row>
    <row r="152" spans="1:7" x14ac:dyDescent="0.25">
      <c r="A152" t="s">
        <v>365</v>
      </c>
      <c r="B152" t="s">
        <v>170</v>
      </c>
      <c r="C152" t="s">
        <v>142</v>
      </c>
      <c r="D152" s="3">
        <v>287</v>
      </c>
      <c r="E152" t="s">
        <v>32</v>
      </c>
      <c r="F152" s="16">
        <v>43941</v>
      </c>
      <c r="G152">
        <f>MONTH(Tabla2[[#This Row],[Fecha]])</f>
        <v>4</v>
      </c>
    </row>
    <row r="153" spans="1:7" x14ac:dyDescent="0.25">
      <c r="A153" t="s">
        <v>447</v>
      </c>
      <c r="B153" t="s">
        <v>168</v>
      </c>
      <c r="C153" t="s">
        <v>156</v>
      </c>
      <c r="D153" s="3">
        <v>1697</v>
      </c>
      <c r="E153" t="s">
        <v>32</v>
      </c>
      <c r="F153" s="16">
        <v>43941</v>
      </c>
      <c r="G153">
        <f>MONTH(Tabla2[[#This Row],[Fecha]])</f>
        <v>4</v>
      </c>
    </row>
    <row r="154" spans="1:7" x14ac:dyDescent="0.25">
      <c r="A154" t="s">
        <v>494</v>
      </c>
      <c r="B154" t="s">
        <v>201</v>
      </c>
      <c r="C154" t="s">
        <v>153</v>
      </c>
      <c r="D154" s="3">
        <v>13678</v>
      </c>
      <c r="E154" t="s">
        <v>39</v>
      </c>
      <c r="F154" s="16">
        <v>43941</v>
      </c>
      <c r="G154">
        <f>MONTH(Tabla2[[#This Row],[Fecha]])</f>
        <v>4</v>
      </c>
    </row>
    <row r="155" spans="1:7" x14ac:dyDescent="0.25">
      <c r="A155" t="s">
        <v>496</v>
      </c>
      <c r="B155" t="s">
        <v>205</v>
      </c>
      <c r="C155" t="s">
        <v>142</v>
      </c>
      <c r="D155" s="3">
        <v>8834</v>
      </c>
      <c r="E155" t="s">
        <v>32</v>
      </c>
      <c r="F155" s="16">
        <v>43941</v>
      </c>
      <c r="G155">
        <f>MONTH(Tabla2[[#This Row],[Fecha]])</f>
        <v>4</v>
      </c>
    </row>
    <row r="156" spans="1:7" x14ac:dyDescent="0.25">
      <c r="A156" t="s">
        <v>577</v>
      </c>
      <c r="B156" t="s">
        <v>84</v>
      </c>
      <c r="C156" t="s">
        <v>156</v>
      </c>
      <c r="D156" s="3">
        <v>14795</v>
      </c>
      <c r="E156" t="s">
        <v>32</v>
      </c>
      <c r="F156" s="16">
        <v>43941</v>
      </c>
      <c r="G156">
        <f>MONTH(Tabla2[[#This Row],[Fecha]])</f>
        <v>4</v>
      </c>
    </row>
    <row r="157" spans="1:7" x14ac:dyDescent="0.25">
      <c r="A157" t="s">
        <v>86</v>
      </c>
      <c r="B157" t="s">
        <v>87</v>
      </c>
      <c r="C157" t="s">
        <v>88</v>
      </c>
      <c r="D157" s="3">
        <v>1836</v>
      </c>
      <c r="E157" t="s">
        <v>28</v>
      </c>
      <c r="F157" s="16">
        <v>43942</v>
      </c>
      <c r="G157">
        <f>MONTH(Tabla2[[#This Row],[Fecha]])</f>
        <v>4</v>
      </c>
    </row>
    <row r="158" spans="1:7" x14ac:dyDescent="0.25">
      <c r="A158" t="s">
        <v>128</v>
      </c>
      <c r="B158" t="s">
        <v>129</v>
      </c>
      <c r="C158" t="s">
        <v>130</v>
      </c>
      <c r="D158" s="3">
        <v>672</v>
      </c>
      <c r="E158" t="s">
        <v>39</v>
      </c>
      <c r="F158" s="16">
        <v>43942</v>
      </c>
      <c r="G158">
        <f>MONTH(Tabla2[[#This Row],[Fecha]])</f>
        <v>4</v>
      </c>
    </row>
    <row r="159" spans="1:7" x14ac:dyDescent="0.25">
      <c r="A159" t="s">
        <v>271</v>
      </c>
      <c r="B159" t="s">
        <v>141</v>
      </c>
      <c r="C159" t="s">
        <v>142</v>
      </c>
      <c r="D159" s="3">
        <v>343</v>
      </c>
      <c r="E159" t="s">
        <v>32</v>
      </c>
      <c r="F159" s="16">
        <v>43943</v>
      </c>
      <c r="G159">
        <f>MONTH(Tabla2[[#This Row],[Fecha]])</f>
        <v>4</v>
      </c>
    </row>
    <row r="160" spans="1:7" x14ac:dyDescent="0.25">
      <c r="A160" t="s">
        <v>89</v>
      </c>
      <c r="B160" t="s">
        <v>90</v>
      </c>
      <c r="C160" t="s">
        <v>91</v>
      </c>
      <c r="D160" s="3">
        <v>846</v>
      </c>
      <c r="E160" t="s">
        <v>32</v>
      </c>
      <c r="F160" s="16">
        <v>43944</v>
      </c>
      <c r="G160">
        <f>MONTH(Tabla2[[#This Row],[Fecha]])</f>
        <v>4</v>
      </c>
    </row>
    <row r="161" spans="1:7" x14ac:dyDescent="0.25">
      <c r="A161" t="s">
        <v>331</v>
      </c>
      <c r="B161" t="s">
        <v>77</v>
      </c>
      <c r="C161" t="s">
        <v>51</v>
      </c>
      <c r="D161" s="3">
        <v>1908</v>
      </c>
      <c r="E161" t="s">
        <v>28</v>
      </c>
      <c r="F161" s="16">
        <v>43944</v>
      </c>
      <c r="G161">
        <f>MONTH(Tabla2[[#This Row],[Fecha]])</f>
        <v>4</v>
      </c>
    </row>
    <row r="162" spans="1:7" x14ac:dyDescent="0.25">
      <c r="A162" t="s">
        <v>428</v>
      </c>
      <c r="B162" t="s">
        <v>117</v>
      </c>
      <c r="C162" t="s">
        <v>118</v>
      </c>
      <c r="D162" s="3">
        <v>664</v>
      </c>
      <c r="E162" t="s">
        <v>28</v>
      </c>
      <c r="F162" s="16">
        <v>43944</v>
      </c>
      <c r="G162">
        <f>MONTH(Tabla2[[#This Row],[Fecha]])</f>
        <v>4</v>
      </c>
    </row>
    <row r="163" spans="1:7" x14ac:dyDescent="0.25">
      <c r="A163" t="s">
        <v>558</v>
      </c>
      <c r="B163" t="s">
        <v>37</v>
      </c>
      <c r="C163" t="s">
        <v>118</v>
      </c>
      <c r="D163" s="3">
        <v>11569</v>
      </c>
      <c r="E163" t="s">
        <v>28</v>
      </c>
      <c r="F163" s="16">
        <v>43944</v>
      </c>
      <c r="G163">
        <f>MONTH(Tabla2[[#This Row],[Fecha]])</f>
        <v>4</v>
      </c>
    </row>
    <row r="164" spans="1:7" x14ac:dyDescent="0.25">
      <c r="A164" t="s">
        <v>52</v>
      </c>
      <c r="B164" t="s">
        <v>53</v>
      </c>
      <c r="C164" t="s">
        <v>38</v>
      </c>
      <c r="D164" s="3">
        <v>10002</v>
      </c>
      <c r="E164" t="s">
        <v>39</v>
      </c>
      <c r="F164" s="16">
        <v>43945</v>
      </c>
      <c r="G164">
        <f>MONTH(Tabla2[[#This Row],[Fecha]])</f>
        <v>4</v>
      </c>
    </row>
    <row r="165" spans="1:7" x14ac:dyDescent="0.25">
      <c r="A165" t="s">
        <v>299</v>
      </c>
      <c r="B165" t="s">
        <v>201</v>
      </c>
      <c r="C165" t="s">
        <v>112</v>
      </c>
      <c r="D165" s="3">
        <v>1258</v>
      </c>
      <c r="E165" t="s">
        <v>28</v>
      </c>
      <c r="F165" s="16">
        <v>43945</v>
      </c>
      <c r="G165">
        <f>MONTH(Tabla2[[#This Row],[Fecha]])</f>
        <v>4</v>
      </c>
    </row>
    <row r="166" spans="1:7" x14ac:dyDescent="0.25">
      <c r="A166" t="s">
        <v>470</v>
      </c>
      <c r="B166" t="s">
        <v>213</v>
      </c>
      <c r="C166" t="s">
        <v>130</v>
      </c>
      <c r="D166" s="3">
        <v>1580</v>
      </c>
      <c r="E166" t="s">
        <v>28</v>
      </c>
      <c r="F166" s="16">
        <v>43945</v>
      </c>
      <c r="G166">
        <f>MONTH(Tabla2[[#This Row],[Fecha]])</f>
        <v>4</v>
      </c>
    </row>
    <row r="167" spans="1:7" x14ac:dyDescent="0.25">
      <c r="A167" t="s">
        <v>600</v>
      </c>
      <c r="B167" t="s">
        <v>152</v>
      </c>
      <c r="C167" t="s">
        <v>130</v>
      </c>
      <c r="D167" s="3">
        <v>7722</v>
      </c>
      <c r="E167" t="s">
        <v>28</v>
      </c>
      <c r="F167" s="16">
        <v>43945</v>
      </c>
      <c r="G167">
        <f>MONTH(Tabla2[[#This Row],[Fecha]])</f>
        <v>4</v>
      </c>
    </row>
    <row r="168" spans="1:7" x14ac:dyDescent="0.25">
      <c r="A168" t="s">
        <v>143</v>
      </c>
      <c r="B168" t="s">
        <v>144</v>
      </c>
      <c r="C168" t="s">
        <v>145</v>
      </c>
      <c r="D168" s="3">
        <v>215</v>
      </c>
      <c r="E168" t="s">
        <v>32</v>
      </c>
      <c r="F168" s="16">
        <v>43946</v>
      </c>
      <c r="G168">
        <f>MONTH(Tabla2[[#This Row],[Fecha]])</f>
        <v>4</v>
      </c>
    </row>
    <row r="169" spans="1:7" x14ac:dyDescent="0.25">
      <c r="A169" t="s">
        <v>383</v>
      </c>
      <c r="B169" t="s">
        <v>203</v>
      </c>
      <c r="C169" t="s">
        <v>115</v>
      </c>
      <c r="D169" s="3">
        <v>69</v>
      </c>
      <c r="E169" t="s">
        <v>28</v>
      </c>
      <c r="F169" s="16">
        <v>43947</v>
      </c>
      <c r="G169">
        <f>MONTH(Tabla2[[#This Row],[Fecha]])</f>
        <v>4</v>
      </c>
    </row>
    <row r="170" spans="1:7" x14ac:dyDescent="0.25">
      <c r="A170" t="s">
        <v>513</v>
      </c>
      <c r="B170" t="s">
        <v>138</v>
      </c>
      <c r="C170" t="s">
        <v>115</v>
      </c>
      <c r="D170" s="3">
        <v>10849</v>
      </c>
      <c r="E170" t="s">
        <v>28</v>
      </c>
      <c r="F170" s="16">
        <v>43947</v>
      </c>
      <c r="G170">
        <f>MONTH(Tabla2[[#This Row],[Fecha]])</f>
        <v>4</v>
      </c>
    </row>
    <row r="171" spans="1:7" x14ac:dyDescent="0.25">
      <c r="A171" t="s">
        <v>346</v>
      </c>
      <c r="B171" t="s">
        <v>120</v>
      </c>
      <c r="C171" t="s">
        <v>121</v>
      </c>
      <c r="D171" s="3">
        <v>490</v>
      </c>
      <c r="E171" t="s">
        <v>28</v>
      </c>
      <c r="F171" s="16">
        <v>43948</v>
      </c>
      <c r="G171">
        <f>MONTH(Tabla2[[#This Row],[Fecha]])</f>
        <v>4</v>
      </c>
    </row>
    <row r="172" spans="1:7" x14ac:dyDescent="0.25">
      <c r="A172" t="s">
        <v>477</v>
      </c>
      <c r="B172" t="s">
        <v>168</v>
      </c>
      <c r="C172" t="s">
        <v>121</v>
      </c>
      <c r="D172" s="3">
        <v>5623</v>
      </c>
      <c r="E172" t="s">
        <v>28</v>
      </c>
      <c r="F172" s="16">
        <v>43948</v>
      </c>
      <c r="G172">
        <f>MONTH(Tabla2[[#This Row],[Fecha]])</f>
        <v>4</v>
      </c>
    </row>
    <row r="173" spans="1:7" x14ac:dyDescent="0.25">
      <c r="A173" t="s">
        <v>265</v>
      </c>
      <c r="B173" t="s">
        <v>123</v>
      </c>
      <c r="C173" t="s">
        <v>124</v>
      </c>
      <c r="D173" s="3">
        <v>529</v>
      </c>
      <c r="E173" t="s">
        <v>32</v>
      </c>
      <c r="F173" s="16">
        <v>43949</v>
      </c>
      <c r="G173">
        <f>MONTH(Tabla2[[#This Row],[Fecha]])</f>
        <v>4</v>
      </c>
    </row>
    <row r="174" spans="1:7" x14ac:dyDescent="0.25">
      <c r="A174" t="s">
        <v>264</v>
      </c>
      <c r="B174" t="s">
        <v>120</v>
      </c>
      <c r="C174" t="s">
        <v>121</v>
      </c>
      <c r="D174" s="3">
        <v>10000</v>
      </c>
      <c r="E174" t="s">
        <v>39</v>
      </c>
      <c r="F174" s="16">
        <v>43950</v>
      </c>
      <c r="G174">
        <f>MONTH(Tabla2[[#This Row],[Fecha]])</f>
        <v>4</v>
      </c>
    </row>
    <row r="175" spans="1:7" x14ac:dyDescent="0.25">
      <c r="A175" t="s">
        <v>387</v>
      </c>
      <c r="B175" t="s">
        <v>211</v>
      </c>
      <c r="C175" t="s">
        <v>127</v>
      </c>
      <c r="D175" s="3">
        <v>884</v>
      </c>
      <c r="E175" t="s">
        <v>32</v>
      </c>
      <c r="F175" s="16">
        <v>43950</v>
      </c>
      <c r="G175">
        <f>MONTH(Tabla2[[#This Row],[Fecha]])</f>
        <v>4</v>
      </c>
    </row>
    <row r="176" spans="1:7" x14ac:dyDescent="0.25">
      <c r="A176" t="s">
        <v>460</v>
      </c>
      <c r="B176" t="s">
        <v>123</v>
      </c>
      <c r="C176" t="s">
        <v>100</v>
      </c>
      <c r="D176" s="3">
        <v>843</v>
      </c>
      <c r="E176" t="s">
        <v>39</v>
      </c>
      <c r="F176" s="16">
        <v>43950</v>
      </c>
      <c r="G176">
        <f>MONTH(Tabla2[[#This Row],[Fecha]])</f>
        <v>4</v>
      </c>
    </row>
    <row r="177" spans="1:7" x14ac:dyDescent="0.25">
      <c r="A177" t="s">
        <v>517</v>
      </c>
      <c r="B177" t="s">
        <v>150</v>
      </c>
      <c r="C177" t="s">
        <v>127</v>
      </c>
      <c r="D177" s="3">
        <v>13555</v>
      </c>
      <c r="E177" t="s">
        <v>32</v>
      </c>
      <c r="F177" s="16">
        <v>43950</v>
      </c>
      <c r="G177">
        <f>MONTH(Tabla2[[#This Row],[Fecha]])</f>
        <v>4</v>
      </c>
    </row>
    <row r="178" spans="1:7" x14ac:dyDescent="0.25">
      <c r="A178" t="s">
        <v>590</v>
      </c>
      <c r="B178" t="s">
        <v>123</v>
      </c>
      <c r="C178" t="s">
        <v>100</v>
      </c>
      <c r="D178" s="3">
        <v>11779</v>
      </c>
      <c r="E178" t="s">
        <v>39</v>
      </c>
      <c r="F178" s="16">
        <v>43950</v>
      </c>
      <c r="G178">
        <f>MONTH(Tabla2[[#This Row],[Fecha]])</f>
        <v>4</v>
      </c>
    </row>
    <row r="179" spans="1:7" x14ac:dyDescent="0.25">
      <c r="A179" t="s">
        <v>49</v>
      </c>
      <c r="B179" t="s">
        <v>50</v>
      </c>
      <c r="C179" t="s">
        <v>51</v>
      </c>
      <c r="D179" s="3">
        <v>5205</v>
      </c>
      <c r="E179" t="s">
        <v>32</v>
      </c>
      <c r="F179" s="16">
        <v>43952</v>
      </c>
      <c r="G179">
        <f>MONTH(Tabla2[[#This Row],[Fecha]])</f>
        <v>5</v>
      </c>
    </row>
    <row r="180" spans="1:7" x14ac:dyDescent="0.25">
      <c r="A180" t="s">
        <v>269</v>
      </c>
      <c r="B180" t="s">
        <v>135</v>
      </c>
      <c r="C180" t="s">
        <v>136</v>
      </c>
      <c r="D180" s="3">
        <v>1629</v>
      </c>
      <c r="E180" t="s">
        <v>39</v>
      </c>
      <c r="F180" s="16">
        <v>43953</v>
      </c>
      <c r="G180">
        <f>MONTH(Tabla2[[#This Row],[Fecha]])</f>
        <v>5</v>
      </c>
    </row>
    <row r="181" spans="1:7" x14ac:dyDescent="0.25">
      <c r="A181" t="s">
        <v>430</v>
      </c>
      <c r="B181" t="s">
        <v>123</v>
      </c>
      <c r="C181" t="s">
        <v>124</v>
      </c>
      <c r="D181" s="3">
        <v>1416</v>
      </c>
      <c r="E181" t="s">
        <v>39</v>
      </c>
      <c r="F181" s="16">
        <v>43953</v>
      </c>
      <c r="G181">
        <f>MONTH(Tabla2[[#This Row],[Fecha]])</f>
        <v>5</v>
      </c>
    </row>
    <row r="182" spans="1:7" x14ac:dyDescent="0.25">
      <c r="A182" t="s">
        <v>560</v>
      </c>
      <c r="B182" t="s">
        <v>44</v>
      </c>
      <c r="C182" t="s">
        <v>124</v>
      </c>
      <c r="D182" s="3">
        <v>10250</v>
      </c>
      <c r="E182" t="s">
        <v>39</v>
      </c>
      <c r="F182" s="16">
        <v>43953</v>
      </c>
      <c r="G182">
        <f>MONTH(Tabla2[[#This Row],[Fecha]])</f>
        <v>5</v>
      </c>
    </row>
    <row r="183" spans="1:7" x14ac:dyDescent="0.25">
      <c r="A183" t="s">
        <v>154</v>
      </c>
      <c r="B183" t="s">
        <v>155</v>
      </c>
      <c r="C183" t="s">
        <v>156</v>
      </c>
      <c r="D183" s="3">
        <v>882</v>
      </c>
      <c r="E183" t="s">
        <v>39</v>
      </c>
      <c r="F183" s="16">
        <v>43954</v>
      </c>
      <c r="G183">
        <f>MONTH(Tabla2[[#This Row],[Fecha]])</f>
        <v>5</v>
      </c>
    </row>
    <row r="184" spans="1:7" x14ac:dyDescent="0.25">
      <c r="A184" t="s">
        <v>277</v>
      </c>
      <c r="B184" t="s">
        <v>158</v>
      </c>
      <c r="C184" t="s">
        <v>82</v>
      </c>
      <c r="D184" s="3">
        <v>957</v>
      </c>
      <c r="E184" t="s">
        <v>39</v>
      </c>
      <c r="F184" s="16">
        <v>43954</v>
      </c>
      <c r="G184">
        <f>MONTH(Tabla2[[#This Row],[Fecha]])</f>
        <v>5</v>
      </c>
    </row>
    <row r="185" spans="1:7" x14ac:dyDescent="0.25">
      <c r="A185" t="s">
        <v>334</v>
      </c>
      <c r="B185" t="s">
        <v>84</v>
      </c>
      <c r="C185" t="s">
        <v>85</v>
      </c>
      <c r="D185" s="3">
        <v>735</v>
      </c>
      <c r="E185" t="s">
        <v>28</v>
      </c>
      <c r="F185" s="16">
        <v>43955</v>
      </c>
      <c r="G185">
        <f>MONTH(Tabla2[[#This Row],[Fecha]])</f>
        <v>5</v>
      </c>
    </row>
    <row r="186" spans="1:7" x14ac:dyDescent="0.25">
      <c r="A186" t="s">
        <v>78</v>
      </c>
      <c r="B186" t="s">
        <v>79</v>
      </c>
      <c r="C186" t="s">
        <v>38</v>
      </c>
      <c r="D186" s="3">
        <v>1980</v>
      </c>
      <c r="E186" t="s">
        <v>39</v>
      </c>
      <c r="F186" s="16">
        <v>43957</v>
      </c>
      <c r="G186">
        <f>MONTH(Tabla2[[#This Row],[Fecha]])</f>
        <v>5</v>
      </c>
    </row>
    <row r="187" spans="1:7" x14ac:dyDescent="0.25">
      <c r="A187" t="s">
        <v>345</v>
      </c>
      <c r="B187" t="s">
        <v>117</v>
      </c>
      <c r="C187" t="s">
        <v>118</v>
      </c>
      <c r="D187" s="3">
        <v>445</v>
      </c>
      <c r="E187" t="s">
        <v>39</v>
      </c>
      <c r="F187" s="16">
        <v>43957</v>
      </c>
      <c r="G187">
        <f>MONTH(Tabla2[[#This Row],[Fecha]])</f>
        <v>5</v>
      </c>
    </row>
    <row r="188" spans="1:7" x14ac:dyDescent="0.25">
      <c r="A188" t="s">
        <v>226</v>
      </c>
      <c r="B188" t="s">
        <v>227</v>
      </c>
      <c r="C188" t="s">
        <v>228</v>
      </c>
      <c r="D188" s="3">
        <v>6</v>
      </c>
      <c r="E188" t="s">
        <v>39</v>
      </c>
      <c r="F188" s="16">
        <v>43959</v>
      </c>
      <c r="G188">
        <f>MONTH(Tabla2[[#This Row],[Fecha]])</f>
        <v>5</v>
      </c>
    </row>
    <row r="189" spans="1:7" x14ac:dyDescent="0.25">
      <c r="A189" t="s">
        <v>327</v>
      </c>
      <c r="B189" t="s">
        <v>69</v>
      </c>
      <c r="C189" t="s">
        <v>38</v>
      </c>
      <c r="D189" s="3">
        <v>1920</v>
      </c>
      <c r="E189" t="s">
        <v>39</v>
      </c>
      <c r="F189" s="16">
        <v>43959</v>
      </c>
      <c r="G189">
        <f>MONTH(Tabla2[[#This Row],[Fecha]])</f>
        <v>5</v>
      </c>
    </row>
    <row r="190" spans="1:7" x14ac:dyDescent="0.25">
      <c r="A190" t="s">
        <v>333</v>
      </c>
      <c r="B190" t="s">
        <v>81</v>
      </c>
      <c r="C190" t="s">
        <v>82</v>
      </c>
      <c r="D190" s="3">
        <v>493</v>
      </c>
      <c r="E190" t="s">
        <v>39</v>
      </c>
      <c r="F190" s="16">
        <v>43964</v>
      </c>
      <c r="G190">
        <f>MONTH(Tabla2[[#This Row],[Fecha]])</f>
        <v>5</v>
      </c>
    </row>
    <row r="191" spans="1:7" x14ac:dyDescent="0.25">
      <c r="A191" t="s">
        <v>323</v>
      </c>
      <c r="B191" t="s">
        <v>59</v>
      </c>
      <c r="C191" t="s">
        <v>45</v>
      </c>
      <c r="D191" s="3">
        <v>1974</v>
      </c>
      <c r="E191" t="s">
        <v>32</v>
      </c>
      <c r="F191" s="16">
        <v>43965</v>
      </c>
      <c r="G191">
        <f>MONTH(Tabla2[[#This Row],[Fecha]])</f>
        <v>5</v>
      </c>
    </row>
    <row r="192" spans="1:7" x14ac:dyDescent="0.25">
      <c r="A192" t="s">
        <v>161</v>
      </c>
      <c r="B192" t="s">
        <v>162</v>
      </c>
      <c r="C192" t="s">
        <v>88</v>
      </c>
      <c r="D192" s="3">
        <v>131</v>
      </c>
      <c r="E192" t="s">
        <v>39</v>
      </c>
      <c r="F192" s="16">
        <v>43966</v>
      </c>
      <c r="G192">
        <f>MONTH(Tabla2[[#This Row],[Fecha]])</f>
        <v>5</v>
      </c>
    </row>
    <row r="193" spans="1:7" x14ac:dyDescent="0.25">
      <c r="A193" t="s">
        <v>317</v>
      </c>
      <c r="B193" t="s">
        <v>44</v>
      </c>
      <c r="C193" t="s">
        <v>45</v>
      </c>
      <c r="D193" s="3">
        <v>1889</v>
      </c>
      <c r="E193" t="s">
        <v>32</v>
      </c>
      <c r="F193" s="16">
        <v>43966</v>
      </c>
      <c r="G193">
        <f>MONTH(Tabla2[[#This Row],[Fecha]])</f>
        <v>5</v>
      </c>
    </row>
    <row r="194" spans="1:7" x14ac:dyDescent="0.25">
      <c r="A194" t="s">
        <v>361</v>
      </c>
      <c r="B194" t="s">
        <v>162</v>
      </c>
      <c r="C194" t="s">
        <v>88</v>
      </c>
      <c r="D194" s="3">
        <v>1767</v>
      </c>
      <c r="E194" t="s">
        <v>28</v>
      </c>
      <c r="F194" s="16">
        <v>43966</v>
      </c>
      <c r="G194">
        <f>MONTH(Tabla2[[#This Row],[Fecha]])</f>
        <v>5</v>
      </c>
    </row>
    <row r="195" spans="1:7" x14ac:dyDescent="0.25">
      <c r="A195" t="s">
        <v>395</v>
      </c>
      <c r="B195" t="s">
        <v>26</v>
      </c>
      <c r="C195" t="s">
        <v>27</v>
      </c>
      <c r="D195" s="3">
        <v>557</v>
      </c>
      <c r="E195" t="s">
        <v>28</v>
      </c>
      <c r="F195" s="16">
        <v>43966</v>
      </c>
      <c r="G195">
        <f>MONTH(Tabla2[[#This Row],[Fecha]])</f>
        <v>5</v>
      </c>
    </row>
    <row r="196" spans="1:7" x14ac:dyDescent="0.25">
      <c r="A196" t="s">
        <v>492</v>
      </c>
      <c r="B196" t="s">
        <v>197</v>
      </c>
      <c r="C196" t="s">
        <v>88</v>
      </c>
      <c r="D196" s="3">
        <v>12624</v>
      </c>
      <c r="E196" t="s">
        <v>28</v>
      </c>
      <c r="F196" s="16">
        <v>43966</v>
      </c>
      <c r="G196">
        <f>MONTH(Tabla2[[#This Row],[Fecha]])</f>
        <v>5</v>
      </c>
    </row>
    <row r="197" spans="1:7" x14ac:dyDescent="0.25">
      <c r="A197" t="s">
        <v>525</v>
      </c>
      <c r="B197" t="s">
        <v>168</v>
      </c>
      <c r="C197" t="s">
        <v>27</v>
      </c>
      <c r="D197" s="3">
        <v>10445</v>
      </c>
      <c r="E197" t="s">
        <v>28</v>
      </c>
      <c r="F197" s="16">
        <v>43966</v>
      </c>
      <c r="G197">
        <f>MONTH(Tabla2[[#This Row],[Fecha]])</f>
        <v>5</v>
      </c>
    </row>
    <row r="198" spans="1:7" x14ac:dyDescent="0.25">
      <c r="A198" t="s">
        <v>210</v>
      </c>
      <c r="B198" t="s">
        <v>211</v>
      </c>
      <c r="C198" t="s">
        <v>127</v>
      </c>
      <c r="D198" s="3">
        <v>625</v>
      </c>
      <c r="E198" t="s">
        <v>28</v>
      </c>
      <c r="F198" s="16">
        <v>43967</v>
      </c>
      <c r="G198">
        <f>MONTH(Tabla2[[#This Row],[Fecha]])</f>
        <v>5</v>
      </c>
    </row>
    <row r="199" spans="1:7" x14ac:dyDescent="0.25">
      <c r="A199" t="s">
        <v>229</v>
      </c>
      <c r="B199" t="s">
        <v>26</v>
      </c>
      <c r="C199" t="s">
        <v>27</v>
      </c>
      <c r="D199" s="3">
        <v>1800</v>
      </c>
      <c r="E199" t="s">
        <v>28</v>
      </c>
      <c r="F199" s="16">
        <v>43967</v>
      </c>
      <c r="G199">
        <f>MONTH(Tabla2[[#This Row],[Fecha]])</f>
        <v>5</v>
      </c>
    </row>
    <row r="200" spans="1:7" x14ac:dyDescent="0.25">
      <c r="A200" t="s">
        <v>338</v>
      </c>
      <c r="B200" t="s">
        <v>96</v>
      </c>
      <c r="C200" t="s">
        <v>97</v>
      </c>
      <c r="D200" s="3">
        <v>1245</v>
      </c>
      <c r="E200" t="s">
        <v>32</v>
      </c>
      <c r="F200" s="16">
        <v>43969</v>
      </c>
      <c r="G200">
        <f>MONTH(Tabla2[[#This Row],[Fecha]])</f>
        <v>5</v>
      </c>
    </row>
    <row r="201" spans="1:7" x14ac:dyDescent="0.25">
      <c r="A201" t="s">
        <v>417</v>
      </c>
      <c r="B201" t="s">
        <v>84</v>
      </c>
      <c r="C201" t="s">
        <v>85</v>
      </c>
      <c r="D201" s="3">
        <v>285</v>
      </c>
      <c r="E201" t="s">
        <v>32</v>
      </c>
      <c r="F201" s="16">
        <v>43970</v>
      </c>
      <c r="G201">
        <f>MONTH(Tabla2[[#This Row],[Fecha]])</f>
        <v>5</v>
      </c>
    </row>
    <row r="202" spans="1:7" x14ac:dyDescent="0.25">
      <c r="A202" t="s">
        <v>547</v>
      </c>
      <c r="B202" t="s">
        <v>211</v>
      </c>
      <c r="C202" t="s">
        <v>85</v>
      </c>
      <c r="D202" s="3">
        <v>12074</v>
      </c>
      <c r="E202" t="s">
        <v>32</v>
      </c>
      <c r="F202" s="16">
        <v>43970</v>
      </c>
      <c r="G202">
        <f>MONTH(Tabla2[[#This Row],[Fecha]])</f>
        <v>5</v>
      </c>
    </row>
    <row r="203" spans="1:7" x14ac:dyDescent="0.25">
      <c r="A203" t="s">
        <v>56</v>
      </c>
      <c r="B203" t="s">
        <v>57</v>
      </c>
      <c r="C203" t="s">
        <v>42</v>
      </c>
      <c r="D203" s="3">
        <v>3145</v>
      </c>
      <c r="E203" t="s">
        <v>32</v>
      </c>
      <c r="F203" s="16">
        <v>43974</v>
      </c>
      <c r="G203">
        <f>MONTH(Tabla2[[#This Row],[Fecha]])</f>
        <v>5</v>
      </c>
    </row>
    <row r="204" spans="1:7" x14ac:dyDescent="0.25">
      <c r="A204" t="s">
        <v>175</v>
      </c>
      <c r="B204" t="s">
        <v>176</v>
      </c>
      <c r="C204" t="s">
        <v>88</v>
      </c>
      <c r="D204" s="3">
        <v>1972</v>
      </c>
      <c r="E204" t="s">
        <v>39</v>
      </c>
      <c r="F204" s="16">
        <v>43977</v>
      </c>
      <c r="G204">
        <f>MONTH(Tabla2[[#This Row],[Fecha]])</f>
        <v>5</v>
      </c>
    </row>
    <row r="205" spans="1:7" x14ac:dyDescent="0.25">
      <c r="A205" t="s">
        <v>110</v>
      </c>
      <c r="B205" t="s">
        <v>111</v>
      </c>
      <c r="C205" t="s">
        <v>112</v>
      </c>
      <c r="D205" s="3">
        <v>384</v>
      </c>
      <c r="E205" t="s">
        <v>32</v>
      </c>
      <c r="F205" s="16">
        <v>43978</v>
      </c>
      <c r="G205">
        <f>MONTH(Tabla2[[#This Row],[Fecha]])</f>
        <v>5</v>
      </c>
    </row>
    <row r="206" spans="1:7" x14ac:dyDescent="0.25">
      <c r="A206" t="s">
        <v>440</v>
      </c>
      <c r="B206" t="s">
        <v>152</v>
      </c>
      <c r="C206" t="s">
        <v>153</v>
      </c>
      <c r="D206" s="3">
        <v>624</v>
      </c>
      <c r="E206" t="s">
        <v>28</v>
      </c>
      <c r="F206" s="16">
        <v>43981</v>
      </c>
      <c r="G206">
        <f>MONTH(Tabla2[[#This Row],[Fecha]])</f>
        <v>5</v>
      </c>
    </row>
    <row r="207" spans="1:7" x14ac:dyDescent="0.25">
      <c r="A207" t="s">
        <v>570</v>
      </c>
      <c r="B207" t="s">
        <v>69</v>
      </c>
      <c r="C207" t="s">
        <v>153</v>
      </c>
      <c r="D207" s="3">
        <v>9807</v>
      </c>
      <c r="E207" t="s">
        <v>28</v>
      </c>
      <c r="F207" s="16">
        <v>43981</v>
      </c>
      <c r="G207">
        <f>MONTH(Tabla2[[#This Row],[Fecha]])</f>
        <v>5</v>
      </c>
    </row>
    <row r="208" spans="1:7" x14ac:dyDescent="0.25">
      <c r="A208" t="s">
        <v>40</v>
      </c>
      <c r="B208" t="s">
        <v>41</v>
      </c>
      <c r="C208" t="s">
        <v>42</v>
      </c>
      <c r="D208" s="3">
        <v>2541</v>
      </c>
      <c r="E208" t="s">
        <v>32</v>
      </c>
      <c r="F208" s="16">
        <v>43982</v>
      </c>
      <c r="G208">
        <f>MONTH(Tabla2[[#This Row],[Fecha]])</f>
        <v>5</v>
      </c>
    </row>
    <row r="209" spans="1:7" x14ac:dyDescent="0.25">
      <c r="A209" t="s">
        <v>429</v>
      </c>
      <c r="B209" t="s">
        <v>120</v>
      </c>
      <c r="C209" t="s">
        <v>121</v>
      </c>
      <c r="D209" s="3">
        <v>1502</v>
      </c>
      <c r="E209" t="s">
        <v>32</v>
      </c>
      <c r="F209" s="16">
        <v>43982</v>
      </c>
      <c r="G209">
        <f>MONTH(Tabla2[[#This Row],[Fecha]])</f>
        <v>5</v>
      </c>
    </row>
    <row r="210" spans="1:7" x14ac:dyDescent="0.25">
      <c r="A210" t="s">
        <v>559</v>
      </c>
      <c r="B210" t="s">
        <v>41</v>
      </c>
      <c r="C210" t="s">
        <v>121</v>
      </c>
      <c r="D210" s="3">
        <v>10838</v>
      </c>
      <c r="E210" t="s">
        <v>32</v>
      </c>
      <c r="F210" s="16">
        <v>43982</v>
      </c>
      <c r="G210">
        <f>MONTH(Tabla2[[#This Row],[Fecha]])</f>
        <v>5</v>
      </c>
    </row>
    <row r="211" spans="1:7" x14ac:dyDescent="0.25">
      <c r="A211" t="s">
        <v>405</v>
      </c>
      <c r="B211" t="s">
        <v>57</v>
      </c>
      <c r="C211" t="s">
        <v>42</v>
      </c>
      <c r="D211" s="3">
        <v>674</v>
      </c>
      <c r="E211" t="s">
        <v>32</v>
      </c>
      <c r="F211" s="16">
        <v>43983</v>
      </c>
      <c r="G211">
        <f>MONTH(Tabla2[[#This Row],[Fecha]])</f>
        <v>6</v>
      </c>
    </row>
    <row r="212" spans="1:7" x14ac:dyDescent="0.25">
      <c r="A212" t="s">
        <v>535</v>
      </c>
      <c r="B212" t="s">
        <v>188</v>
      </c>
      <c r="C212" t="s">
        <v>42</v>
      </c>
      <c r="D212" s="3">
        <v>10265</v>
      </c>
      <c r="E212" t="s">
        <v>32</v>
      </c>
      <c r="F212" s="16">
        <v>43983</v>
      </c>
      <c r="G212">
        <f>MONTH(Tabla2[[#This Row],[Fecha]])</f>
        <v>6</v>
      </c>
    </row>
    <row r="213" spans="1:7" x14ac:dyDescent="0.25">
      <c r="A213" t="s">
        <v>465</v>
      </c>
      <c r="B213" t="s">
        <v>203</v>
      </c>
      <c r="C213" t="s">
        <v>115</v>
      </c>
      <c r="D213" s="3">
        <v>1</v>
      </c>
      <c r="E213" t="s">
        <v>32</v>
      </c>
      <c r="F213" s="16">
        <v>43985</v>
      </c>
      <c r="G213">
        <f>MONTH(Tabla2[[#This Row],[Fecha]])</f>
        <v>6</v>
      </c>
    </row>
    <row r="214" spans="1:7" x14ac:dyDescent="0.25">
      <c r="A214" t="s">
        <v>595</v>
      </c>
      <c r="B214" t="s">
        <v>138</v>
      </c>
      <c r="C214" t="s">
        <v>115</v>
      </c>
      <c r="D214" s="3">
        <v>9089</v>
      </c>
      <c r="E214" t="s">
        <v>32</v>
      </c>
      <c r="F214" s="16">
        <v>43985</v>
      </c>
      <c r="G214">
        <f>MONTH(Tabla2[[#This Row],[Fecha]])</f>
        <v>6</v>
      </c>
    </row>
    <row r="215" spans="1:7" x14ac:dyDescent="0.25">
      <c r="A215" t="s">
        <v>260</v>
      </c>
      <c r="B215" t="s">
        <v>108</v>
      </c>
      <c r="C215" t="s">
        <v>109</v>
      </c>
      <c r="D215" s="3">
        <v>1596</v>
      </c>
      <c r="E215" t="s">
        <v>32</v>
      </c>
      <c r="F215" s="16">
        <v>43986</v>
      </c>
      <c r="G215">
        <f>MONTH(Tabla2[[#This Row],[Fecha]])</f>
        <v>6</v>
      </c>
    </row>
    <row r="216" spans="1:7" x14ac:dyDescent="0.25">
      <c r="A216" t="s">
        <v>293</v>
      </c>
      <c r="B216" t="s">
        <v>126</v>
      </c>
      <c r="C216" t="s">
        <v>94</v>
      </c>
      <c r="D216" s="3">
        <v>1029</v>
      </c>
      <c r="E216" t="s">
        <v>39</v>
      </c>
      <c r="F216" s="16">
        <v>43986</v>
      </c>
      <c r="G216">
        <f>MONTH(Tabla2[[#This Row],[Fecha]])</f>
        <v>6</v>
      </c>
    </row>
    <row r="217" spans="1:7" x14ac:dyDescent="0.25">
      <c r="A217" t="s">
        <v>292</v>
      </c>
      <c r="B217" t="s">
        <v>188</v>
      </c>
      <c r="C217" t="s">
        <v>91</v>
      </c>
      <c r="D217" s="3">
        <v>627</v>
      </c>
      <c r="E217" t="s">
        <v>32</v>
      </c>
      <c r="F217" s="16">
        <v>43987</v>
      </c>
      <c r="G217">
        <f>MONTH(Tabla2[[#This Row],[Fecha]])</f>
        <v>6</v>
      </c>
    </row>
    <row r="218" spans="1:7" x14ac:dyDescent="0.25">
      <c r="A218" t="s">
        <v>257</v>
      </c>
      <c r="B218" t="s">
        <v>99</v>
      </c>
      <c r="C218" t="s">
        <v>100</v>
      </c>
      <c r="D218" s="3">
        <v>1381</v>
      </c>
      <c r="E218" t="s">
        <v>32</v>
      </c>
      <c r="F218" s="16">
        <v>43988</v>
      </c>
      <c r="G218">
        <f>MONTH(Tabla2[[#This Row],[Fecha]])</f>
        <v>6</v>
      </c>
    </row>
    <row r="219" spans="1:7" x14ac:dyDescent="0.25">
      <c r="A219" t="s">
        <v>278</v>
      </c>
      <c r="B219" t="s">
        <v>160</v>
      </c>
      <c r="C219" t="s">
        <v>85</v>
      </c>
      <c r="D219" s="3">
        <v>1841</v>
      </c>
      <c r="E219" t="s">
        <v>28</v>
      </c>
      <c r="F219" s="16">
        <v>43988</v>
      </c>
      <c r="G219">
        <f>MONTH(Tabla2[[#This Row],[Fecha]])</f>
        <v>6</v>
      </c>
    </row>
    <row r="220" spans="1:7" x14ac:dyDescent="0.25">
      <c r="A220" t="s">
        <v>416</v>
      </c>
      <c r="B220" t="s">
        <v>81</v>
      </c>
      <c r="C220" t="s">
        <v>82</v>
      </c>
      <c r="D220" s="3">
        <v>1095</v>
      </c>
      <c r="E220" t="s">
        <v>28</v>
      </c>
      <c r="F220" s="16">
        <v>43990</v>
      </c>
      <c r="G220">
        <f>MONTH(Tabla2[[#This Row],[Fecha]])</f>
        <v>6</v>
      </c>
    </row>
    <row r="221" spans="1:7" x14ac:dyDescent="0.25">
      <c r="A221" t="s">
        <v>546</v>
      </c>
      <c r="B221" t="s">
        <v>209</v>
      </c>
      <c r="C221" t="s">
        <v>82</v>
      </c>
      <c r="D221" s="3">
        <v>14380</v>
      </c>
      <c r="E221" t="s">
        <v>28</v>
      </c>
      <c r="F221" s="16">
        <v>43990</v>
      </c>
      <c r="G221">
        <f>MONTH(Tabla2[[#This Row],[Fecha]])</f>
        <v>6</v>
      </c>
    </row>
    <row r="222" spans="1:7" x14ac:dyDescent="0.25">
      <c r="A222" t="s">
        <v>140</v>
      </c>
      <c r="B222" t="s">
        <v>141</v>
      </c>
      <c r="C222" t="s">
        <v>142</v>
      </c>
      <c r="D222" s="3">
        <v>1411</v>
      </c>
      <c r="E222" t="s">
        <v>28</v>
      </c>
      <c r="F222" s="16">
        <v>43991</v>
      </c>
      <c r="G222">
        <f>MONTH(Tabla2[[#This Row],[Fecha]])</f>
        <v>6</v>
      </c>
    </row>
    <row r="223" spans="1:7" x14ac:dyDescent="0.25">
      <c r="A223" t="s">
        <v>353</v>
      </c>
      <c r="B223" t="s">
        <v>141</v>
      </c>
      <c r="C223" t="s">
        <v>142</v>
      </c>
      <c r="D223" s="3">
        <v>219</v>
      </c>
      <c r="E223" t="s">
        <v>32</v>
      </c>
      <c r="F223" s="16">
        <v>43992</v>
      </c>
      <c r="G223">
        <f>MONTH(Tabla2[[#This Row],[Fecha]])</f>
        <v>6</v>
      </c>
    </row>
    <row r="224" spans="1:7" x14ac:dyDescent="0.25">
      <c r="A224" t="s">
        <v>484</v>
      </c>
      <c r="B224" t="s">
        <v>182</v>
      </c>
      <c r="C224" t="s">
        <v>142</v>
      </c>
      <c r="D224" s="3">
        <v>6308</v>
      </c>
      <c r="E224" t="s">
        <v>32</v>
      </c>
      <c r="F224" s="16">
        <v>43992</v>
      </c>
      <c r="G224">
        <f>MONTH(Tabla2[[#This Row],[Fecha]])</f>
        <v>6</v>
      </c>
    </row>
    <row r="225" spans="1:7" x14ac:dyDescent="0.25">
      <c r="A225" t="s">
        <v>296</v>
      </c>
      <c r="B225" t="s">
        <v>195</v>
      </c>
      <c r="C225" t="s">
        <v>103</v>
      </c>
      <c r="D225" s="3">
        <v>496</v>
      </c>
      <c r="E225" t="s">
        <v>39</v>
      </c>
      <c r="F225" s="16">
        <v>43993</v>
      </c>
      <c r="G225">
        <f>MONTH(Tabla2[[#This Row],[Fecha]])</f>
        <v>6</v>
      </c>
    </row>
    <row r="226" spans="1:7" x14ac:dyDescent="0.25">
      <c r="A226" t="s">
        <v>306</v>
      </c>
      <c r="B226" t="s">
        <v>215</v>
      </c>
      <c r="C226" t="s">
        <v>133</v>
      </c>
      <c r="D226" s="3">
        <v>500</v>
      </c>
      <c r="E226" t="s">
        <v>39</v>
      </c>
      <c r="F226" s="16">
        <v>43995</v>
      </c>
      <c r="G226">
        <f>MONTH(Tabla2[[#This Row],[Fecha]])</f>
        <v>6</v>
      </c>
    </row>
    <row r="227" spans="1:7" x14ac:dyDescent="0.25">
      <c r="A227" t="s">
        <v>421</v>
      </c>
      <c r="B227" t="s">
        <v>96</v>
      </c>
      <c r="C227" t="s">
        <v>97</v>
      </c>
      <c r="D227" s="3">
        <v>200</v>
      </c>
      <c r="E227" t="s">
        <v>39</v>
      </c>
      <c r="F227" s="16">
        <v>44000</v>
      </c>
      <c r="G227">
        <f>MONTH(Tabla2[[#This Row],[Fecha]])</f>
        <v>6</v>
      </c>
    </row>
    <row r="228" spans="1:7" x14ac:dyDescent="0.25">
      <c r="A228" t="s">
        <v>551</v>
      </c>
      <c r="B228" t="s">
        <v>219</v>
      </c>
      <c r="C228" t="s">
        <v>97</v>
      </c>
      <c r="D228" s="3">
        <v>8437</v>
      </c>
      <c r="E228" t="s">
        <v>39</v>
      </c>
      <c r="F228" s="16">
        <v>44000</v>
      </c>
      <c r="G228">
        <f>MONTH(Tabla2[[#This Row],[Fecha]])</f>
        <v>6</v>
      </c>
    </row>
    <row r="229" spans="1:7" x14ac:dyDescent="0.25">
      <c r="A229" t="s">
        <v>113</v>
      </c>
      <c r="B229" t="s">
        <v>114</v>
      </c>
      <c r="C229" t="s">
        <v>115</v>
      </c>
      <c r="D229" s="3">
        <v>722</v>
      </c>
      <c r="E229" t="s">
        <v>39</v>
      </c>
      <c r="F229" s="16">
        <v>44003</v>
      </c>
      <c r="G229">
        <f>MONTH(Tabla2[[#This Row],[Fecha]])</f>
        <v>6</v>
      </c>
    </row>
    <row r="230" spans="1:7" x14ac:dyDescent="0.25">
      <c r="A230" t="s">
        <v>453</v>
      </c>
      <c r="B230" t="s">
        <v>180</v>
      </c>
      <c r="C230" t="s">
        <v>156</v>
      </c>
      <c r="D230" s="3">
        <v>1261</v>
      </c>
      <c r="E230" t="s">
        <v>32</v>
      </c>
      <c r="F230" s="16">
        <v>44003</v>
      </c>
      <c r="G230">
        <f>MONTH(Tabla2[[#This Row],[Fecha]])</f>
        <v>6</v>
      </c>
    </row>
    <row r="231" spans="1:7" x14ac:dyDescent="0.25">
      <c r="A231" t="s">
        <v>583</v>
      </c>
      <c r="B231" t="s">
        <v>102</v>
      </c>
      <c r="C231" t="s">
        <v>156</v>
      </c>
      <c r="D231" s="3">
        <v>14906</v>
      </c>
      <c r="E231" t="s">
        <v>32</v>
      </c>
      <c r="F231" s="16">
        <v>44003</v>
      </c>
      <c r="G231">
        <f>MONTH(Tabla2[[#This Row],[Fecha]])</f>
        <v>6</v>
      </c>
    </row>
    <row r="232" spans="1:7" x14ac:dyDescent="0.25">
      <c r="A232" t="s">
        <v>235</v>
      </c>
      <c r="B232" t="s">
        <v>47</v>
      </c>
      <c r="C232" t="s">
        <v>48</v>
      </c>
      <c r="D232" s="3">
        <v>1503</v>
      </c>
      <c r="E232" t="s">
        <v>32</v>
      </c>
      <c r="F232" s="16">
        <v>44005</v>
      </c>
      <c r="G232">
        <f>MONTH(Tabla2[[#This Row],[Fecha]])</f>
        <v>6</v>
      </c>
    </row>
    <row r="233" spans="1:7" x14ac:dyDescent="0.25">
      <c r="A233" t="s">
        <v>382</v>
      </c>
      <c r="B233" t="s">
        <v>201</v>
      </c>
      <c r="C233" t="s">
        <v>112</v>
      </c>
      <c r="D233" s="3">
        <v>1966</v>
      </c>
      <c r="E233" t="s">
        <v>39</v>
      </c>
      <c r="F233" s="16">
        <v>44005</v>
      </c>
      <c r="G233">
        <f>MONTH(Tabla2[[#This Row],[Fecha]])</f>
        <v>6</v>
      </c>
    </row>
    <row r="234" spans="1:7" x14ac:dyDescent="0.25">
      <c r="A234" t="s">
        <v>512</v>
      </c>
      <c r="B234" t="s">
        <v>135</v>
      </c>
      <c r="C234" t="s">
        <v>112</v>
      </c>
      <c r="D234" s="3">
        <v>13837</v>
      </c>
      <c r="E234" t="s">
        <v>39</v>
      </c>
      <c r="F234" s="16">
        <v>44005</v>
      </c>
      <c r="G234">
        <f>MONTH(Tabla2[[#This Row],[Fecha]])</f>
        <v>6</v>
      </c>
    </row>
    <row r="235" spans="1:7" x14ac:dyDescent="0.25">
      <c r="A235" t="s">
        <v>301</v>
      </c>
      <c r="B235" t="s">
        <v>205</v>
      </c>
      <c r="C235" t="s">
        <v>118</v>
      </c>
      <c r="D235" s="3">
        <v>1334</v>
      </c>
      <c r="E235" t="s">
        <v>39</v>
      </c>
      <c r="F235" s="16">
        <v>44006</v>
      </c>
      <c r="G235">
        <f>MONTH(Tabla2[[#This Row],[Fecha]])</f>
        <v>6</v>
      </c>
    </row>
    <row r="236" spans="1:7" x14ac:dyDescent="0.25">
      <c r="A236" t="s">
        <v>385</v>
      </c>
      <c r="B236" t="s">
        <v>207</v>
      </c>
      <c r="C236" t="s">
        <v>121</v>
      </c>
      <c r="D236" s="3">
        <v>766</v>
      </c>
      <c r="E236" t="s">
        <v>39</v>
      </c>
      <c r="F236" s="16">
        <v>44008</v>
      </c>
      <c r="G236">
        <f>MONTH(Tabla2[[#This Row],[Fecha]])</f>
        <v>6</v>
      </c>
    </row>
    <row r="237" spans="1:7" x14ac:dyDescent="0.25">
      <c r="A237" t="s">
        <v>515</v>
      </c>
      <c r="B237" t="s">
        <v>144</v>
      </c>
      <c r="C237" t="s">
        <v>121</v>
      </c>
      <c r="D237" s="3">
        <v>8291</v>
      </c>
      <c r="E237" t="s">
        <v>39</v>
      </c>
      <c r="F237" s="16">
        <v>44008</v>
      </c>
      <c r="G237">
        <f>MONTH(Tabla2[[#This Row],[Fecha]])</f>
        <v>6</v>
      </c>
    </row>
    <row r="238" spans="1:7" x14ac:dyDescent="0.25">
      <c r="A238" t="s">
        <v>181</v>
      </c>
      <c r="B238" t="s">
        <v>182</v>
      </c>
      <c r="C238" t="s">
        <v>82</v>
      </c>
      <c r="D238" s="3">
        <v>1408</v>
      </c>
      <c r="E238" t="s">
        <v>28</v>
      </c>
      <c r="F238" s="16">
        <v>44012</v>
      </c>
      <c r="G238">
        <f>MONTH(Tabla2[[#This Row],[Fecha]])</f>
        <v>6</v>
      </c>
    </row>
    <row r="239" spans="1:7" x14ac:dyDescent="0.25">
      <c r="A239" t="s">
        <v>208</v>
      </c>
      <c r="B239" t="s">
        <v>209</v>
      </c>
      <c r="C239" t="s">
        <v>124</v>
      </c>
      <c r="D239" s="3">
        <v>1926</v>
      </c>
      <c r="E239" t="s">
        <v>39</v>
      </c>
      <c r="F239" s="16">
        <v>44012</v>
      </c>
      <c r="G239">
        <f>MONTH(Tabla2[[#This Row],[Fecha]])</f>
        <v>6</v>
      </c>
    </row>
    <row r="240" spans="1:7" x14ac:dyDescent="0.25">
      <c r="A240" t="s">
        <v>409</v>
      </c>
      <c r="B240" t="s">
        <v>66</v>
      </c>
      <c r="C240" t="s">
        <v>35</v>
      </c>
      <c r="D240" s="3">
        <v>517</v>
      </c>
      <c r="E240" t="s">
        <v>39</v>
      </c>
      <c r="F240" s="16">
        <v>44012</v>
      </c>
      <c r="G240">
        <f>MONTH(Tabla2[[#This Row],[Fecha]])</f>
        <v>6</v>
      </c>
    </row>
    <row r="241" spans="1:7" x14ac:dyDescent="0.25">
      <c r="A241" t="s">
        <v>539</v>
      </c>
      <c r="B241" t="s">
        <v>195</v>
      </c>
      <c r="C241" t="s">
        <v>35</v>
      </c>
      <c r="D241" s="3">
        <v>14640</v>
      </c>
      <c r="E241" t="s">
        <v>39</v>
      </c>
      <c r="F241" s="16">
        <v>44012</v>
      </c>
      <c r="G241">
        <f>MONTH(Tabla2[[#This Row],[Fecha]])</f>
        <v>6</v>
      </c>
    </row>
    <row r="242" spans="1:7" x14ac:dyDescent="0.25">
      <c r="A242" t="s">
        <v>281</v>
      </c>
      <c r="B242" t="s">
        <v>166</v>
      </c>
      <c r="C242" t="s">
        <v>153</v>
      </c>
      <c r="D242" s="3">
        <v>201</v>
      </c>
      <c r="E242" t="s">
        <v>32</v>
      </c>
      <c r="F242" s="16">
        <v>44013</v>
      </c>
      <c r="G242">
        <f>MONTH(Tabla2[[#This Row],[Fecha]])</f>
        <v>7</v>
      </c>
    </row>
    <row r="243" spans="1:7" x14ac:dyDescent="0.25">
      <c r="A243" t="s">
        <v>364</v>
      </c>
      <c r="B243" t="s">
        <v>168</v>
      </c>
      <c r="C243" t="s">
        <v>156</v>
      </c>
      <c r="D243" s="3">
        <v>260</v>
      </c>
      <c r="E243" t="s">
        <v>28</v>
      </c>
      <c r="F243" s="16">
        <v>44013</v>
      </c>
      <c r="G243">
        <f>MONTH(Tabla2[[#This Row],[Fecha]])</f>
        <v>7</v>
      </c>
    </row>
    <row r="244" spans="1:7" x14ac:dyDescent="0.25">
      <c r="A244" t="s">
        <v>471</v>
      </c>
      <c r="B244" t="s">
        <v>215</v>
      </c>
      <c r="C244" t="s">
        <v>133</v>
      </c>
      <c r="D244" s="3">
        <v>955</v>
      </c>
      <c r="E244" t="s">
        <v>32</v>
      </c>
      <c r="F244" s="16">
        <v>44013</v>
      </c>
      <c r="G244">
        <f>MONTH(Tabla2[[#This Row],[Fecha]])</f>
        <v>7</v>
      </c>
    </row>
    <row r="245" spans="1:7" x14ac:dyDescent="0.25">
      <c r="A245" t="s">
        <v>495</v>
      </c>
      <c r="B245" t="s">
        <v>203</v>
      </c>
      <c r="C245" t="s">
        <v>156</v>
      </c>
      <c r="D245" s="3">
        <v>12958</v>
      </c>
      <c r="E245" t="s">
        <v>28</v>
      </c>
      <c r="F245" s="16">
        <v>44013</v>
      </c>
      <c r="G245">
        <f>MONTH(Tabla2[[#This Row],[Fecha]])</f>
        <v>7</v>
      </c>
    </row>
    <row r="246" spans="1:7" x14ac:dyDescent="0.25">
      <c r="A246" t="s">
        <v>601</v>
      </c>
      <c r="B246" t="s">
        <v>155</v>
      </c>
      <c r="C246" t="s">
        <v>133</v>
      </c>
      <c r="D246" s="3">
        <v>5341</v>
      </c>
      <c r="E246" t="s">
        <v>32</v>
      </c>
      <c r="F246" s="16">
        <v>44013</v>
      </c>
      <c r="G246">
        <f>MONTH(Tabla2[[#This Row],[Fecha]])</f>
        <v>7</v>
      </c>
    </row>
    <row r="247" spans="1:7" x14ac:dyDescent="0.25">
      <c r="A247" t="s">
        <v>311</v>
      </c>
      <c r="B247" t="s">
        <v>227</v>
      </c>
      <c r="C247" t="s">
        <v>228</v>
      </c>
      <c r="D247" s="3">
        <v>1209</v>
      </c>
      <c r="E247" t="s">
        <v>32</v>
      </c>
      <c r="F247" s="16">
        <v>44014</v>
      </c>
      <c r="G247">
        <f>MONTH(Tabla2[[#This Row],[Fecha]])</f>
        <v>7</v>
      </c>
    </row>
    <row r="248" spans="1:7" x14ac:dyDescent="0.25">
      <c r="A248" t="s">
        <v>337</v>
      </c>
      <c r="B248" t="s">
        <v>93</v>
      </c>
      <c r="C248" t="s">
        <v>94</v>
      </c>
      <c r="D248" s="3">
        <v>1528</v>
      </c>
      <c r="E248" t="s">
        <v>28</v>
      </c>
      <c r="F248" s="16">
        <v>44014</v>
      </c>
      <c r="G248">
        <f>MONTH(Tabla2[[#This Row],[Fecha]])</f>
        <v>7</v>
      </c>
    </row>
    <row r="249" spans="1:7" x14ac:dyDescent="0.25">
      <c r="A249" t="s">
        <v>456</v>
      </c>
      <c r="B249" t="s">
        <v>186</v>
      </c>
      <c r="C249" t="s">
        <v>88</v>
      </c>
      <c r="D249" s="3">
        <v>265</v>
      </c>
      <c r="E249" t="s">
        <v>32</v>
      </c>
      <c r="F249" s="16">
        <v>44014</v>
      </c>
      <c r="G249">
        <f>MONTH(Tabla2[[#This Row],[Fecha]])</f>
        <v>7</v>
      </c>
    </row>
    <row r="250" spans="1:7" x14ac:dyDescent="0.25">
      <c r="A250" t="s">
        <v>586</v>
      </c>
      <c r="B250" t="s">
        <v>111</v>
      </c>
      <c r="C250" t="s">
        <v>88</v>
      </c>
      <c r="D250" s="3">
        <v>12853</v>
      </c>
      <c r="E250" t="s">
        <v>32</v>
      </c>
      <c r="F250" s="16">
        <v>44014</v>
      </c>
      <c r="G250">
        <f>MONTH(Tabla2[[#This Row],[Fecha]])</f>
        <v>7</v>
      </c>
    </row>
    <row r="251" spans="1:7" x14ac:dyDescent="0.25">
      <c r="A251" t="s">
        <v>83</v>
      </c>
      <c r="B251" t="s">
        <v>84</v>
      </c>
      <c r="C251" t="s">
        <v>85</v>
      </c>
      <c r="D251" s="3">
        <v>1358</v>
      </c>
      <c r="E251" t="s">
        <v>39</v>
      </c>
      <c r="F251" s="16">
        <v>44016</v>
      </c>
      <c r="G251">
        <f>MONTH(Tabla2[[#This Row],[Fecha]])</f>
        <v>7</v>
      </c>
    </row>
    <row r="252" spans="1:7" x14ac:dyDescent="0.25">
      <c r="A252" t="s">
        <v>386</v>
      </c>
      <c r="B252" t="s">
        <v>209</v>
      </c>
      <c r="C252" t="s">
        <v>124</v>
      </c>
      <c r="D252" s="3">
        <v>1416</v>
      </c>
      <c r="E252" t="s">
        <v>28</v>
      </c>
      <c r="F252" s="16">
        <v>44017</v>
      </c>
      <c r="G252">
        <f>MONTH(Tabla2[[#This Row],[Fecha]])</f>
        <v>7</v>
      </c>
    </row>
    <row r="253" spans="1:7" x14ac:dyDescent="0.25">
      <c r="A253" t="s">
        <v>397</v>
      </c>
      <c r="B253" t="s">
        <v>34</v>
      </c>
      <c r="C253" t="s">
        <v>35</v>
      </c>
      <c r="D253" s="3">
        <v>1964</v>
      </c>
      <c r="E253" t="s">
        <v>39</v>
      </c>
      <c r="F253" s="16">
        <v>44017</v>
      </c>
      <c r="G253">
        <f>MONTH(Tabla2[[#This Row],[Fecha]])</f>
        <v>7</v>
      </c>
    </row>
    <row r="254" spans="1:7" x14ac:dyDescent="0.25">
      <c r="A254" t="s">
        <v>516</v>
      </c>
      <c r="B254" t="s">
        <v>147</v>
      </c>
      <c r="C254" t="s">
        <v>124</v>
      </c>
      <c r="D254" s="3">
        <v>5215</v>
      </c>
      <c r="E254" t="s">
        <v>28</v>
      </c>
      <c r="F254" s="16">
        <v>44017</v>
      </c>
      <c r="G254">
        <f>MONTH(Tabla2[[#This Row],[Fecha]])</f>
        <v>7</v>
      </c>
    </row>
    <row r="255" spans="1:7" x14ac:dyDescent="0.25">
      <c r="A255" t="s">
        <v>527</v>
      </c>
      <c r="B255" t="s">
        <v>172</v>
      </c>
      <c r="C255" t="s">
        <v>35</v>
      </c>
      <c r="D255" s="3">
        <v>13927</v>
      </c>
      <c r="E255" t="s">
        <v>39</v>
      </c>
      <c r="F255" s="16">
        <v>44017</v>
      </c>
      <c r="G255">
        <f>MONTH(Tabla2[[#This Row],[Fecha]])</f>
        <v>7</v>
      </c>
    </row>
    <row r="256" spans="1:7" x14ac:dyDescent="0.25">
      <c r="A256" t="s">
        <v>302</v>
      </c>
      <c r="B256" t="s">
        <v>207</v>
      </c>
      <c r="C256" t="s">
        <v>121</v>
      </c>
      <c r="D256" s="3">
        <v>869</v>
      </c>
      <c r="E256" t="s">
        <v>28</v>
      </c>
      <c r="F256" s="16">
        <v>44019</v>
      </c>
      <c r="G256">
        <f>MONTH(Tabla2[[#This Row],[Fecha]])</f>
        <v>7</v>
      </c>
    </row>
    <row r="257" spans="1:7" x14ac:dyDescent="0.25">
      <c r="A257" t="s">
        <v>308</v>
      </c>
      <c r="B257" t="s">
        <v>219</v>
      </c>
      <c r="C257" t="s">
        <v>139</v>
      </c>
      <c r="D257" s="3">
        <v>438</v>
      </c>
      <c r="E257" t="s">
        <v>32</v>
      </c>
      <c r="F257" s="16">
        <v>44020</v>
      </c>
      <c r="G257">
        <f>MONTH(Tabla2[[#This Row],[Fecha]])</f>
        <v>7</v>
      </c>
    </row>
    <row r="258" spans="1:7" x14ac:dyDescent="0.25">
      <c r="A258" t="s">
        <v>415</v>
      </c>
      <c r="B258" t="s">
        <v>79</v>
      </c>
      <c r="C258" t="s">
        <v>38</v>
      </c>
      <c r="D258" s="3">
        <v>217</v>
      </c>
      <c r="E258" t="s">
        <v>39</v>
      </c>
      <c r="F258" s="16">
        <v>44020</v>
      </c>
      <c r="G258">
        <f>MONTH(Tabla2[[#This Row],[Fecha]])</f>
        <v>7</v>
      </c>
    </row>
    <row r="259" spans="1:7" x14ac:dyDescent="0.25">
      <c r="A259" t="s">
        <v>545</v>
      </c>
      <c r="B259" t="s">
        <v>207</v>
      </c>
      <c r="C259" t="s">
        <v>38</v>
      </c>
      <c r="D259" s="3">
        <v>6516</v>
      </c>
      <c r="E259" t="s">
        <v>39</v>
      </c>
      <c r="F259" s="16">
        <v>44020</v>
      </c>
      <c r="G259">
        <f>MONTH(Tabla2[[#This Row],[Fecha]])</f>
        <v>7</v>
      </c>
    </row>
    <row r="260" spans="1:7" x14ac:dyDescent="0.25">
      <c r="A260" t="s">
        <v>349</v>
      </c>
      <c r="B260" t="s">
        <v>129</v>
      </c>
      <c r="C260" t="s">
        <v>130</v>
      </c>
      <c r="D260" s="3">
        <v>1064</v>
      </c>
      <c r="E260" t="s">
        <v>28</v>
      </c>
      <c r="F260" s="16">
        <v>44021</v>
      </c>
      <c r="G260">
        <f>MONTH(Tabla2[[#This Row],[Fecha]])</f>
        <v>7</v>
      </c>
    </row>
    <row r="261" spans="1:7" x14ac:dyDescent="0.25">
      <c r="A261" t="s">
        <v>480</v>
      </c>
      <c r="B261" t="s">
        <v>174</v>
      </c>
      <c r="C261" t="s">
        <v>130</v>
      </c>
      <c r="D261" s="3">
        <v>12124</v>
      </c>
      <c r="E261" t="s">
        <v>28</v>
      </c>
      <c r="F261" s="16">
        <v>44021</v>
      </c>
      <c r="G261">
        <f>MONTH(Tabla2[[#This Row],[Fecha]])</f>
        <v>7</v>
      </c>
    </row>
    <row r="262" spans="1:7" x14ac:dyDescent="0.25">
      <c r="A262" t="s">
        <v>245</v>
      </c>
      <c r="B262" t="s">
        <v>69</v>
      </c>
      <c r="C262" t="s">
        <v>38</v>
      </c>
      <c r="D262" s="3">
        <v>693</v>
      </c>
      <c r="E262" t="s">
        <v>39</v>
      </c>
      <c r="F262" s="16">
        <v>44025</v>
      </c>
      <c r="G262">
        <f>MONTH(Tabla2[[#This Row],[Fecha]])</f>
        <v>7</v>
      </c>
    </row>
    <row r="263" spans="1:7" x14ac:dyDescent="0.25">
      <c r="A263" t="s">
        <v>358</v>
      </c>
      <c r="B263" t="s">
        <v>155</v>
      </c>
      <c r="C263" t="s">
        <v>156</v>
      </c>
      <c r="D263" s="3">
        <v>1026</v>
      </c>
      <c r="E263" t="s">
        <v>28</v>
      </c>
      <c r="F263" s="16">
        <v>44026</v>
      </c>
      <c r="G263">
        <f>MONTH(Tabla2[[#This Row],[Fecha]])</f>
        <v>7</v>
      </c>
    </row>
    <row r="264" spans="1:7" x14ac:dyDescent="0.25">
      <c r="A264" t="s">
        <v>489</v>
      </c>
      <c r="B264" t="s">
        <v>191</v>
      </c>
      <c r="C264" t="s">
        <v>156</v>
      </c>
      <c r="D264" s="3">
        <v>7520</v>
      </c>
      <c r="E264" t="s">
        <v>28</v>
      </c>
      <c r="F264" s="16">
        <v>44026</v>
      </c>
      <c r="G264">
        <f>MONTH(Tabla2[[#This Row],[Fecha]])</f>
        <v>7</v>
      </c>
    </row>
    <row r="265" spans="1:7" x14ac:dyDescent="0.25">
      <c r="A265" t="s">
        <v>342</v>
      </c>
      <c r="B265" t="s">
        <v>108</v>
      </c>
      <c r="C265" t="s">
        <v>109</v>
      </c>
      <c r="D265" s="3">
        <v>1832</v>
      </c>
      <c r="E265" t="s">
        <v>39</v>
      </c>
      <c r="F265" s="16">
        <v>44028</v>
      </c>
      <c r="G265">
        <f>MONTH(Tabla2[[#This Row],[Fecha]])</f>
        <v>7</v>
      </c>
    </row>
    <row r="266" spans="1:7" x14ac:dyDescent="0.25">
      <c r="A266" t="s">
        <v>29</v>
      </c>
      <c r="B266" t="s">
        <v>30</v>
      </c>
      <c r="C266" t="s">
        <v>31</v>
      </c>
      <c r="D266" s="3">
        <v>2580</v>
      </c>
      <c r="E266" t="s">
        <v>32</v>
      </c>
      <c r="F266" s="16">
        <v>44029</v>
      </c>
      <c r="G266">
        <f>MONTH(Tabla2[[#This Row],[Fecha]])</f>
        <v>7</v>
      </c>
    </row>
    <row r="267" spans="1:7" x14ac:dyDescent="0.25">
      <c r="A267" t="s">
        <v>332</v>
      </c>
      <c r="B267" t="s">
        <v>79</v>
      </c>
      <c r="C267" t="s">
        <v>38</v>
      </c>
      <c r="D267" s="3">
        <v>1345</v>
      </c>
      <c r="E267" t="s">
        <v>32</v>
      </c>
      <c r="F267" s="16">
        <v>44029</v>
      </c>
      <c r="G267">
        <f>MONTH(Tabla2[[#This Row],[Fecha]])</f>
        <v>7</v>
      </c>
    </row>
    <row r="268" spans="1:7" x14ac:dyDescent="0.25">
      <c r="A268" t="s">
        <v>372</v>
      </c>
      <c r="B268" t="s">
        <v>184</v>
      </c>
      <c r="C268" t="s">
        <v>85</v>
      </c>
      <c r="D268" s="3">
        <v>596</v>
      </c>
      <c r="E268" t="s">
        <v>39</v>
      </c>
      <c r="F268" s="16">
        <v>44029</v>
      </c>
      <c r="G268">
        <f>MONTH(Tabla2[[#This Row],[Fecha]])</f>
        <v>7</v>
      </c>
    </row>
    <row r="269" spans="1:7" x14ac:dyDescent="0.25">
      <c r="A269" t="s">
        <v>503</v>
      </c>
      <c r="B269" t="s">
        <v>219</v>
      </c>
      <c r="C269" t="s">
        <v>85</v>
      </c>
      <c r="D269" s="3">
        <v>13129</v>
      </c>
      <c r="E269" t="s">
        <v>39</v>
      </c>
      <c r="F269" s="16">
        <v>44029</v>
      </c>
      <c r="G269">
        <f>MONTH(Tabla2[[#This Row],[Fecha]])</f>
        <v>7</v>
      </c>
    </row>
    <row r="270" spans="1:7" x14ac:dyDescent="0.25">
      <c r="A270" t="s">
        <v>125</v>
      </c>
      <c r="B270" t="s">
        <v>126</v>
      </c>
      <c r="C270" t="s">
        <v>127</v>
      </c>
      <c r="D270" s="3">
        <v>1194</v>
      </c>
      <c r="E270" t="s">
        <v>32</v>
      </c>
      <c r="F270" s="16">
        <v>44031</v>
      </c>
      <c r="G270">
        <f>MONTH(Tabla2[[#This Row],[Fecha]])</f>
        <v>7</v>
      </c>
    </row>
    <row r="271" spans="1:7" x14ac:dyDescent="0.25">
      <c r="A271" t="s">
        <v>232</v>
      </c>
      <c r="B271" t="s">
        <v>37</v>
      </c>
      <c r="C271" t="s">
        <v>38</v>
      </c>
      <c r="D271" s="3">
        <v>42</v>
      </c>
      <c r="E271" t="s">
        <v>32</v>
      </c>
      <c r="F271" s="16">
        <v>44031</v>
      </c>
      <c r="G271">
        <f>MONTH(Tabla2[[#This Row],[Fecha]])</f>
        <v>7</v>
      </c>
    </row>
    <row r="272" spans="1:7" x14ac:dyDescent="0.25">
      <c r="A272" t="s">
        <v>274</v>
      </c>
      <c r="B272" t="s">
        <v>150</v>
      </c>
      <c r="C272" t="s">
        <v>88</v>
      </c>
      <c r="D272" s="3">
        <v>1399</v>
      </c>
      <c r="E272" t="s">
        <v>39</v>
      </c>
      <c r="F272" s="16">
        <v>44031</v>
      </c>
      <c r="G272">
        <f>MONTH(Tabla2[[#This Row],[Fecha]])</f>
        <v>7</v>
      </c>
    </row>
    <row r="273" spans="1:7" x14ac:dyDescent="0.25">
      <c r="A273" t="s">
        <v>146</v>
      </c>
      <c r="B273" t="s">
        <v>147</v>
      </c>
      <c r="C273" t="s">
        <v>148</v>
      </c>
      <c r="D273" s="3">
        <v>1817</v>
      </c>
      <c r="E273" t="s">
        <v>28</v>
      </c>
      <c r="F273" s="16">
        <v>44032</v>
      </c>
      <c r="G273">
        <f>MONTH(Tabla2[[#This Row],[Fecha]])</f>
        <v>7</v>
      </c>
    </row>
    <row r="274" spans="1:7" x14ac:dyDescent="0.25">
      <c r="A274" t="s">
        <v>159</v>
      </c>
      <c r="B274" t="s">
        <v>160</v>
      </c>
      <c r="C274" t="s">
        <v>85</v>
      </c>
      <c r="D274" s="3">
        <v>1137</v>
      </c>
      <c r="E274" t="s">
        <v>32</v>
      </c>
      <c r="F274" s="16">
        <v>44033</v>
      </c>
      <c r="G274">
        <f>MONTH(Tabla2[[#This Row],[Fecha]])</f>
        <v>7</v>
      </c>
    </row>
    <row r="275" spans="1:7" x14ac:dyDescent="0.25">
      <c r="A275" t="s">
        <v>414</v>
      </c>
      <c r="B275" t="s">
        <v>77</v>
      </c>
      <c r="C275" t="s">
        <v>51</v>
      </c>
      <c r="D275" s="3">
        <v>1005</v>
      </c>
      <c r="E275" t="s">
        <v>32</v>
      </c>
      <c r="F275" s="16">
        <v>44033</v>
      </c>
      <c r="G275">
        <f>MONTH(Tabla2[[#This Row],[Fecha]])</f>
        <v>7</v>
      </c>
    </row>
    <row r="276" spans="1:7" x14ac:dyDescent="0.25">
      <c r="A276" t="s">
        <v>420</v>
      </c>
      <c r="B276" t="s">
        <v>93</v>
      </c>
      <c r="C276" t="s">
        <v>94</v>
      </c>
      <c r="D276" s="3">
        <v>1367</v>
      </c>
      <c r="E276" t="s">
        <v>32</v>
      </c>
      <c r="F276" s="16">
        <v>44033</v>
      </c>
      <c r="G276">
        <f>MONTH(Tabla2[[#This Row],[Fecha]])</f>
        <v>7</v>
      </c>
    </row>
    <row r="277" spans="1:7" x14ac:dyDescent="0.25">
      <c r="A277" t="s">
        <v>464</v>
      </c>
      <c r="B277" t="s">
        <v>201</v>
      </c>
      <c r="C277" t="s">
        <v>112</v>
      </c>
      <c r="D277" s="3">
        <v>1692</v>
      </c>
      <c r="E277" t="s">
        <v>28</v>
      </c>
      <c r="F277" s="16">
        <v>44033</v>
      </c>
      <c r="G277">
        <f>MONTH(Tabla2[[#This Row],[Fecha]])</f>
        <v>7</v>
      </c>
    </row>
    <row r="278" spans="1:7" x14ac:dyDescent="0.25">
      <c r="A278" t="s">
        <v>473</v>
      </c>
      <c r="B278" t="s">
        <v>219</v>
      </c>
      <c r="C278" t="s">
        <v>139</v>
      </c>
      <c r="D278" s="3">
        <v>1293</v>
      </c>
      <c r="E278" t="s">
        <v>28</v>
      </c>
      <c r="F278" s="16">
        <v>44033</v>
      </c>
      <c r="G278">
        <f>MONTH(Tabla2[[#This Row],[Fecha]])</f>
        <v>7</v>
      </c>
    </row>
    <row r="279" spans="1:7" x14ac:dyDescent="0.25">
      <c r="A279" t="s">
        <v>544</v>
      </c>
      <c r="B279" t="s">
        <v>205</v>
      </c>
      <c r="C279" t="s">
        <v>51</v>
      </c>
      <c r="D279" s="3">
        <v>11594</v>
      </c>
      <c r="E279" t="s">
        <v>32</v>
      </c>
      <c r="F279" s="16">
        <v>44033</v>
      </c>
      <c r="G279">
        <f>MONTH(Tabla2[[#This Row],[Fecha]])</f>
        <v>7</v>
      </c>
    </row>
    <row r="280" spans="1:7" x14ac:dyDescent="0.25">
      <c r="A280" t="s">
        <v>550</v>
      </c>
      <c r="B280" t="s">
        <v>217</v>
      </c>
      <c r="C280" t="s">
        <v>94</v>
      </c>
      <c r="D280" s="3">
        <v>6553</v>
      </c>
      <c r="E280" t="s">
        <v>32</v>
      </c>
      <c r="F280" s="16">
        <v>44033</v>
      </c>
      <c r="G280">
        <f>MONTH(Tabla2[[#This Row],[Fecha]])</f>
        <v>7</v>
      </c>
    </row>
    <row r="281" spans="1:7" x14ac:dyDescent="0.25">
      <c r="A281" t="s">
        <v>594</v>
      </c>
      <c r="B281" t="s">
        <v>135</v>
      </c>
      <c r="C281" t="s">
        <v>112</v>
      </c>
      <c r="D281" s="3">
        <v>7752</v>
      </c>
      <c r="E281" t="s">
        <v>28</v>
      </c>
      <c r="F281" s="16">
        <v>44033</v>
      </c>
      <c r="G281">
        <f>MONTH(Tabla2[[#This Row],[Fecha]])</f>
        <v>7</v>
      </c>
    </row>
    <row r="282" spans="1:7" x14ac:dyDescent="0.25">
      <c r="A282" t="s">
        <v>603</v>
      </c>
      <c r="B282" t="s">
        <v>160</v>
      </c>
      <c r="C282" t="s">
        <v>139</v>
      </c>
      <c r="D282" s="3">
        <v>13965</v>
      </c>
      <c r="E282" t="s">
        <v>28</v>
      </c>
      <c r="F282" s="16">
        <v>44033</v>
      </c>
      <c r="G282">
        <f>MONTH(Tabla2[[#This Row],[Fecha]])</f>
        <v>7</v>
      </c>
    </row>
    <row r="283" spans="1:7" x14ac:dyDescent="0.25">
      <c r="A283" t="s">
        <v>255</v>
      </c>
      <c r="B283" t="s">
        <v>93</v>
      </c>
      <c r="C283" t="s">
        <v>94</v>
      </c>
      <c r="D283" s="3">
        <v>907</v>
      </c>
      <c r="E283" t="s">
        <v>32</v>
      </c>
      <c r="F283" s="16">
        <v>44034</v>
      </c>
      <c r="G283">
        <f>MONTH(Tabla2[[#This Row],[Fecha]])</f>
        <v>7</v>
      </c>
    </row>
    <row r="284" spans="1:7" x14ac:dyDescent="0.25">
      <c r="A284" t="s">
        <v>393</v>
      </c>
      <c r="B284" t="s">
        <v>224</v>
      </c>
      <c r="C284" t="s">
        <v>225</v>
      </c>
      <c r="D284" s="3">
        <v>127</v>
      </c>
      <c r="E284" t="s">
        <v>32</v>
      </c>
      <c r="F284" s="16">
        <v>44034</v>
      </c>
      <c r="G284">
        <f>MONTH(Tabla2[[#This Row],[Fecha]])</f>
        <v>7</v>
      </c>
    </row>
    <row r="285" spans="1:7" x14ac:dyDescent="0.25">
      <c r="A285" t="s">
        <v>523</v>
      </c>
      <c r="B285" t="s">
        <v>164</v>
      </c>
      <c r="C285" t="s">
        <v>225</v>
      </c>
      <c r="D285" s="3">
        <v>6360</v>
      </c>
      <c r="E285" t="s">
        <v>32</v>
      </c>
      <c r="F285" s="16">
        <v>44034</v>
      </c>
      <c r="G285">
        <f>MONTH(Tabla2[[#This Row],[Fecha]])</f>
        <v>7</v>
      </c>
    </row>
    <row r="286" spans="1:7" x14ac:dyDescent="0.25">
      <c r="A286" t="s">
        <v>98</v>
      </c>
      <c r="B286" t="s">
        <v>99</v>
      </c>
      <c r="C286" t="s">
        <v>100</v>
      </c>
      <c r="D286" s="3">
        <v>1382</v>
      </c>
      <c r="E286" t="s">
        <v>39</v>
      </c>
      <c r="F286" s="16">
        <v>44036</v>
      </c>
      <c r="G286">
        <f>MONTH(Tabla2[[#This Row],[Fecha]])</f>
        <v>7</v>
      </c>
    </row>
    <row r="287" spans="1:7" x14ac:dyDescent="0.25">
      <c r="A287" t="s">
        <v>357</v>
      </c>
      <c r="B287" t="s">
        <v>152</v>
      </c>
      <c r="C287" t="s">
        <v>153</v>
      </c>
      <c r="D287" s="3">
        <v>1706</v>
      </c>
      <c r="E287" t="s">
        <v>39</v>
      </c>
      <c r="F287" s="16">
        <v>44036</v>
      </c>
      <c r="G287">
        <f>MONTH(Tabla2[[#This Row],[Fecha]])</f>
        <v>7</v>
      </c>
    </row>
    <row r="288" spans="1:7" x14ac:dyDescent="0.25">
      <c r="A288" t="s">
        <v>488</v>
      </c>
      <c r="B288" t="s">
        <v>126</v>
      </c>
      <c r="C288" t="s">
        <v>153</v>
      </c>
      <c r="D288" s="3">
        <v>9813</v>
      </c>
      <c r="E288" t="s">
        <v>39</v>
      </c>
      <c r="F288" s="16">
        <v>44036</v>
      </c>
      <c r="G288">
        <f>MONTH(Tabla2[[#This Row],[Fecha]])</f>
        <v>7</v>
      </c>
    </row>
    <row r="289" spans="1:7" x14ac:dyDescent="0.25">
      <c r="A289" t="s">
        <v>119</v>
      </c>
      <c r="B289" t="s">
        <v>120</v>
      </c>
      <c r="C289" t="s">
        <v>121</v>
      </c>
      <c r="D289" s="3">
        <v>1580</v>
      </c>
      <c r="E289" t="s">
        <v>32</v>
      </c>
      <c r="F289" s="16">
        <v>44037</v>
      </c>
      <c r="G289">
        <f>MONTH(Tabla2[[#This Row],[Fecha]])</f>
        <v>7</v>
      </c>
    </row>
    <row r="290" spans="1:7" x14ac:dyDescent="0.25">
      <c r="A290" t="s">
        <v>263</v>
      </c>
      <c r="B290" t="s">
        <v>117</v>
      </c>
      <c r="C290" t="s">
        <v>118</v>
      </c>
      <c r="D290" s="3">
        <v>1280</v>
      </c>
      <c r="E290" t="s">
        <v>32</v>
      </c>
      <c r="F290" s="16">
        <v>44038</v>
      </c>
      <c r="G290">
        <f>MONTH(Tabla2[[#This Row],[Fecha]])</f>
        <v>7</v>
      </c>
    </row>
    <row r="291" spans="1:7" x14ac:dyDescent="0.25">
      <c r="A291" t="s">
        <v>322</v>
      </c>
      <c r="B291" t="s">
        <v>57</v>
      </c>
      <c r="C291" t="s">
        <v>42</v>
      </c>
      <c r="D291" s="3">
        <v>1578</v>
      </c>
      <c r="E291" t="s">
        <v>28</v>
      </c>
      <c r="F291" s="16">
        <v>44038</v>
      </c>
      <c r="G291">
        <f>MONTH(Tabla2[[#This Row],[Fecha]])</f>
        <v>7</v>
      </c>
    </row>
    <row r="292" spans="1:7" x14ac:dyDescent="0.25">
      <c r="A292" t="s">
        <v>343</v>
      </c>
      <c r="B292" t="s">
        <v>111</v>
      </c>
      <c r="C292" t="s">
        <v>112</v>
      </c>
      <c r="D292" s="3">
        <v>1456</v>
      </c>
      <c r="E292" t="s">
        <v>28</v>
      </c>
      <c r="F292" s="16">
        <v>44038</v>
      </c>
      <c r="G292">
        <f>MONTH(Tabla2[[#This Row],[Fecha]])</f>
        <v>7</v>
      </c>
    </row>
    <row r="293" spans="1:7" x14ac:dyDescent="0.25">
      <c r="A293" t="s">
        <v>167</v>
      </c>
      <c r="B293" t="s">
        <v>168</v>
      </c>
      <c r="C293" t="s">
        <v>156</v>
      </c>
      <c r="D293" s="3">
        <v>5</v>
      </c>
      <c r="E293" t="s">
        <v>39</v>
      </c>
      <c r="F293" s="16">
        <v>44040</v>
      </c>
      <c r="G293">
        <f>MONTH(Tabla2[[#This Row],[Fecha]])</f>
        <v>7</v>
      </c>
    </row>
    <row r="294" spans="1:7" x14ac:dyDescent="0.25">
      <c r="A294" t="s">
        <v>455</v>
      </c>
      <c r="B294" t="s">
        <v>184</v>
      </c>
      <c r="C294" t="s">
        <v>85</v>
      </c>
      <c r="D294" s="3">
        <v>1117</v>
      </c>
      <c r="E294" t="s">
        <v>28</v>
      </c>
      <c r="F294" s="16">
        <v>44041</v>
      </c>
      <c r="G294">
        <f>MONTH(Tabla2[[#This Row],[Fecha]])</f>
        <v>7</v>
      </c>
    </row>
    <row r="295" spans="1:7" x14ac:dyDescent="0.25">
      <c r="A295" t="s">
        <v>585</v>
      </c>
      <c r="B295" t="s">
        <v>108</v>
      </c>
      <c r="C295" t="s">
        <v>85</v>
      </c>
      <c r="D295" s="3">
        <v>8815</v>
      </c>
      <c r="E295" t="s">
        <v>28</v>
      </c>
      <c r="F295" s="16">
        <v>44041</v>
      </c>
      <c r="G295">
        <f>MONTH(Tabla2[[#This Row],[Fecha]])</f>
        <v>7</v>
      </c>
    </row>
    <row r="296" spans="1:7" x14ac:dyDescent="0.25">
      <c r="A296" t="s">
        <v>214</v>
      </c>
      <c r="B296" t="s">
        <v>215</v>
      </c>
      <c r="C296" t="s">
        <v>133</v>
      </c>
      <c r="D296" s="3">
        <v>851</v>
      </c>
      <c r="E296" t="s">
        <v>39</v>
      </c>
      <c r="F296" s="16">
        <v>44042</v>
      </c>
      <c r="G296">
        <f>MONTH(Tabla2[[#This Row],[Fecha]])</f>
        <v>7</v>
      </c>
    </row>
    <row r="297" spans="1:7" x14ac:dyDescent="0.25">
      <c r="A297" t="s">
        <v>275</v>
      </c>
      <c r="B297" t="s">
        <v>152</v>
      </c>
      <c r="C297" t="s">
        <v>153</v>
      </c>
      <c r="D297" s="3">
        <v>1221</v>
      </c>
      <c r="E297" t="s">
        <v>28</v>
      </c>
      <c r="F297" s="16">
        <v>44042</v>
      </c>
      <c r="G297">
        <f>MONTH(Tabla2[[#This Row],[Fecha]])</f>
        <v>7</v>
      </c>
    </row>
    <row r="298" spans="1:7" x14ac:dyDescent="0.25">
      <c r="A298" t="s">
        <v>419</v>
      </c>
      <c r="B298" t="s">
        <v>90</v>
      </c>
      <c r="C298" t="s">
        <v>91</v>
      </c>
      <c r="D298" s="3">
        <v>1699</v>
      </c>
      <c r="E298" t="s">
        <v>28</v>
      </c>
      <c r="F298" s="16">
        <v>44042</v>
      </c>
      <c r="G298">
        <f>MONTH(Tabla2[[#This Row],[Fecha]])</f>
        <v>7</v>
      </c>
    </row>
    <row r="299" spans="1:7" x14ac:dyDescent="0.25">
      <c r="A299" t="s">
        <v>549</v>
      </c>
      <c r="B299" t="s">
        <v>215</v>
      </c>
      <c r="C299" t="s">
        <v>91</v>
      </c>
      <c r="D299" s="3">
        <v>12557</v>
      </c>
      <c r="E299" t="s">
        <v>28</v>
      </c>
      <c r="F299" s="16">
        <v>44042</v>
      </c>
      <c r="G299">
        <f>MONTH(Tabla2[[#This Row],[Fecha]])</f>
        <v>7</v>
      </c>
    </row>
    <row r="300" spans="1:7" x14ac:dyDescent="0.25">
      <c r="A300" t="s">
        <v>183</v>
      </c>
      <c r="B300" t="s">
        <v>184</v>
      </c>
      <c r="C300" t="s">
        <v>85</v>
      </c>
      <c r="D300" s="3">
        <v>975</v>
      </c>
      <c r="E300" t="s">
        <v>32</v>
      </c>
      <c r="F300" s="16">
        <v>44043</v>
      </c>
      <c r="G300">
        <f>MONTH(Tabla2[[#This Row],[Fecha]])</f>
        <v>7</v>
      </c>
    </row>
    <row r="301" spans="1:7" x14ac:dyDescent="0.25">
      <c r="A301" t="s">
        <v>122</v>
      </c>
      <c r="B301" t="s">
        <v>123</v>
      </c>
      <c r="C301" t="s">
        <v>124</v>
      </c>
      <c r="D301" s="3">
        <v>1670</v>
      </c>
      <c r="E301" t="s">
        <v>39</v>
      </c>
      <c r="F301" s="16">
        <v>44046</v>
      </c>
      <c r="G301">
        <f>MONTH(Tabla2[[#This Row],[Fecha]])</f>
        <v>8</v>
      </c>
    </row>
    <row r="302" spans="1:7" x14ac:dyDescent="0.25">
      <c r="A302" t="s">
        <v>341</v>
      </c>
      <c r="B302" t="s">
        <v>105</v>
      </c>
      <c r="C302" t="s">
        <v>106</v>
      </c>
      <c r="D302" s="3">
        <v>1534</v>
      </c>
      <c r="E302" t="s">
        <v>32</v>
      </c>
      <c r="F302" s="16">
        <v>44047</v>
      </c>
      <c r="G302">
        <f>MONTH(Tabla2[[#This Row],[Fecha]])</f>
        <v>8</v>
      </c>
    </row>
    <row r="303" spans="1:7" x14ac:dyDescent="0.25">
      <c r="A303" t="s">
        <v>438</v>
      </c>
      <c r="B303" t="s">
        <v>147</v>
      </c>
      <c r="C303" t="s">
        <v>148</v>
      </c>
      <c r="D303" s="3">
        <v>231</v>
      </c>
      <c r="E303" t="s">
        <v>32</v>
      </c>
      <c r="F303" s="16">
        <v>44049</v>
      </c>
      <c r="G303">
        <f>MONTH(Tabla2[[#This Row],[Fecha]])</f>
        <v>8</v>
      </c>
    </row>
    <row r="304" spans="1:7" x14ac:dyDescent="0.25">
      <c r="A304" t="s">
        <v>568</v>
      </c>
      <c r="B304" t="s">
        <v>63</v>
      </c>
      <c r="C304" t="s">
        <v>148</v>
      </c>
      <c r="D304" s="3">
        <v>7907</v>
      </c>
      <c r="E304" t="s">
        <v>32</v>
      </c>
      <c r="F304" s="16">
        <v>44049</v>
      </c>
      <c r="G304">
        <f>MONTH(Tabla2[[#This Row],[Fecha]])</f>
        <v>8</v>
      </c>
    </row>
    <row r="305" spans="1:7" x14ac:dyDescent="0.25">
      <c r="A305" t="s">
        <v>446</v>
      </c>
      <c r="B305" t="s">
        <v>166</v>
      </c>
      <c r="C305" t="s">
        <v>153</v>
      </c>
      <c r="D305" s="3">
        <v>1476</v>
      </c>
      <c r="E305" t="s">
        <v>28</v>
      </c>
      <c r="F305" s="16">
        <v>44050</v>
      </c>
      <c r="G305">
        <f>MONTH(Tabla2[[#This Row],[Fecha]])</f>
        <v>8</v>
      </c>
    </row>
    <row r="306" spans="1:7" x14ac:dyDescent="0.25">
      <c r="A306" t="s">
        <v>449</v>
      </c>
      <c r="B306" t="s">
        <v>172</v>
      </c>
      <c r="C306" t="s">
        <v>145</v>
      </c>
      <c r="D306" s="3">
        <v>501</v>
      </c>
      <c r="E306" t="s">
        <v>28</v>
      </c>
      <c r="F306" s="16">
        <v>44050</v>
      </c>
      <c r="G306">
        <f>MONTH(Tabla2[[#This Row],[Fecha]])</f>
        <v>8</v>
      </c>
    </row>
    <row r="307" spans="1:7" x14ac:dyDescent="0.25">
      <c r="A307" t="s">
        <v>576</v>
      </c>
      <c r="B307" t="s">
        <v>81</v>
      </c>
      <c r="C307" t="s">
        <v>153</v>
      </c>
      <c r="D307" s="3">
        <v>8304</v>
      </c>
      <c r="E307" t="s">
        <v>28</v>
      </c>
      <c r="F307" s="16">
        <v>44050</v>
      </c>
      <c r="G307">
        <f>MONTH(Tabla2[[#This Row],[Fecha]])</f>
        <v>8</v>
      </c>
    </row>
    <row r="308" spans="1:7" x14ac:dyDescent="0.25">
      <c r="A308" t="s">
        <v>579</v>
      </c>
      <c r="B308" t="s">
        <v>90</v>
      </c>
      <c r="C308" t="s">
        <v>145</v>
      </c>
      <c r="D308" s="3">
        <v>11520</v>
      </c>
      <c r="E308" t="s">
        <v>28</v>
      </c>
      <c r="F308" s="16">
        <v>44050</v>
      </c>
      <c r="G308">
        <f>MONTH(Tabla2[[#This Row],[Fecha]])</f>
        <v>8</v>
      </c>
    </row>
    <row r="309" spans="1:7" x14ac:dyDescent="0.25">
      <c r="A309" t="s">
        <v>101</v>
      </c>
      <c r="B309" t="s">
        <v>102</v>
      </c>
      <c r="C309" t="s">
        <v>103</v>
      </c>
      <c r="D309" s="3">
        <v>901</v>
      </c>
      <c r="E309" t="s">
        <v>28</v>
      </c>
      <c r="F309" s="16">
        <v>44052</v>
      </c>
      <c r="G309">
        <f>MONTH(Tabla2[[#This Row],[Fecha]])</f>
        <v>8</v>
      </c>
    </row>
    <row r="310" spans="1:7" x14ac:dyDescent="0.25">
      <c r="A310" t="s">
        <v>279</v>
      </c>
      <c r="B310" t="s">
        <v>162</v>
      </c>
      <c r="C310" t="s">
        <v>88</v>
      </c>
      <c r="D310" s="3">
        <v>200</v>
      </c>
      <c r="E310" t="s">
        <v>32</v>
      </c>
      <c r="F310" s="16">
        <v>44054</v>
      </c>
      <c r="G310">
        <f>MONTH(Tabla2[[#This Row],[Fecha]])</f>
        <v>8</v>
      </c>
    </row>
    <row r="311" spans="1:7" x14ac:dyDescent="0.25">
      <c r="A311" t="s">
        <v>366</v>
      </c>
      <c r="B311" t="s">
        <v>172</v>
      </c>
      <c r="C311" t="s">
        <v>145</v>
      </c>
      <c r="D311" s="3">
        <v>697</v>
      </c>
      <c r="E311" t="s">
        <v>39</v>
      </c>
      <c r="F311" s="16">
        <v>44054</v>
      </c>
      <c r="G311">
        <f>MONTH(Tabla2[[#This Row],[Fecha]])</f>
        <v>8</v>
      </c>
    </row>
    <row r="312" spans="1:7" x14ac:dyDescent="0.25">
      <c r="A312" t="s">
        <v>497</v>
      </c>
      <c r="B312" t="s">
        <v>207</v>
      </c>
      <c r="C312" t="s">
        <v>145</v>
      </c>
      <c r="D312" s="3">
        <v>7204</v>
      </c>
      <c r="E312" t="s">
        <v>39</v>
      </c>
      <c r="F312" s="16">
        <v>44054</v>
      </c>
      <c r="G312">
        <f>MONTH(Tabla2[[#This Row],[Fecha]])</f>
        <v>8</v>
      </c>
    </row>
    <row r="313" spans="1:7" x14ac:dyDescent="0.25">
      <c r="A313" t="s">
        <v>436</v>
      </c>
      <c r="B313" t="s">
        <v>141</v>
      </c>
      <c r="C313" t="s">
        <v>142</v>
      </c>
      <c r="D313" s="3">
        <v>396</v>
      </c>
      <c r="E313" t="s">
        <v>39</v>
      </c>
      <c r="F313" s="16">
        <v>44057</v>
      </c>
      <c r="G313">
        <f>MONTH(Tabla2[[#This Row],[Fecha]])</f>
        <v>8</v>
      </c>
    </row>
    <row r="314" spans="1:7" x14ac:dyDescent="0.25">
      <c r="A314" t="s">
        <v>566</v>
      </c>
      <c r="B314" t="s">
        <v>59</v>
      </c>
      <c r="C314" t="s">
        <v>142</v>
      </c>
      <c r="D314" s="3">
        <v>14709</v>
      </c>
      <c r="E314" t="s">
        <v>39</v>
      </c>
      <c r="F314" s="16">
        <v>44057</v>
      </c>
      <c r="G314">
        <f>MONTH(Tabla2[[#This Row],[Fecha]])</f>
        <v>8</v>
      </c>
    </row>
    <row r="315" spans="1:7" x14ac:dyDescent="0.25">
      <c r="A315" t="s">
        <v>231</v>
      </c>
      <c r="B315" t="s">
        <v>34</v>
      </c>
      <c r="C315" t="s">
        <v>35</v>
      </c>
      <c r="D315" s="3">
        <v>129</v>
      </c>
      <c r="E315" t="s">
        <v>39</v>
      </c>
      <c r="F315" s="16">
        <v>44059</v>
      </c>
      <c r="G315">
        <f>MONTH(Tabla2[[#This Row],[Fecha]])</f>
        <v>8</v>
      </c>
    </row>
    <row r="316" spans="1:7" x14ac:dyDescent="0.25">
      <c r="A316" t="s">
        <v>304</v>
      </c>
      <c r="B316" t="s">
        <v>211</v>
      </c>
      <c r="C316" t="s">
        <v>127</v>
      </c>
      <c r="D316" s="3">
        <v>1813</v>
      </c>
      <c r="E316" t="s">
        <v>39</v>
      </c>
      <c r="F316" s="16">
        <v>44060</v>
      </c>
      <c r="G316">
        <f>MONTH(Tabla2[[#This Row],[Fecha]])</f>
        <v>8</v>
      </c>
    </row>
    <row r="317" spans="1:7" x14ac:dyDescent="0.25">
      <c r="A317" t="s">
        <v>371</v>
      </c>
      <c r="B317" t="s">
        <v>182</v>
      </c>
      <c r="C317" t="s">
        <v>82</v>
      </c>
      <c r="D317" s="3">
        <v>273</v>
      </c>
      <c r="E317" t="s">
        <v>32</v>
      </c>
      <c r="F317" s="16">
        <v>44060</v>
      </c>
      <c r="G317">
        <f>MONTH(Tabla2[[#This Row],[Fecha]])</f>
        <v>8</v>
      </c>
    </row>
    <row r="318" spans="1:7" x14ac:dyDescent="0.25">
      <c r="A318" t="s">
        <v>404</v>
      </c>
      <c r="B318" t="s">
        <v>55</v>
      </c>
      <c r="C318" t="s">
        <v>35</v>
      </c>
      <c r="D318" s="3">
        <v>387</v>
      </c>
      <c r="E318" t="s">
        <v>28</v>
      </c>
      <c r="F318" s="16">
        <v>44060</v>
      </c>
      <c r="G318">
        <f>MONTH(Tabla2[[#This Row],[Fecha]])</f>
        <v>8</v>
      </c>
    </row>
    <row r="319" spans="1:7" x14ac:dyDescent="0.25">
      <c r="A319" t="s">
        <v>502</v>
      </c>
      <c r="B319" t="s">
        <v>217</v>
      </c>
      <c r="C319" t="s">
        <v>82</v>
      </c>
      <c r="D319" s="3">
        <v>12604</v>
      </c>
      <c r="E319" t="s">
        <v>32</v>
      </c>
      <c r="F319" s="16">
        <v>44060</v>
      </c>
      <c r="G319">
        <f>MONTH(Tabla2[[#This Row],[Fecha]])</f>
        <v>8</v>
      </c>
    </row>
    <row r="320" spans="1:7" x14ac:dyDescent="0.25">
      <c r="A320" t="s">
        <v>534</v>
      </c>
      <c r="B320" t="s">
        <v>186</v>
      </c>
      <c r="C320" t="s">
        <v>35</v>
      </c>
      <c r="D320" s="3">
        <v>13516</v>
      </c>
      <c r="E320" t="s">
        <v>28</v>
      </c>
      <c r="F320" s="16">
        <v>44060</v>
      </c>
      <c r="G320">
        <f>MONTH(Tabla2[[#This Row],[Fecha]])</f>
        <v>8</v>
      </c>
    </row>
    <row r="321" spans="1:7" x14ac:dyDescent="0.25">
      <c r="A321" t="s">
        <v>329</v>
      </c>
      <c r="B321" t="s">
        <v>73</v>
      </c>
      <c r="C321" t="s">
        <v>45</v>
      </c>
      <c r="D321" s="3">
        <v>1796</v>
      </c>
      <c r="E321" t="s">
        <v>32</v>
      </c>
      <c r="F321" s="16">
        <v>44061</v>
      </c>
      <c r="G321">
        <f>MONTH(Tabla2[[#This Row],[Fecha]])</f>
        <v>8</v>
      </c>
    </row>
    <row r="322" spans="1:7" x14ac:dyDescent="0.25">
      <c r="A322" t="s">
        <v>474</v>
      </c>
      <c r="B322" t="s">
        <v>221</v>
      </c>
      <c r="C322" t="s">
        <v>222</v>
      </c>
      <c r="D322" s="3">
        <v>1850</v>
      </c>
      <c r="E322" t="s">
        <v>32</v>
      </c>
      <c r="F322" s="16">
        <v>44063</v>
      </c>
      <c r="G322">
        <f>MONTH(Tabla2[[#This Row],[Fecha]])</f>
        <v>8</v>
      </c>
    </row>
    <row r="323" spans="1:7" x14ac:dyDescent="0.25">
      <c r="A323" t="s">
        <v>604</v>
      </c>
      <c r="B323" t="s">
        <v>162</v>
      </c>
      <c r="C323" t="s">
        <v>222</v>
      </c>
      <c r="D323" s="3">
        <v>6289</v>
      </c>
      <c r="E323" t="s">
        <v>32</v>
      </c>
      <c r="F323" s="16">
        <v>44063</v>
      </c>
      <c r="G323">
        <f>MONTH(Tabla2[[#This Row],[Fecha]])</f>
        <v>8</v>
      </c>
    </row>
    <row r="324" spans="1:7" x14ac:dyDescent="0.25">
      <c r="A324" t="s">
        <v>247</v>
      </c>
      <c r="B324" t="s">
        <v>73</v>
      </c>
      <c r="C324" t="s">
        <v>45</v>
      </c>
      <c r="D324" s="3">
        <v>1680</v>
      </c>
      <c r="E324" t="s">
        <v>32</v>
      </c>
      <c r="F324" s="16">
        <v>44064</v>
      </c>
      <c r="G324">
        <f>MONTH(Tabla2[[#This Row],[Fecha]])</f>
        <v>8</v>
      </c>
    </row>
    <row r="325" spans="1:7" x14ac:dyDescent="0.25">
      <c r="A325" t="s">
        <v>194</v>
      </c>
      <c r="B325" t="s">
        <v>195</v>
      </c>
      <c r="C325" t="s">
        <v>103</v>
      </c>
      <c r="D325" s="3">
        <v>570</v>
      </c>
      <c r="E325" t="s">
        <v>39</v>
      </c>
      <c r="F325" s="16">
        <v>44065</v>
      </c>
      <c r="G325">
        <f>MONTH(Tabla2[[#This Row],[Fecha]])</f>
        <v>8</v>
      </c>
    </row>
    <row r="326" spans="1:7" x14ac:dyDescent="0.25">
      <c r="A326" t="s">
        <v>389</v>
      </c>
      <c r="B326" t="s">
        <v>215</v>
      </c>
      <c r="C326" t="s">
        <v>133</v>
      </c>
      <c r="D326" s="3">
        <v>1745</v>
      </c>
      <c r="E326" t="s">
        <v>28</v>
      </c>
      <c r="F326" s="16">
        <v>44065</v>
      </c>
      <c r="G326">
        <f>MONTH(Tabla2[[#This Row],[Fecha]])</f>
        <v>8</v>
      </c>
    </row>
    <row r="327" spans="1:7" x14ac:dyDescent="0.25">
      <c r="A327" t="s">
        <v>519</v>
      </c>
      <c r="B327" t="s">
        <v>155</v>
      </c>
      <c r="C327" t="s">
        <v>133</v>
      </c>
      <c r="D327" s="3">
        <v>9717</v>
      </c>
      <c r="E327" t="s">
        <v>28</v>
      </c>
      <c r="F327" s="16">
        <v>44065</v>
      </c>
      <c r="G327">
        <f>MONTH(Tabla2[[#This Row],[Fecha]])</f>
        <v>8</v>
      </c>
    </row>
    <row r="328" spans="1:7" x14ac:dyDescent="0.25">
      <c r="A328" t="s">
        <v>92</v>
      </c>
      <c r="B328" t="s">
        <v>93</v>
      </c>
      <c r="C328" t="s">
        <v>94</v>
      </c>
      <c r="D328" s="3">
        <v>7892</v>
      </c>
      <c r="E328" t="s">
        <v>39</v>
      </c>
      <c r="F328" s="16">
        <v>44066</v>
      </c>
      <c r="G328">
        <f>MONTH(Tabla2[[#This Row],[Fecha]])</f>
        <v>8</v>
      </c>
    </row>
    <row r="329" spans="1:7" x14ac:dyDescent="0.25">
      <c r="A329" t="s">
        <v>204</v>
      </c>
      <c r="B329" t="s">
        <v>205</v>
      </c>
      <c r="C329" t="s">
        <v>118</v>
      </c>
      <c r="D329" s="3">
        <v>1987</v>
      </c>
      <c r="E329" t="s">
        <v>39</v>
      </c>
      <c r="F329" s="16">
        <v>44067</v>
      </c>
      <c r="G329">
        <f>MONTH(Tabla2[[#This Row],[Fecha]])</f>
        <v>8</v>
      </c>
    </row>
    <row r="330" spans="1:7" x14ac:dyDescent="0.25">
      <c r="A330" t="s">
        <v>244</v>
      </c>
      <c r="B330" t="s">
        <v>66</v>
      </c>
      <c r="C330" t="s">
        <v>35</v>
      </c>
      <c r="D330" s="3">
        <v>1672</v>
      </c>
      <c r="E330" t="s">
        <v>32</v>
      </c>
      <c r="F330" s="16">
        <v>44069</v>
      </c>
      <c r="G330">
        <f>MONTH(Tabla2[[#This Row],[Fecha]])</f>
        <v>8</v>
      </c>
    </row>
    <row r="331" spans="1:7" x14ac:dyDescent="0.25">
      <c r="A331" t="s">
        <v>410</v>
      </c>
      <c r="B331" t="s">
        <v>69</v>
      </c>
      <c r="C331" t="s">
        <v>38</v>
      </c>
      <c r="D331" s="3">
        <v>451</v>
      </c>
      <c r="E331" t="s">
        <v>28</v>
      </c>
      <c r="F331" s="16">
        <v>44069</v>
      </c>
      <c r="G331">
        <f>MONTH(Tabla2[[#This Row],[Fecha]])</f>
        <v>8</v>
      </c>
    </row>
    <row r="332" spans="1:7" x14ac:dyDescent="0.25">
      <c r="A332" t="s">
        <v>540</v>
      </c>
      <c r="B332" t="s">
        <v>197</v>
      </c>
      <c r="C332" t="s">
        <v>38</v>
      </c>
      <c r="D332" s="3">
        <v>8307</v>
      </c>
      <c r="E332" t="s">
        <v>28</v>
      </c>
      <c r="F332" s="16">
        <v>44069</v>
      </c>
      <c r="G332">
        <f>MONTH(Tabla2[[#This Row],[Fecha]])</f>
        <v>8</v>
      </c>
    </row>
    <row r="333" spans="1:7" x14ac:dyDescent="0.25">
      <c r="A333" t="s">
        <v>202</v>
      </c>
      <c r="B333" t="s">
        <v>203</v>
      </c>
      <c r="C333" t="s">
        <v>115</v>
      </c>
      <c r="D333" s="3">
        <v>1303</v>
      </c>
      <c r="E333" t="s">
        <v>32</v>
      </c>
      <c r="F333" s="16">
        <v>44071</v>
      </c>
      <c r="G333">
        <f>MONTH(Tabla2[[#This Row],[Fecha]])</f>
        <v>8</v>
      </c>
    </row>
    <row r="334" spans="1:7" x14ac:dyDescent="0.25">
      <c r="A334" t="s">
        <v>233</v>
      </c>
      <c r="B334" t="s">
        <v>41</v>
      </c>
      <c r="C334" t="s">
        <v>42</v>
      </c>
      <c r="D334" s="3">
        <v>1249</v>
      </c>
      <c r="E334" t="s">
        <v>39</v>
      </c>
      <c r="F334" s="16">
        <v>44076</v>
      </c>
      <c r="G334">
        <f>MONTH(Tabla2[[#This Row],[Fecha]])</f>
        <v>9</v>
      </c>
    </row>
    <row r="335" spans="1:7" x14ac:dyDescent="0.25">
      <c r="A335" t="s">
        <v>251</v>
      </c>
      <c r="B335" t="s">
        <v>81</v>
      </c>
      <c r="C335" t="s">
        <v>82</v>
      </c>
      <c r="D335" s="3">
        <v>1125</v>
      </c>
      <c r="E335" t="s">
        <v>28</v>
      </c>
      <c r="F335" s="16">
        <v>44076</v>
      </c>
      <c r="G335">
        <f>MONTH(Tabla2[[#This Row],[Fecha]])</f>
        <v>9</v>
      </c>
    </row>
    <row r="336" spans="1:7" x14ac:dyDescent="0.25">
      <c r="A336" t="s">
        <v>298</v>
      </c>
      <c r="B336" t="s">
        <v>199</v>
      </c>
      <c r="C336" t="s">
        <v>109</v>
      </c>
      <c r="D336" s="3">
        <v>1089</v>
      </c>
      <c r="E336" t="s">
        <v>39</v>
      </c>
      <c r="F336" s="16">
        <v>44076</v>
      </c>
      <c r="G336">
        <f>MONTH(Tabla2[[#This Row],[Fecha]])</f>
        <v>9</v>
      </c>
    </row>
    <row r="337" spans="1:7" x14ac:dyDescent="0.25">
      <c r="A337" t="s">
        <v>242</v>
      </c>
      <c r="B337" t="s">
        <v>61</v>
      </c>
      <c r="C337" t="s">
        <v>27</v>
      </c>
      <c r="D337" s="3">
        <v>209</v>
      </c>
      <c r="E337" t="s">
        <v>39</v>
      </c>
      <c r="F337" s="16">
        <v>44077</v>
      </c>
      <c r="G337">
        <f>MONTH(Tabla2[[#This Row],[Fecha]])</f>
        <v>9</v>
      </c>
    </row>
    <row r="338" spans="1:7" x14ac:dyDescent="0.25">
      <c r="A338" t="s">
        <v>312</v>
      </c>
      <c r="B338" t="s">
        <v>26</v>
      </c>
      <c r="C338" t="s">
        <v>27</v>
      </c>
      <c r="D338" s="3">
        <v>1576</v>
      </c>
      <c r="E338" t="s">
        <v>39</v>
      </c>
      <c r="F338" s="16">
        <v>44077</v>
      </c>
      <c r="G338">
        <f>MONTH(Tabla2[[#This Row],[Fecha]])</f>
        <v>9</v>
      </c>
    </row>
    <row r="339" spans="1:7" x14ac:dyDescent="0.25">
      <c r="A339" t="s">
        <v>223</v>
      </c>
      <c r="B339" t="s">
        <v>224</v>
      </c>
      <c r="C339" t="s">
        <v>225</v>
      </c>
      <c r="D339" s="3">
        <v>1918</v>
      </c>
      <c r="E339" t="s">
        <v>32</v>
      </c>
      <c r="F339" s="16">
        <v>44081</v>
      </c>
      <c r="G339">
        <f>MONTH(Tabla2[[#This Row],[Fecha]])</f>
        <v>9</v>
      </c>
    </row>
    <row r="340" spans="1:7" x14ac:dyDescent="0.25">
      <c r="A340" t="s">
        <v>295</v>
      </c>
      <c r="B340" t="s">
        <v>123</v>
      </c>
      <c r="C340" t="s">
        <v>100</v>
      </c>
      <c r="D340" s="3">
        <v>767</v>
      </c>
      <c r="E340" t="s">
        <v>32</v>
      </c>
      <c r="F340" s="16">
        <v>44081</v>
      </c>
      <c r="G340">
        <f>MONTH(Tabla2[[#This Row],[Fecha]])</f>
        <v>9</v>
      </c>
    </row>
    <row r="341" spans="1:7" x14ac:dyDescent="0.25">
      <c r="A341" t="s">
        <v>347</v>
      </c>
      <c r="B341" t="s">
        <v>123</v>
      </c>
      <c r="C341" t="s">
        <v>124</v>
      </c>
      <c r="D341" s="3">
        <v>1319</v>
      </c>
      <c r="E341" t="s">
        <v>32</v>
      </c>
      <c r="F341" s="16">
        <v>44081</v>
      </c>
      <c r="G341">
        <f>MONTH(Tabla2[[#This Row],[Fecha]])</f>
        <v>9</v>
      </c>
    </row>
    <row r="342" spans="1:7" x14ac:dyDescent="0.25">
      <c r="A342" t="s">
        <v>478</v>
      </c>
      <c r="B342" t="s">
        <v>170</v>
      </c>
      <c r="C342" t="s">
        <v>124</v>
      </c>
      <c r="D342" s="3">
        <v>8744</v>
      </c>
      <c r="E342" t="s">
        <v>32</v>
      </c>
      <c r="F342" s="16">
        <v>44081</v>
      </c>
      <c r="G342">
        <f>MONTH(Tabla2[[#This Row],[Fecha]])</f>
        <v>9</v>
      </c>
    </row>
    <row r="343" spans="1:7" x14ac:dyDescent="0.25">
      <c r="A343" t="s">
        <v>246</v>
      </c>
      <c r="B343" t="s">
        <v>71</v>
      </c>
      <c r="C343" t="s">
        <v>42</v>
      </c>
      <c r="D343" s="3">
        <v>1152</v>
      </c>
      <c r="E343" t="s">
        <v>28</v>
      </c>
      <c r="F343" s="16">
        <v>44082</v>
      </c>
      <c r="G343">
        <f>MONTH(Tabla2[[#This Row],[Fecha]])</f>
        <v>9</v>
      </c>
    </row>
    <row r="344" spans="1:7" x14ac:dyDescent="0.25">
      <c r="A344" t="s">
        <v>344</v>
      </c>
      <c r="B344" t="s">
        <v>114</v>
      </c>
      <c r="C344" t="s">
        <v>115</v>
      </c>
      <c r="D344" s="3">
        <v>1526</v>
      </c>
      <c r="E344" t="s">
        <v>32</v>
      </c>
      <c r="F344" s="16">
        <v>44082</v>
      </c>
      <c r="G344">
        <f>MONTH(Tabla2[[#This Row],[Fecha]])</f>
        <v>9</v>
      </c>
    </row>
    <row r="345" spans="1:7" x14ac:dyDescent="0.25">
      <c r="A345" t="s">
        <v>80</v>
      </c>
      <c r="B345" t="s">
        <v>81</v>
      </c>
      <c r="C345" t="s">
        <v>82</v>
      </c>
      <c r="D345" s="3">
        <v>17000</v>
      </c>
      <c r="E345" t="s">
        <v>32</v>
      </c>
      <c r="F345" s="16">
        <v>44083</v>
      </c>
      <c r="G345">
        <f>MONTH(Tabla2[[#This Row],[Fecha]])</f>
        <v>9</v>
      </c>
    </row>
    <row r="346" spans="1:7" x14ac:dyDescent="0.25">
      <c r="A346" t="s">
        <v>379</v>
      </c>
      <c r="B346" t="s">
        <v>195</v>
      </c>
      <c r="C346" t="s">
        <v>103</v>
      </c>
      <c r="D346" s="3">
        <v>1296</v>
      </c>
      <c r="E346" t="s">
        <v>39</v>
      </c>
      <c r="F346" s="16">
        <v>44083</v>
      </c>
      <c r="G346">
        <f>MONTH(Tabla2[[#This Row],[Fecha]])</f>
        <v>9</v>
      </c>
    </row>
    <row r="347" spans="1:7" x14ac:dyDescent="0.25">
      <c r="A347" t="s">
        <v>509</v>
      </c>
      <c r="B347" t="s">
        <v>126</v>
      </c>
      <c r="C347" t="s">
        <v>103</v>
      </c>
      <c r="D347" s="3">
        <v>10359</v>
      </c>
      <c r="E347" t="s">
        <v>39</v>
      </c>
      <c r="F347" s="16">
        <v>44083</v>
      </c>
      <c r="G347">
        <f>MONTH(Tabla2[[#This Row],[Fecha]])</f>
        <v>9</v>
      </c>
    </row>
    <row r="348" spans="1:7" x14ac:dyDescent="0.25">
      <c r="A348" t="s">
        <v>459</v>
      </c>
      <c r="B348" t="s">
        <v>191</v>
      </c>
      <c r="C348" t="s">
        <v>97</v>
      </c>
      <c r="D348" s="3">
        <v>303</v>
      </c>
      <c r="E348" t="s">
        <v>32</v>
      </c>
      <c r="F348" s="16">
        <v>44084</v>
      </c>
      <c r="G348">
        <f>MONTH(Tabla2[[#This Row],[Fecha]])</f>
        <v>9</v>
      </c>
    </row>
    <row r="349" spans="1:7" x14ac:dyDescent="0.25">
      <c r="A349" t="s">
        <v>589</v>
      </c>
      <c r="B349" t="s">
        <v>120</v>
      </c>
      <c r="C349" t="s">
        <v>97</v>
      </c>
      <c r="D349" s="3">
        <v>8537</v>
      </c>
      <c r="E349" t="s">
        <v>32</v>
      </c>
      <c r="F349" s="16">
        <v>44084</v>
      </c>
      <c r="G349">
        <f>MONTH(Tabla2[[#This Row],[Fecha]])</f>
        <v>9</v>
      </c>
    </row>
    <row r="350" spans="1:7" x14ac:dyDescent="0.25">
      <c r="A350" t="s">
        <v>362</v>
      </c>
      <c r="B350" t="s">
        <v>164</v>
      </c>
      <c r="C350" t="s">
        <v>148</v>
      </c>
      <c r="D350" s="3">
        <v>392</v>
      </c>
      <c r="E350" t="s">
        <v>32</v>
      </c>
      <c r="F350" s="16">
        <v>44089</v>
      </c>
      <c r="G350">
        <f>MONTH(Tabla2[[#This Row],[Fecha]])</f>
        <v>9</v>
      </c>
    </row>
    <row r="351" spans="1:7" x14ac:dyDescent="0.25">
      <c r="A351" t="s">
        <v>466</v>
      </c>
      <c r="B351" t="s">
        <v>205</v>
      </c>
      <c r="C351" t="s">
        <v>118</v>
      </c>
      <c r="D351" s="3">
        <v>1169</v>
      </c>
      <c r="E351" t="s">
        <v>39</v>
      </c>
      <c r="F351" s="16">
        <v>44089</v>
      </c>
      <c r="G351">
        <f>MONTH(Tabla2[[#This Row],[Fecha]])</f>
        <v>9</v>
      </c>
    </row>
    <row r="352" spans="1:7" x14ac:dyDescent="0.25">
      <c r="A352" t="s">
        <v>493</v>
      </c>
      <c r="B352" t="s">
        <v>199</v>
      </c>
      <c r="C352" t="s">
        <v>148</v>
      </c>
      <c r="D352" s="3">
        <v>7265</v>
      </c>
      <c r="E352" t="s">
        <v>32</v>
      </c>
      <c r="F352" s="16">
        <v>44089</v>
      </c>
      <c r="G352">
        <f>MONTH(Tabla2[[#This Row],[Fecha]])</f>
        <v>9</v>
      </c>
    </row>
    <row r="353" spans="1:7" x14ac:dyDescent="0.25">
      <c r="A353" t="s">
        <v>596</v>
      </c>
      <c r="B353" t="s">
        <v>141</v>
      </c>
      <c r="C353" t="s">
        <v>118</v>
      </c>
      <c r="D353" s="3">
        <v>11080</v>
      </c>
      <c r="E353" t="s">
        <v>39</v>
      </c>
      <c r="F353" s="16">
        <v>44089</v>
      </c>
      <c r="G353">
        <f>MONTH(Tabla2[[#This Row],[Fecha]])</f>
        <v>9</v>
      </c>
    </row>
    <row r="354" spans="1:7" x14ac:dyDescent="0.25">
      <c r="A354" t="s">
        <v>309</v>
      </c>
      <c r="B354" t="s">
        <v>221</v>
      </c>
      <c r="C354" t="s">
        <v>222</v>
      </c>
      <c r="D354" s="3">
        <v>1051</v>
      </c>
      <c r="E354" t="s">
        <v>39</v>
      </c>
      <c r="F354" s="16">
        <v>44090</v>
      </c>
      <c r="G354">
        <f>MONTH(Tabla2[[#This Row],[Fecha]])</f>
        <v>9</v>
      </c>
    </row>
    <row r="355" spans="1:7" x14ac:dyDescent="0.25">
      <c r="A355" t="s">
        <v>443</v>
      </c>
      <c r="B355" t="s">
        <v>160</v>
      </c>
      <c r="C355" t="s">
        <v>85</v>
      </c>
      <c r="D355" s="3">
        <v>582</v>
      </c>
      <c r="E355" t="s">
        <v>28</v>
      </c>
      <c r="F355" s="16">
        <v>44092</v>
      </c>
      <c r="G355">
        <f>MONTH(Tabla2[[#This Row],[Fecha]])</f>
        <v>9</v>
      </c>
    </row>
    <row r="356" spans="1:7" x14ac:dyDescent="0.25">
      <c r="A356" t="s">
        <v>573</v>
      </c>
      <c r="B356" t="s">
        <v>75</v>
      </c>
      <c r="C356" t="s">
        <v>85</v>
      </c>
      <c r="D356" s="3">
        <v>11389</v>
      </c>
      <c r="E356" t="s">
        <v>28</v>
      </c>
      <c r="F356" s="16">
        <v>44092</v>
      </c>
      <c r="G356">
        <f>MONTH(Tabla2[[#This Row],[Fecha]])</f>
        <v>9</v>
      </c>
    </row>
    <row r="357" spans="1:7" x14ac:dyDescent="0.25">
      <c r="A357" t="s">
        <v>266</v>
      </c>
      <c r="B357" t="s">
        <v>126</v>
      </c>
      <c r="C357" t="s">
        <v>127</v>
      </c>
      <c r="D357" s="3">
        <v>1961</v>
      </c>
      <c r="E357" t="s">
        <v>39</v>
      </c>
      <c r="F357" s="16">
        <v>44094</v>
      </c>
      <c r="G357">
        <f>MONTH(Tabla2[[#This Row],[Fecha]])</f>
        <v>9</v>
      </c>
    </row>
    <row r="358" spans="1:7" x14ac:dyDescent="0.25">
      <c r="A358" t="s">
        <v>286</v>
      </c>
      <c r="B358" t="s">
        <v>176</v>
      </c>
      <c r="C358" t="s">
        <v>88</v>
      </c>
      <c r="D358" s="3">
        <v>290</v>
      </c>
      <c r="E358" t="s">
        <v>28</v>
      </c>
      <c r="F358" s="16">
        <v>44095</v>
      </c>
      <c r="G358">
        <f>MONTH(Tabla2[[#This Row],[Fecha]])</f>
        <v>9</v>
      </c>
    </row>
    <row r="359" spans="1:7" x14ac:dyDescent="0.25">
      <c r="A359" t="s">
        <v>444</v>
      </c>
      <c r="B359" t="s">
        <v>162</v>
      </c>
      <c r="C359" t="s">
        <v>88</v>
      </c>
      <c r="D359" s="3">
        <v>1150</v>
      </c>
      <c r="E359" t="s">
        <v>32</v>
      </c>
      <c r="F359" s="16">
        <v>44095</v>
      </c>
      <c r="G359">
        <f>MONTH(Tabla2[[#This Row],[Fecha]])</f>
        <v>9</v>
      </c>
    </row>
    <row r="360" spans="1:7" x14ac:dyDescent="0.25">
      <c r="A360" t="s">
        <v>574</v>
      </c>
      <c r="B360" t="s">
        <v>77</v>
      </c>
      <c r="C360" t="s">
        <v>88</v>
      </c>
      <c r="D360" s="3">
        <v>11527</v>
      </c>
      <c r="E360" t="s">
        <v>32</v>
      </c>
      <c r="F360" s="16">
        <v>44095</v>
      </c>
      <c r="G360">
        <f>MONTH(Tabla2[[#This Row],[Fecha]])</f>
        <v>9</v>
      </c>
    </row>
    <row r="361" spans="1:7" x14ac:dyDescent="0.25">
      <c r="A361" t="s">
        <v>326</v>
      </c>
      <c r="B361" t="s">
        <v>66</v>
      </c>
      <c r="C361" t="s">
        <v>35</v>
      </c>
      <c r="D361" s="3">
        <v>893</v>
      </c>
      <c r="E361" t="s">
        <v>32</v>
      </c>
      <c r="F361" s="16">
        <v>44097</v>
      </c>
      <c r="G361">
        <f>MONTH(Tabla2[[#This Row],[Fecha]])</f>
        <v>9</v>
      </c>
    </row>
    <row r="362" spans="1:7" x14ac:dyDescent="0.25">
      <c r="A362" t="s">
        <v>369</v>
      </c>
      <c r="B362" t="s">
        <v>178</v>
      </c>
      <c r="C362" t="s">
        <v>153</v>
      </c>
      <c r="D362" s="3">
        <v>313</v>
      </c>
      <c r="E362" t="s">
        <v>39</v>
      </c>
      <c r="F362" s="16">
        <v>44097</v>
      </c>
      <c r="G362">
        <f>MONTH(Tabla2[[#This Row],[Fecha]])</f>
        <v>9</v>
      </c>
    </row>
    <row r="363" spans="1:7" x14ac:dyDescent="0.25">
      <c r="A363" t="s">
        <v>500</v>
      </c>
      <c r="B363" t="s">
        <v>213</v>
      </c>
      <c r="C363" t="s">
        <v>153</v>
      </c>
      <c r="D363" s="3">
        <v>8519</v>
      </c>
      <c r="E363" t="s">
        <v>39</v>
      </c>
      <c r="F363" s="16">
        <v>44097</v>
      </c>
      <c r="G363">
        <f>MONTH(Tabla2[[#This Row],[Fecha]])</f>
        <v>9</v>
      </c>
    </row>
    <row r="364" spans="1:7" x14ac:dyDescent="0.25">
      <c r="A364" t="s">
        <v>171</v>
      </c>
      <c r="B364" t="s">
        <v>172</v>
      </c>
      <c r="C364" t="s">
        <v>145</v>
      </c>
      <c r="D364" s="3">
        <v>739</v>
      </c>
      <c r="E364" t="s">
        <v>32</v>
      </c>
      <c r="F364" s="16">
        <v>44098</v>
      </c>
      <c r="G364">
        <f>MONTH(Tabla2[[#This Row],[Fecha]])</f>
        <v>9</v>
      </c>
    </row>
    <row r="365" spans="1:7" x14ac:dyDescent="0.25">
      <c r="A365" t="s">
        <v>368</v>
      </c>
      <c r="B365" t="s">
        <v>176</v>
      </c>
      <c r="C365" t="s">
        <v>88</v>
      </c>
      <c r="D365" s="3">
        <v>901</v>
      </c>
      <c r="E365" t="s">
        <v>32</v>
      </c>
      <c r="F365" s="16">
        <v>44099</v>
      </c>
      <c r="G365">
        <f>MONTH(Tabla2[[#This Row],[Fecha]])</f>
        <v>9</v>
      </c>
    </row>
    <row r="366" spans="1:7" x14ac:dyDescent="0.25">
      <c r="A366" t="s">
        <v>499</v>
      </c>
      <c r="B366" t="s">
        <v>211</v>
      </c>
      <c r="C366" t="s">
        <v>88</v>
      </c>
      <c r="D366" s="3">
        <v>8218</v>
      </c>
      <c r="E366" t="s">
        <v>32</v>
      </c>
      <c r="F366" s="16">
        <v>44099</v>
      </c>
      <c r="G366">
        <f>MONTH(Tabla2[[#This Row],[Fecha]])</f>
        <v>9</v>
      </c>
    </row>
    <row r="367" spans="1:7" x14ac:dyDescent="0.25">
      <c r="A367" t="s">
        <v>359</v>
      </c>
      <c r="B367" t="s">
        <v>158</v>
      </c>
      <c r="C367" t="s">
        <v>82</v>
      </c>
      <c r="D367" s="3">
        <v>755</v>
      </c>
      <c r="E367" t="s">
        <v>32</v>
      </c>
      <c r="F367" s="16">
        <v>44100</v>
      </c>
      <c r="G367">
        <f>MONTH(Tabla2[[#This Row],[Fecha]])</f>
        <v>9</v>
      </c>
    </row>
    <row r="368" spans="1:7" x14ac:dyDescent="0.25">
      <c r="A368" t="s">
        <v>490</v>
      </c>
      <c r="B368" t="s">
        <v>123</v>
      </c>
      <c r="C368" t="s">
        <v>82</v>
      </c>
      <c r="D368" s="3">
        <v>9505</v>
      </c>
      <c r="E368" t="s">
        <v>32</v>
      </c>
      <c r="F368" s="16">
        <v>44100</v>
      </c>
      <c r="G368">
        <f>MONTH(Tabla2[[#This Row],[Fecha]])</f>
        <v>9</v>
      </c>
    </row>
    <row r="369" spans="1:7" x14ac:dyDescent="0.25">
      <c r="A369" t="s">
        <v>396</v>
      </c>
      <c r="B369" t="s">
        <v>30</v>
      </c>
      <c r="C369" t="s">
        <v>31</v>
      </c>
      <c r="D369" s="3">
        <v>42</v>
      </c>
      <c r="E369" t="s">
        <v>32</v>
      </c>
      <c r="F369" s="16">
        <v>44101</v>
      </c>
      <c r="G369">
        <f>MONTH(Tabla2[[#This Row],[Fecha]])</f>
        <v>9</v>
      </c>
    </row>
    <row r="370" spans="1:7" x14ac:dyDescent="0.25">
      <c r="A370" t="s">
        <v>526</v>
      </c>
      <c r="B370" t="s">
        <v>170</v>
      </c>
      <c r="C370" t="s">
        <v>31</v>
      </c>
      <c r="D370" s="3">
        <v>8567</v>
      </c>
      <c r="E370" t="s">
        <v>32</v>
      </c>
      <c r="F370" s="16">
        <v>44101</v>
      </c>
      <c r="G370">
        <f>MONTH(Tabla2[[#This Row],[Fecha]])</f>
        <v>9</v>
      </c>
    </row>
    <row r="371" spans="1:7" x14ac:dyDescent="0.25">
      <c r="A371" t="s">
        <v>74</v>
      </c>
      <c r="B371" t="s">
        <v>75</v>
      </c>
      <c r="C371" t="s">
        <v>48</v>
      </c>
      <c r="D371" s="3">
        <v>985</v>
      </c>
      <c r="E371" t="s">
        <v>28</v>
      </c>
      <c r="F371" s="16">
        <v>44102</v>
      </c>
      <c r="G371">
        <f>MONTH(Tabla2[[#This Row],[Fecha]])</f>
        <v>9</v>
      </c>
    </row>
    <row r="372" spans="1:7" x14ac:dyDescent="0.25">
      <c r="A372" t="s">
        <v>400</v>
      </c>
      <c r="B372" t="s">
        <v>44</v>
      </c>
      <c r="C372" t="s">
        <v>45</v>
      </c>
      <c r="D372" s="3">
        <v>1805</v>
      </c>
      <c r="E372" t="s">
        <v>39</v>
      </c>
      <c r="F372" s="16">
        <v>44102</v>
      </c>
      <c r="G372">
        <f>MONTH(Tabla2[[#This Row],[Fecha]])</f>
        <v>9</v>
      </c>
    </row>
    <row r="373" spans="1:7" x14ac:dyDescent="0.25">
      <c r="A373" t="s">
        <v>530</v>
      </c>
      <c r="B373" t="s">
        <v>178</v>
      </c>
      <c r="C373" t="s">
        <v>45</v>
      </c>
      <c r="D373" s="3">
        <v>14030</v>
      </c>
      <c r="E373" t="s">
        <v>39</v>
      </c>
      <c r="F373" s="16">
        <v>44102</v>
      </c>
      <c r="G373">
        <f>MONTH(Tabla2[[#This Row],[Fecha]])</f>
        <v>9</v>
      </c>
    </row>
    <row r="374" spans="1:7" x14ac:dyDescent="0.25">
      <c r="A374" t="s">
        <v>60</v>
      </c>
      <c r="B374" t="s">
        <v>61</v>
      </c>
      <c r="C374" t="s">
        <v>27</v>
      </c>
      <c r="D374" s="3">
        <v>3587</v>
      </c>
      <c r="E374" t="s">
        <v>28</v>
      </c>
      <c r="F374" s="16">
        <v>44103</v>
      </c>
      <c r="G374">
        <f>MONTH(Tabla2[[#This Row],[Fecha]])</f>
        <v>9</v>
      </c>
    </row>
    <row r="375" spans="1:7" x14ac:dyDescent="0.25">
      <c r="A375" t="s">
        <v>177</v>
      </c>
      <c r="B375" t="s">
        <v>178</v>
      </c>
      <c r="C375" t="s">
        <v>153</v>
      </c>
      <c r="D375" s="3">
        <v>1731</v>
      </c>
      <c r="E375" t="s">
        <v>32</v>
      </c>
      <c r="F375" s="16">
        <v>44105</v>
      </c>
      <c r="G375">
        <f>MONTH(Tabla2[[#This Row],[Fecha]])</f>
        <v>10</v>
      </c>
    </row>
    <row r="376" spans="1:7" x14ac:dyDescent="0.25">
      <c r="A376" t="s">
        <v>198</v>
      </c>
      <c r="B376" t="s">
        <v>199</v>
      </c>
      <c r="C376" t="s">
        <v>109</v>
      </c>
      <c r="D376" s="3">
        <v>1221</v>
      </c>
      <c r="E376" t="s">
        <v>39</v>
      </c>
      <c r="F376" s="16">
        <v>44105</v>
      </c>
      <c r="G376">
        <f>MONTH(Tabla2[[#This Row],[Fecha]])</f>
        <v>10</v>
      </c>
    </row>
    <row r="377" spans="1:7" x14ac:dyDescent="0.25">
      <c r="A377" t="s">
        <v>307</v>
      </c>
      <c r="B377" t="s">
        <v>217</v>
      </c>
      <c r="C377" t="s">
        <v>136</v>
      </c>
      <c r="D377" s="3">
        <v>1282</v>
      </c>
      <c r="E377" t="s">
        <v>28</v>
      </c>
      <c r="F377" s="16">
        <v>44106</v>
      </c>
      <c r="G377">
        <f>MONTH(Tabla2[[#This Row],[Fecha]])</f>
        <v>10</v>
      </c>
    </row>
    <row r="378" spans="1:7" x14ac:dyDescent="0.25">
      <c r="A378" t="s">
        <v>425</v>
      </c>
      <c r="B378" t="s">
        <v>108</v>
      </c>
      <c r="C378" t="s">
        <v>109</v>
      </c>
      <c r="D378" s="3">
        <v>129</v>
      </c>
      <c r="E378" t="s">
        <v>28</v>
      </c>
      <c r="F378" s="16">
        <v>44108</v>
      </c>
      <c r="G378">
        <f>MONTH(Tabla2[[#This Row],[Fecha]])</f>
        <v>10</v>
      </c>
    </row>
    <row r="379" spans="1:7" x14ac:dyDescent="0.25">
      <c r="A379" t="s">
        <v>555</v>
      </c>
      <c r="B379" t="s">
        <v>26</v>
      </c>
      <c r="C379" t="s">
        <v>109</v>
      </c>
      <c r="D379" s="3">
        <v>6759</v>
      </c>
      <c r="E379" t="s">
        <v>28</v>
      </c>
      <c r="F379" s="16">
        <v>44108</v>
      </c>
      <c r="G379">
        <f>MONTH(Tabla2[[#This Row],[Fecha]])</f>
        <v>10</v>
      </c>
    </row>
    <row r="380" spans="1:7" x14ac:dyDescent="0.25">
      <c r="A380" t="s">
        <v>252</v>
      </c>
      <c r="B380" t="s">
        <v>84</v>
      </c>
      <c r="C380" t="s">
        <v>85</v>
      </c>
      <c r="D380" s="3">
        <v>1728</v>
      </c>
      <c r="E380" t="s">
        <v>32</v>
      </c>
      <c r="F380" s="16">
        <v>44112</v>
      </c>
      <c r="G380">
        <f>MONTH(Tabla2[[#This Row],[Fecha]])</f>
        <v>10</v>
      </c>
    </row>
    <row r="381" spans="1:7" x14ac:dyDescent="0.25">
      <c r="A381" t="s">
        <v>422</v>
      </c>
      <c r="B381" t="s">
        <v>99</v>
      </c>
      <c r="C381" t="s">
        <v>100</v>
      </c>
      <c r="D381" s="3">
        <v>1373</v>
      </c>
      <c r="E381" t="s">
        <v>28</v>
      </c>
      <c r="F381" s="16">
        <v>44113</v>
      </c>
      <c r="G381">
        <f>MONTH(Tabla2[[#This Row],[Fecha]])</f>
        <v>10</v>
      </c>
    </row>
    <row r="382" spans="1:7" x14ac:dyDescent="0.25">
      <c r="A382" t="s">
        <v>552</v>
      </c>
      <c r="B382" t="s">
        <v>221</v>
      </c>
      <c r="C382" t="s">
        <v>100</v>
      </c>
      <c r="D382" s="3">
        <v>13375</v>
      </c>
      <c r="E382" t="s">
        <v>28</v>
      </c>
      <c r="F382" s="16">
        <v>44113</v>
      </c>
      <c r="G382">
        <f>MONTH(Tabla2[[#This Row],[Fecha]])</f>
        <v>10</v>
      </c>
    </row>
    <row r="383" spans="1:7" x14ac:dyDescent="0.25">
      <c r="A383" t="s">
        <v>439</v>
      </c>
      <c r="B383" t="s">
        <v>150</v>
      </c>
      <c r="C383" t="s">
        <v>88</v>
      </c>
      <c r="D383" s="3">
        <v>20</v>
      </c>
      <c r="E383" t="s">
        <v>39</v>
      </c>
      <c r="F383" s="16">
        <v>44115</v>
      </c>
      <c r="G383">
        <f>MONTH(Tabla2[[#This Row],[Fecha]])</f>
        <v>10</v>
      </c>
    </row>
    <row r="384" spans="1:7" x14ac:dyDescent="0.25">
      <c r="A384" t="s">
        <v>569</v>
      </c>
      <c r="B384" t="s">
        <v>66</v>
      </c>
      <c r="C384" t="s">
        <v>88</v>
      </c>
      <c r="D384" s="3">
        <v>10426</v>
      </c>
      <c r="E384" t="s">
        <v>39</v>
      </c>
      <c r="F384" s="16">
        <v>44115</v>
      </c>
      <c r="G384">
        <f>MONTH(Tabla2[[#This Row],[Fecha]])</f>
        <v>10</v>
      </c>
    </row>
    <row r="385" spans="1:7" x14ac:dyDescent="0.25">
      <c r="A385" t="s">
        <v>287</v>
      </c>
      <c r="B385" t="s">
        <v>178</v>
      </c>
      <c r="C385" t="s">
        <v>153</v>
      </c>
      <c r="D385" s="3">
        <v>1622</v>
      </c>
      <c r="E385" t="s">
        <v>32</v>
      </c>
      <c r="F385" s="16">
        <v>44116</v>
      </c>
      <c r="G385">
        <f>MONTH(Tabla2[[#This Row],[Fecha]])</f>
        <v>10</v>
      </c>
    </row>
    <row r="386" spans="1:7" x14ac:dyDescent="0.25">
      <c r="A386" t="s">
        <v>236</v>
      </c>
      <c r="B386" t="s">
        <v>50</v>
      </c>
      <c r="C386" t="s">
        <v>51</v>
      </c>
      <c r="D386" s="3">
        <v>172</v>
      </c>
      <c r="E386" t="s">
        <v>39</v>
      </c>
      <c r="F386" s="16">
        <v>44117</v>
      </c>
      <c r="G386">
        <f>MONTH(Tabla2[[#This Row],[Fecha]])</f>
        <v>10</v>
      </c>
    </row>
    <row r="387" spans="1:7" x14ac:dyDescent="0.25">
      <c r="A387" t="s">
        <v>408</v>
      </c>
      <c r="B387" t="s">
        <v>63</v>
      </c>
      <c r="C387" t="s">
        <v>31</v>
      </c>
      <c r="D387" s="3">
        <v>989</v>
      </c>
      <c r="E387" t="s">
        <v>32</v>
      </c>
      <c r="F387" s="16">
        <v>44118</v>
      </c>
      <c r="G387">
        <f>MONTH(Tabla2[[#This Row],[Fecha]])</f>
        <v>10</v>
      </c>
    </row>
    <row r="388" spans="1:7" x14ac:dyDescent="0.25">
      <c r="A388" t="s">
        <v>538</v>
      </c>
      <c r="B388" t="s">
        <v>123</v>
      </c>
      <c r="C388" t="s">
        <v>31</v>
      </c>
      <c r="D388" s="3">
        <v>10655</v>
      </c>
      <c r="E388" t="s">
        <v>32</v>
      </c>
      <c r="F388" s="16">
        <v>44118</v>
      </c>
      <c r="G388">
        <f>MONTH(Tabla2[[#This Row],[Fecha]])</f>
        <v>10</v>
      </c>
    </row>
    <row r="389" spans="1:7" x14ac:dyDescent="0.25">
      <c r="A389" t="s">
        <v>254</v>
      </c>
      <c r="B389" t="s">
        <v>90</v>
      </c>
      <c r="C389" t="s">
        <v>91</v>
      </c>
      <c r="D389" s="3">
        <v>1092</v>
      </c>
      <c r="E389" t="s">
        <v>28</v>
      </c>
      <c r="F389" s="16">
        <v>44119</v>
      </c>
      <c r="G389">
        <f>MONTH(Tabla2[[#This Row],[Fecha]])</f>
        <v>10</v>
      </c>
    </row>
    <row r="390" spans="1:7" x14ac:dyDescent="0.25">
      <c r="A390" t="s">
        <v>297</v>
      </c>
      <c r="B390" t="s">
        <v>197</v>
      </c>
      <c r="C390" t="s">
        <v>106</v>
      </c>
      <c r="D390" s="3">
        <v>228</v>
      </c>
      <c r="E390" t="s">
        <v>32</v>
      </c>
      <c r="F390" s="16">
        <v>44120</v>
      </c>
      <c r="G390">
        <f>MONTH(Tabla2[[#This Row],[Fecha]])</f>
        <v>10</v>
      </c>
    </row>
    <row r="391" spans="1:7" x14ac:dyDescent="0.25">
      <c r="A391" t="s">
        <v>68</v>
      </c>
      <c r="B391" t="s">
        <v>69</v>
      </c>
      <c r="C391" t="s">
        <v>38</v>
      </c>
      <c r="D391" s="3">
        <v>200</v>
      </c>
      <c r="E391" t="s">
        <v>39</v>
      </c>
      <c r="F391" s="16">
        <v>44121</v>
      </c>
      <c r="G391">
        <f>MONTH(Tabla2[[#This Row],[Fecha]])</f>
        <v>10</v>
      </c>
    </row>
    <row r="392" spans="1:7" x14ac:dyDescent="0.25">
      <c r="A392" t="s">
        <v>315</v>
      </c>
      <c r="B392" t="s">
        <v>37</v>
      </c>
      <c r="C392" t="s">
        <v>38</v>
      </c>
      <c r="D392" s="3">
        <v>1470</v>
      </c>
      <c r="E392" t="s">
        <v>39</v>
      </c>
      <c r="F392" s="16">
        <v>44121</v>
      </c>
      <c r="G392">
        <f>MONTH(Tabla2[[#This Row],[Fecha]])</f>
        <v>10</v>
      </c>
    </row>
    <row r="393" spans="1:7" x14ac:dyDescent="0.25">
      <c r="A393" t="s">
        <v>469</v>
      </c>
      <c r="B393" t="s">
        <v>211</v>
      </c>
      <c r="C393" t="s">
        <v>127</v>
      </c>
      <c r="D393" s="3">
        <v>328</v>
      </c>
      <c r="E393" t="s">
        <v>39</v>
      </c>
      <c r="F393" s="16">
        <v>44121</v>
      </c>
      <c r="G393">
        <f>MONTH(Tabla2[[#This Row],[Fecha]])</f>
        <v>10</v>
      </c>
    </row>
    <row r="394" spans="1:7" x14ac:dyDescent="0.25">
      <c r="A394" t="s">
        <v>599</v>
      </c>
      <c r="B394" t="s">
        <v>150</v>
      </c>
      <c r="C394" t="s">
        <v>127</v>
      </c>
      <c r="D394" s="3">
        <v>8612</v>
      </c>
      <c r="E394" t="s">
        <v>39</v>
      </c>
      <c r="F394" s="16">
        <v>44121</v>
      </c>
      <c r="G394">
        <f>MONTH(Tabla2[[#This Row],[Fecha]])</f>
        <v>10</v>
      </c>
    </row>
    <row r="395" spans="1:7" x14ac:dyDescent="0.25">
      <c r="A395" t="s">
        <v>475</v>
      </c>
      <c r="B395" t="s">
        <v>224</v>
      </c>
      <c r="C395" t="s">
        <v>225</v>
      </c>
      <c r="D395" s="3">
        <v>1782</v>
      </c>
      <c r="E395" t="s">
        <v>39</v>
      </c>
      <c r="F395" s="16">
        <v>44122</v>
      </c>
      <c r="G395">
        <f>MONTH(Tabla2[[#This Row],[Fecha]])</f>
        <v>10</v>
      </c>
    </row>
    <row r="396" spans="1:7" x14ac:dyDescent="0.25">
      <c r="A396" t="s">
        <v>605</v>
      </c>
      <c r="B396" t="s">
        <v>164</v>
      </c>
      <c r="C396" t="s">
        <v>225</v>
      </c>
      <c r="D396" s="3">
        <v>7430</v>
      </c>
      <c r="E396" t="s">
        <v>39</v>
      </c>
      <c r="F396" s="16">
        <v>44122</v>
      </c>
      <c r="G396">
        <f>MONTH(Tabla2[[#This Row],[Fecha]])</f>
        <v>10</v>
      </c>
    </row>
    <row r="397" spans="1:7" x14ac:dyDescent="0.25">
      <c r="A397" t="s">
        <v>169</v>
      </c>
      <c r="B397" t="s">
        <v>170</v>
      </c>
      <c r="C397" t="s">
        <v>142</v>
      </c>
      <c r="D397" s="3">
        <v>1456</v>
      </c>
      <c r="E397" t="s">
        <v>28</v>
      </c>
      <c r="F397" s="16">
        <v>44125</v>
      </c>
      <c r="G397">
        <f>MONTH(Tabla2[[#This Row],[Fecha]])</f>
        <v>10</v>
      </c>
    </row>
    <row r="398" spans="1:7" x14ac:dyDescent="0.25">
      <c r="A398" t="s">
        <v>237</v>
      </c>
      <c r="B398" t="s">
        <v>53</v>
      </c>
      <c r="C398" t="s">
        <v>38</v>
      </c>
      <c r="D398" s="3">
        <v>1442</v>
      </c>
      <c r="E398" t="s">
        <v>28</v>
      </c>
      <c r="F398" s="16">
        <v>44125</v>
      </c>
      <c r="G398">
        <f>MONTH(Tabla2[[#This Row],[Fecha]])</f>
        <v>10</v>
      </c>
    </row>
    <row r="399" spans="1:7" x14ac:dyDescent="0.25">
      <c r="A399" t="s">
        <v>411</v>
      </c>
      <c r="B399" t="s">
        <v>71</v>
      </c>
      <c r="C399" t="s">
        <v>42</v>
      </c>
      <c r="D399" s="3">
        <v>763</v>
      </c>
      <c r="E399" t="s">
        <v>32</v>
      </c>
      <c r="F399" s="16">
        <v>44125</v>
      </c>
      <c r="G399">
        <f>MONTH(Tabla2[[#This Row],[Fecha]])</f>
        <v>10</v>
      </c>
    </row>
    <row r="400" spans="1:7" x14ac:dyDescent="0.25">
      <c r="A400" t="s">
        <v>541</v>
      </c>
      <c r="B400" t="s">
        <v>199</v>
      </c>
      <c r="C400" t="s">
        <v>42</v>
      </c>
      <c r="D400" s="3">
        <v>10376</v>
      </c>
      <c r="E400" t="s">
        <v>32</v>
      </c>
      <c r="F400" s="16">
        <v>44125</v>
      </c>
      <c r="G400">
        <f>MONTH(Tabla2[[#This Row],[Fecha]])</f>
        <v>10</v>
      </c>
    </row>
    <row r="401" spans="1:7" x14ac:dyDescent="0.25">
      <c r="A401" t="s">
        <v>250</v>
      </c>
      <c r="B401" t="s">
        <v>79</v>
      </c>
      <c r="C401" t="s">
        <v>38</v>
      </c>
      <c r="D401" s="3">
        <v>54</v>
      </c>
      <c r="E401" t="s">
        <v>39</v>
      </c>
      <c r="F401" s="16">
        <v>44126</v>
      </c>
      <c r="G401">
        <f>MONTH(Tabla2[[#This Row],[Fecha]])</f>
        <v>10</v>
      </c>
    </row>
    <row r="402" spans="1:7" x14ac:dyDescent="0.25">
      <c r="A402" t="s">
        <v>401</v>
      </c>
      <c r="B402" t="s">
        <v>47</v>
      </c>
      <c r="C402" t="s">
        <v>48</v>
      </c>
      <c r="D402" s="3">
        <v>1807</v>
      </c>
      <c r="E402" t="s">
        <v>28</v>
      </c>
      <c r="F402" s="16">
        <v>44128</v>
      </c>
      <c r="G402">
        <f>MONTH(Tabla2[[#This Row],[Fecha]])</f>
        <v>10</v>
      </c>
    </row>
    <row r="403" spans="1:7" x14ac:dyDescent="0.25">
      <c r="A403" t="s">
        <v>458</v>
      </c>
      <c r="B403" t="s">
        <v>126</v>
      </c>
      <c r="C403" t="s">
        <v>94</v>
      </c>
      <c r="D403" s="3">
        <v>1799</v>
      </c>
      <c r="E403" t="s">
        <v>28</v>
      </c>
      <c r="F403" s="16">
        <v>44128</v>
      </c>
      <c r="G403">
        <f>MONTH(Tabla2[[#This Row],[Fecha]])</f>
        <v>10</v>
      </c>
    </row>
    <row r="404" spans="1:7" x14ac:dyDescent="0.25">
      <c r="A404" t="s">
        <v>531</v>
      </c>
      <c r="B404" t="s">
        <v>180</v>
      </c>
      <c r="C404" t="s">
        <v>48</v>
      </c>
      <c r="D404" s="3">
        <v>11923</v>
      </c>
      <c r="E404" t="s">
        <v>28</v>
      </c>
      <c r="F404" s="16">
        <v>44128</v>
      </c>
      <c r="G404">
        <f>MONTH(Tabla2[[#This Row],[Fecha]])</f>
        <v>10</v>
      </c>
    </row>
    <row r="405" spans="1:7" x14ac:dyDescent="0.25">
      <c r="A405" t="s">
        <v>588</v>
      </c>
      <c r="B405" t="s">
        <v>117</v>
      </c>
      <c r="C405" t="s">
        <v>94</v>
      </c>
      <c r="D405" s="3">
        <v>14498</v>
      </c>
      <c r="E405" t="s">
        <v>28</v>
      </c>
      <c r="F405" s="16">
        <v>44128</v>
      </c>
      <c r="G405">
        <f>MONTH(Tabla2[[#This Row],[Fecha]])</f>
        <v>10</v>
      </c>
    </row>
    <row r="406" spans="1:7" x14ac:dyDescent="0.25">
      <c r="A406" t="s">
        <v>319</v>
      </c>
      <c r="B406" t="s">
        <v>50</v>
      </c>
      <c r="C406" t="s">
        <v>51</v>
      </c>
      <c r="D406" s="3">
        <v>1922</v>
      </c>
      <c r="E406" t="s">
        <v>28</v>
      </c>
      <c r="F406" s="16">
        <v>44129</v>
      </c>
      <c r="G406">
        <f>MONTH(Tabla2[[#This Row],[Fecha]])</f>
        <v>10</v>
      </c>
    </row>
    <row r="407" spans="1:7" x14ac:dyDescent="0.25">
      <c r="A407" t="s">
        <v>437</v>
      </c>
      <c r="B407" t="s">
        <v>144</v>
      </c>
      <c r="C407" t="s">
        <v>145</v>
      </c>
      <c r="D407" s="3">
        <v>1696</v>
      </c>
      <c r="E407" t="s">
        <v>28</v>
      </c>
      <c r="F407" s="16">
        <v>44129</v>
      </c>
      <c r="G407">
        <f>MONTH(Tabla2[[#This Row],[Fecha]])</f>
        <v>10</v>
      </c>
    </row>
    <row r="408" spans="1:7" x14ac:dyDescent="0.25">
      <c r="A408" t="s">
        <v>567</v>
      </c>
      <c r="B408" t="s">
        <v>61</v>
      </c>
      <c r="C408" t="s">
        <v>145</v>
      </c>
      <c r="D408" s="3">
        <v>10006</v>
      </c>
      <c r="E408" t="s">
        <v>28</v>
      </c>
      <c r="F408" s="16">
        <v>44129</v>
      </c>
      <c r="G408">
        <f>MONTH(Tabla2[[#This Row],[Fecha]])</f>
        <v>10</v>
      </c>
    </row>
    <row r="409" spans="1:7" x14ac:dyDescent="0.25">
      <c r="A409" t="s">
        <v>256</v>
      </c>
      <c r="B409" t="s">
        <v>96</v>
      </c>
      <c r="C409" t="s">
        <v>97</v>
      </c>
      <c r="D409" s="3">
        <v>903</v>
      </c>
      <c r="E409" t="s">
        <v>39</v>
      </c>
      <c r="F409" s="16">
        <v>44130</v>
      </c>
      <c r="G409">
        <f>MONTH(Tabla2[[#This Row],[Fecha]])</f>
        <v>10</v>
      </c>
    </row>
    <row r="410" spans="1:7" x14ac:dyDescent="0.25">
      <c r="A410" t="s">
        <v>272</v>
      </c>
      <c r="B410" t="s">
        <v>144</v>
      </c>
      <c r="C410" t="s">
        <v>145</v>
      </c>
      <c r="D410" s="3">
        <v>8000</v>
      </c>
      <c r="E410" t="s">
        <v>39</v>
      </c>
      <c r="F410" s="16">
        <v>44130</v>
      </c>
      <c r="G410">
        <f>MONTH(Tabla2[[#This Row],[Fecha]])</f>
        <v>10</v>
      </c>
    </row>
    <row r="411" spans="1:7" x14ac:dyDescent="0.25">
      <c r="A411" t="s">
        <v>290</v>
      </c>
      <c r="B411" t="s">
        <v>184</v>
      </c>
      <c r="C411" t="s">
        <v>85</v>
      </c>
      <c r="D411" s="3">
        <v>936</v>
      </c>
      <c r="E411" t="s">
        <v>39</v>
      </c>
      <c r="F411" s="16">
        <v>44130</v>
      </c>
      <c r="G411">
        <f>MONTH(Tabla2[[#This Row],[Fecha]])</f>
        <v>10</v>
      </c>
    </row>
    <row r="412" spans="1:7" x14ac:dyDescent="0.25">
      <c r="A412" t="s">
        <v>313</v>
      </c>
      <c r="B412" t="s">
        <v>30</v>
      </c>
      <c r="C412" t="s">
        <v>31</v>
      </c>
      <c r="D412" s="3">
        <v>428</v>
      </c>
      <c r="E412" t="s">
        <v>28</v>
      </c>
      <c r="F412" s="16">
        <v>44131</v>
      </c>
      <c r="G412">
        <f>MONTH(Tabla2[[#This Row],[Fecha]])</f>
        <v>10</v>
      </c>
    </row>
    <row r="413" spans="1:7" x14ac:dyDescent="0.25">
      <c r="A413" t="s">
        <v>253</v>
      </c>
      <c r="B413" t="s">
        <v>87</v>
      </c>
      <c r="C413" t="s">
        <v>88</v>
      </c>
      <c r="D413" s="3">
        <v>709</v>
      </c>
      <c r="E413" t="s">
        <v>39</v>
      </c>
      <c r="F413" s="16">
        <v>44132</v>
      </c>
      <c r="G413">
        <f>MONTH(Tabla2[[#This Row],[Fecha]])</f>
        <v>10</v>
      </c>
    </row>
    <row r="414" spans="1:7" x14ac:dyDescent="0.25">
      <c r="A414" t="s">
        <v>189</v>
      </c>
      <c r="B414" t="s">
        <v>126</v>
      </c>
      <c r="C414" t="s">
        <v>94</v>
      </c>
      <c r="D414" s="3">
        <v>509</v>
      </c>
      <c r="E414" t="s">
        <v>39</v>
      </c>
      <c r="F414" s="16">
        <v>44134</v>
      </c>
      <c r="G414">
        <f>MONTH(Tabla2[[#This Row],[Fecha]])</f>
        <v>10</v>
      </c>
    </row>
    <row r="415" spans="1:7" x14ac:dyDescent="0.25">
      <c r="A415" t="s">
        <v>403</v>
      </c>
      <c r="B415" t="s">
        <v>53</v>
      </c>
      <c r="C415" t="s">
        <v>38</v>
      </c>
      <c r="D415" s="3">
        <v>1124</v>
      </c>
      <c r="E415" t="s">
        <v>39</v>
      </c>
      <c r="F415" s="16">
        <v>44135</v>
      </c>
      <c r="G415">
        <f>MONTH(Tabla2[[#This Row],[Fecha]])</f>
        <v>10</v>
      </c>
    </row>
    <row r="416" spans="1:7" x14ac:dyDescent="0.25">
      <c r="A416" t="s">
        <v>533</v>
      </c>
      <c r="B416" t="s">
        <v>184</v>
      </c>
      <c r="C416" t="s">
        <v>38</v>
      </c>
      <c r="D416" s="3">
        <v>11259</v>
      </c>
      <c r="E416" t="s">
        <v>39</v>
      </c>
      <c r="F416" s="16">
        <v>44135</v>
      </c>
      <c r="G416">
        <f>MONTH(Tabla2[[#This Row],[Fecha]])</f>
        <v>10</v>
      </c>
    </row>
    <row r="417" spans="1:7" x14ac:dyDescent="0.25">
      <c r="A417" t="s">
        <v>356</v>
      </c>
      <c r="B417" t="s">
        <v>150</v>
      </c>
      <c r="C417" t="s">
        <v>88</v>
      </c>
      <c r="D417" s="3">
        <v>468</v>
      </c>
      <c r="E417" t="s">
        <v>32</v>
      </c>
      <c r="F417" s="16">
        <v>44136</v>
      </c>
      <c r="G417">
        <f>MONTH(Tabla2[[#This Row],[Fecha]])</f>
        <v>11</v>
      </c>
    </row>
    <row r="418" spans="1:7" x14ac:dyDescent="0.25">
      <c r="A418" t="s">
        <v>457</v>
      </c>
      <c r="B418" t="s">
        <v>188</v>
      </c>
      <c r="C418" t="s">
        <v>91</v>
      </c>
      <c r="D418" s="3">
        <v>976</v>
      </c>
      <c r="E418" t="s">
        <v>39</v>
      </c>
      <c r="F418" s="16">
        <v>44136</v>
      </c>
      <c r="G418">
        <f>MONTH(Tabla2[[#This Row],[Fecha]])</f>
        <v>11</v>
      </c>
    </row>
    <row r="419" spans="1:7" x14ac:dyDescent="0.25">
      <c r="A419" t="s">
        <v>487</v>
      </c>
      <c r="B419" t="s">
        <v>188</v>
      </c>
      <c r="C419" t="s">
        <v>88</v>
      </c>
      <c r="D419" s="3">
        <v>12753</v>
      </c>
      <c r="E419" t="s">
        <v>32</v>
      </c>
      <c r="F419" s="16">
        <v>44136</v>
      </c>
      <c r="G419">
        <f>MONTH(Tabla2[[#This Row],[Fecha]])</f>
        <v>11</v>
      </c>
    </row>
    <row r="420" spans="1:7" x14ac:dyDescent="0.25">
      <c r="A420" t="s">
        <v>587</v>
      </c>
      <c r="B420" t="s">
        <v>114</v>
      </c>
      <c r="C420" t="s">
        <v>91</v>
      </c>
      <c r="D420" s="3">
        <v>11646</v>
      </c>
      <c r="E420" t="s">
        <v>39</v>
      </c>
      <c r="F420" s="16">
        <v>44136</v>
      </c>
      <c r="G420">
        <f>MONTH(Tabla2[[#This Row],[Fecha]])</f>
        <v>11</v>
      </c>
    </row>
    <row r="421" spans="1:7" x14ac:dyDescent="0.25">
      <c r="A421" t="s">
        <v>316</v>
      </c>
      <c r="B421" t="s">
        <v>41</v>
      </c>
      <c r="C421" t="s">
        <v>42</v>
      </c>
      <c r="D421" s="3">
        <v>582</v>
      </c>
      <c r="E421" t="s">
        <v>28</v>
      </c>
      <c r="F421" s="16">
        <v>44137</v>
      </c>
      <c r="G421">
        <f>MONTH(Tabla2[[#This Row],[Fecha]])</f>
        <v>11</v>
      </c>
    </row>
    <row r="422" spans="1:7" x14ac:dyDescent="0.25">
      <c r="A422" t="s">
        <v>335</v>
      </c>
      <c r="B422" t="s">
        <v>87</v>
      </c>
      <c r="C422" t="s">
        <v>88</v>
      </c>
      <c r="D422" s="3">
        <v>1002</v>
      </c>
      <c r="E422" t="s">
        <v>32</v>
      </c>
      <c r="F422" s="16">
        <v>44137</v>
      </c>
      <c r="G422">
        <f>MONTH(Tabla2[[#This Row],[Fecha]])</f>
        <v>11</v>
      </c>
    </row>
    <row r="423" spans="1:7" x14ac:dyDescent="0.25">
      <c r="A423" t="s">
        <v>390</v>
      </c>
      <c r="B423" t="s">
        <v>217</v>
      </c>
      <c r="C423" t="s">
        <v>136</v>
      </c>
      <c r="D423" s="3">
        <v>1696</v>
      </c>
      <c r="E423" t="s">
        <v>32</v>
      </c>
      <c r="F423" s="16">
        <v>44137</v>
      </c>
      <c r="G423">
        <f>MONTH(Tabla2[[#This Row],[Fecha]])</f>
        <v>11</v>
      </c>
    </row>
    <row r="424" spans="1:7" x14ac:dyDescent="0.25">
      <c r="A424" t="s">
        <v>520</v>
      </c>
      <c r="B424" t="s">
        <v>158</v>
      </c>
      <c r="C424" t="s">
        <v>136</v>
      </c>
      <c r="D424" s="3">
        <v>6289</v>
      </c>
      <c r="E424" t="s">
        <v>32</v>
      </c>
      <c r="F424" s="16">
        <v>44137</v>
      </c>
      <c r="G424">
        <f>MONTH(Tabla2[[#This Row],[Fecha]])</f>
        <v>11</v>
      </c>
    </row>
    <row r="425" spans="1:7" x14ac:dyDescent="0.25">
      <c r="A425" t="s">
        <v>165</v>
      </c>
      <c r="B425" t="s">
        <v>166</v>
      </c>
      <c r="C425" t="s">
        <v>153</v>
      </c>
      <c r="D425" s="3">
        <v>1609</v>
      </c>
      <c r="E425" t="s">
        <v>32</v>
      </c>
      <c r="F425" s="16">
        <v>44138</v>
      </c>
      <c r="G425">
        <f>MONTH(Tabla2[[#This Row],[Fecha]])</f>
        <v>11</v>
      </c>
    </row>
    <row r="426" spans="1:7" x14ac:dyDescent="0.25">
      <c r="A426" t="s">
        <v>262</v>
      </c>
      <c r="B426" t="s">
        <v>114</v>
      </c>
      <c r="C426" t="s">
        <v>115</v>
      </c>
      <c r="D426" s="3">
        <v>1809</v>
      </c>
      <c r="E426" t="s">
        <v>28</v>
      </c>
      <c r="F426" s="16">
        <v>44140</v>
      </c>
      <c r="G426">
        <f>MONTH(Tabla2[[#This Row],[Fecha]])</f>
        <v>11</v>
      </c>
    </row>
    <row r="427" spans="1:7" x14ac:dyDescent="0.25">
      <c r="A427" t="s">
        <v>406</v>
      </c>
      <c r="B427" t="s">
        <v>59</v>
      </c>
      <c r="C427" t="s">
        <v>45</v>
      </c>
      <c r="D427" s="3">
        <v>1254</v>
      </c>
      <c r="E427" t="s">
        <v>39</v>
      </c>
      <c r="F427" s="16">
        <v>44140</v>
      </c>
      <c r="G427">
        <f>MONTH(Tabla2[[#This Row],[Fecha]])</f>
        <v>11</v>
      </c>
    </row>
    <row r="428" spans="1:7" x14ac:dyDescent="0.25">
      <c r="A428" t="s">
        <v>536</v>
      </c>
      <c r="B428" t="s">
        <v>126</v>
      </c>
      <c r="C428" t="s">
        <v>45</v>
      </c>
      <c r="D428" s="3">
        <v>7095</v>
      </c>
      <c r="E428" t="s">
        <v>39</v>
      </c>
      <c r="F428" s="16">
        <v>44140</v>
      </c>
      <c r="G428">
        <f>MONTH(Tabla2[[#This Row],[Fecha]])</f>
        <v>11</v>
      </c>
    </row>
    <row r="429" spans="1:7" x14ac:dyDescent="0.25">
      <c r="A429" t="s">
        <v>339</v>
      </c>
      <c r="B429" t="s">
        <v>99</v>
      </c>
      <c r="C429" t="s">
        <v>100</v>
      </c>
      <c r="D429" s="3">
        <v>1238</v>
      </c>
      <c r="E429" t="s">
        <v>39</v>
      </c>
      <c r="F429" s="16">
        <v>44141</v>
      </c>
      <c r="G429">
        <f>MONTH(Tabla2[[#This Row],[Fecha]])</f>
        <v>11</v>
      </c>
    </row>
    <row r="430" spans="1:7" x14ac:dyDescent="0.25">
      <c r="A430" t="s">
        <v>310</v>
      </c>
      <c r="B430" t="s">
        <v>224</v>
      </c>
      <c r="C430" t="s">
        <v>225</v>
      </c>
      <c r="D430" s="3">
        <v>1791</v>
      </c>
      <c r="E430" t="s">
        <v>28</v>
      </c>
      <c r="F430" s="16">
        <v>44143</v>
      </c>
      <c r="G430">
        <f>MONTH(Tabla2[[#This Row],[Fecha]])</f>
        <v>11</v>
      </c>
    </row>
    <row r="431" spans="1:7" x14ac:dyDescent="0.25">
      <c r="A431" t="s">
        <v>249</v>
      </c>
      <c r="B431" t="s">
        <v>77</v>
      </c>
      <c r="C431" t="s">
        <v>51</v>
      </c>
      <c r="D431" s="3">
        <v>57</v>
      </c>
      <c r="E431" t="s">
        <v>32</v>
      </c>
      <c r="F431" s="16">
        <v>44144</v>
      </c>
      <c r="G431">
        <f>MONTH(Tabla2[[#This Row],[Fecha]])</f>
        <v>11</v>
      </c>
    </row>
    <row r="432" spans="1:7" x14ac:dyDescent="0.25">
      <c r="A432" t="s">
        <v>424</v>
      </c>
      <c r="B432" t="s">
        <v>105</v>
      </c>
      <c r="C432" t="s">
        <v>106</v>
      </c>
      <c r="D432" s="3">
        <v>1717</v>
      </c>
      <c r="E432" t="s">
        <v>39</v>
      </c>
      <c r="F432" s="16">
        <v>44144</v>
      </c>
      <c r="G432">
        <f>MONTH(Tabla2[[#This Row],[Fecha]])</f>
        <v>11</v>
      </c>
    </row>
    <row r="433" spans="1:7" x14ac:dyDescent="0.25">
      <c r="A433" t="s">
        <v>445</v>
      </c>
      <c r="B433" t="s">
        <v>164</v>
      </c>
      <c r="C433" t="s">
        <v>148</v>
      </c>
      <c r="D433" s="3">
        <v>144</v>
      </c>
      <c r="E433" t="s">
        <v>39</v>
      </c>
      <c r="F433" s="16">
        <v>44144</v>
      </c>
      <c r="G433">
        <f>MONTH(Tabla2[[#This Row],[Fecha]])</f>
        <v>11</v>
      </c>
    </row>
    <row r="434" spans="1:7" x14ac:dyDescent="0.25">
      <c r="A434" t="s">
        <v>554</v>
      </c>
      <c r="B434" t="s">
        <v>227</v>
      </c>
      <c r="C434" t="s">
        <v>106</v>
      </c>
      <c r="D434" s="3">
        <v>14391</v>
      </c>
      <c r="E434" t="s">
        <v>39</v>
      </c>
      <c r="F434" s="16">
        <v>44144</v>
      </c>
      <c r="G434">
        <f>MONTH(Tabla2[[#This Row],[Fecha]])</f>
        <v>11</v>
      </c>
    </row>
    <row r="435" spans="1:7" x14ac:dyDescent="0.25">
      <c r="A435" t="s">
        <v>575</v>
      </c>
      <c r="B435" t="s">
        <v>79</v>
      </c>
      <c r="C435" t="s">
        <v>148</v>
      </c>
      <c r="D435" s="3">
        <v>12939</v>
      </c>
      <c r="E435" t="s">
        <v>39</v>
      </c>
      <c r="F435" s="16">
        <v>44144</v>
      </c>
      <c r="G435">
        <f>MONTH(Tabla2[[#This Row],[Fecha]])</f>
        <v>11</v>
      </c>
    </row>
    <row r="436" spans="1:7" x14ac:dyDescent="0.25">
      <c r="A436" t="s">
        <v>36</v>
      </c>
      <c r="B436" t="s">
        <v>37</v>
      </c>
      <c r="C436" t="s">
        <v>38</v>
      </c>
      <c r="D436" s="3">
        <v>3872</v>
      </c>
      <c r="E436" t="s">
        <v>39</v>
      </c>
      <c r="F436" s="16">
        <v>44146</v>
      </c>
      <c r="G436">
        <f>MONTH(Tabla2[[#This Row],[Fecha]])</f>
        <v>11</v>
      </c>
    </row>
    <row r="437" spans="1:7" x14ac:dyDescent="0.25">
      <c r="A437" t="s">
        <v>284</v>
      </c>
      <c r="B437" t="s">
        <v>172</v>
      </c>
      <c r="C437" t="s">
        <v>145</v>
      </c>
      <c r="D437" s="3">
        <v>876</v>
      </c>
      <c r="E437" t="s">
        <v>32</v>
      </c>
      <c r="F437" s="16">
        <v>44146</v>
      </c>
      <c r="G437">
        <f>MONTH(Tabla2[[#This Row],[Fecha]])</f>
        <v>11</v>
      </c>
    </row>
    <row r="438" spans="1:7" x14ac:dyDescent="0.25">
      <c r="A438" t="s">
        <v>137</v>
      </c>
      <c r="B438" t="s">
        <v>138</v>
      </c>
      <c r="C438" t="s">
        <v>139</v>
      </c>
      <c r="D438" s="3">
        <v>1920</v>
      </c>
      <c r="E438" t="s">
        <v>39</v>
      </c>
      <c r="F438" s="16">
        <v>44148</v>
      </c>
      <c r="G438">
        <f>MONTH(Tabla2[[#This Row],[Fecha]])</f>
        <v>11</v>
      </c>
    </row>
    <row r="439" spans="1:7" x14ac:dyDescent="0.25">
      <c r="A439" t="s">
        <v>46</v>
      </c>
      <c r="B439" t="s">
        <v>47</v>
      </c>
      <c r="C439" t="s">
        <v>48</v>
      </c>
      <c r="D439" s="3">
        <v>1257</v>
      </c>
      <c r="E439" t="s">
        <v>28</v>
      </c>
      <c r="F439" s="16">
        <v>44149</v>
      </c>
      <c r="G439">
        <f>MONTH(Tabla2[[#This Row],[Fecha]])</f>
        <v>11</v>
      </c>
    </row>
    <row r="440" spans="1:7" x14ac:dyDescent="0.25">
      <c r="A440" t="s">
        <v>427</v>
      </c>
      <c r="B440" t="s">
        <v>114</v>
      </c>
      <c r="C440" t="s">
        <v>115</v>
      </c>
      <c r="D440" s="3">
        <v>766</v>
      </c>
      <c r="E440" t="s">
        <v>39</v>
      </c>
      <c r="F440" s="16">
        <v>44154</v>
      </c>
      <c r="G440">
        <f>MONTH(Tabla2[[#This Row],[Fecha]])</f>
        <v>11</v>
      </c>
    </row>
    <row r="441" spans="1:7" x14ac:dyDescent="0.25">
      <c r="A441" t="s">
        <v>557</v>
      </c>
      <c r="B441" t="s">
        <v>34</v>
      </c>
      <c r="C441" t="s">
        <v>115</v>
      </c>
      <c r="D441" s="3">
        <v>7684</v>
      </c>
      <c r="E441" t="s">
        <v>39</v>
      </c>
      <c r="F441" s="16">
        <v>44154</v>
      </c>
      <c r="G441">
        <f>MONTH(Tabla2[[#This Row],[Fecha]])</f>
        <v>11</v>
      </c>
    </row>
    <row r="442" spans="1:7" x14ac:dyDescent="0.25">
      <c r="A442" t="s">
        <v>234</v>
      </c>
      <c r="B442" t="s">
        <v>44</v>
      </c>
      <c r="C442" t="s">
        <v>45</v>
      </c>
      <c r="D442" s="3">
        <v>516</v>
      </c>
      <c r="E442" t="s">
        <v>28</v>
      </c>
      <c r="F442" s="16">
        <v>44155</v>
      </c>
      <c r="G442">
        <f>MONTH(Tabla2[[#This Row],[Fecha]])</f>
        <v>11</v>
      </c>
    </row>
    <row r="443" spans="1:7" x14ac:dyDescent="0.25">
      <c r="A443" t="s">
        <v>95</v>
      </c>
      <c r="B443" t="s">
        <v>96</v>
      </c>
      <c r="C443" t="s">
        <v>97</v>
      </c>
      <c r="D443" s="3">
        <v>784</v>
      </c>
      <c r="E443" t="s">
        <v>32</v>
      </c>
      <c r="F443" s="16">
        <v>44158</v>
      </c>
      <c r="G443">
        <f>MONTH(Tabla2[[#This Row],[Fecha]])</f>
        <v>11</v>
      </c>
    </row>
    <row r="444" spans="1:7" x14ac:dyDescent="0.25">
      <c r="A444" t="s">
        <v>352</v>
      </c>
      <c r="B444" t="s">
        <v>138</v>
      </c>
      <c r="C444" t="s">
        <v>139</v>
      </c>
      <c r="D444" s="3">
        <v>577</v>
      </c>
      <c r="E444" t="s">
        <v>28</v>
      </c>
      <c r="F444" s="16">
        <v>44158</v>
      </c>
      <c r="G444">
        <f>MONTH(Tabla2[[#This Row],[Fecha]])</f>
        <v>11</v>
      </c>
    </row>
    <row r="445" spans="1:7" x14ac:dyDescent="0.25">
      <c r="A445" t="s">
        <v>399</v>
      </c>
      <c r="B445" t="s">
        <v>41</v>
      </c>
      <c r="C445" t="s">
        <v>42</v>
      </c>
      <c r="D445" s="3">
        <v>1521</v>
      </c>
      <c r="E445" t="s">
        <v>32</v>
      </c>
      <c r="F445" s="16">
        <v>44158</v>
      </c>
      <c r="G445">
        <f>MONTH(Tabla2[[#This Row],[Fecha]])</f>
        <v>11</v>
      </c>
    </row>
    <row r="446" spans="1:7" x14ac:dyDescent="0.25">
      <c r="A446" t="s">
        <v>483</v>
      </c>
      <c r="B446" t="s">
        <v>180</v>
      </c>
      <c r="C446" t="s">
        <v>139</v>
      </c>
      <c r="D446" s="3">
        <v>9612</v>
      </c>
      <c r="E446" t="s">
        <v>28</v>
      </c>
      <c r="F446" s="16">
        <v>44158</v>
      </c>
      <c r="G446">
        <f>MONTH(Tabla2[[#This Row],[Fecha]])</f>
        <v>11</v>
      </c>
    </row>
    <row r="447" spans="1:7" x14ac:dyDescent="0.25">
      <c r="A447" t="s">
        <v>529</v>
      </c>
      <c r="B447" t="s">
        <v>176</v>
      </c>
      <c r="C447" t="s">
        <v>42</v>
      </c>
      <c r="D447" s="3">
        <v>10472</v>
      </c>
      <c r="E447" t="s">
        <v>32</v>
      </c>
      <c r="F447" s="16">
        <v>44158</v>
      </c>
      <c r="G447">
        <f>MONTH(Tabla2[[#This Row],[Fecha]])</f>
        <v>11</v>
      </c>
    </row>
    <row r="448" spans="1:7" x14ac:dyDescent="0.25">
      <c r="A448" t="s">
        <v>43</v>
      </c>
      <c r="B448" t="s">
        <v>44</v>
      </c>
      <c r="C448" t="s">
        <v>45</v>
      </c>
      <c r="D448" s="3">
        <v>985</v>
      </c>
      <c r="E448" t="s">
        <v>39</v>
      </c>
      <c r="F448" s="16">
        <v>44159</v>
      </c>
      <c r="G448">
        <f>MONTH(Tabla2[[#This Row],[Fecha]])</f>
        <v>11</v>
      </c>
    </row>
    <row r="449" spans="1:7" x14ac:dyDescent="0.25">
      <c r="A449" t="s">
        <v>314</v>
      </c>
      <c r="B449" t="s">
        <v>34</v>
      </c>
      <c r="C449" t="s">
        <v>35</v>
      </c>
      <c r="D449" s="3">
        <v>1506</v>
      </c>
      <c r="E449" t="s">
        <v>32</v>
      </c>
      <c r="F449" s="16">
        <v>44162</v>
      </c>
      <c r="G449">
        <f>MONTH(Tabla2[[#This Row],[Fecha]])</f>
        <v>11</v>
      </c>
    </row>
    <row r="450" spans="1:7" x14ac:dyDescent="0.25">
      <c r="A450" t="s">
        <v>241</v>
      </c>
      <c r="B450" t="s">
        <v>59</v>
      </c>
      <c r="C450" t="s">
        <v>45</v>
      </c>
      <c r="D450" s="3">
        <v>1221</v>
      </c>
      <c r="E450" t="s">
        <v>32</v>
      </c>
      <c r="F450" s="16">
        <v>44163</v>
      </c>
      <c r="G450">
        <f>MONTH(Tabla2[[#This Row],[Fecha]])</f>
        <v>11</v>
      </c>
    </row>
    <row r="451" spans="1:7" x14ac:dyDescent="0.25">
      <c r="A451" t="s">
        <v>151</v>
      </c>
      <c r="B451" t="s">
        <v>152</v>
      </c>
      <c r="C451" t="s">
        <v>153</v>
      </c>
      <c r="D451" s="3">
        <v>1534</v>
      </c>
      <c r="E451" t="s">
        <v>32</v>
      </c>
      <c r="F451" s="16">
        <v>44164</v>
      </c>
      <c r="G451">
        <f>MONTH(Tabla2[[#This Row],[Fecha]])</f>
        <v>11</v>
      </c>
    </row>
    <row r="452" spans="1:7" x14ac:dyDescent="0.25">
      <c r="A452" t="s">
        <v>258</v>
      </c>
      <c r="B452" t="s">
        <v>102</v>
      </c>
      <c r="C452" t="s">
        <v>103</v>
      </c>
      <c r="D452" s="3">
        <v>979</v>
      </c>
      <c r="E452" t="s">
        <v>39</v>
      </c>
      <c r="F452" s="16">
        <v>44164</v>
      </c>
      <c r="G452">
        <f>MONTH(Tabla2[[#This Row],[Fecha]])</f>
        <v>11</v>
      </c>
    </row>
    <row r="453" spans="1:7" x14ac:dyDescent="0.25">
      <c r="A453" t="s">
        <v>131</v>
      </c>
      <c r="B453" t="s">
        <v>132</v>
      </c>
      <c r="C453" t="s">
        <v>133</v>
      </c>
      <c r="D453" s="3">
        <v>1972</v>
      </c>
      <c r="E453" t="s">
        <v>28</v>
      </c>
      <c r="F453" s="16">
        <v>44183</v>
      </c>
      <c r="G453">
        <f>MONTH(Tabla2[[#This Row],[Fecha]])</f>
        <v>12</v>
      </c>
    </row>
    <row r="454" spans="1:7" x14ac:dyDescent="0.25">
      <c r="A454" t="s">
        <v>62</v>
      </c>
      <c r="B454" t="s">
        <v>63</v>
      </c>
      <c r="C454" t="s">
        <v>31</v>
      </c>
      <c r="D454" s="3">
        <v>50</v>
      </c>
      <c r="E454" t="s">
        <v>32</v>
      </c>
      <c r="F454" s="16" t="s">
        <v>630</v>
      </c>
      <c r="G454" t="e">
        <f>MONTH(Tabla2[[#This Row],[Fecha]])</f>
        <v>#VALUE!</v>
      </c>
    </row>
    <row r="455" spans="1:7" x14ac:dyDescent="0.25">
      <c r="A455" t="s">
        <v>65</v>
      </c>
      <c r="B455" t="s">
        <v>66</v>
      </c>
      <c r="C455" t="s">
        <v>35</v>
      </c>
      <c r="D455" s="3">
        <v>75</v>
      </c>
      <c r="E455" t="s">
        <v>28</v>
      </c>
      <c r="F455" s="16" t="s">
        <v>630</v>
      </c>
      <c r="G455" t="e">
        <f>MONTH(Tabla2[[#This Row],[Fecha]])</f>
        <v>#VALUE!</v>
      </c>
    </row>
    <row r="456" spans="1:7" x14ac:dyDescent="0.25">
      <c r="A456" t="s">
        <v>192</v>
      </c>
      <c r="B456" t="s">
        <v>123</v>
      </c>
      <c r="C456" t="s">
        <v>100</v>
      </c>
      <c r="D456" s="3">
        <v>146</v>
      </c>
      <c r="E456" t="s">
        <v>32</v>
      </c>
      <c r="F456" s="16" t="s">
        <v>630</v>
      </c>
      <c r="G456" t="e">
        <f>MONTH(Tabla2[[#This Row],[Fecha]])</f>
        <v>#VALUE!</v>
      </c>
    </row>
    <row r="457" spans="1:7" x14ac:dyDescent="0.25">
      <c r="A457" t="s">
        <v>238</v>
      </c>
      <c r="B457" t="s">
        <v>55</v>
      </c>
      <c r="C457" t="s">
        <v>35</v>
      </c>
      <c r="D457" s="3">
        <v>34</v>
      </c>
      <c r="E457" t="s">
        <v>32</v>
      </c>
      <c r="F457" s="16" t="s">
        <v>630</v>
      </c>
      <c r="G457" t="e">
        <f>MONTH(Tabla2[[#This Row],[Fecha]])</f>
        <v>#VALUE!</v>
      </c>
    </row>
    <row r="458" spans="1:7" x14ac:dyDescent="0.25">
      <c r="A458" t="s">
        <v>377</v>
      </c>
      <c r="B458" t="s">
        <v>123</v>
      </c>
      <c r="C458" t="s">
        <v>100</v>
      </c>
      <c r="D458" s="3">
        <v>426</v>
      </c>
      <c r="E458" t="s">
        <v>32</v>
      </c>
      <c r="F458" s="16" t="s">
        <v>630</v>
      </c>
      <c r="G458" t="e">
        <f>MONTH(Tabla2[[#This Row],[Fecha]])</f>
        <v>#VALUE!</v>
      </c>
    </row>
    <row r="459" spans="1:7" x14ac:dyDescent="0.25">
      <c r="A459" t="s">
        <v>508</v>
      </c>
      <c r="B459" t="s">
        <v>123</v>
      </c>
      <c r="C459" t="s">
        <v>100</v>
      </c>
      <c r="D459" s="3">
        <v>14139</v>
      </c>
      <c r="E459" t="s">
        <v>32</v>
      </c>
      <c r="F459" s="16" t="s">
        <v>630</v>
      </c>
      <c r="G459" t="e">
        <f>MONTH(Tabla2[[#This Row],[Fecha]])</f>
        <v>#VALUE!</v>
      </c>
    </row>
  </sheetData>
  <sortState xmlns:xlrd2="http://schemas.microsoft.com/office/spreadsheetml/2017/richdata2" ref="K4:L15">
    <sortCondition descending="1" ref="L3:L15"/>
  </sortState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74BB-7C64-49FC-A199-84F3AC4E955E}">
  <dimension ref="A1:D85"/>
  <sheetViews>
    <sheetView topLeftCell="A64" workbookViewId="0">
      <selection sqref="A1:D85"/>
    </sheetView>
  </sheetViews>
  <sheetFormatPr baseColWidth="10" defaultRowHeight="15" x14ac:dyDescent="0.25"/>
  <cols>
    <col min="2" max="2" width="46.28515625" customWidth="1"/>
    <col min="3" max="3" width="17.85546875" customWidth="1"/>
  </cols>
  <sheetData>
    <row r="1" spans="1:4" x14ac:dyDescent="0.25">
      <c r="A1" t="s">
        <v>607</v>
      </c>
      <c r="B1" t="s">
        <v>608</v>
      </c>
      <c r="C1" t="s">
        <v>609</v>
      </c>
      <c r="D1" t="s">
        <v>610</v>
      </c>
    </row>
    <row r="2" spans="1:4" x14ac:dyDescent="0.25">
      <c r="A2" s="1">
        <v>1</v>
      </c>
      <c r="B2" s="1" t="s">
        <v>611</v>
      </c>
      <c r="C2" s="3">
        <v>1666</v>
      </c>
      <c r="D2" s="1" t="s">
        <v>612</v>
      </c>
    </row>
    <row r="3" spans="1:4" x14ac:dyDescent="0.25">
      <c r="A3" s="1">
        <v>2</v>
      </c>
      <c r="B3" s="1" t="s">
        <v>613</v>
      </c>
      <c r="C3" s="3">
        <v>2083</v>
      </c>
      <c r="D3" s="1" t="s">
        <v>612</v>
      </c>
    </row>
    <row r="4" spans="1:4" x14ac:dyDescent="0.25">
      <c r="A4" s="1">
        <v>3</v>
      </c>
      <c r="B4" s="1" t="s">
        <v>614</v>
      </c>
      <c r="C4" s="3">
        <v>1916</v>
      </c>
      <c r="D4" s="1" t="s">
        <v>612</v>
      </c>
    </row>
    <row r="5" spans="1:4" x14ac:dyDescent="0.25">
      <c r="A5" s="1">
        <v>4</v>
      </c>
      <c r="B5" s="1" t="s">
        <v>615</v>
      </c>
      <c r="C5" s="3">
        <v>1250</v>
      </c>
      <c r="D5" s="1" t="s">
        <v>612</v>
      </c>
    </row>
    <row r="6" spans="1:4" x14ac:dyDescent="0.25">
      <c r="A6" s="1">
        <v>5</v>
      </c>
      <c r="B6" s="1" t="s">
        <v>616</v>
      </c>
      <c r="C6" s="3">
        <v>1333</v>
      </c>
      <c r="D6" s="1" t="s">
        <v>612</v>
      </c>
    </row>
    <row r="7" spans="1:4" x14ac:dyDescent="0.25">
      <c r="A7" s="1">
        <v>6</v>
      </c>
      <c r="B7" s="1" t="s">
        <v>617</v>
      </c>
      <c r="C7" s="3">
        <v>1583</v>
      </c>
      <c r="D7" s="1" t="s">
        <v>612</v>
      </c>
    </row>
    <row r="8" spans="1:4" x14ac:dyDescent="0.25">
      <c r="A8" s="1">
        <v>7</v>
      </c>
      <c r="B8" s="1" t="s">
        <v>618</v>
      </c>
      <c r="C8" s="3">
        <v>1250</v>
      </c>
      <c r="D8" s="1" t="s">
        <v>612</v>
      </c>
    </row>
    <row r="9" spans="1:4" x14ac:dyDescent="0.25">
      <c r="A9" s="1">
        <v>8</v>
      </c>
      <c r="B9" s="1" t="s">
        <v>611</v>
      </c>
      <c r="C9" s="3">
        <v>1666</v>
      </c>
      <c r="D9" s="1" t="s">
        <v>619</v>
      </c>
    </row>
    <row r="10" spans="1:4" x14ac:dyDescent="0.25">
      <c r="A10" s="1">
        <v>9</v>
      </c>
      <c r="B10" s="1" t="s">
        <v>613</v>
      </c>
      <c r="C10" s="3">
        <v>2083</v>
      </c>
      <c r="D10" s="1" t="s">
        <v>619</v>
      </c>
    </row>
    <row r="11" spans="1:4" x14ac:dyDescent="0.25">
      <c r="A11" s="1">
        <v>10</v>
      </c>
      <c r="B11" s="1" t="s">
        <v>614</v>
      </c>
      <c r="C11" s="3">
        <v>1916</v>
      </c>
      <c r="D11" s="1" t="s">
        <v>619</v>
      </c>
    </row>
    <row r="12" spans="1:4" x14ac:dyDescent="0.25">
      <c r="A12" s="1">
        <v>11</v>
      </c>
      <c r="B12" s="1" t="s">
        <v>615</v>
      </c>
      <c r="C12" s="3">
        <v>1250</v>
      </c>
      <c r="D12" s="1" t="s">
        <v>619</v>
      </c>
    </row>
    <row r="13" spans="1:4" x14ac:dyDescent="0.25">
      <c r="A13" s="1">
        <v>12</v>
      </c>
      <c r="B13" s="1" t="s">
        <v>616</v>
      </c>
      <c r="C13" s="3">
        <v>1333</v>
      </c>
      <c r="D13" s="1" t="s">
        <v>619</v>
      </c>
    </row>
    <row r="14" spans="1:4" x14ac:dyDescent="0.25">
      <c r="A14" s="1">
        <v>13</v>
      </c>
      <c r="B14" s="1" t="s">
        <v>617</v>
      </c>
      <c r="C14" s="3">
        <v>1583</v>
      </c>
      <c r="D14" s="1" t="s">
        <v>619</v>
      </c>
    </row>
    <row r="15" spans="1:4" x14ac:dyDescent="0.25">
      <c r="A15" s="1">
        <v>14</v>
      </c>
      <c r="B15" s="1" t="s">
        <v>618</v>
      </c>
      <c r="C15" s="3">
        <v>1250</v>
      </c>
      <c r="D15" s="1" t="s">
        <v>619</v>
      </c>
    </row>
    <row r="16" spans="1:4" x14ac:dyDescent="0.25">
      <c r="A16" s="1">
        <v>15</v>
      </c>
      <c r="B16" s="1" t="s">
        <v>611</v>
      </c>
      <c r="C16" s="3">
        <v>1666</v>
      </c>
      <c r="D16" s="1" t="s">
        <v>620</v>
      </c>
    </row>
    <row r="17" spans="1:4" x14ac:dyDescent="0.25">
      <c r="A17" s="1">
        <v>16</v>
      </c>
      <c r="B17" s="1" t="s">
        <v>613</v>
      </c>
      <c r="C17" s="3">
        <v>2083</v>
      </c>
      <c r="D17" s="1" t="s">
        <v>620</v>
      </c>
    </row>
    <row r="18" spans="1:4" x14ac:dyDescent="0.25">
      <c r="A18" s="1">
        <v>17</v>
      </c>
      <c r="B18" s="1" t="s">
        <v>614</v>
      </c>
      <c r="C18" s="3">
        <v>1916</v>
      </c>
      <c r="D18" s="1" t="s">
        <v>620</v>
      </c>
    </row>
    <row r="19" spans="1:4" x14ac:dyDescent="0.25">
      <c r="A19" s="1">
        <v>18</v>
      </c>
      <c r="B19" s="1" t="s">
        <v>615</v>
      </c>
      <c r="C19" s="3">
        <v>1250</v>
      </c>
      <c r="D19" s="1" t="s">
        <v>620</v>
      </c>
    </row>
    <row r="20" spans="1:4" x14ac:dyDescent="0.25">
      <c r="A20" s="1">
        <v>19</v>
      </c>
      <c r="B20" s="1" t="s">
        <v>616</v>
      </c>
      <c r="C20" s="3">
        <v>1333</v>
      </c>
      <c r="D20" s="1" t="s">
        <v>620</v>
      </c>
    </row>
    <row r="21" spans="1:4" x14ac:dyDescent="0.25">
      <c r="A21" s="1">
        <v>20</v>
      </c>
      <c r="B21" s="1" t="s">
        <v>617</v>
      </c>
      <c r="C21" s="3">
        <v>1583</v>
      </c>
      <c r="D21" s="1" t="s">
        <v>620</v>
      </c>
    </row>
    <row r="22" spans="1:4" x14ac:dyDescent="0.25">
      <c r="A22" s="1">
        <v>21</v>
      </c>
      <c r="B22" s="1" t="s">
        <v>618</v>
      </c>
      <c r="C22" s="3">
        <v>1250</v>
      </c>
      <c r="D22" s="1" t="s">
        <v>620</v>
      </c>
    </row>
    <row r="23" spans="1:4" x14ac:dyDescent="0.25">
      <c r="A23" s="1">
        <v>22</v>
      </c>
      <c r="B23" s="1" t="s">
        <v>611</v>
      </c>
      <c r="C23" s="3">
        <v>1666</v>
      </c>
      <c r="D23" s="1" t="s">
        <v>621</v>
      </c>
    </row>
    <row r="24" spans="1:4" x14ac:dyDescent="0.25">
      <c r="A24" s="1">
        <v>23</v>
      </c>
      <c r="B24" s="1" t="s">
        <v>613</v>
      </c>
      <c r="C24" s="3">
        <v>2083</v>
      </c>
      <c r="D24" s="1" t="s">
        <v>621</v>
      </c>
    </row>
    <row r="25" spans="1:4" x14ac:dyDescent="0.25">
      <c r="A25" s="1">
        <v>24</v>
      </c>
      <c r="B25" s="1" t="s">
        <v>614</v>
      </c>
      <c r="C25" s="3">
        <v>1916</v>
      </c>
      <c r="D25" s="1" t="s">
        <v>621</v>
      </c>
    </row>
    <row r="26" spans="1:4" x14ac:dyDescent="0.25">
      <c r="A26" s="1">
        <v>25</v>
      </c>
      <c r="B26" s="1" t="s">
        <v>615</v>
      </c>
      <c r="C26" s="3">
        <v>1250</v>
      </c>
      <c r="D26" s="1" t="s">
        <v>621</v>
      </c>
    </row>
    <row r="27" spans="1:4" x14ac:dyDescent="0.25">
      <c r="A27" s="1">
        <v>26</v>
      </c>
      <c r="B27" s="1" t="s">
        <v>616</v>
      </c>
      <c r="C27" s="3">
        <v>1333</v>
      </c>
      <c r="D27" s="1" t="s">
        <v>621</v>
      </c>
    </row>
    <row r="28" spans="1:4" x14ac:dyDescent="0.25">
      <c r="A28" s="1">
        <v>27</v>
      </c>
      <c r="B28" s="1" t="s">
        <v>617</v>
      </c>
      <c r="C28" s="3">
        <v>1583</v>
      </c>
      <c r="D28" s="1" t="s">
        <v>621</v>
      </c>
    </row>
    <row r="29" spans="1:4" x14ac:dyDescent="0.25">
      <c r="A29" s="1">
        <v>28</v>
      </c>
      <c r="B29" s="1" t="s">
        <v>618</v>
      </c>
      <c r="C29" s="3">
        <v>1250</v>
      </c>
      <c r="D29" s="1" t="s">
        <v>621</v>
      </c>
    </row>
    <row r="30" spans="1:4" x14ac:dyDescent="0.25">
      <c r="A30" s="1">
        <v>29</v>
      </c>
      <c r="B30" s="1" t="s">
        <v>611</v>
      </c>
      <c r="C30" s="3">
        <v>1666</v>
      </c>
      <c r="D30" s="1" t="s">
        <v>622</v>
      </c>
    </row>
    <row r="31" spans="1:4" x14ac:dyDescent="0.25">
      <c r="A31" s="1">
        <v>30</v>
      </c>
      <c r="B31" s="1" t="s">
        <v>613</v>
      </c>
      <c r="C31" s="3">
        <v>2083</v>
      </c>
      <c r="D31" s="1" t="s">
        <v>622</v>
      </c>
    </row>
    <row r="32" spans="1:4" x14ac:dyDescent="0.25">
      <c r="A32" s="1">
        <v>31</v>
      </c>
      <c r="B32" s="1" t="s">
        <v>614</v>
      </c>
      <c r="C32" s="3">
        <v>1916</v>
      </c>
      <c r="D32" s="1" t="s">
        <v>622</v>
      </c>
    </row>
    <row r="33" spans="1:4" x14ac:dyDescent="0.25">
      <c r="A33" s="1">
        <v>32</v>
      </c>
      <c r="B33" s="1" t="s">
        <v>615</v>
      </c>
      <c r="C33" s="3">
        <v>1250</v>
      </c>
      <c r="D33" s="1" t="s">
        <v>622</v>
      </c>
    </row>
    <row r="34" spans="1:4" x14ac:dyDescent="0.25">
      <c r="A34" s="1">
        <v>33</v>
      </c>
      <c r="B34" s="1" t="s">
        <v>616</v>
      </c>
      <c r="C34" s="3">
        <v>1333</v>
      </c>
      <c r="D34" s="1" t="s">
        <v>622</v>
      </c>
    </row>
    <row r="35" spans="1:4" x14ac:dyDescent="0.25">
      <c r="A35" s="1">
        <v>34</v>
      </c>
      <c r="B35" s="1" t="s">
        <v>617</v>
      </c>
      <c r="C35" s="3">
        <v>1583</v>
      </c>
      <c r="D35" s="1" t="s">
        <v>622</v>
      </c>
    </row>
    <row r="36" spans="1:4" x14ac:dyDescent="0.25">
      <c r="A36" s="1">
        <v>35</v>
      </c>
      <c r="B36" s="1" t="s">
        <v>618</v>
      </c>
      <c r="C36" s="3">
        <v>1250</v>
      </c>
      <c r="D36" s="1" t="s">
        <v>622</v>
      </c>
    </row>
    <row r="37" spans="1:4" x14ac:dyDescent="0.25">
      <c r="A37" s="1">
        <v>36</v>
      </c>
      <c r="B37" s="1" t="s">
        <v>611</v>
      </c>
      <c r="C37" s="3">
        <v>1666</v>
      </c>
      <c r="D37" s="1" t="s">
        <v>623</v>
      </c>
    </row>
    <row r="38" spans="1:4" x14ac:dyDescent="0.25">
      <c r="A38" s="1">
        <v>37</v>
      </c>
      <c r="B38" s="1" t="s">
        <v>613</v>
      </c>
      <c r="C38" s="3">
        <v>2083</v>
      </c>
      <c r="D38" s="1" t="s">
        <v>623</v>
      </c>
    </row>
    <row r="39" spans="1:4" x14ac:dyDescent="0.25">
      <c r="A39" s="1">
        <v>38</v>
      </c>
      <c r="B39" s="1" t="s">
        <v>614</v>
      </c>
      <c r="C39" s="3">
        <v>1916</v>
      </c>
      <c r="D39" s="1" t="s">
        <v>623</v>
      </c>
    </row>
    <row r="40" spans="1:4" x14ac:dyDescent="0.25">
      <c r="A40" s="1">
        <v>39</v>
      </c>
      <c r="B40" s="1" t="s">
        <v>615</v>
      </c>
      <c r="C40" s="3">
        <v>1250</v>
      </c>
      <c r="D40" s="1" t="s">
        <v>623</v>
      </c>
    </row>
    <row r="41" spans="1:4" x14ac:dyDescent="0.25">
      <c r="A41" s="1">
        <v>40</v>
      </c>
      <c r="B41" s="1" t="s">
        <v>616</v>
      </c>
      <c r="C41" s="3">
        <v>1333</v>
      </c>
      <c r="D41" s="1" t="s">
        <v>623</v>
      </c>
    </row>
    <row r="42" spans="1:4" x14ac:dyDescent="0.25">
      <c r="A42" s="1">
        <v>41</v>
      </c>
      <c r="B42" s="1" t="s">
        <v>617</v>
      </c>
      <c r="C42" s="3">
        <v>1583</v>
      </c>
      <c r="D42" s="1" t="s">
        <v>623</v>
      </c>
    </row>
    <row r="43" spans="1:4" x14ac:dyDescent="0.25">
      <c r="A43" s="1">
        <v>42</v>
      </c>
      <c r="B43" s="1" t="s">
        <v>618</v>
      </c>
      <c r="C43" s="3">
        <v>1250</v>
      </c>
      <c r="D43" s="1" t="s">
        <v>623</v>
      </c>
    </row>
    <row r="44" spans="1:4" x14ac:dyDescent="0.25">
      <c r="A44" s="1">
        <v>43</v>
      </c>
      <c r="B44" s="1" t="s">
        <v>611</v>
      </c>
      <c r="C44" s="3">
        <v>1666</v>
      </c>
      <c r="D44" s="1" t="s">
        <v>624</v>
      </c>
    </row>
    <row r="45" spans="1:4" x14ac:dyDescent="0.25">
      <c r="A45" s="1">
        <v>44</v>
      </c>
      <c r="B45" s="1" t="s">
        <v>613</v>
      </c>
      <c r="C45" s="3">
        <v>2083</v>
      </c>
      <c r="D45" s="1" t="s">
        <v>624</v>
      </c>
    </row>
    <row r="46" spans="1:4" x14ac:dyDescent="0.25">
      <c r="A46" s="1">
        <v>45</v>
      </c>
      <c r="B46" s="1" t="s">
        <v>614</v>
      </c>
      <c r="C46" s="3">
        <v>1916</v>
      </c>
      <c r="D46" s="1" t="s">
        <v>624</v>
      </c>
    </row>
    <row r="47" spans="1:4" x14ac:dyDescent="0.25">
      <c r="A47" s="1">
        <v>46</v>
      </c>
      <c r="B47" s="1" t="s">
        <v>615</v>
      </c>
      <c r="C47" s="3">
        <v>1250</v>
      </c>
      <c r="D47" s="1" t="s">
        <v>624</v>
      </c>
    </row>
    <row r="48" spans="1:4" x14ac:dyDescent="0.25">
      <c r="A48" s="1">
        <v>47</v>
      </c>
      <c r="B48" s="1" t="s">
        <v>616</v>
      </c>
      <c r="C48" s="3">
        <v>1333</v>
      </c>
      <c r="D48" s="1" t="s">
        <v>624</v>
      </c>
    </row>
    <row r="49" spans="1:4" x14ac:dyDescent="0.25">
      <c r="A49" s="1">
        <v>48</v>
      </c>
      <c r="B49" s="1" t="s">
        <v>617</v>
      </c>
      <c r="C49" s="3">
        <v>1583</v>
      </c>
      <c r="D49" s="1" t="s">
        <v>624</v>
      </c>
    </row>
    <row r="50" spans="1:4" x14ac:dyDescent="0.25">
      <c r="A50" s="1">
        <v>49</v>
      </c>
      <c r="B50" s="1" t="s">
        <v>618</v>
      </c>
      <c r="C50" s="3">
        <v>1250</v>
      </c>
      <c r="D50" s="1" t="s">
        <v>624</v>
      </c>
    </row>
    <row r="51" spans="1:4" x14ac:dyDescent="0.25">
      <c r="A51" s="1">
        <v>50</v>
      </c>
      <c r="B51" s="1" t="s">
        <v>611</v>
      </c>
      <c r="C51" s="3">
        <v>1666</v>
      </c>
      <c r="D51" s="1" t="s">
        <v>625</v>
      </c>
    </row>
    <row r="52" spans="1:4" x14ac:dyDescent="0.25">
      <c r="A52" s="1">
        <v>51</v>
      </c>
      <c r="B52" s="1" t="s">
        <v>613</v>
      </c>
      <c r="C52" s="3">
        <v>2083</v>
      </c>
      <c r="D52" s="1" t="s">
        <v>625</v>
      </c>
    </row>
    <row r="53" spans="1:4" x14ac:dyDescent="0.25">
      <c r="A53" s="1">
        <v>52</v>
      </c>
      <c r="B53" s="1" t="s">
        <v>614</v>
      </c>
      <c r="C53" s="3">
        <v>1916</v>
      </c>
      <c r="D53" s="1" t="s">
        <v>625</v>
      </c>
    </row>
    <row r="54" spans="1:4" x14ac:dyDescent="0.25">
      <c r="A54" s="1">
        <v>53</v>
      </c>
      <c r="B54" s="1" t="s">
        <v>615</v>
      </c>
      <c r="C54" s="3">
        <v>1250</v>
      </c>
      <c r="D54" s="1" t="s">
        <v>625</v>
      </c>
    </row>
    <row r="55" spans="1:4" x14ac:dyDescent="0.25">
      <c r="A55" s="1">
        <v>54</v>
      </c>
      <c r="B55" s="1" t="s">
        <v>616</v>
      </c>
      <c r="C55" s="3">
        <v>1333</v>
      </c>
      <c r="D55" s="1" t="s">
        <v>625</v>
      </c>
    </row>
    <row r="56" spans="1:4" x14ac:dyDescent="0.25">
      <c r="A56" s="1">
        <v>55</v>
      </c>
      <c r="B56" s="1" t="s">
        <v>617</v>
      </c>
      <c r="C56" s="3">
        <v>1583</v>
      </c>
      <c r="D56" s="1" t="s">
        <v>625</v>
      </c>
    </row>
    <row r="57" spans="1:4" x14ac:dyDescent="0.25">
      <c r="A57" s="1">
        <v>56</v>
      </c>
      <c r="B57" s="1" t="s">
        <v>618</v>
      </c>
      <c r="C57" s="3">
        <v>1250</v>
      </c>
      <c r="D57" s="1" t="s">
        <v>625</v>
      </c>
    </row>
    <row r="58" spans="1:4" x14ac:dyDescent="0.25">
      <c r="A58" s="1">
        <v>57</v>
      </c>
      <c r="B58" s="1" t="s">
        <v>611</v>
      </c>
      <c r="C58" s="3">
        <v>1666</v>
      </c>
      <c r="D58" s="1" t="s">
        <v>626</v>
      </c>
    </row>
    <row r="59" spans="1:4" x14ac:dyDescent="0.25">
      <c r="A59" s="1">
        <v>58</v>
      </c>
      <c r="B59" s="1" t="s">
        <v>613</v>
      </c>
      <c r="C59" s="3">
        <v>2083</v>
      </c>
      <c r="D59" s="1" t="s">
        <v>626</v>
      </c>
    </row>
    <row r="60" spans="1:4" x14ac:dyDescent="0.25">
      <c r="A60" s="1">
        <v>59</v>
      </c>
      <c r="B60" s="1" t="s">
        <v>614</v>
      </c>
      <c r="C60" s="3">
        <v>1916</v>
      </c>
      <c r="D60" s="1" t="s">
        <v>626</v>
      </c>
    </row>
    <row r="61" spans="1:4" x14ac:dyDescent="0.25">
      <c r="A61" s="1">
        <v>60</v>
      </c>
      <c r="B61" s="1" t="s">
        <v>615</v>
      </c>
      <c r="C61" s="3">
        <v>1250</v>
      </c>
      <c r="D61" s="1" t="s">
        <v>626</v>
      </c>
    </row>
    <row r="62" spans="1:4" x14ac:dyDescent="0.25">
      <c r="A62" s="1">
        <v>61</v>
      </c>
      <c r="B62" s="1" t="s">
        <v>616</v>
      </c>
      <c r="C62" s="3">
        <v>1333</v>
      </c>
      <c r="D62" s="1" t="s">
        <v>626</v>
      </c>
    </row>
    <row r="63" spans="1:4" x14ac:dyDescent="0.25">
      <c r="A63" s="1">
        <v>62</v>
      </c>
      <c r="B63" s="1" t="s">
        <v>617</v>
      </c>
      <c r="C63" s="3">
        <v>1583</v>
      </c>
      <c r="D63" s="1" t="s">
        <v>626</v>
      </c>
    </row>
    <row r="64" spans="1:4" x14ac:dyDescent="0.25">
      <c r="A64" s="1">
        <v>63</v>
      </c>
      <c r="B64" s="1" t="s">
        <v>618</v>
      </c>
      <c r="C64" s="3">
        <v>1250</v>
      </c>
      <c r="D64" s="1" t="s">
        <v>626</v>
      </c>
    </row>
    <row r="65" spans="1:4" x14ac:dyDescent="0.25">
      <c r="A65" s="1">
        <v>64</v>
      </c>
      <c r="B65" s="1" t="s">
        <v>611</v>
      </c>
      <c r="C65" s="3">
        <v>1666</v>
      </c>
      <c r="D65" s="1" t="s">
        <v>627</v>
      </c>
    </row>
    <row r="66" spans="1:4" x14ac:dyDescent="0.25">
      <c r="A66" s="1">
        <v>65</v>
      </c>
      <c r="B66" s="1" t="s">
        <v>613</v>
      </c>
      <c r="C66" s="3">
        <v>2083</v>
      </c>
      <c r="D66" s="1" t="s">
        <v>627</v>
      </c>
    </row>
    <row r="67" spans="1:4" x14ac:dyDescent="0.25">
      <c r="A67" s="1">
        <v>66</v>
      </c>
      <c r="B67" s="1" t="s">
        <v>614</v>
      </c>
      <c r="C67" s="3">
        <v>1916</v>
      </c>
      <c r="D67" s="1" t="s">
        <v>627</v>
      </c>
    </row>
    <row r="68" spans="1:4" x14ac:dyDescent="0.25">
      <c r="A68" s="1">
        <v>67</v>
      </c>
      <c r="B68" s="1" t="s">
        <v>615</v>
      </c>
      <c r="C68" s="3">
        <v>1250</v>
      </c>
      <c r="D68" s="1" t="s">
        <v>627</v>
      </c>
    </row>
    <row r="69" spans="1:4" x14ac:dyDescent="0.25">
      <c r="A69" s="1">
        <v>68</v>
      </c>
      <c r="B69" s="1" t="s">
        <v>616</v>
      </c>
      <c r="C69" s="3">
        <v>1333</v>
      </c>
      <c r="D69" s="1" t="s">
        <v>627</v>
      </c>
    </row>
    <row r="70" spans="1:4" x14ac:dyDescent="0.25">
      <c r="A70" s="1">
        <v>69</v>
      </c>
      <c r="B70" s="1" t="s">
        <v>617</v>
      </c>
      <c r="C70" s="3">
        <v>1583</v>
      </c>
      <c r="D70" s="1" t="s">
        <v>627</v>
      </c>
    </row>
    <row r="71" spans="1:4" x14ac:dyDescent="0.25">
      <c r="A71" s="1">
        <v>70</v>
      </c>
      <c r="B71" s="1" t="s">
        <v>618</v>
      </c>
      <c r="C71" s="3">
        <v>1250</v>
      </c>
      <c r="D71" s="1" t="s">
        <v>627</v>
      </c>
    </row>
    <row r="72" spans="1:4" x14ac:dyDescent="0.25">
      <c r="A72" s="1">
        <v>71</v>
      </c>
      <c r="B72" s="1" t="s">
        <v>611</v>
      </c>
      <c r="C72" s="3">
        <v>1666</v>
      </c>
      <c r="D72" s="1" t="s">
        <v>628</v>
      </c>
    </row>
    <row r="73" spans="1:4" x14ac:dyDescent="0.25">
      <c r="A73" s="1">
        <v>72</v>
      </c>
      <c r="B73" s="1" t="s">
        <v>613</v>
      </c>
      <c r="C73" s="3">
        <v>2083</v>
      </c>
      <c r="D73" s="1" t="s">
        <v>628</v>
      </c>
    </row>
    <row r="74" spans="1:4" x14ac:dyDescent="0.25">
      <c r="A74" s="1">
        <v>73</v>
      </c>
      <c r="B74" s="1" t="s">
        <v>614</v>
      </c>
      <c r="C74" s="3">
        <v>1916</v>
      </c>
      <c r="D74" s="1" t="s">
        <v>628</v>
      </c>
    </row>
    <row r="75" spans="1:4" x14ac:dyDescent="0.25">
      <c r="A75" s="1">
        <v>74</v>
      </c>
      <c r="B75" s="1" t="s">
        <v>615</v>
      </c>
      <c r="C75" s="3">
        <v>1250</v>
      </c>
      <c r="D75" s="1" t="s">
        <v>628</v>
      </c>
    </row>
    <row r="76" spans="1:4" x14ac:dyDescent="0.25">
      <c r="A76" s="1">
        <v>75</v>
      </c>
      <c r="B76" s="1" t="s">
        <v>616</v>
      </c>
      <c r="C76" s="3">
        <v>1333</v>
      </c>
      <c r="D76" s="1" t="s">
        <v>628</v>
      </c>
    </row>
    <row r="77" spans="1:4" x14ac:dyDescent="0.25">
      <c r="A77" s="1">
        <v>76</v>
      </c>
      <c r="B77" s="1" t="s">
        <v>617</v>
      </c>
      <c r="C77" s="3">
        <v>1583</v>
      </c>
      <c r="D77" s="1" t="s">
        <v>628</v>
      </c>
    </row>
    <row r="78" spans="1:4" x14ac:dyDescent="0.25">
      <c r="A78" s="1">
        <v>77</v>
      </c>
      <c r="B78" s="1" t="s">
        <v>618</v>
      </c>
      <c r="C78" s="3">
        <v>1250</v>
      </c>
      <c r="D78" s="1" t="s">
        <v>628</v>
      </c>
    </row>
    <row r="79" spans="1:4" x14ac:dyDescent="0.25">
      <c r="A79" s="1">
        <v>78</v>
      </c>
      <c r="B79" s="1" t="s">
        <v>611</v>
      </c>
      <c r="C79" s="3">
        <v>1666</v>
      </c>
      <c r="D79" s="1" t="s">
        <v>629</v>
      </c>
    </row>
    <row r="80" spans="1:4" x14ac:dyDescent="0.25">
      <c r="A80" s="1">
        <v>79</v>
      </c>
      <c r="B80" s="1" t="s">
        <v>613</v>
      </c>
      <c r="C80" s="3">
        <v>2083</v>
      </c>
      <c r="D80" s="1" t="s">
        <v>629</v>
      </c>
    </row>
    <row r="81" spans="1:4" x14ac:dyDescent="0.25">
      <c r="A81" s="1">
        <v>80</v>
      </c>
      <c r="B81" s="1" t="s">
        <v>614</v>
      </c>
      <c r="C81" s="3">
        <v>1916</v>
      </c>
      <c r="D81" s="1" t="s">
        <v>629</v>
      </c>
    </row>
    <row r="82" spans="1:4" x14ac:dyDescent="0.25">
      <c r="A82" s="1">
        <v>81</v>
      </c>
      <c r="B82" s="1" t="s">
        <v>615</v>
      </c>
      <c r="C82" s="3">
        <v>1250</v>
      </c>
      <c r="D82" s="1" t="s">
        <v>629</v>
      </c>
    </row>
    <row r="83" spans="1:4" x14ac:dyDescent="0.25">
      <c r="A83" s="1">
        <v>82</v>
      </c>
      <c r="B83" s="1" t="s">
        <v>616</v>
      </c>
      <c r="C83" s="3">
        <v>1333</v>
      </c>
      <c r="D83" s="1" t="s">
        <v>629</v>
      </c>
    </row>
    <row r="84" spans="1:4" x14ac:dyDescent="0.25">
      <c r="A84" s="1">
        <v>83</v>
      </c>
      <c r="B84" s="1" t="s">
        <v>617</v>
      </c>
      <c r="C84" s="3">
        <v>1583</v>
      </c>
      <c r="D84" s="1" t="s">
        <v>629</v>
      </c>
    </row>
    <row r="85" spans="1:4" x14ac:dyDescent="0.25">
      <c r="A85" s="1">
        <v>84</v>
      </c>
      <c r="B85" s="1" t="s">
        <v>618</v>
      </c>
      <c r="C85" s="3">
        <v>1250</v>
      </c>
      <c r="D85" s="1" t="s">
        <v>629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FFC6-906F-4A60-B2BA-1797A8D5FA94}">
  <dimension ref="A1:G9"/>
  <sheetViews>
    <sheetView workbookViewId="0">
      <selection activeCell="G2" sqref="G2"/>
    </sheetView>
  </sheetViews>
  <sheetFormatPr baseColWidth="10" defaultRowHeight="15" x14ac:dyDescent="0.25"/>
  <cols>
    <col min="7" max="7" width="11.85546875" bestFit="1" customWidth="1"/>
  </cols>
  <sheetData>
    <row r="1" spans="1:7" x14ac:dyDescent="0.25">
      <c r="A1" s="9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1" t="s">
        <v>24</v>
      </c>
      <c r="G1" s="29" t="s">
        <v>668</v>
      </c>
    </row>
    <row r="2" spans="1:7" x14ac:dyDescent="0.25">
      <c r="A2" s="5" t="s">
        <v>62</v>
      </c>
      <c r="B2" s="6" t="s">
        <v>63</v>
      </c>
      <c r="C2" s="6" t="s">
        <v>31</v>
      </c>
      <c r="D2" s="17">
        <v>50</v>
      </c>
      <c r="E2" s="6" t="s">
        <v>32</v>
      </c>
      <c r="F2" s="6" t="s">
        <v>64</v>
      </c>
      <c r="G2" s="3">
        <f>SUM(D2:D7)*0.28</f>
        <v>4163.6000000000004</v>
      </c>
    </row>
    <row r="3" spans="1:7" x14ac:dyDescent="0.25">
      <c r="A3" s="7" t="s">
        <v>65</v>
      </c>
      <c r="B3" s="8" t="s">
        <v>66</v>
      </c>
      <c r="C3" s="8" t="s">
        <v>35</v>
      </c>
      <c r="D3" s="18">
        <v>75</v>
      </c>
      <c r="E3" s="8" t="s">
        <v>28</v>
      </c>
      <c r="F3" s="8" t="s">
        <v>67</v>
      </c>
    </row>
    <row r="4" spans="1:7" x14ac:dyDescent="0.25">
      <c r="A4" s="5" t="s">
        <v>192</v>
      </c>
      <c r="B4" s="6" t="s">
        <v>123</v>
      </c>
      <c r="C4" s="6" t="s">
        <v>100</v>
      </c>
      <c r="D4" s="17">
        <v>146</v>
      </c>
      <c r="E4" s="6" t="s">
        <v>32</v>
      </c>
      <c r="F4" s="6" t="s">
        <v>193</v>
      </c>
    </row>
    <row r="5" spans="1:7" x14ac:dyDescent="0.25">
      <c r="A5" s="7" t="s">
        <v>238</v>
      </c>
      <c r="B5" s="8" t="s">
        <v>55</v>
      </c>
      <c r="C5" s="8" t="s">
        <v>35</v>
      </c>
      <c r="D5" s="18">
        <v>34</v>
      </c>
      <c r="E5" s="8" t="s">
        <v>32</v>
      </c>
      <c r="F5" s="8" t="s">
        <v>239</v>
      </c>
    </row>
    <row r="6" spans="1:7" x14ac:dyDescent="0.25">
      <c r="A6" s="5" t="s">
        <v>377</v>
      </c>
      <c r="B6" s="6" t="s">
        <v>123</v>
      </c>
      <c r="C6" s="6" t="s">
        <v>100</v>
      </c>
      <c r="D6" s="17">
        <v>426</v>
      </c>
      <c r="E6" s="6" t="s">
        <v>32</v>
      </c>
      <c r="F6" s="6" t="s">
        <v>378</v>
      </c>
    </row>
    <row r="7" spans="1:7" x14ac:dyDescent="0.25">
      <c r="A7" s="7" t="s">
        <v>508</v>
      </c>
      <c r="B7" s="8" t="s">
        <v>123</v>
      </c>
      <c r="C7" s="8" t="s">
        <v>100</v>
      </c>
      <c r="D7" s="18">
        <v>14139</v>
      </c>
      <c r="E7" s="8" t="s">
        <v>32</v>
      </c>
      <c r="F7" s="8" t="s">
        <v>378</v>
      </c>
    </row>
    <row r="9" spans="1:7" x14ac:dyDescent="0.25">
      <c r="A9" t="s">
        <v>667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< / K e y > < / D i a g r a m O b j e c t K e y > < D i a g r a m O b j e c t K e y > < K e y > C o l u m n s \ G a s t o < / K e y > < / D i a g r a m O b j e c t K e y > < D i a g r a m O b j e c t K e y > < K e y > C o l u m n s \ m o n t o < / K e y > < / D i a g r a m O b j e c t K e y > < D i a g r a m O b j e c t K e y > < K e y > C o l u m n s \ f e c h a 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 C o l u m n s \ n o _ f a c t u r a < / K e y > < / D i a g r a m O b j e c t K e y > < D i a g r a m O b j e c t K e y > < K e y > C o l u m n s \ N o m b r e   d e l   c l i e n t e < / K e y > < / D i a g r a m O b j e c t K e y > < D i a g r a m O b j e c t K e y > < K e y > C o l u m n s \ D i r e c c i � n < / K e y > < / D i a g r a m O b j e c t K e y > < D i a g r a m O b j e c t K e y > < K e y > C o l u m n s \ T o t a l   c o n   i v a < / K e y > < / D i a g r a m O b j e c t K e y > < D i a g r a m O b j e c t K e y > < K e y > C o l u m n s \ T i e n d a < / K e y > < / D i a g r a m O b j e c t K e y > < D i a g r a m O b j e c t K e y > < K e y > C o l u m n s \ F e c h a 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 c o n   i v a 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 T a b l a _ C O S T O S _ O P E R A T I V O S 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 T a b l a _ C O S T O S _ O P E R A T I V O S 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 C o l u m n s \ I D _ C O S T O < / K e y > < / D i a g r a m O b j e c t K e y > < D i a g r a m O b j e c t K e y > < K e y > C o l u m n s \ D E S C R I P C I O N < / K e y > < / D i a g r a m O b j e c t K e y > < D i a g r a m O b j e c t K e y > < K e y > C o l u m n s \ M O N T O 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D a t a M a s h u p   s q m i d = " 7 d 1 8 8 0 d c - b 1 0 d - 4 d e e - 9 b a b - 7 a 9 7 2 d 3 2 e 2 2 a "   x m l n s = " h t t p : / / s c h e m a s . m i c r o s o f t . c o m / D a t a M a s h u p " > A A A A A P U D A A B Q S w M E F A A C A A g A Q E j j V k C R O o e l A A A A 9 g A A A B I A H A B D b 2 5 m a W c v U G F j a 2 F n Z S 5 4 b W w g o h g A K K A U A A A A A A A A A A A A A A A A A A A A A A A A A A A A h Y 8 x D o I w G I W v Q r r T l p K o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s c L x i m Q G Y I u T Z f g U 1 7 n + 0 P h P X Q u K F X X N l w U w C Z I 5 D 3 B / 4 A U E s D B B Q A A g A I A E B I 4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O N W I O p f M u 4 A A A D F A Q A A E w A c A E Z v c m 1 1 b G F z L 1 N l Y 3 R p b 2 4 x L m 0 g o h g A K K A U A A A A A A A A A A A A A A A A A A A A A A A A A A A A f Z B B a 8 M g F M f v g X w H 8 b R B G O x c c n B L u p W U G K r b K C H I i 5 F G S C 2 Y d J e x 7 z 5 t 6 g 5 t q R f l + f 6 / 3 9 N R y U k f D G L z / r y I o z g a e 7 C q Q 6 + U c c o E r f I N 4 a t P y l C K B j X F E X K L W r 1 T x l V o 1 8 q n D C Z g h 6 O V 6 g F 3 o 0 m r z Y t g J f 1 a r k m R i 2 q L E 1 S / a 2 X B y l 5 L G E r 4 1 j v w x n S y R 9 U 8 J j M 1 I 5 w I U p L 1 l n G R Z x 8 8 L 4 R n t z A q 7 z p J f + o S 9 i r F N 5 p x U m j T u a t z B j e / t T 8 3 Z / 4 b d 8 8 R y 5 V g s l d 7 c M h 7 x i A K q U C f w 5 f s q + 8 S H N r B j 3 1 h D d i r Q O C f c v / 4 O N L m r m H x B 1 B L A Q I t A B Q A A g A I A E B I 4 1 Z A k T q H p Q A A A P Y A A A A S A A A A A A A A A A A A A A A A A A A A A A B D b 2 5 m a W c v U G F j a 2 F n Z S 5 4 b W x Q S w E C L Q A U A A I A C A B A S O N W D 8 r p q 6 Q A A A D p A A A A E w A A A A A A A A A A A A A A A A D x A A A A W 0 N v b n R l b n R f V H l w Z X N d L n h t b F B L A Q I t A B Q A A g A I A E B I 4 1 Y g 6 l 8 y 7 g A A A M U B A A A T A A A A A A A A A A A A A A A A A O I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L A A A A A A A A I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U 1 R P U 1 9 P U E V S Q V R J V k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D T 1 N U T 1 N f T 1 B F U k F U S V Z P U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N U T 1 N f T 1 B F U k F U S V Z P U y 9 B d X R v U m V t b 3 Z l Z E N v b H V t b n M x L n t J R F 9 D T 1 N U T y w w f S Z x d W 9 0 O y w m c X V v d D t T Z W N 0 a W 9 u M S 9 D T 1 N U T 1 N f T 1 B F U k F U S V Z P U y 9 B d X R v U m V t b 3 Z l Z E N v b H V t b n M x L n t E R V N D U k l Q Q 0 l P T i w x f S Z x d W 9 0 O y w m c X V v d D t T Z W N 0 a W 9 u M S 9 D T 1 N U T 1 N f T 1 B F U k F U S V Z P U y 9 B d X R v U m V t b 3 Z l Z E N v b H V t b n M x L n t N T 0 5 U T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1 N U T 1 N f T 1 B F U k F U S V Z P U y 9 B d X R v U m V t b 3 Z l Z E N v b H V t b n M x L n t J R F 9 D T 1 N U T y w w f S Z x d W 9 0 O y w m c X V v d D t T Z W N 0 a W 9 u M S 9 D T 1 N U T 1 N f T 1 B F U k F U S V Z P U y 9 B d X R v U m V t b 3 Z l Z E N v b H V t b n M x L n t E R V N D U k l Q Q 0 l P T i w x f S Z x d W 9 0 O y w m c X V v d D t T Z W N 0 a W 9 u M S 9 D T 1 N U T 1 N f T 1 B F U k F U S V Z P U y 9 B d X R v U m V t b 3 Z l Z E N v b H V t b n M x L n t N T 0 5 U T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R f Q 0 9 T V E 8 m c X V v d D s s J n F 1 b 3 Q 7 R E V T Q 1 J J U E N J T 0 4 m c X V v d D s s J n F 1 b 3 Q 7 T U 9 O V E 8 m c X V v d D t d I i A v P j x F b n R y e S B U e X B l P S J G a W x s Q 2 9 s d W 1 u V H l w Z X M i I F Z h b H V l P S J z Q k F Z R S I g L z 4 8 R W 5 0 c n k g V H l w Z T 0 i R m l s b E x h c 3 R V c G R h d G V k I i B W Y W x 1 Z T 0 i Z D I w M j M t M D c t M D N U M T U 6 M D I 6 M D E u M z c 2 M T g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l F 1 Z X J 5 S U Q i I F Z h b H V l P S J z O D A y M W Y 2 N W M t M z g 3 N y 0 0 Z D c 0 L W I 0 Y 2 U t N D F l M 2 Q 3 N W Y y N T I 0 I i A v P j w v U 3 R h Y m x l R W 5 0 c m l l c z 4 8 L 0 l 0 Z W 0 + P E l 0 Z W 0 + P E l 0 Z W 1 M b 2 N h d G l v b j 4 8 S X R l b V R 5 c G U + R m 9 y b X V s Y T w v S X R l b V R 5 c G U + P E l 0 Z W 1 Q Y X R o P l N l Y 3 R p b 2 4 x L 0 N P U 1 R P U 1 9 P U E V S Q V R J V k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L 0 R B V E F f Q U 5 B T F l T V F 9 F R F V U R U t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N f T 1 B F U k F U S V Z P U y 9 H V F 9 P U F 9 G S V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N f T 1 B F U k F U S V Z P U y 9 D T 1 N U T 1 N f T 1 B F U k F U S V Z P U 1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J Z 3 e w s E 1 S L F T D t m y u 8 8 g A A A A A A I A A A A A A B B m A A A A A Q A A I A A A A K g y 4 J W a S H a q o 7 A P L q / H z i 5 S P O y e Z F 8 6 P t b b x T d x 9 u V v A A A A A A 6 A A A A A A g A A I A A A A M J V p m C t z Z I n U + o 9 C D 7 C 4 I R d 2 j o M h X 1 e g c j X 6 H S M S 9 n K U A A A A B w 9 J w l t / 6 8 z t b y e b x d P + q r F 0 k T w b B X E h R 4 B 6 E l U M M K n c 3 s i C s c 3 y b b h g 1 C r / + 6 O G M m F K R u Q U d q P 2 y p h r Q D V 6 d O H l K 0 I 5 p K z k r j H A P 8 q 7 C E u Q A A A A C H 4 u J n r S 5 R a f c J F 2 d s k 8 G 0 X j z 6 Q 1 u n s G Z R F j K v t 8 B p e Y 3 + s F I 9 r r W G 6 G c i i C K 1 i z X B V 8 n U J h Q V C V t A j v D a U + s w = < / D a t a M a s h u p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 T a b l a _ C O S T O S _ O P E R A T I V O S 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_ C O S T O S _ O P E R A T I V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 I D _ C O S T O < / s t r i n g > < / k e y > < v a l u e > < i n t > 9 8 < / i n t > < / v a l u e > < / i t e m > < i t e m > < k e y > < s t r i n g > D E S C R I P C I O N < / s t r i n g > < / k e y > < v a l u e > < i n t > 1 1 9 < / i n t > < / v a l u e > < / i t e m > < i t e m > < k e y > < s t r i n g > M O N T O < / s t r i n g > < / k e y > < v a l u e > < i n t > 8 5 < / i n t > < / v a l u e > < / i t e m > < / C o l u m n W i d t h s > < C o l u m n D i s p l a y I n d e x > < i t e m > < k e y > < s t r i n g > I D _ C O S T O 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 M O N T O 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 c o n 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 T a b l a _ C O S T O S _ O P E R A T I V O S 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 T a b l a _ C O S T O S _ O P E R A T I V O S 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< / s t r i n g > < / k e y > < v a l u e > < i n t > 5 2 < / i n t > < / v a l u e > < / i t e m > < i t e m > < k e y > < s t r i n g > G a s t o < / s t r i n g > < / k e y > < v a l u e > < i n t > 7 1 < / i n t > < / v a l u e > < / i t e m > < i t e m > < k e y > < s t r i n g > m o n t o < / s t r i n g > < / k e y > < v a l u e > < i n t > 7 7 < / i n t > < / v a l u e > < / i t e m > < i t e m > < k e y > < s t r i n g > f e c h a < / s t r i n g > < / k e y > < v a l u e > < i n t > 7 0 < / i n t > < / v a l u e > < / i t e m > < / C o l u m n W i d t h s > < C o l u m n D i s p l a y I n d e x > < i t e m > < k e y > < s t r i n g > n o < / s t r i n g > < / k e y > < v a l u e > < i n t > 0 < / i n t > < / v a l u e > < / i t e m > < i t e m > < k e y > < s t r i n g > G a s t o < / s t r i n g > < / k e y > < v a l u e > < i n t > 1 < / i n t > < / v a l u e > < / i t e m > < i t e m > < k e y > < s t r i n g > m o n t o < / s t r i n g > < / k e y > < v a l u e > < i n t > 2 < / i n t > < / v a l u e > < / i t e m > < i t e m > < k e y > < s t r i n g > f e c h a 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a 2 , T a b l a 3 , T a b l a _ C O S T O S _ O P E R A T I V O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 2 0 2 3 - 0 7 - 0 3 T 1 2 : 1 6 : 3 7 . 0 5 6 6 9 0 7 - 0 6 : 0 0 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 n o _ f a c t u r a < / s t r i n g > < / k e y > < v a l u e > < i n t > 1 0 2 < / i n t > < / v a l u e > < / i t e m > < i t e m > < k e y > < s t r i n g > N o m b r e   d e l   c l i e n t e < / s t r i n g > < / k e y > < v a l u e > < i n t > 1 5 6 < / i n t > < / v a l u e > < / i t e m > < i t e m > < k e y > < s t r i n g > D i r e c c i � n < / s t r i n g > < / k e y > < v a l u e > < i n t > 9 4 < / i n t > < / v a l u e > < / i t e m > < i t e m > < k e y > < s t r i n g > T o t a l   c o n   i v a < / s t r i n g > < / k e y > < v a l u e > < i n t > 1 1 2 < / i n t > < / v a l u e > < / i t e m > < i t e m > < k e y > < s t r i n g > T i e n d a < / s t r i n g > < / k e y > < v a l u e > < i n t > 7 8 < / i n t > < / v a l u e > < / i t e m > < i t e m > < k e y > < s t r i n g > F e c h a < / s t r i n g > < / k e y > < v a l u e > < i n t > 7 2 < / i n t > < / v a l u e > < / i t e m > < / C o l u m n W i d t h s > < C o l u m n D i s p l a y I n d e x > < i t e m > < k e y > < s t r i n g > n o _ f a c t u r a 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 D i r e c c i � n < / s t r i n g > < / k e y > < v a l u e > < i n t > 2 < / i n t > < / v a l u e > < / i t e m > < i t e m > < k e y > < s t r i n g > T o t a l   c o n   i v a < / s t r i n g > < / k e y > < v a l u e > < i n t > 3 < / i n t > < / v a l u e > < / i t e m > < i t e m > < k e y > < s t r i n g > T i e n d a < / s t r i n g > < / k e y > < v a l u e > < i n t > 4 < / i n t > < / v a l u e > < / i t e m > < i t e m > < k e y > < s t r i n g > F e c h a 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a _ C O S T O S _ O P E R A T I V O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F36CCB3-A864-4494-A504-902C721F7DE7}">
  <ds:schemaRefs/>
</ds:datastoreItem>
</file>

<file path=customXml/itemProps10.xml><?xml version="1.0" encoding="utf-8"?>
<ds:datastoreItem xmlns:ds="http://schemas.openxmlformats.org/officeDocument/2006/customXml" ds:itemID="{42A628CD-3FBE-42AD-A393-7BDE76A5CFFF}">
  <ds:schemaRefs/>
</ds:datastoreItem>
</file>

<file path=customXml/itemProps11.xml><?xml version="1.0" encoding="utf-8"?>
<ds:datastoreItem xmlns:ds="http://schemas.openxmlformats.org/officeDocument/2006/customXml" ds:itemID="{EF9ED40F-C488-4705-9E0B-9F4B0D2D0A26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CF39D337-7700-41AB-B801-E3DEB7D7B3DC}">
  <ds:schemaRefs/>
</ds:datastoreItem>
</file>

<file path=customXml/itemProps13.xml><?xml version="1.0" encoding="utf-8"?>
<ds:datastoreItem xmlns:ds="http://schemas.openxmlformats.org/officeDocument/2006/customXml" ds:itemID="{7DBB5169-C9BF-4CBB-87E6-5DDBB6161874}">
  <ds:schemaRefs/>
</ds:datastoreItem>
</file>

<file path=customXml/itemProps14.xml><?xml version="1.0" encoding="utf-8"?>
<ds:datastoreItem xmlns:ds="http://schemas.openxmlformats.org/officeDocument/2006/customXml" ds:itemID="{D62634FF-792E-42F6-B8FB-925ECA9CBCF8}">
  <ds:schemaRefs/>
</ds:datastoreItem>
</file>

<file path=customXml/itemProps15.xml><?xml version="1.0" encoding="utf-8"?>
<ds:datastoreItem xmlns:ds="http://schemas.openxmlformats.org/officeDocument/2006/customXml" ds:itemID="{6B330167-FC8C-4DF9-8012-CFD02C0B19C8}">
  <ds:schemaRefs/>
</ds:datastoreItem>
</file>

<file path=customXml/itemProps16.xml><?xml version="1.0" encoding="utf-8"?>
<ds:datastoreItem xmlns:ds="http://schemas.openxmlformats.org/officeDocument/2006/customXml" ds:itemID="{44F19A2C-C2F3-4904-A52B-C8F6DF42B363}">
  <ds:schemaRefs/>
</ds:datastoreItem>
</file>

<file path=customXml/itemProps17.xml><?xml version="1.0" encoding="utf-8"?>
<ds:datastoreItem xmlns:ds="http://schemas.openxmlformats.org/officeDocument/2006/customXml" ds:itemID="{9A34E824-E6B0-4543-912D-748F45DC0232}">
  <ds:schemaRefs/>
</ds:datastoreItem>
</file>

<file path=customXml/itemProps18.xml><?xml version="1.0" encoding="utf-8"?>
<ds:datastoreItem xmlns:ds="http://schemas.openxmlformats.org/officeDocument/2006/customXml" ds:itemID="{20EF8C67-4C5B-45CB-A3D2-26F6309E81C0}">
  <ds:schemaRefs/>
</ds:datastoreItem>
</file>

<file path=customXml/itemProps19.xml><?xml version="1.0" encoding="utf-8"?>
<ds:datastoreItem xmlns:ds="http://schemas.openxmlformats.org/officeDocument/2006/customXml" ds:itemID="{97B47686-9EC8-4EED-99FB-1BF962CD0EFE}">
  <ds:schemaRefs/>
</ds:datastoreItem>
</file>

<file path=customXml/itemProps2.xml><?xml version="1.0" encoding="utf-8"?>
<ds:datastoreItem xmlns:ds="http://schemas.openxmlformats.org/officeDocument/2006/customXml" ds:itemID="{45D7D691-B182-451D-9847-48AE6D882544}">
  <ds:schemaRefs/>
</ds:datastoreItem>
</file>

<file path=customXml/itemProps3.xml><?xml version="1.0" encoding="utf-8"?>
<ds:datastoreItem xmlns:ds="http://schemas.openxmlformats.org/officeDocument/2006/customXml" ds:itemID="{FB4B5247-10A9-4853-B1EA-0BA212113005}">
  <ds:schemaRefs/>
</ds:datastoreItem>
</file>

<file path=customXml/itemProps4.xml><?xml version="1.0" encoding="utf-8"?>
<ds:datastoreItem xmlns:ds="http://schemas.openxmlformats.org/officeDocument/2006/customXml" ds:itemID="{66AC344D-C0FE-43EE-9232-D48D72737D77}">
  <ds:schemaRefs/>
</ds:datastoreItem>
</file>

<file path=customXml/itemProps5.xml><?xml version="1.0" encoding="utf-8"?>
<ds:datastoreItem xmlns:ds="http://schemas.openxmlformats.org/officeDocument/2006/customXml" ds:itemID="{19DF7725-2EBC-415C-820B-C00AE302C5B6}">
  <ds:schemaRefs/>
</ds:datastoreItem>
</file>

<file path=customXml/itemProps6.xml><?xml version="1.0" encoding="utf-8"?>
<ds:datastoreItem xmlns:ds="http://schemas.openxmlformats.org/officeDocument/2006/customXml" ds:itemID="{EE2B5A7D-BF97-4289-9296-CA0E23AD80F1}">
  <ds:schemaRefs/>
</ds:datastoreItem>
</file>

<file path=customXml/itemProps7.xml><?xml version="1.0" encoding="utf-8"?>
<ds:datastoreItem xmlns:ds="http://schemas.openxmlformats.org/officeDocument/2006/customXml" ds:itemID="{271EE4D8-6E36-4717-B44B-EFB358938E86}">
  <ds:schemaRefs/>
</ds:datastoreItem>
</file>

<file path=customXml/itemProps8.xml><?xml version="1.0" encoding="utf-8"?>
<ds:datastoreItem xmlns:ds="http://schemas.openxmlformats.org/officeDocument/2006/customXml" ds:itemID="{4AAB59FF-06EA-49E6-B8AB-A48E5CD6EC91}">
  <ds:schemaRefs/>
</ds:datastoreItem>
</file>

<file path=customXml/itemProps9.xml><?xml version="1.0" encoding="utf-8"?>
<ds:datastoreItem xmlns:ds="http://schemas.openxmlformats.org/officeDocument/2006/customXml" ds:itemID="{8FD45068-2AB2-4A73-95CC-8290657B48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 PROYECTO</vt:lpstr>
      <vt:lpstr>COSTOS_OPERATIVOS</vt:lpstr>
      <vt:lpstr>VENTAS_PJ</vt:lpstr>
      <vt:lpstr>GASTOS DE VENTA</vt:lpstr>
      <vt:lpstr>OUTLIERS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Analí Solis</dc:creator>
  <cp:lastModifiedBy>Analí Solis</cp:lastModifiedBy>
  <dcterms:created xsi:type="dcterms:W3CDTF">2023-07-03T14:13:44Z</dcterms:created>
  <dcterms:modified xsi:type="dcterms:W3CDTF">2023-07-03T18:17:16Z</dcterms:modified>
</cp:coreProperties>
</file>