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Library\Engineering\computer science\Data Science\portfolio projects\Project 6 - Excel\"/>
    </mc:Choice>
  </mc:AlternateContent>
  <xr:revisionPtr revIDLastSave="0" documentId="13_ncr:1_{44EB261C-5134-43D4-B41E-A79471D285AF}" xr6:coauthVersionLast="47" xr6:coauthVersionMax="47" xr10:uidLastSave="{00000000-0000-0000-0000-000000000000}"/>
  <bookViews>
    <workbookView xWindow="-108" yWindow="-108" windowWidth="23256" windowHeight="12456" tabRatio="724"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F17" i="17"/>
  <c r="M6" i="17"/>
  <c r="M19" i="17"/>
  <c r="M45"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<sst xmlns="http://schemas.openxmlformats.org/spreadsheetml/2006/main" count="11129" uniqueCount="6218">
  <si>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</si>
  <si>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</si>
  <si>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</si>
  <si>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</si>
  <si>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</si>
  <si>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</si>
  <si>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</si>
  <si>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</si>
  <si>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</si>
  <si>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</si>
  <si>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</si>
  <si>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</si>
  <si>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</si>
  <si>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</si>
  <si>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</si>
  <si>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</si>
  <si>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</si>
  <si>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</si>
  <si>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</si>
  <si>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</si>
  <si>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</si>
  <si>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</si>
  <si>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</si>
  <si>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</si>
  <si>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</si>
  <si>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</si>
  <si>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</si>
  <si>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</si>
  <si>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</si>
  <si>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</si>
  <si>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</si>
  <si>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</si>
  <si>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</si>
  <si>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</si>
  <si>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</si>
  <si>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</si>
  <si>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</si>
  <si>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</si>
  <si>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</si>
  <si>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</si>
  <si>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</si>
  <si>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</si>
  <si>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</si>
  <si>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</si>
  <si>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</si>
  <si>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</si>
  <si>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</si>
  <si>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</si>
  <si>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</si>
  <si>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</si>
  <si>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</si>
  <si>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</si>
  <si>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</si>
  <si>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</si>
  <si>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</si>
  <si>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</si>
  <si>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</si>
  <si>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</si>
  <si>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</si>
  <si>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</si>
  <si>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</si>
  <si>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</si>
  <si>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</si>
  <si>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</si>
  <si>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</si>
  <si>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</si>
  <si>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</si>
  <si>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</si>
  <si>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</si>
  <si>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</si>
  <si>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</si>
  <si>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</si>
  <si>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</si>
  <si>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</si>
  <si>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</si>
  <si>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</si>
  <si>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</si>
  <si>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</si>
  <si>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</si>
  <si>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</si>
  <si>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</si>
  <si>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</si>
  <si>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</si>
  <si>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</si>
  <si>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</si>
  <si>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</si>
  <si>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</si>
  <si>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</si>
  <si>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</si>
  <si>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</si>
  <si>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</si>
  <si>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</si>
  <si>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</si>
  <si>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</si>
  <si>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</si>
  <si>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</si>
  <si>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</si>
  <si>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</si>
  <si>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</si>
  <si>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</si>
  <si>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</si>
  <si>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</si>
  <si>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</si>
  <si>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</si>
  <si>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</si>
  <si>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</si>
  <si>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</si>
  <si>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</si>
  <si>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</si>
  <si>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</si>
  <si>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</si>
  <si>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</si>
  <si>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</si>
  <si>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</si>
  <si>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</si>
  <si>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</si>
  <si>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</si>
  <si>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</si>
  <si>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</si>
  <si>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</si>
  <si>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</si>
  <si>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</si>
  <si>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</si>
  <si>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</si>
  <si>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</si>
  <si>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</si>
  <si>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</si>
  <si>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</si>
  <si>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</si>
  <si>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</si>
  <si>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</si>
  <si>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</si>
  <si>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</si>
  <si>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</si>
  <si>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</si>
  <si>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</si>
  <si>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</si>
  <si>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</si>
  <si>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</si>
  <si>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</si>
  <si>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</si>
  <si>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</si>
  <si>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</si>
  <si>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</si>
  <si>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</si>
  <si>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</si>
  <si>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</si>
  <si>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</si>
  <si>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</si>
  <si>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</si>
  <si>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</si>
  <si>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</si>
  <si>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</si>
  <si>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</si>
  <si>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</si>
  <si>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</si>
  <si>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</si>
  <si>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</si>
  <si>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</si>
  <si>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</si>
  <si>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</si>
  <si>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</si>
  <si>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</si>
  <si>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</si>
  <si>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</si>
  <si>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</si>
  <si>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</si>
  <si>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</si>
  <si>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</si>
  <si>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</si>
  <si>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</si>
  <si>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</si>
  <si>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</si>
  <si>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</si>
  <si>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</si>
  <si>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</si>
  <si>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</si>
  <si>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</si>
  <si>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</si>
  <si>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</si>
  <si>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</si>
  <si>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</si>
  <si>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</si>
  <si>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</si>
  <si>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</si>
  <si>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</si>
  <si>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</si>
  <si>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</si>
  <si>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</si>
  <si>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</si>
  <si>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</si>
  <si>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</si>
  <si>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</si>
  <si>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</si>
  <si>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</si>
  <si>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</si>
  <si>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</si>
  <si>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</si>
  <si>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</si>
  <si>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</si>
  <si>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</si>
  <si>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</si>
  <si>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</si>
  <si>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</si>
  <si>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</si>
  <si>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</si>
  <si>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</si>
  <si>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</si>
  <si>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</si>
  <si>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</si>
  <si>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</si>
  <si>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</si>
  <si>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</si>
  <si>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</si>
  <si>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</si>
  <si>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</si>
  <si>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</si>
  <si>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</si>
  <si>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</si>
  <si>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</si>
  <si>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</si>
  <si>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</si>
  <si>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</si>
  <si>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</si>
  <si>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</si>
  <si>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</si>
  <si>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</si>
  <si>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</si>
  <si>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</si>
  <si>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</si>
  <si>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</si>
  <si>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</si>
  <si>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</si>
  <si>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</si>
  <si>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</si>
  <si>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</si>
  <si>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</si>
  <si>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</si>
  <si>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</si>
  <si>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</si>
  <si>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</si>
  <si>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</si>
  <si>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</si>
  <si>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</si>
  <si>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</si>
  <si>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</si>
  <si>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</si>
  <si>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</si>
  <si>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</si>
  <si>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</si>
  <si>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</si>
  <si>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</si>
  <si>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</si>
  <si>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</si>
  <si>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</si>
  <si>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</si>
  <si>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</si>
  <si>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</si>
  <si>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</si>
  <si>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</si>
  <si>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</si>
  <si>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</si>
  <si>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</si>
  <si>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</si>
  <si>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</si>
  <si>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</si>
  <si>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</si>
  <si>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</si>
  <si>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</si>
  <si>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</si>
  <si>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</si>
  <si>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</si>
  <si>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</si>
  <si>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</si>
  <si>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</si>
  <si>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</si>
  <si>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</si>
  <si>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</si>
  <si>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</si>
  <si>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</si>
  <si>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</si>
  <si>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</si>
  <si>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</si>
  <si>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</si>
  <si>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</si>
  <si>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</si>
  <si>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</si>
  <si>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</si>
  <si>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</si>
  <si>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</si>
  <si>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</si>
  <si>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</si>
  <si>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</si>
  <si>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</si>
  <si>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</si>
  <si>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</si>
  <si>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</si>
  <si>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</si>
  <si>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</si>
  <si>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</si>
  <si>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</si>
  <si>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</si>
  <si>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</si>
  <si>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</si>
  <si>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</si>
  <si>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</si>
  <si>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</si>
  <si>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</si>
  <si>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</si>
  <si>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</si>
  <si>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</si>
  <si>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</si>
  <si>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</si>
  <si>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</si>
  <si>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</si>
  <si>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</si>
  <si>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</si>
  <si>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</si>
  <si>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</si>
  <si>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</si>
  <si>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</si>
  <si>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</si>
  <si>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</si>
  <si>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</si>
  <si>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</si>
  <si>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</si>
  <si>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</si>
  <si>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</si>
  <si>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</si>
  <si>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</si>
  <si>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</si>
  <si>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</si>
  <si>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</si>
  <si>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</si>
  <si>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</si>
  <si>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</si>
  <si>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</si>
  <si>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</si>
  <si>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</si>
  <si>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</si>
  <si>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</si>
  <si>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</si>
  <si>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</si>
  <si>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</si>
  <si>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</si>
  <si>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</si>
  <si>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</si>
  <si>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</si>
  <si>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</si>
  <si>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</si>
  <si>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</si>
  <si>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</si>
  <si>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</si>
  <si>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</si>
  <si>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</si>
  <si>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</si>
  <si>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</si>
  <si>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</si>
  <si>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</si>
  <si>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</si>
  <si>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</si>
  <si>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</si>
  <si>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</si>
  <si>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</si>
  <si>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</si>
  <si>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</si>
  <si>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</si>
  <si>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</si>
  <si>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</si>
  <si>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</si>
  <si>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</si>
  <si>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</si>
  <si>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</si>
  <si>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</si>
  <si>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</si>
  <si>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</si>
  <si>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</si>
  <si>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</si>
  <si>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</si>
  <si>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</si>
  <si>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</si>
  <si>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</si>
  <si>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</si>
  <si>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</si>
  <si>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</si>
  <si>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</si>
  <si>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</si>
  <si>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</si>
  <si>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</si>
  <si>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</si>
  <si>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</si>
  <si>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</si>
  <si>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</si>
  <si>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</si>
  <si>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</si>
  <si>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</si>
  <si>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</si>
  <si>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</si>
  <si>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</si>
  <si>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</si>
  <si>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</si>
  <si>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</si>
  <si>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</si>
  <si>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</si>
  <si>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</si>
  <si>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</si>
  <si>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</si>
  <si>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</si>
  <si>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</si>
  <si>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</si>
  <si>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</si>
  <si>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</si>
  <si>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</si>
  <si>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</si>
  <si>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</si>
  <si>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</si>
  <si>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</si>
  <si>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</si>
  <si>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</si>
  <si>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</si>
  <si>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</si>
  <si>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</si>
  <si>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</si>
  <si>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</si>
  <si>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</si>
  <si>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</si>
  <si>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</si>
  <si>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</si>
  <si>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</si>
  <si>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</si>
  <si>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</si>
  <si>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</si>
  <si>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</si>
  <si>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</si>
  <si>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</si>
  <si>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</si>
  <si>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</si>
  <si>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</si>
  <si>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</si>
  <si>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</si>
  <si>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</si>
  <si>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</si>
  <si>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</si>
  <si>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</si>
  <si>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</si>
  <si>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</si>
  <si>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</si>
  <si>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</si>
  <si>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</si>
  <si>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</si>
  <si>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</si>
  <si>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</si>
  <si>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</si>
  <si>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</si>
  <si>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</si>
  <si>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</si>
  <si>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</si>
  <si>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</si>
  <si>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</si>
  <si>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</si>
  <si>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</si>
  <si>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</si>
  <si>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</si>
  <si>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</si>
  <si>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</si>
  <si>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</si>
  <si>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</si>
  <si>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</si>
  <si>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</si>
  <si>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</si>
  <si>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</si>
  <si>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</si>
  <si>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</si>
  <si>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</si>
  <si>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</si>
  <si>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</si>
  <si>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</si>
  <si>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</si>
  <si>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</si>
  <si>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</si>
  <si>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</si>
  <si>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</si>
  <si>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</si>
  <si>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</si>
  <si>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</si>
  <si>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</si>
  <si>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</si>
  <si>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</si>
  <si>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</si>
  <si>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</si>
  <si>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</si>
  <si>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</si>
  <si>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</si>
  <si>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</si>
  <si>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</si>
  <si>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</si>
  <si>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</si>
  <si>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</si>
  <si>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</si>
  <si>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</si>
  <si>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</si>
  <si>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</si>
  <si>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</si>
  <si>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</si>
  <si>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</si>
  <si>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</si>
  <si>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</si>
  <si>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</si>
  <si>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</si>
  <si>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</si>
  <si>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</si>
  <si>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</si>
  <si>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</si>
  <si>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</si>
  <si>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</si>
  <si>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</si>
  <si>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</si>
  <si>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</si>
  <si>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</si>
  <si>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</si>
  <si>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</si>
  <si>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</si>
  <si>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</si>
  <si>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</si>
  <si>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</si>
  <si>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</si>
  <si>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</si>
  <si>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</si>
  <si>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</si>
  <si>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</si>
  <si>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</si>
  <si>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</si>
  <si>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</si>
  <si>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</si>
  <si>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</si>
  <si>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</si>
  <si>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</si>
  <si>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</si>
  <si>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</si>
  <si>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</si>
  <si>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</si>
  <si>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</si>
  <si>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</si>
  <si>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</si>
  <si>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</si>
  <si>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</si>
  <si>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</si>
  <si>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</si>
  <si>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</si>
  <si>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</si>
  <si>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</si>
  <si>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</si>
  <si>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</si>
  <si>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</si>
  <si>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</si>
  <si>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</si>
  <si>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</si>
  <si>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</si>
  <si>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</si>
  <si>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</si>
  <si>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</si>
  <si>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</si>
  <si>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</si>
  <si>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</si>
  <si>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</si>
  <si>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</si>
  <si>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</si>
  <si>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</si>
  <si>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</si>
  <si>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</si>
  <si>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</si>
  <si>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</si>
  <si>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</si>
  <si>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</si>
  <si>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</si>
  <si>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</si>
  <si>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</si>
  <si>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</si>
  <si>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</si>
  <si>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</si>
  <si>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</si>
  <si>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</si>
  <si>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</si>
  <si>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</si>
  <si>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</si>
  <si>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</si>
  <si>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</si>
  <si>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</si>
  <si>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</si>
  <si>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</si>
  <si>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</si>
  <si>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</si>
  <si>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</si>
  <si>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</si>
  <si>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</si>
  <si>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</si>
  <si>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</si>
  <si>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</si>
  <si>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</si>
  <si>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</si>
  <si>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</si>
  <si>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</si>
  <si>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</si>
  <si>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</si>
  <si>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</si>
  <si>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</si>
  <si>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</si>
  <si>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</si>
  <si>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</si>
  <si>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</si>
  <si>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</si>
  <si>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</si>
  <si>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</si>
  <si>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</si>
  <si>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</si>
  <si>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</si>
  <si>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</si>
  <si>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</si>
  <si>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</si>
  <si>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</si>
  <si>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</si>
  <si>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</si>
  <si>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</si>
  <si>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</si>
  <si>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</si>
  <si>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</si>
  <si>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</si>
  <si>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</si>
  <si>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</si>
  <si>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</si>
  <si>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</si>
  <si>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</si>
  <si>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</si>
  <si>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</si>
  <si>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</si>
  <si>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</si>
  <si>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</si>
  <si>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</si>
  <si>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</si>
  <si>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</si>
  <si>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</si>
  <si>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</si>
  <si>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</si>
  <si>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</si>
  <si>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</si>
  <si>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</si>
  <si>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</si>
  <si>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</si>
  <si>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</si>
  <si>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</si>
  <si>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</si>
  <si>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</si>
  <si>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</si>
  <si>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</si>
  <si>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</si>
  <si>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</si>
  <si>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</si>
  <si>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</si>
  <si>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</si>
  <si>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</si>
  <si>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</si>
  <si>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</si>
  <si>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</si>
  <si>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</si>
  <si>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</si>
  <si>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</si>
  <si>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</si>
  <si>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</si>
  <si>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</si>
  <si>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</si>
  <si>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</si>
  <si>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</si>
  <si>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</si>
  <si>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</si>
  <si>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</si>
  <si>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</si>
  <si>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</si>
  <si>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</si>
  <si>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</si>
  <si>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</si>
  <si>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</si>
  <si>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</si>
  <si>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</si>
  <si>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</si>
  <si>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</si>
  <si>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</si>
  <si>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</si>
  <si>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</si>
  <si>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</si>
  <si>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</si>
  <si>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</si>
  <si>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</si>
  <si>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</si>
  <si>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</si>
  <si>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</si>
  <si>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</si>
  <si>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</si>
  <si>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</si>
  <si>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</si>
  <si>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</si>
  <si>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</si>
  <si>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</si>
  <si>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</si>
  <si>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</si>
  <si>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</si>
  <si>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</si>
  <si>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</si>
  <si>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</si>
  <si>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</si>
  <si>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</si>
  <si>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</si>
  <si>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</si>
  <si>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</si>
  <si>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</si>
  <si>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</si>
  <si>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</si>
  <si>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</si>
  <si>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</si>
  <si>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</si>
  <si>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</si>
  <si>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</si>
  <si>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</si>
  <si>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</si>
  <si>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</si>
  <si>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</si>
  <si>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</si>
  <si>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</si>
  <si>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</si>
  <si>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</si>
  <si>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</si>
  <si>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</si>
  <si>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</si>
  <si>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</si>
  <si>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</si>
  <si>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</si>
  <si>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</si>
  <si>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</si>
  <si>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</si>
  <si>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</si>
  <si>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</si>
  <si>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</si>
  <si>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</si>
  <si>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</si>
  <si>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</si>
  <si>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</si>
  <si>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</si>
  <si>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</si>
  <si>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</si>
  <si>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</si>
  <si>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</si>
  <si>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</si>
  <si>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</si>
  <si>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</si>
  <si>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</si>
  <si>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</si>
  <si>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</si>
  <si>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</si>
  <si>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</si>
  <si>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</si>
  <si>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</si>
  <si>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</si>
  <si>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</si>
  <si>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</si>
  <si>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</si>
  <si>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</si>
  <si>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</si>
  <si>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</si>
  <si>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</si>
  <si>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</si>
  <si>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</si>
  <si>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</si>
  <si>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</si>
  <si>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</si>
  <si>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</si>
  <si>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</si>
  <si>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</si>
  <si>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</si>
  <si>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</si>
  <si>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</si>
  <si>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</si>
  <si>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</si>
  <si>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</si>
  <si>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</si>
  <si>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</si>
  <si>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</si>
  <si>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</si>
  <si>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</si>
  <si>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</si>
  <si>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</si>
  <si>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</si>
  <si>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</si>
  <si>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</si>
  <si>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</si>
  <si>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</si>
  <si>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</si>
  <si>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</si>
  <si>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</si>
  <si>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</si>
  <si>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</si>
  <si>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</si>
  <si>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</si>
  <si>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</si>
  <si>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</si>
  <si>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</si>
  <si>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</si>
  <si>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</si>
  <si>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</si>
  <si>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</si>
  <si>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</si>
  <si>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</si>
  <si>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</si>
  <si>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</si>
  <si>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</si>
  <si>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</si>
  <si>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</si>
  <si>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</si>
  <si>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</si>
  <si>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</si>
  <si>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</si>
  <si>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</si>
  <si>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</si>
  <si>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</si>
  <si>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</si>
  <si>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</si>
  <si>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</si>
  <si>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</si>
  <si>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</si>
  <si>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</si>
  <si>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</si>
  <si>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</si>
  <si>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</si>
  <si>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</si>
  <si>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</si>
  <si>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</si>
  <si>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</si>
  <si>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</si>
  <si>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</si>
  <si>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</si>
  <si>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</si>
  <si>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</si>
  <si>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</si>
  <si>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</si>
  <si>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</si>
  <si>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</si>
  <si>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</si>
  <si>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</si>
  <si>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</si>
  <si>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</si>
  <si>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</si>
  <si>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</si>
  <si>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</si>
  <si>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</si>
  <si>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</si>
  <si>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</si>
  <si>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</si>
  <si>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</si>
  <si>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</si>
  <si>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</si>
  <si>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</si>
  <si>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</si>
  <si>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</si>
  <si>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</si>
  <si>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</si>
  <si>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</si>
  <si>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</si>
  <si>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</si>
  <si>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</si>
  <si>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</si>
  <si>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</si>
  <si>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</si>
  <si>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</si>
  <si>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</si>
  <si>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</si>
  <si>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</si>
  <si>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</si>
  <si>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</si>
  <si>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</si>
  <si>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</si>
  <si>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</si>
  <si>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</si>
  <si>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</si>
  <si>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</si>
  <si>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</si>
  <si>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</si>
  <si>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</si>
  <si>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</si>
  <si>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</si>
  <si>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</si>
  <si>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</si>
  <si>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</si>
  <si>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</si>
  <si>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</si>
  <si>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</si>
  <si>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</si>
  <si>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</si>
  <si>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</si>
  <si>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</si>
  <si>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</si>
  <si>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</si>
  <si>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</si>
  <si>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</si>
  <si>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</si>
  <si>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</si>
  <si>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</si>
  <si>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</si>
  <si>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</si>
  <si>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</si>
  <si>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</si>
  <si>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</si>
  <si>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</si>
  <si>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</si>
  <si>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</si>
  <si>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</si>
  <si>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</si>
  <si>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</si>
  <si>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</si>
  <si>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</si>
  <si>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</si>
  <si>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</si>
  <si>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</si>
  <si>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</si>
  <si>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</si>
  <si>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</si>
  <si>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</si>
  <si>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</si>
  <si>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</si>
  <si>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</si>
  <si>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</si>
  <si>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</si>
  <si>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</si>
  <si>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</si>
  <si>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</si>
  <si>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</si>
  <si>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</si>
  <si>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</si>
  <si>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</si>
  <si>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</si>
  <si>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</si>
  <si>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</si>
  <si>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</si>
  <si>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</si>
  <si>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</si>
  <si>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</si>
  <si>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</si>
  <si>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</si>
  <si>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</si>
  <si>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</si>
  <si>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</si>
  <si>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</si>
  <si>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</si>
  <si>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</si>
  <si>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</si>
  <si>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</si>
  <si>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</si>
  <si>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</si>
  <si>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</si>
  <si>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</si>
  <si>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</si>
  <si>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</si>
  <si>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</si>
  <si>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</si>
  <si>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</si>
  <si>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</si>
  <si>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</si>
  <si>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</si>
  <si>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</si>
  <si>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</si>
  <si>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</si>
  <si>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</si>
  <si>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</si>
  <si>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</si>
  <si>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</si>
  <si>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</si>
  <si>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</si>
  <si>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</si>
  <si>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</si>
  <si>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</si>
  <si>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</si>
  <si>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</si>
  <si>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</si>
  <si>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</si>
  <si>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</si>
  <si>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</si>
  <si>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</si>
  <si>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</si>
  <si>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</si>
  <si>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</si>
  <si>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</si>
  <si>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</si>
  <si>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</si>
  <si>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</si>
  <si>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</si>
  <si>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</si>
  <si>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</si>
  <si>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</si>
  <si>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</si>
  <si>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</si>
  <si>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</si>
  <si>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</si>
  <si>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</si>
  <si>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</si>
  <si>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</si>
  <si>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</si>
  <si>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</si>
  <si>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</si>
  <si>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</si>
  <si>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</si>
  <si>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</si>
  <si>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</si>
  <si>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</si>
  <si>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</si>
  <si>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</si>
  <si>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</si>
  <si>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</si>
  <si>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</si>
  <si>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</si>
  <si>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</si>
  <si>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</si>
  <si>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</si>
  <si>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</si>
  <si>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</si>
  <si>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</si>
  <si>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</si>
  <si>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</si>
  <si>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</si>
  <si>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</si>
  <si>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</si>
  <si>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</si>
  <si>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</si>
  <si>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</si>
  <si>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</si>
  <si>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</si>
  <si>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</si>
  <si>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</si>
  <si>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</si>
  <si>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</si>
  <si>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</si>
  <si>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</si>
  <si>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</si>
  <si>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</si>
  <si>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</si>
  <si>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</si>
  <si>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</si>
  <si>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</si>
  <si>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</si>
  <si>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</si>
  <si>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</si>
  <si>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</si>
  <si>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</si>
  <si>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</si>
  <si>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</si>
  <si>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</si>
  <si>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</si>
  <si>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</si>
  <si>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</si>
  <si>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</si>
  <si>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</si>
  <si>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</si>
  <si>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</si>
  <si>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</si>
  <si>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</si>
  <si>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</si>
  <si>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</si>
  <si>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</si>
  <si>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</si>
  <si>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</si>
  <si>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</si>
  <si>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</si>
  <si>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</si>
  <si>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</si>
  <si>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</si>
  <si>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</si>
  <si>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</si>
  <si>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</si>
  <si>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</si>
  <si>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</si>
  <si>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</si>
  <si>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</si>
  <si>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</si>
  <si>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</si>
  <si>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</si>
  <si>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</si>
  <si>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</si>
  <si>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</si>
  <si>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</si>
  <si>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</si>
  <si>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</si>
  <si>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</si>
  <si>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</si>
  <si>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</si>
  <si>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</si>
  <si>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</si>
  <si>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</si>
  <si>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</si>
  <si>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</si>
  <si>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</si>
  <si>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</si>
  <si>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</si>
  <si>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</si>
  <si>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</si>
  <si>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</si>
  <si>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</si>
  <si>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</si>
  <si>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</si>
  <si>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</si>
  <si>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</si>
  <si>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</si>
  <si>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</si>
  <si>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</si>
  <si>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</si>
  <si>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</si>
  <si>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</si>
  <si>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</si>
  <si>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</si>
  <si>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</si>
  <si>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</si>
  <si>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</si>
  <si>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</si>
  <si>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</si>
  <si>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</si>
  <si>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</si>
  <si>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</si>
  <si>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</si>
  <si>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</si>
  <si>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</si>
  <si>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</si>
  <si>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</si>
  <si>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</si>
  <si>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</si>
  <si>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</si>
  <si>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</si>
  <si>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</si>
  <si>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</si>
  <si>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</si>
  <si>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</si>
  <si>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</si>
  <si>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</si>
  <si>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</si>
  <si>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</si>
  <si>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</si>
  <si>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</si>
  <si>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</si>
  <si>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</si>
  <si>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</si>
  <si>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</si>
  <si>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</si>
  <si>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</si>
  <si>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</si>
  <si>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</si>
  <si>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</si>
  <si>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</si>
  <si>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</si>
  <si>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</si>
  <si>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</si>
  <si>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</si>
  <si>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</si>
  <si>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</si>
  <si>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</si>
  <si>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</si>
  <si>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</si>
  <si>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</si>
  <si>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</si>
  <si>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</si>
  <si>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</si>
  <si>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</si>
  <si>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</si>
  <si>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</si>
  <si>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</si>
  <si>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</si>
  <si>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</si>
  <si>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</si>
  <si>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</si>
  <si>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</si>
  <si>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</si>
  <si>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</si>
  <si>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</si>
  <si>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</si>
  <si>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</si>
  <si>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</si>
  <si>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</si>
  <si>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</si>
  <si>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</si>
  <si>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</si>
  <si>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</si>
  <si>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</si>
  <si>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</si>
  <si>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</si>
  <si>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</si>
  <si>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</si>
  <si>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</si>
  <si>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</si>
  <si>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</si>
  <si>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</si>
  <si>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</si>
  <si>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</si>
  <si>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</si>
  <si>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</si>
  <si>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</si>
  <si>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</si>
  <si>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</si>
  <si>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</si>
  <si>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</si>
  <si>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</si>
  <si>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</si>
  <si>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</si>
  <si>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</si>
  <si>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</si>
  <si>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</si>
  <si>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</si>
  <si>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</si>
  <si>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</si>
  <si>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</si>
  <si>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</si>
  <si>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</si>
  <si>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</si>
  <si>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</si>
  <si>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</si>
  <si>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</si>
  <si>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</si>
  <si>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</si>
  <si>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</si>
  <si>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</si>
  <si>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</si>
  <si>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</si>
  <si>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</si>
  <si>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</si>
  <si>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</si>
  <si>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</si>
  <si>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</si>
  <si>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</si>
  <si>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</si>
  <si>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</si>
  <si>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</si>
  <si>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</si>
  <si>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</si>
  <si>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</si>
  <si>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</si>
  <si>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</si>
  <si>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</si>
  <si>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</si>
  <si>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</si>
  <si>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</si>
  <si>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</si>
  <si>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</si>
  <si>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</si>
  <si>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</si>
  <si>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</si>
  <si>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</si>
  <si>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</si>
  <si>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</si>
  <si>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</si>
  <si>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</si>
  <si>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</si>
  <si>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</si>
  <si>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</si>
  <si>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</si>
  <si>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</si>
  <si>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</si>
  <si>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</si>
  <si>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</si>
  <si>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</si>
  <si>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</si>
  <si>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</si>
  <si>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</si>
  <si>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</si>
  <si>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</si>
  <si>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</si>
  <si>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</si>
  <si>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</si>
  <si>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</si>
  <si>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</si>
  <si>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</si>
  <si>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</si>
  <si>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</si>
  <si>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</si>
  <si>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</si>
  <si>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</si>
  <si>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</si>
  <si>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</si>
  <si>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</si>
  <si>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</si>
  <si>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</si>
  <si>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</si>
  <si>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</si>
  <si>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</si>
  <si>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</si>
  <si>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</si>
  <si>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</si>
  <si>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</si>
  <si>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</si>
  <si>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</si>
  <si>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</si>
  <si>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</si>
  <si>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</si>
  <si>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</si>
  <si>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</si>
  <si>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</si>
  <si>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</si>
  <si>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</si>
  <si>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</si>
  <si>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</si>
  <si>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</si>
  <si>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</si>
  <si>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</si>
  <si>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</si>
  <si>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</si>
  <si>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</si>
  <si>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</si>
  <si>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</si>
  <si>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</si>
  <si>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</si>
  <si>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</si>
  <si>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</si>
  <si>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</si>
  <si>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</si>
  <si>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</si>
  <si>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</si>
  <si>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</si>
  <si>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</si>
  <si>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</si>
  <si>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</si>
  <si>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</si>
  <si>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</si>
  <si>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</si>
  <si>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</si>
  <si>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</si>
  <si>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</si>
  <si>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</si>
  <si>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</si>
  <si>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</si>
  <si>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</si>
  <si>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</si>
  <si>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</si>
  <si>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</si>
  <si>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</si>
  <si>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</si>
  <si>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</si>
  <si>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</si>
  <si>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</si>
  <si>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</si>
  <si>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</si>
  <si>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</si>
  <si>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</si>
  <si>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</si>
  <si>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</si>
  <si>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</si>
  <si>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</si>
  <si>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</si>
  <si>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</si>
  <si>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</si>
  <si>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</si>
  <si>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</si>
  <si>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</si>
  <si>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</si>
  <si>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</si>
  <si>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</si>
  <si>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</si>
  <si>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</si>
  <si>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</si>
  <si>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</si>
  <si>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</si>
  <si>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</si>
  <si>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</si>
  <si>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</si>
  <si>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</si>
  <si>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</si>
  <si>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</si>
  <si>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</si>
  <si>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</si>
  <si>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</si>
  <si>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</si>
  <si>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</si>
  <si>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</si>
  <si>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</si>
  <si>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</si>
  <si>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</si>
  <si>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</si>
  <si>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</si>
  <si>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</si>
  <si>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</si>
  <si>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</si>
  <si>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</si>
  <si>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</si>
  <si>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</si>
  <si>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</si>
  <si>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</si>
  <si>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</si>
  <si>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</si>
  <si>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</si>
  <si>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</si>
  <si>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</si>
  <si>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</si>
  <si>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</si>
  <si>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</si>
  <si>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</si>
  <si>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</si>
  <si>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</si>
  <si>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</si>
  <si>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</si>
  <si>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</si>
  <si>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</si>
  <si>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</si>
  <si>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</si>
  <si>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</si>
  <si>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</si>
  <si>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</si>
  <si>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</si>
  <si>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</si>
  <si>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</si>
  <si>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</si>
  <si>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</si>
  <si>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</si>
  <si>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</si>
  <si>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</si>
  <si>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</si>
  <si>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</si>
  <si>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</si>
  <si>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</si>
  <si>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</si>
  <si>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</si>
  <si>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</si>
  <si>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</si>
  <si>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</si>
  <si>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</si>
  <si>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</si>
  <si>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</si>
  <si>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</si>
  <si>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</si>
  <si>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</si>
  <si>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</si>
  <si>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</si>
  <si>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</si>
  <si>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</si>
  <si>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</si>
  <si>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</si>
  <si>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</si>
  <si>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</si>
  <si>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</si>
  <si>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</si>
  <si>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</si>
  <si>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</si>
  <si>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</si>
  <si>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</si>
  <si>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</si>
  <si>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</si>
  <si>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</si>
  <si>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</si>
  <si>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</si>
  <si>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</si>
  <si>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</si>
  <si>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</si>
  <si>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</si>
  <si>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</si>
  <si>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</si>
  <si>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</si>
  <si>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</si>
  <si>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</si>
  <si>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</si>
  <si>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</si>
  <si>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</si>
  <si>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</si>
  <si>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</si>
  <si>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</si>
  <si>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</si>
  <si>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</si>
  <si>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</si>
  <si>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</si>
  <si>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</si>
  <si>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</si>
  <si>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</si>
  <si>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</si>
  <si>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</si>
  <si>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</si>
  <si>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</si>
  <si>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</si>
  <si>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</si>
  <si>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</si>
  <si>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</si>
  <si>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</si>
  <si>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</si>
  <si>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</si>
  <si>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</si>
  <si>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</si>
  <si>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</si>
  <si>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</si>
  <si>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</si>
  <si>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</si>
  <si>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</si>
  <si>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</si>
  <si>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</si>
  <si>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</si>
  <si>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</si>
  <si>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</si>
  <si>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</si>
  <si>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</si>
  <si>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</si>
  <si>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</si>
  <si>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</si>
  <si>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</si>
  <si>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</si>
  <si>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</si>
  <si>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</si>
  <si>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</si>
  <si>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</si>
  <si>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</si>
  <si>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</si>
  <si>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</si>
  <si>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</si>
  <si>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</si>
  <si>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</si>
  <si>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</si>
  <si>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</si>
  <si>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</si>
  <si>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</si>
  <si>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</si>
  <si>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</si>
  <si>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</si>
  <si>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</si>
  <si>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</si>
  <si>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</si>
  <si>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</si>
  <si>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</si>
  <si>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</si>
  <si>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</si>
  <si>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</si>
  <si>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</si>
  <si>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</si>
  <si>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</si>
  <si>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</si>
  <si>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</si>
  <si>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</si>
  <si>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</si>
  <si>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</si>
  <si>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</si>
  <si>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</si>
  <si>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</si>
  <si>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</si>
  <si>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</si>
  <si>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</si>
  <si>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</si>
  <si>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</si>
  <si>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</si>
  <si>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</si>
  <si>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</si>
  <si>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</si>
  <si>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</si>
  <si>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</si>
  <si>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</si>
  <si>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</si>
  <si>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</si>
  <si>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</si>
  <si>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</si>
  <si>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</si>
  <si>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</si>
  <si>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</si>
  <si>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</si>
  <si>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</si>
  <si>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</si>
  <si>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</si>
  <si>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</si>
  <si>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</si>
  <si>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</si>
  <si>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</si>
  <si>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</si>
  <si>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</si>
  <si>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</si>
  <si>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</si>
  <si>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</si>
  <si>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</si>
  <si>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</si>
  <si>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</si>
  <si>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</si>
  <si>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</si>
  <si>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</si>
  <si>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</si>
  <si>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</si>
  <si>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</si>
  <si>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</si>
  <si>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</si>
  <si>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</si>
  <si>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</si>
  <si>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</si>
  <si>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</si>
  <si>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</si>
  <si>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</si>
  <si>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</si>
  <si>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</si>
  <si>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</si>
  <si>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</si>
  <si>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</si>
  <si>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</si>
  <si>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</si>
  <si>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</si>
  <si>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</si>
  <si>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</si>
  <si>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</si>
  <si>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</si>
  <si>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</si>
  <si>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</si>
  <si>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</si>
  <si>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</si>
  <si>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</si>
  <si>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</si>
  <si>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</si>
  <si>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</si>
  <si>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</si>
  <si>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</si>
  <si>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</si>
  <si>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</si>
  <si>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</si>
  <si>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</si>
  <si>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</si>
  <si>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</si>
  <si>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</si>
  <si>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</si>
  <si>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</si>
  <si>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</si>
  <si>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</si>
  <si>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</si>
  <si>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</si>
  <si>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</si>
  <si>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</si>
  <si>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</si>
  <si>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</si>
  <si>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</si>
  <si>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</si>
  <si>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</si>
  <si>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</si>
  <si>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</si>
  <si>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</si>
  <si>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</si>
  <si>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</si>
  <si>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</si>
  <si>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</si>
  <si>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</si>
  <si>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</si>
  <si>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</si>
  <si>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</si>
  <si>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</si>
  <si>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</si>
  <si>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</si>
  <si>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</si>
  <si>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</si>
  <si>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</si>
  <si>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</si>
  <si>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</si>
  <si>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</si>
  <si>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</si>
  <si>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</si>
  <si>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</si>
  <si>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</si>
  <si>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</si>
  <si>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</si>
  <si>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</si>
  <si>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</si>
  <si>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</si>
  <si>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</si>
  <si>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</si>
  <si>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</si>
  <si>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</si>
  <si>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</si>
  <si>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</si>
  <si>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</si>
  <si>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</si>
  <si>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</si>
  <si>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</si>
  <si>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</si>
  <si>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</si>
  <si>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</si>
  <si>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</si>
  <si>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</si>
  <si>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</si>
  <si>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</si>
  <si>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</si>
  <si>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</si>
  <si>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</si>
  <si>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</si>
  <si>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</si>
  <si>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</si>
  <si>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</si>
  <si>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</si>
  <si>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</si>
  <si>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</si>
  <si>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</si>
  <si>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</si>
  <si>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</si>
  <si>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</si>
  <si>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</si>
  <si>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</si>
  <si>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</si>
  <si>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</si>
  <si>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</si>
  <si>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</si>
  <si>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</si>
  <si>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</si>
  <si>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</si>
  <si>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</si>
  <si>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</si>
  <si>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</si>
  <si>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</si>
  <si>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</si>
  <si>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</si>
  <si>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</si>
  <si>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</si>
  <si>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</si>
  <si>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</si>
  <si>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</si>
  <si>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</si>
  <si>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</si>
  <si>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</si>
  <si>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</si>
  <si>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</si>
  <si>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</si>
  <si>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</si>
  <si>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</si>
  <si>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</si>
  <si>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</si>
  <si>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</si>
  <si>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</si>
  <si>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</si>
  <si>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</si>
  <si>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</si>
  <si>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</si>
  <si>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</si>
  <si>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</si>
  <si>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</si>
  <si>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</si>
  <si>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</si>
  <si>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</si>
  <si>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</si>
  <si>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</si>
  <si>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</si>
  <si>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</si>
  <si>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</si>
  <si>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</si>
  <si>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</si>
  <si>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</si>
  <si>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</si>
  <si>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</si>
  <si>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</si>
  <si>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</si>
  <si>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</si>
  <si>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</si>
  <si>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</si>
  <si>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</si>
  <si>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</si>
  <si>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</si>
  <si>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</si>
  <si>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</si>
  <si>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</si>
  <si>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</si>
  <si>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</si>
  <si>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</si>
  <si>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</si>
  <si>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</si>
  <si>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</si>
  <si>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</si>
  <si>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</si>
  <si>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</si>
  <si>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</si>
  <si>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</si>
  <si>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</si>
  <si>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</si>
  <si>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</si>
  <si>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</si>
  <si>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</si>
  <si>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</si>
  <si>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</si>
  <si>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</si>
  <si>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</si>
  <si>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</si>
  <si>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</si>
  <si>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</si>
  <si>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</si>
  <si>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</si>
  <si>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</si>
  <si>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</si>
  <si>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</si>
  <si>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</si>
  <si>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</si>
  <si>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</si>
  <si>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</si>
  <si>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</si>
  <si>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</si>
  <si>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</si>
  <si>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</si>
  <si>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</si>
  <si>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</si>
  <si>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</si>
  <si>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</si>
  <si>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</si>
  <si>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</si>
  <si>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</si>
  <si>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</si>
  <si>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</si>
  <si>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</si>
  <si>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</si>
  <si>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</si>
  <si>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</si>
  <si>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</si>
  <si>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</si>
  <si>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</si>
  <si>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</si>
  <si>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</si>
  <si>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</si>
  <si>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</si>
  <si>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</si>
  <si>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</si>
  <si>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</si>
  <si>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</si>
  <si>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</si>
  <si>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</si>
  <si>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</si>
  <si>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</si>
  <si>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</si>
  <si>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</si>
  <si>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</si>
  <si>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</si>
  <si>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</si>
  <si>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</si>
  <si>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</si>
  <si>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</si>
  <si>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</si>
  <si>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</si>
  <si>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</si>
  <si>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</si>
  <si>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</si>
  <si>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</si>
  <si>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</si>
  <si>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</si>
  <si>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</si>
  <si>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</si>
  <si>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</si>
  <si>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</si>
  <si>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</si>
  <si>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</si>
  <si>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</si>
  <si>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</si>
  <si>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</si>
  <si>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</si>
  <si>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</si>
  <si>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</si>
  <si>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</si>
  <si>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</si>
  <si>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</si>
  <si>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</si>
  <si>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</si>
  <si>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</si>
  <si>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</si>
  <si>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</si>
  <si>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</si>
  <si>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</si>
  <si>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</si>
  <si>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</si>
  <si>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</si>
  <si>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</si>
  <si>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</si>
  <si>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</si>
  <si>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</si>
  <si>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</si>
  <si>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</si>
  <si>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</si>
  <si>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</si>
  <si>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</si>
  <si>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</si>
  <si>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</si>
  <si>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</si>
  <si>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</si>
  <si>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</si>
  <si>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</si>
  <si>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</si>
  <si>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</si>
  <si>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</si>
  <si>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</si>
  <si>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</si>
  <si>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</si>
  <si>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</si>
  <si>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</si>
  <si>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</si>
  <si>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</si>
  <si>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</si>
  <si>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</si>
  <si>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</si>
  <si>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</si>
  <si>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</si>
  <si>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</si>
  <si>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</si>
  <si>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</si>
  <si>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</si>
  <si>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</si>
  <si>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</si>
  <si>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</si>
  <si>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</si>
  <si>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</si>
  <si>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</si>
  <si>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</si>
  <si>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</si>
  <si>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</si>
  <si>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</si>
  <si>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</si>
  <si>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</si>
  <si>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</si>
  <si>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</si>
  <si>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</si>
  <si>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</si>
  <si>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</si>
  <si>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</si>
  <si>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</si>
  <si>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</si>
  <si>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</si>
  <si>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</si>
  <si>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</si>
  <si>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</si>
  <si>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</si>
  <si>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</si>
  <si>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</si>
  <si>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</si>
  <si>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</si>
  <si>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</si>
  <si>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</si>
  <si>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</si>
  <si>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</si>
  <si>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</si>
  <si>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</si>
  <si>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</si>
  <si>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</si>
  <si>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</si>
  <si>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</si>
  <si>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</si>
  <si>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</si>
  <si>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</si>
  <si>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</si>
  <si>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</si>
  <si>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</si>
  <si>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</si>
  <si>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</si>
  <si>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</si>
  <si>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</si>
  <si>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</si>
  <si>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</si>
  <si>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</si>
  <si>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</si>
  <si>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</si>
  <si>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</si>
  <si>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</si>
  <si>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</si>
  <si>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</si>
  <si>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</si>
  <si>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</si>
  <si>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</si>
  <si>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</si>
  <si>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</si>
  <si>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</si>
  <si>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</si>
  <si>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</si>
  <si>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</si>
  <si>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</si>
  <si>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</si>
  <si>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</si>
  <si>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</si>
  <si>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</si>
  <si>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</si>
  <si>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</si>
  <si>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</si>
  <si>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</si>
  <si>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</si>
  <si>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</si>
  <si>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</si>
  <si>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</si>
  <si>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</si>
  <si>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</si>
  <si>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</si>
  <si>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</si>
  <si>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</si>
  <si>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</si>
  <si>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</si>
  <si>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</si>
  <si>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</si>
  <si>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</si>
  <si>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</si>
  <si>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</si>
  <si>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</si>
  <si>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</si>
  <si>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</si>
  <si>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</si>
  <si>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</si>
  <si>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</si>
  <si>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</si>
  <si>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</si>
  <si>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</si>
  <si>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</si>
  <si>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</si>
  <si>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</si>
  <si>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</si>
  <si>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</si>
  <si>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</si>
  <si>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</si>
  <si>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</si>
  <si>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</si>
  <si>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</si>
  <si>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</si>
  <si>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</si>
  <si>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</si>
  <si>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</si>
  <si>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</si>
  <si>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</si>
  <si>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</si>
  <si>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</si>
  <si>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</si>
  <si>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</si>
  <si>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</si>
  <si>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</si>
  <si>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</si>
  <si>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</si>
  <si>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</si>
  <si>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</si>
  <si>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</si>
  <si>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</si>
  <si>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</si>
  <si>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</si>
  <si>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</si>
  <si>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</si>
  <si>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</si>
  <si>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</si>
  <si>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</si>
  <si>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</si>
  <si>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</si>
  <si>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</si>
  <si>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</si>
  <si>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</si>
  <si>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</si>
  <si>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</si>
  <si>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</si>
  <si>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</si>
  <si>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</si>
  <si>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</si>
  <si>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</si>
  <si>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</si>
  <si>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</si>
  <si>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</si>
  <si>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</si>
  <si>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</si>
  <si>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</si>
  <si>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</si>
  <si>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</si>
  <si>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</si>
  <si>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</si>
  <si>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</si>
  <si>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</si>
  <si>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</si>
  <si>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</si>
  <si>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</si>
  <si>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</si>
  <si>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</si>
  <si>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</si>
  <si>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</si>
  <si>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</si>
  <si>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</si>
  <si>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</si>
  <si>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</si>
  <si>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</si>
  <si>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</si>
  <si>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</si>
  <si>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</si>
  <si>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</si>
  <si>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</si>
  <si>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</si>
  <si>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</si>
  <si>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</si>
  <si>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</si>
  <si>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</si>
  <si>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</si>
  <si>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</si>
  <si>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</si>
  <si>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</si>
  <si>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</si>
  <si>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</si>
  <si>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</si>
  <si>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</si>
  <si>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</si>
  <si>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</si>
  <si>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</si>
  <si>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</si>
  <si>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</si>
  <si>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</si>
  <si>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</si>
  <si>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</si>
  <si>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</si>
  <si>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</si>
  <si>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</si>
  <si>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</si>
  <si>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</si>
  <si>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</si>
  <si>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</si>
  <si>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</si>
  <si>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</si>
  <si>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</si>
  <si>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</si>
  <si>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</si>
  <si>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</si>
  <si>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</si>
  <si>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</si>
  <si>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</si>
  <si>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</si>
  <si>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</si>
  <si>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</si>
  <si>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</si>
  <si>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</si>
  <si>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</si>
  <si>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</si>
  <si>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</si>
  <si>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</si>
  <si>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</si>
  <si>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</si>
  <si>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</si>
  <si>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</si>
  <si>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</si>
  <si>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</si>
  <si>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</si>
  <si>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</si>
  <si>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</si>
  <si>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</si>
  <si>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</si>
  <si>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</si>
  <si>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</si>
  <si>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</si>
  <si>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</si>
  <si>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</si>
  <si>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</si>
  <si>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</si>
  <si>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</si>
  <si>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</si>
  <si>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</si>
  <si>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</si>
  <si>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</si>
  <si>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</si>
  <si>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</si>
  <si>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</si>
  <si>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</si>
  <si>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</si>
  <si>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</si>
  <si>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</si>
  <si>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</si>
  <si>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</si>
  <si>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</si>
  <si>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</si>
  <si>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</si>
  <si>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</si>
  <si>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</si>
  <si>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</si>
  <si>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</si>
  <si>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</si>
  <si>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</si>
  <si>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</si>
  <si>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</si>
  <si>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</si>
  <si>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</si>
  <si>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</si>
  <si>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</si>
  <si>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</si>
  <si>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</si>
  <si>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</si>
  <si>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</si>
  <si>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</si>
  <si>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</si>
  <si>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</si>
  <si>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</si>
  <si>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</si>
  <si>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</si>
  <si>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</si>
  <si>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</si>
  <si>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</si>
  <si>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</si>
  <si>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</si>
  <si>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</si>
  <si>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</si>
  <si>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</si>
  <si>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</si>
  <si>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</si>
  <si>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</si>
  <si>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</si>
  <si>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</si>
  <si>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</si>
  <si>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</si>
  <si>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</si>
  <si>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</si>
  <si>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</si>
  <si>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</si>
  <si>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</si>
  <si>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</si>
  <si>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</si>
  <si>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</si>
  <si>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</si>
  <si>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</si>
  <si>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</si>
  <si>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</si>
  <si>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</si>
  <si>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</si>
  <si>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</si>
  <si>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</si>
  <si>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</si>
  <si>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</si>
  <si>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</si>
  <si>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</si>
  <si>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</si>
  <si>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</si>
  <si>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</si>
  <si>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</si>
  <si>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</si>
  <si>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</si>
  <si>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</si>
  <si>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</si>
  <si>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</si>
  <si>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</si>
  <si>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</si>
  <si>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</si>
  <si>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</si>
  <si>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</si>
  <si>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</si>
  <si>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</si>
  <si>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</si>
  <si>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</si>
  <si>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</si>
  <si>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</si>
  <si>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</si>
  <si>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</si>
  <si>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</si>
  <si>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</si>
  <si>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</si>
  <si>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</si>
  <si>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</si>
  <si>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</si>
  <si>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</si>
  <si>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</si>
  <si>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</si>
  <si>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</si>
  <si>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</si>
  <si>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</si>
  <si>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</si>
  <si>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</si>
  <si>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</si>
  <si>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</si>
  <si>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</si>
  <si>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</si>
  <si>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</si>
  <si>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</si>
  <si>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</si>
  <si>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</si>
  <si>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</si>
  <si>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</si>
  <si>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</si>
  <si>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</si>
  <si>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</si>
  <si>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</si>
  <si>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</si>
  <si>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</si>
  <si>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</si>
  <si>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</si>
  <si>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</si>
  <si>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</si>
  <si>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</si>
  <si>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</si>
  <si>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</si>
  <si>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</si>
  <si>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</si>
  <si>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</si>
  <si>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</si>
  <si>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</si>
  <si>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</si>
  <si>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</si>
  <si>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</si>
  <si>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</si>
  <si>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</si>
  <si>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</si>
  <si>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</si>
  <si>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</si>
  <si>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</si>
  <si>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</si>
  <si>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</si>
  <si>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</si>
  <si>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</si>
  <si>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</si>
  <si>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</si>
  <si>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</si>
  <si>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</si>
  <si>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</si>
  <si>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</si>
  <si>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</si>
  <si>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</si>
  <si>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</si>
  <si>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</si>
  <si>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</si>
  <si>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</si>
  <si>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</si>
  <si>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</si>
  <si>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</si>
  <si>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</si>
  <si>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</si>
  <si>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</si>
  <si>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</si>
  <si>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</si>
  <si>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</si>
  <si>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</si>
  <si>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</si>
  <si>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</si>
  <si>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</si>
  <si>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</si>
  <si>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</si>
  <si>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</si>
  <si>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</si>
  <si>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</si>
  <si>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</si>
  <si>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</si>
  <si>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</si>
  <si>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</si>
  <si>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</si>
  <si>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</si>
  <si>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</si>
  <si>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</si>
  <si>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</si>
  <si>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</si>
  <si>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</si>
  <si>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</si>
  <si>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</si>
  <si>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</si>
  <si>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</si>
  <si>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</si>
  <si>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</si>
  <si>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</si>
  <si>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</si>
  <si>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</si>
  <si>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</si>
  <si>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</si>
  <si>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</si>
  <si>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</si>
  <si>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</si>
  <si>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</si>
  <si>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</si>
  <si>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</si>
  <si>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</si>
  <si>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</si>
  <si>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</si>
  <si>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</si>
  <si>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</si>
  <si>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</si>
  <si>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</si>
  <si>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</si>
  <si>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</si>
  <si>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</si>
  <si>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</si>
  <si>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</si>
  <si>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</si>
  <si>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</si>
  <si>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</si>
  <si>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</si>
  <si>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</si>
  <si>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</si>
  <si>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</si>
  <si>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</si>
  <si>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</si>
  <si>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</si>
  <si>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</si>
  <si>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</si>
  <si>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</si>
  <si>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</si>
  <si>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</si>
  <si>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</si>
  <si>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</si>
  <si>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</si>
  <si>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</si>
  <si>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</si>
  <si>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</si>
  <si>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</si>
  <si>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</si>
  <si>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</si>
  <si>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</si>
  <si>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</si>
  <si>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</si>
  <si>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</si>
  <si>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</si>
  <si>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</si>
  <si>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</si>
  <si>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</si>
  <si>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</si>
  <si>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</si>
  <si>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</si>
  <si>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</si>
  <si>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</si>
  <si>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</si>
  <si>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</si>
  <si>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</si>
  <si>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</si>
  <si>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</si>
  <si>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</si>
  <si>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</si>
  <si>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</si>
  <si>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</si>
  <si>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</si>
  <si>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</si>
  <si>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</si>
  <si>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</si>
  <si>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</si>
  <si>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</si>
  <si>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</si>
  <si>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</si>
  <si>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</si>
  <si>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</si>
  <si>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</si>
  <si>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</si>
  <si>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</si>
  <si>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</si>
  <si>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</si>
  <si>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</si>
  <si>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</si>
  <si>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</si>
  <si>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</si>
  <si>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</si>
  <si>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</si>
  <si>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</si>
  <si>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</si>
  <si>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</si>
  <si>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</si>
  <si>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</si>
  <si>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</si>
  <si>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</si>
  <si>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</si>
  <si>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</si>
  <si>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</si>
  <si>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</si>
  <si>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</si>
  <si>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</si>
  <si>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</si>
  <si>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</si>
  <si>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</si>
  <si>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</si>
  <si>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</si>
  <si>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</si>
  <si>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</si>
  <si>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</si>
  <si>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</si>
  <si>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</si>
  <si>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</si>
  <si>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</si>
  <si>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</si>
  <si>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</si>
  <si>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</si>
  <si>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</si>
  <si>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</si>
  <si>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</si>
  <si>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</si>
  <si>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</si>
  <si>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</si>
  <si>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</si>
  <si>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</si>
  <si>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</si>
  <si>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</si>
  <si>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</si>
  <si>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</si>
  <si>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</si>
  <si>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</si>
  <si>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</si>
  <si>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</si>
  <si>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</si>
  <si>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</si>
  <si>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</si>
  <si>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</si>
  <si>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</si>
  <si>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</si>
  <si>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</si>
  <si>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</si>
  <si>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</si>
  <si>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</si>
  <si>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</si>
  <si>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</si>
  <si>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</si>
  <si>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</si>
  <si>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</si>
  <si>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</si>
  <si>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</si>
  <si>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</si>
  <si>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</si>
  <si>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</si>
  <si>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</si>
  <si>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</si>
  <si>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</si>
  <si>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</si>
  <si>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</si>
  <si>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</si>
  <si>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</si>
  <si>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</si>
  <si>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</si>
  <si>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</si>
  <si>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</si>
  <si>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</si>
  <si>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</si>
  <si>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</si>
  <si>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</si>
  <si>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</si>
  <si>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</si>
  <si>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</si>
  <si>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</si>
  <si>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</si>
  <si>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</si>
  <si>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</si>
  <si>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</si>
  <si>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</si>
  <si>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</si>
  <si>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</si>
  <si>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</si>
  <si>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</si>
  <si>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</si>
  <si>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</si>
  <si>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</si>
  <si>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</si>
  <si>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</si>
  <si>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</si>
  <si>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</si>
  <si>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</si>
  <si>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</si>
  <si>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</si>
  <si>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</si>
  <si>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</si>
  <si>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</si>
  <si>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</si>
  <si>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</si>
  <si>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</si>
  <si>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</si>
  <si>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</si>
  <si>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</si>
  <si>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</si>
  <si>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</si>
  <si>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</si>
  <si>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</si>
  <si>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</si>
  <si>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</si>
  <si>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</si>
  <si>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</si>
  <si>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</si>
  <si>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</si>
  <si>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</si>
  <si>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</si>
  <si>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</si>
  <si>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</si>
  <si>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</si>
  <si>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</si>
  <si>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</si>
  <si>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</si>
  <si>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</si>
  <si>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</si>
  <si>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</si>
  <si>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</si>
  <si>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</si>
  <si>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</si>
  <si>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</si>
  <si>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</si>
  <si>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</si>
  <si>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</si>
  <si>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</si>
  <si>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</si>
  <si>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</si>
  <si>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</si>
  <si>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</si>
  <si>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</si>
  <si>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</si>
  <si>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</si>
  <si>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</si>
  <si>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</si>
  <si>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</si>
  <si>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</si>
  <si>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</si>
  <si>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</si>
  <si>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</si>
  <si>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</si>
  <si>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</si>
  <si>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</si>
  <si>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</si>
  <si>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</si>
  <si>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</si>
  <si>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</si>
  <si>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</si>
  <si>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</si>
  <si>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</si>
  <si>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</si>
  <si>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</si>
  <si>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</si>
  <si>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</si>
  <si>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</si>
  <si>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</si>
  <si>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</si>
  <si>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</si>
  <si>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</si>
  <si>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</si>
  <si>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</si>
  <si>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</si>
  <si>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</si>
  <si>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</si>
  <si>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</si>
  <si>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</si>
  <si>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</si>
  <si>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</si>
  <si>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</si>
  <si>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</si>
  <si>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</si>
  <si>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</si>
  <si>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</si>
  <si>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</si>
  <si>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</si>
  <si>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</si>
  <si>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</si>
  <si>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</si>
  <si>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</si>
  <si>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</si>
  <si>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</si>
  <si>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</si>
  <si>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</si>
  <si>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</si>
  <si>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</si>
  <si>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</si>
  <si>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</si>
  <si>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</si>
  <si>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</si>
  <si>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</si>
  <si>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</si>
  <si>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</si>
  <si>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</si>
  <si>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</si>
  <si>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</si>
  <si>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</si>
  <si>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</si>
  <si>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</si>
  <si>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</si>
  <si>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</si>
  <si>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</si>
  <si>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</si>
  <si>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</si>
  <si>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</si>
  <si>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</si>
  <si>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</si>
  <si>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</si>
  <si>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</si>
  <si>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</si>
  <si>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</si>
  <si>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</si>
  <si>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</si>
  <si>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</si>
  <si>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</si>
  <si>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</si>
  <si>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</si>
  <si>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</si>
  <si>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</si>
  <si>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</si>
  <si>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</si>
  <si>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</si>
  <si>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</si>
  <si>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</si>
  <si>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</si>
  <si>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</si>
  <si>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</si>
  <si>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</si>
  <si>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</si>
  <si>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</si>
  <si>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</si>
  <si>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</si>
  <si>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</si>
  <si>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</si>
  <si>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</si>
  <si>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</si>
  <si>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</si>
  <si>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</si>
  <si>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</si>
  <si>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</si>
  <si>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</si>
  <si>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</si>
  <si>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</si>
  <si>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</si>
  <si>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</si>
  <si>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</si>
  <si>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</si>
  <si>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</si>
  <si>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</si>
  <si>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</si>
  <si>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</si>
  <si>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</si>
  <si>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</si>
  <si>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</si>
  <si>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</si>
  <si>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</si>
  <si>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</si>
  <si>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</si>
  <si>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</si>
  <si>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</si>
  <si>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</si>
  <si>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</si>
  <si>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</si>
  <si>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</si>
  <si>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</si>
  <si>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</si>
  <si>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</si>
  <si>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</si>
  <si>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</si>
  <si>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</si>
  <si>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</si>
  <si>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</si>
  <si>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</si>
  <si>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</si>
  <si>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</si>
  <si>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</si>
  <si>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</si>
  <si>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</si>
  <si>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</si>
  <si>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</si>
  <si>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</si>
  <si>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</si>
  <si>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</si>
  <si>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</si>
  <si>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</si>
  <si>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</si>
  <si>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</si>
  <si>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</si>
  <si>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</si>
  <si>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</si>
  <si>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</si>
  <si>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</si>
  <si>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</si>
  <si>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</si>
  <si>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</si>
  <si>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</si>
  <si>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</si>
  <si>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</si>
  <si>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</si>
  <si>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</si>
  <si>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</si>
  <si>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</si>
  <si>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</si>
  <si>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</si>
  <si>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</si>
  <si>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</si>
  <si>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</si>
  <si>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</si>
  <si>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</si>
  <si>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</si>
  <si>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</si>
  <si>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</si>
  <si>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</si>
  <si>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</si>
  <si>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</si>
  <si>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</si>
  <si>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</si>
  <si>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</si>
  <si>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</si>
  <si>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</si>
  <si>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</si>
  <si>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</si>
  <si>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</si>
  <si>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</si>
  <si>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</si>
  <si>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</si>
  <si>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</si>
  <si>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</si>
  <si>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</si>
  <si>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</si>
  <si>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</si>
  <si>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</si>
  <si>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</si>
  <si>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</si>
  <si>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</si>
  <si>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</si>
  <si>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</si>
  <si>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</si>
  <si>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</si>
  <si>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</si>
  <si>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</si>
  <si>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</si>
  <si>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</si>
  <si>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</si>
  <si>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</si>
  <si>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</si>
  <si>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</si>
  <si>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</si>
  <si>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</si>
  <si>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</si>
  <si>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</si>
  <si>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</si>
  <si>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</si>
  <si>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</si>
  <si>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</si>
  <si>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</si>
  <si>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</si>
  <si>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</si>
  <si>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</si>
  <si>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</si>
  <si>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</si>
  <si>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</si>
  <si>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</si>
  <si>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</si>
  <si>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</si>
  <si>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</si>
  <si>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</si>
  <si>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</si>
  <si>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</si>
  <si>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</si>
  <si>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</si>
  <si>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</si>
  <si>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</si>
  <si>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</si>
  <si>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</si>
  <si>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</si>
  <si>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</si>
  <si>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</si>
  <si>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</si>
  <si>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</si>
  <si>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</si>
  <si>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</si>
  <si>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</si>
  <si>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</si>
  <si>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</si>
  <si>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</si>
  <si>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</si>
  <si>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</si>
  <si>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</si>
  <si>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</si>
  <si>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</si>
  <si>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</si>
  <si>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</si>
  <si>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</si>
  <si>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</si>
  <si>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</si>
  <si>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</si>
  <si>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</si>
  <si>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</si>
  <si>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</si>
  <si>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</si>
  <si>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</si>
  <si>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</si>
  <si>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</si>
  <si>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</si>
  <si>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</si>
  <si>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</si>
  <si>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</si>
  <si>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</si>
  <si>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</si>
  <si>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</si>
  <si>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</si>
  <si>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</si>
  <si>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</si>
  <si>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</si>
  <si>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</si>
  <si>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</si>
  <si>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</si>
  <si>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</si>
  <si>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</si>
  <si>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</si>
  <si>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</si>
  <si>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</si>
  <si>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</si>
  <si>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</si>
  <si>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</si>
  <si>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</si>
  <si>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</si>
  <si>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</si>
  <si>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</si>
  <si>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</si>
  <si>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</si>
  <si>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</si>
  <si>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</si>
  <si>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</si>
  <si>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</si>
  <si>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</si>
  <si>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</si>
  <si>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</si>
  <si>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</si>
  <si>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</si>
  <si>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</si>
  <si>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</si>
  <si>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</si>
  <si>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</si>
  <si>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</si>
  <si>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</si>
  <si>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</si>
  <si>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</si>
  <si>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</si>
  <si>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</si>
  <si>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</si>
  <si>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</si>
  <si>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</si>
  <si>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</si>
  <si>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</si>
  <si>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</si>
  <si>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</si>
  <si>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</si>
  <si>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</si>
  <si>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</si>
  <si>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</si>
  <si>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</si>
  <si>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</si>
  <si>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</si>
  <si>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</si>
  <si>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</si>
  <si>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</si>
  <si>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</si>
  <si>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</si>
  <si>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</si>
  <si>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</si>
  <si>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</si>
  <si>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</si>
  <si>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</si>
  <si>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</si>
  <si>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</si>
  <si>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</si>
  <si>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</si>
  <si>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</si>
  <si>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</si>
  <si>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</si>
  <si>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</si>
  <si>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</si>
  <si>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</si>
  <si>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</si>
  <si>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</si>
  <si>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</si>
  <si>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</si>
  <si>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</si>
  <si>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</si>
  <si>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</si>
  <si>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</si>
  <si>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</si>
  <si>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</si>
  <si>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</si>
  <si>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</si>
  <si>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</si>
  <si>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</si>
  <si>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</si>
  <si>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</si>
  <si>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</si>
  <si>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</si>
  <si>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</si>
  <si>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</si>
  <si>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</si>
  <si>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</si>
  <si>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</si>
  <si>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</si>
  <si>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</si>
  <si>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</si>
  <si>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</si>
  <si>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</si>
  <si>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</si>
  <si>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</si>
  <si>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</si>
  <si>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</si>
  <si>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</si>
  <si>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</si>
  <si>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</si>
  <si>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</si>
  <si>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</si>
  <si>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</si>
  <si>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</si>
  <si>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</si>
  <si>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</si>
  <si>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</si>
  <si>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</si>
  <si>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</si>
  <si>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</si>
  <si>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</si>
  <si>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</si>
  <si>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</si>
  <si>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</si>
  <si>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</si>
  <si>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</si>
  <si>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</si>
  <si>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</si>
  <si>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</si>
  <si>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</si>
  <si>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</si>
  <si>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</si>
  <si>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</si>
  <si>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</si>
  <si>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</si>
  <si>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</si>
  <si>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</si>
  <si>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</si>
  <si>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</si>
  <si>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</si>
  <si>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</si>
  <si>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</si>
  <si>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</si>
  <si>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</si>
  <si>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</si>
  <si>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</si>
  <si>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</si>
  <si>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</si>
  <si>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</si>
  <si>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</si>
  <si>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</si>
  <si>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</si>
  <si>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</si>
  <si>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</si>
  <si>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</si>
  <si>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</si>
  <si>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</si>
  <si>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</si>
  <si>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</si>
  <si>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</si>
  <si>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</si>
  <si>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</si>
  <si>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</si>
  <si>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</si>
  <si>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</si>
  <si>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</si>
  <si>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</si>
  <si>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</si>
  <si>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</si>
  <si>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</si>
  <si>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</si>
  <si>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</si>
  <si>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</si>
  <si>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</si>
  <si>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</si>
  <si>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</si>
  <si>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</si>
  <si>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</si>
  <si>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</si>
  <si>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</si>
  <si>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</si>
  <si>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</si>
  <si>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</si>
  <si>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</si>
  <si>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</si>
  <si>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</si>
  <si>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</si>
  <si>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</si>
  <si>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</si>
  <si>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</si>
  <si>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</si>
  <si>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</si>
  <si>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</si>
  <si>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</si>
  <si>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</si>
  <si>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</si>
  <si>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</si>
  <si>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</si>
  <si>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</si>
  <si>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</si>
  <si>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</si>
  <si>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</si>
  <si>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</si>
  <si>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</si>
  <si>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</si>
  <si>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</si>
  <si>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</si>
  <si>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</si>
  <si>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</si>
  <si>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</si>
  <si>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</si>
  <si>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</si>
  <si>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</si>
  <si>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</si>
  <si>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</si>
  <si>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</si>
  <si>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</si>
  <si>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</si>
  <si>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</si>
  <si>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</si>
  <si>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</si>
  <si>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</si>
  <si>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</si>
  <si>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</si>
  <si>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</si>
  <si>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</si>
  <si>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</si>
  <si>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</si>
  <si>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</si>
  <si>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</si>
  <si>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</si>
  <si>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</si>
  <si>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</si>
  <si>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</si>
  <si>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</si>
  <si>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</si>
  <si>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</si>
  <si>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</si>
  <si>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</si>
  <si>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</si>
  <si>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</si>
  <si>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</si>
  <si>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</si>
  <si>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</si>
  <si>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</si>
  <si>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</si>
  <si>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</si>
  <si>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</si>
  <si>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</si>
  <si>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</si>
  <si>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</si>
  <si>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</si>
  <si>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</si>
  <si>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</si>
  <si>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</si>
  <si>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</si>
  <si>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</si>
  <si>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</si>
  <si>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</si>
  <si>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</si>
  <si>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</si>
  <si>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</si>
  <si>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</si>
  <si>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</si>
  <si>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</si>
  <si>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</si>
  <si>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</si>
  <si>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</si>
  <si>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</si>
  <si>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</si>
  <si>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</si>
  <si>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</si>
  <si>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</si>
  <si>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</si>
  <si>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</si>
  <si>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</si>
  <si>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</si>
  <si>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</si>
  <si>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</si>
  <si>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</si>
  <si>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</si>
  <si>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</si>
  <si>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</si>
  <si>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</si>
  <si>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</si>
  <si>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</si>
  <si>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</si>
  <si>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</si>
  <si>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</si>
  <si>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</si>
  <si>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</si>
  <si>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</si>
  <si>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</si>
  <si>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</si>
  <si>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</si>
  <si>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</si>
  <si>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</si>
  <si>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</si>
  <si>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</si>
  <si>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</si>
  <si>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</si>
  <si>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</si>
  <si>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</si>
  <si>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</si>
  <si>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</si>
  <si>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</si>
  <si>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</si>
  <si>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</si>
  <si>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</si>
  <si>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</si>
  <si>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</si>
  <si>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</si>
  <si>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</si>
  <si>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</si>
  <si>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</si>
  <si>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</si>
  <si>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</si>
  <si>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</si>
  <si>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</si>
  <si>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</si>
  <si>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</si>
  <si>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</si>
  <si>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</si>
  <si>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</si>
  <si>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</si>
  <si>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</si>
  <si>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</si>
  <si>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</si>
  <si>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</si>
  <si>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</si>
  <si>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</si>
  <si>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</si>
  <si>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</si>
  <si>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</si>
  <si>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</si>
  <si>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</si>
  <si>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</si>
  <si>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</si>
  <si>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</si>
  <si>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</si>
  <si>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</si>
  <si>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</si>
  <si>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</si>
  <si>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</si>
  <si>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</si>
  <si>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</si>
  <si>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</si>
  <si>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</si>
  <si>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</si>
  <si>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</si>
  <si>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</si>
  <si>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</si>
  <si>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</si>
  <si>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</si>
  <si>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</si>
  <si>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</si>
  <si>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</si>
  <si>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</si>
  <si>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</si>
  <si>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</si>
  <si>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</si>
  <si>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</si>
  <si>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</si>
  <si>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</si>
  <si>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</si>
  <si>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</si>
  <si>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</si>
  <si>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</si>
  <si>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</si>
  <si>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</si>
  <si>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</si>
  <si>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</si>
  <si>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</si>
  <si>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</si>
  <si>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</si>
  <si>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</si>
  <si>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</si>
  <si>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</si>
  <si>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</si>
  <si>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</si>
  <si>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</si>
  <si>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</si>
  <si>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</si>
  <si>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</si>
  <si>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</si>
  <si>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</si>
  <si>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</si>
  <si>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</si>
  <si>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</si>
  <si>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</si>
  <si>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</si>
  <si>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</si>
  <si>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</si>
  <si>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</si>
  <si>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</si>
  <si>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</si>
  <si>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</si>
  <si>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</si>
  <si>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</si>
  <si>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</si>
  <si>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</si>
  <si>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</si>
  <si>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</si>
  <si>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</si>
  <si>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</si>
  <si>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</si>
  <si>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</si>
  <si>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</si>
  <si>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</si>
  <si>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</si>
  <si>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</si>
  <si>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</si>
  <si>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</si>
  <si>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</si>
  <si>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</si>
  <si>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</si>
  <si>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</si>
  <si>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</si>
  <si>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</si>
  <si>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</si>
  <si>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</si>
  <si>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</si>
  <si>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</si>
  <si>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</si>
  <si>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</si>
  <si>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</si>
  <si>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</si>
  <si>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</si>
  <si>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</si>
  <si>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</si>
  <si>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</si>
  <si>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</si>
  <si>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</si>
  <si>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</si>
  <si>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</si>
  <si>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</si>
  <si>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</si>
  <si>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</si>
  <si>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</si>
  <si>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</si>
  <si>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</si>
  <si>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</si>
  <si>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</si>
  <si>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</si>
  <si>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</si>
  <si>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</si>
  <si>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</si>
  <si>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</si>
  <si>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</si>
  <si>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</si>
  <si>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</si>
  <si>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</si>
  <si>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</si>
  <si>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</si>
  <si>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</si>
  <si>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</si>
  <si>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</si>
  <si>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</si>
  <si>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</si>
  <si>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</si>
  <si>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</si>
  <si>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</si>
  <si>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</si>
  <si>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</si>
  <si>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</si>
  <si>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</si>
  <si>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</si>
  <si>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</si>
  <si>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</si>
  <si>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</si>
  <si>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</si>
  <si>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</si>
  <si>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</si>
  <si>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</si>
  <si>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</si>
  <si>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</si>
  <si>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</si>
  <si>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</si>
  <si>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</si>
  <si>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</si>
  <si>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</si>
  <si>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</si>
  <si>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</si>
  <si>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</si>
  <si>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</si>
  <si>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</si>
  <si>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</si>
  <si>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</si>
  <si>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</si>
  <si>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</si>
  <si>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</si>
  <si>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</si>
  <si>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</si>
  <si>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</si>
  <si>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</si>
  <si>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</si>
  <si>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</si>
  <si>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</si>
  <si>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</si>
  <si>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</si>
  <si>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</si>
  <si>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</si>
  <si>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</si>
  <si>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</si>
  <si>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</si>
  <si>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</si>
  <si>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</si>
  <si>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</si>
  <si>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</si>
  <si>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</si>
  <si>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</si>
  <si>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</si>
  <si>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</si>
  <si>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</si>
  <si>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</si>
  <si>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</si>
  <si>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</si>
  <si>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</si>
  <si>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</si>
  <si>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</si>
  <si>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</si>
  <si>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</si>
  <si>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</si>
  <si>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</si>
  <si>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</si>
  <si>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</si>
  <si>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</si>
  <si>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</si>
  <si>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</si>
  <si>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</si>
  <si>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</si>
  <si>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</si>
  <si>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</si>
  <si>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</si>
  <si>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</si>
  <si>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</si>
  <si>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</si>
  <si>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</si>
  <si>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</si>
  <si>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</si>
  <si>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</si>
  <si>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</si>
  <si>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</si>
  <si>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</si>
  <si>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</si>
  <si>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</si>
  <si>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</si>
  <si>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</si>
  <si>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</si>
  <si>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</si>
  <si>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</si>
  <si>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</si>
  <si>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</si>
  <si>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</si>
  <si>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</si>
  <si>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</si>
  <si>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</si>
  <si>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</si>
  <si>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</si>
  <si>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</si>
  <si>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</si>
  <si>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</si>
  <si>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</si>
  <si>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</si>
  <si>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</si>
  <si>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</si>
  <si>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</si>
  <si>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</si>
  <si>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</si>
  <si>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</si>
  <si>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</si>
  <si>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</si>
  <si>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</si>
  <si>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</si>
  <si>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</si>
  <si>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</si>
  <si>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</si>
  <si>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</si>
  <si>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</si>
  <si>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</si>
  <si>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</si>
  <si>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</si>
  <si>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</si>
  <si>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</si>
  <si>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</si>
  <si>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</si>
  <si>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</si>
  <si>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</si>
  <si>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</si>
  <si>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</si>
  <si>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</si>
  <si>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</si>
  <si>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</si>
  <si>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</si>
  <si>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</si>
  <si>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</si>
  <si>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</si>
  <si>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</si>
  <si>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</si>
  <si>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</si>
  <si>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</si>
  <si>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</si>
  <si>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</si>
  <si>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</si>
  <si>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</si>
  <si>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</si>
  <si>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</si>
  <si>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</si>
  <si>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</si>
  <si>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</si>
  <si>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</si>
  <si>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</si>
  <si>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</si>
  <si>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</si>
  <si>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</si>
  <si>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</si>
  <si>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</si>
  <si>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</si>
  <si>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</si>
  <si>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</si>
  <si>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</si>
  <si>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</si>
  <si>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</si>
  <si>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</si>
  <si>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</si>
  <si>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</si>
  <si>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</si>
  <si>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</si>
  <si>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</si>
  <si>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</si>
  <si>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</si>
  <si>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</si>
  <si>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</si>
  <si>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</si>
  <si>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</si>
  <si>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</si>
  <si>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</si>
  <si>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</si>
  <si>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</si>
  <si>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</si>
  <si>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</si>
  <si>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</si>
  <si>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</si>
  <si>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</si>
  <si>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</si>
  <si>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</si>
  <si>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</si>
  <si>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</si>
  <si>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</si>
  <si>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</si>
  <si>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</si>
  <si>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</si>
  <si>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</si>
  <si>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</si>
  <si>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</si>
  <si>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</si>
  <si>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</si>
  <si>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</si>
  <si>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</si>
  <si>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</si>
  <si>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</si>
  <si>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</si>
  <si>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</si>
  <si>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</si>
  <si>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</si>
  <si>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</si>
  <si>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</si>
  <si>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</si>
  <si>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</si>
  <si>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</si>
  <si>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</si>
  <si>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</si>
  <si>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</si>
  <si>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</si>
  <si>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</si>
  <si>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</si>
  <si>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</si>
  <si>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</si>
  <si>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</si>
  <si>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</si>
  <si>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</si>
  <si>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</si>
  <si>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</si>
  <si>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</si>
  <si>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</si>
  <si>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</si>
  <si>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</si>
  <si>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</si>
  <si>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</si>
  <si>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</si>
  <si>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</si>
  <si>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</si>
  <si>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</si>
  <si>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</si>
  <si>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</si>
  <si>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</si>
  <si>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</si>
  <si>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</si>
  <si>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</si>
  <si>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</si>
  <si>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</si>
  <si>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</si>
  <si>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</si>
  <si>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</si>
  <si>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</si>
  <si>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</si>
  <si>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</si>
  <si>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</si>
  <si>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</si>
  <si>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</si>
  <si>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</si>
  <si>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</si>
  <si>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</si>
  <si>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</si>
  <si>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</si>
  <si>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</si>
  <si>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</si>
  <si>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</si>
  <si>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</si>
  <si>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</si>
  <si>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</si>
  <si>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</si>
  <si>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</si>
  <si>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</si>
  <si>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</si>
  <si>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</si>
  <si>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</si>
  <si>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</si>
  <si>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</si>
  <si>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</si>
  <si>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</si>
  <si>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</si>
  <si>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</si>
  <si>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</si>
  <si>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</si>
  <si>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</si>
  <si>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</si>
  <si>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</si>
  <si>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</si>
  <si>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</si>
  <si>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</si>
  <si>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</si>
  <si>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</si>
  <si>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</si>
  <si>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</si>
  <si>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</si>
  <si>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</si>
  <si>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</si>
  <si>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</si>
  <si>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</si>
  <si>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</si>
  <si>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</si>
  <si>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</si>
  <si>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</si>
  <si>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</si>
  <si>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</si>
  <si>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</si>
  <si>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</si>
  <si>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</si>
  <si>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</si>
  <si>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</si>
  <si>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</si>
  <si>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</si>
  <si>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</si>
  <si>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</si>
  <si>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</si>
  <si>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</si>
  <si>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</si>
  <si>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</si>
  <si>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</si>
  <si>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</si>
  <si>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</si>
  <si>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</si>
  <si>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</si>
  <si>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</si>
  <si>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</si>
  <si>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</si>
  <si>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</si>
  <si>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</si>
  <si>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</si>
  <si>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</si>
  <si>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</si>
  <si>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</si>
  <si>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</si>
  <si>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</si>
  <si>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</si>
  <si>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</si>
  <si>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</si>
  <si>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</si>
  <si>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</si>
  <si>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</si>
  <si>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</si>
  <si>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</si>
  <si>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</si>
  <si>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</si>
  <si>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</si>
  <si>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</si>
  <si>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</si>
  <si>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</si>
  <si>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</si>
  <si>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</si>
  <si>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</si>
  <si>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</si>
  <si>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</si>
  <si>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</si>
  <si>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</si>
  <si>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</si>
  <si>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</si>
  <si>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</si>
  <si>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</si>
  <si>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</si>
  <si>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</si>
  <si>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</si>
  <si>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</si>
  <si>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</si>
  <si>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</si>
  <si>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</si>
  <si>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</si>
  <si>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</si>
  <si>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</si>
  <si>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</si>
  <si>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</si>
  <si>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</si>
  <si>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</si>
  <si>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</si>
  <si>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</si>
  <si>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</si>
  <si>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</si>
  <si>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</si>
  <si>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</si>
  <si>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</si>
  <si>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</si>
  <si>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</si>
  <si>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</si>
  <si>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</si>
  <si>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</si>
  <si>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</si>
  <si>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</si>
  <si>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</si>
  <si>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</si>
  <si>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</si>
  <si>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</si>
  <si>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</si>
  <si>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</si>
  <si>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</si>
  <si>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</si>
  <si>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</si>
  <si>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</si>
  <si>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</si>
  <si>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</si>
  <si>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</si>
  <si>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</si>
  <si>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</si>
  <si>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</si>
  <si>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</si>
  <si>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</si>
  <si>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</si>
  <si>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</si>
  <si>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</si>
  <si>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</si>
  <si>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</si>
  <si>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</si>
  <si>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</si>
  <si>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</si>
  <si>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</si>
  <si>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</si>
  <si>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</si>
  <si>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</si>
  <si>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</si>
  <si>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</si>
  <si>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</si>
  <si>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</si>
  <si>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</si>
  <si>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</si>
  <si>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</si>
  <si>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</si>
  <si>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</si>
  <si>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</si>
  <si>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</si>
  <si>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</si>
  <si>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</si>
  <si>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</si>
  <si>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</si>
  <si>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</si>
  <si>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</si>
  <si>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</si>
  <si>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</si>
  <si>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</si>
  <si>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</si>
  <si>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</si>
  <si>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</si>
  <si>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</si>
  <si>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</si>
  <si>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</si>
  <si>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</si>
  <si>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</si>
  <si>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</si>
  <si>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</si>
  <si>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</si>
  <si>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</si>
  <si>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</si>
  <si>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</si>
  <si>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</si>
  <si>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</si>
  <si>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</si>
  <si>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</si>
  <si>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</si>
  <si>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</si>
  <si>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</si>
  <si>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</si>
  <si>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</si>
  <si>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</si>
  <si>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</si>
  <si>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</si>
  <si>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</si>
  <si>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</si>
  <si>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</si>
  <si>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</si>
  <si>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</si>
  <si>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</si>
  <si>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</si>
  <si>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</si>
  <si>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</si>
  <si>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</si>
  <si>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</si>
  <si>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</si>
  <si>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</si>
  <si>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</si>
  <si>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</si>
  <si>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</si>
  <si>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</si>
  <si>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</si>
  <si>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</si>
  <si>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</si>
  <si>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</si>
  <si>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</si>
  <si>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</si>
  <si>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</si>
  <si>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</si>
  <si>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</si>
  <si>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</si>
  <si>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</si>
  <si>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</si>
  <si>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</si>
  <si>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</si>
  <si>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</si>
  <si>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</si>
  <si>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</si>
  <si>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</si>
  <si>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</si>
  <si>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</si>
  <si>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</si>
  <si>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</si>
  <si>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</si>
  <si>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</si>
  <si>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</si>
  <si>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</si>
  <si>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</si>
  <si>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</si>
  <si>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</si>
  <si>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</si>
  <si>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</si>
  <si>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</si>
  <si>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</si>
  <si>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</si>
  <si>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</si>
  <si>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</si>
  <si>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</si>
  <si>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</si>
  <si>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</si>
  <si>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</si>
  <si>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</si>
  <si>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</si>
  <si>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</si>
  <si>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</si>
  <si>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</si>
  <si>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</si>
  <si>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</si>
  <si>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</si>
  <si>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</si>
  <si>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</si>
  <si>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</si>
  <si>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</si>
  <si>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</si>
  <si>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</si>
  <si>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</si>
  <si>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</si>
  <si>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</si>
  <si>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</si>
  <si>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</si>
  <si>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</si>
  <si>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</si>
  <si>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</si>
  <si>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</si>
  <si>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</si>
  <si>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</si>
  <si>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</si>
  <si>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</si>
  <si>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</si>
  <si>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</si>
  <si>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</si>
  <si>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</si>
  <si>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</si>
  <si>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</si>
  <si>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</si>
  <si>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</si>
  <si>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</si>
  <si>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</si>
  <si>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</si>
  <si>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</si>
  <si>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</si>
  <si>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</si>
  <si>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</si>
  <si>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</si>
  <si>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</si>
  <si>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</si>
  <si>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</si>
  <si>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</si>
  <si>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</si>
  <si>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</si>
  <si>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</si>
  <si>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</si>
  <si>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</si>
  <si>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</si>
  <si>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</si>
  <si>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</si>
  <si>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</si>
  <si>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</si>
  <si>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</si>
  <si>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</si>
  <si>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</si>
  <si>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</si>
  <si>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</si>
  <si>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</si>
  <si>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</si>
  <si>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</si>
  <si>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</si>
  <si>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</si>
  <si>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</si>
  <si>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</si>
  <si>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</si>
  <si>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</si>
  <si>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</si>
  <si>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</si>
  <si>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</si>
  <si>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</si>
  <si>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</si>
  <si>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</si>
  <si>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</si>
  <si>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</si>
  <si>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</si>
  <si>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</si>
  <si>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</si>
  <si>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</si>
  <si>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</si>
  <si>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</si>
  <si>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</si>
  <si>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</si>
  <si>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</si>
  <si>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</si>
  <si>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</si>
  <si>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</si>
  <si>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</si>
  <si>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</si>
  <si>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</si>
  <si>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</si>
  <si>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</si>
  <si>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</si>
  <si>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</si>
  <si>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</si>
  <si>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</si>
  <si>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</si>
  <si>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</si>
  <si>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</si>
  <si>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</si>
  <si>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</si>
  <si>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</si>
  <si>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</si>
  <si>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</si>
  <si>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</si>
  <si>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</si>
  <si>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</si>
  <si>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</si>
  <si>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</si>
  <si>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</si>
  <si>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</si>
  <si>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</si>
  <si>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</si>
  <si>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</si>
  <si>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</si>
  <si>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</si>
  <si>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</si>
  <si>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</si>
  <si>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</si>
  <si>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</si>
  <si>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</si>
  <si>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</si>
  <si>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</si>
  <si>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</si>
  <si>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</si>
  <si>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</si>
  <si>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</si>
  <si>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</si>
  <si>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</si>
  <si>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</si>
  <si>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</si>
  <si>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</si>
  <si>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</si>
  <si>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</si>
  <si>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</si>
  <si>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</si>
  <si>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</si>
  <si>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</si>
  <si>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</si>
  <si>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</si>
  <si>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</si>
  <si>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</si>
  <si>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</si>
  <si>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</si>
  <si>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</si>
  <si>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</si>
  <si>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</si>
  <si>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</si>
  <si>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</si>
  <si>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</si>
  <si>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</si>
  <si>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</si>
  <si>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</si>
  <si>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</si>
  <si>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</si>
  <si>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</si>
  <si>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</si>
  <si>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</si>
  <si>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</si>
  <si>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</si>
  <si>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</si>
  <si>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</si>
  <si>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</si>
  <si>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</si>
  <si>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</si>
  <si>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</si>
  <si>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</si>
  <si>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</si>
  <si>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</si>
  <si>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</si>
  <si>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</si>
  <si>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</si>
  <si>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</si>
  <si>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</si>
  <si>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</si>
  <si>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</si>
  <si>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</si>
  <si>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</si>
  <si>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</si>
  <si>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</si>
  <si>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</si>
  <si>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</si>
  <si>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</si>
  <si>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</si>
  <si>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</si>
  <si>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</si>
  <si>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</si>
  <si>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</si>
  <si>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</si>
  <si>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</si>
  <si>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</si>
  <si>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</si>
  <si>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</si>
  <si>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</si>
  <si>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</si>
  <si>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</si>
  <si>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</si>
  <si>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</si>
  <si>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</si>
  <si>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</si>
  <si>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</si>
  <si>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</si>
  <si>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</si>
  <si>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</si>
  <si>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</si>
  <si>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</si>
  <si>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</si>
  <si>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</si>
  <si>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</si>
  <si>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</si>
  <si>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</si>
  <si>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</si>
  <si>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</si>
  <si>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</si>
  <si>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</si>
  <si>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</si>
  <si>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</si>
  <si>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</si>
  <si>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</si>
  <si>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</si>
  <si>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</si>
  <si>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</si>
  <si>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</si>
  <si>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</si>
  <si>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</si>
  <si>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</si>
  <si>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</si>
  <si>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</si>
  <si>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</si>
  <si>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</si>
  <si>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</si>
  <si>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</si>
  <si>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</si>
  <si>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</si>
  <si>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</si>
  <si>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</si>
  <si>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</si>
  <si>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</si>
  <si>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</si>
  <si>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</si>
  <si>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</si>
  <si>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</si>
  <si>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</si>
  <si>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</si>
  <si>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</si>
  <si>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</si>
  <si>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</si>
  <si>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</si>
  <si>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</si>
  <si>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</si>
  <si>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</si>
  <si>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</si>
  <si>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</si>
  <si>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</si>
  <si>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</si>
  <si>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</si>
  <si>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</si>
  <si>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</si>
  <si>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</si>
  <si>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</si>
  <si>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</si>
  <si>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</si>
  <si>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</si>
  <si>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</si>
  <si>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</si>
  <si>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</si>
  <si>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</si>
  <si>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</si>
  <si>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</si>
  <si>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</si>
  <si>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</si>
  <si>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</si>
  <si>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</si>
  <si>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</si>
  <si>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</si>
  <si>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</si>
  <si>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</si>
  <si>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</si>
  <si>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</si>
  <si>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</si>
  <si>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</si>
  <si>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</si>
  <si>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</si>
  <si>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</si>
  <si>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</si>
  <si>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</si>
  <si>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</si>
  <si>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</si>
  <si>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</si>
  <si>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</si>
  <si>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</si>
  <si>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</si>
  <si>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</si>
  <si>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</si>
  <si>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</si>
  <si>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</si>
  <si>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</si>
  <si>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</si>
  <si>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</si>
  <si>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</si>
  <si>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</si>
  <si>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</si>
  <si>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</si>
  <si>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</si>
  <si>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</si>
  <si>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</si>
  <si>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</si>
  <si>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</si>
  <si>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</si>
  <si>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</si>
  <si>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</si>
  <si>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</si>
  <si>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</si>
  <si>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</si>
  <si>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</si>
  <si>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</si>
  <si>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</si>
  <si>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</si>
  <si>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</si>
  <si>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</si>
  <si>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</si>
  <si>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</si>
  <si>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</si>
  <si>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</si>
  <si>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</si>
  <si>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</si>
  <si>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</si>
  <si>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</si>
  <si>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</si>
  <si>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</si>
  <si>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</si>
  <si>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</si>
  <si>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</si>
  <si>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</si>
  <si>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</si>
  <si>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</si>
  <si>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</si>
  <si>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</si>
  <si>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</si>
  <si>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</si>
  <si>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</si>
  <si>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</si>
  <si>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</si>
  <si>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</si>
  <si>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</si>
  <si>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</si>
  <si>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</si>
  <si>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</si>
  <si>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</si>
  <si>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</si>
  <si>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</si>
  <si>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</si>
  <si>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</si>
  <si>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</si>
  <si>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</si>
  <si>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</si>
  <si>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</si>
  <si>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</si>
  <si>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</si>
  <si>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</si>
  <si>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</si>
  <si>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</si>
  <si>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</si>
  <si>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</si>
  <si>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</si>
  <si>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</si>
  <si>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</si>
  <si>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</si>
  <si>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</si>
  <si>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</si>
  <si>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</si>
  <si>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</si>
  <si>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</si>
  <si>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</si>
  <si>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</si>
  <si>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</si>
  <si>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</si>
  <si>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</si>
  <si>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</si>
  <si>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</si>
  <si>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</si>
  <si>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</si>
  <si>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</si>
  <si>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</si>
  <si>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</si>
  <si>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</si>
  <si>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</si>
  <si>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</si>
  <si>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</si>
  <si>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</si>
  <si>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</si>
  <si>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</si>
  <si>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</si>
  <si>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</si>
  <si>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</si>
  <si>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</si>
  <si>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</si>
  <si>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</si>
  <si>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</si>
  <si>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</si>
  <si>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</si>
  <si>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</si>
  <si>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</si>
  <si>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</si>
  <si>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</si>
  <si>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</si>
  <si>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</si>
  <si>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</si>
  <si>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</si>
  <si>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</si>
  <si>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</si>
  <si>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</si>
  <si>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</si>
  <si>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</si>
  <si>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</si>
  <si>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</si>
  <si>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</si>
  <si>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</si>
  <si>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</si>
  <si>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</si>
  <si>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</si>
  <si>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</si>
  <si>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</si>
  <si>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</si>
  <si>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</si>
  <si>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</si>
  <si>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</si>
  <si>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</si>
  <si>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</si>
  <si>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</si>
  <si>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</si>
  <si>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</si>
  <si>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</si>
  <si>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</si>
  <si>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</si>
  <si>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</si>
  <si>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</si>
  <si>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</si>
  <si>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</si>
  <si>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</si>
  <si>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</si>
  <si>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</si>
  <si>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</si>
  <si>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</si>
  <si>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</si>
  <si>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</si>
  <si>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</si>
  <si>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</si>
  <si>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</si>
  <si>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</si>
  <si>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</si>
  <si>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</si>
  <si>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</si>
  <si>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</si>
  <si>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</si>
  <si>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</si>
  <si>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</si>
  <si>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</si>
  <si>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</si>
  <si>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</si>
  <si>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</si>
  <si>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</si>
  <si>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</si>
  <si>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</si>
  <si>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</si>
  <si>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</si>
  <si>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</si>
  <si>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</si>
  <si>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</si>
  <si>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</si>
  <si>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</si>
  <si>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</si>
  <si>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</si>
  <si>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</si>
  <si>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</si>
  <si>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</si>
  <si>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</si>
  <si>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</si>
  <si>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</si>
  <si>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</si>
  <si>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</si>
  <si>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</si>
  <si>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</si>
  <si>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</si>
  <si>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</si>
  <si>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</si>
  <si>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</si>
  <si>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</si>
  <si>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</si>
  <si>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</si>
  <si>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</si>
  <si>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</si>
  <si>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</si>
  <si>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</si>
  <si>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</si>
  <si>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</si>
  <si>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</si>
  <si>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</si>
  <si>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</si>
  <si>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</si>
  <si>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</si>
  <si>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</si>
  <si>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</si>
  <si>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</si>
  <si>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</si>
  <si>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</si>
  <si>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</si>
  <si>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</si>
  <si>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</si>
  <si>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</si>
  <si>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</si>
  <si>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</si>
  <si>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</si>
  <si>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</si>
  <si>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</si>
  <si>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</si>
  <si>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</si>
  <si>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</si>
  <si>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</si>
  <si>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</si>
  <si>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</si>
  <si>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</si>
  <si>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</si>
  <si>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</si>
  <si>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</si>
  <si>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</si>
  <si>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</si>
  <si>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</si>
  <si>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</si>
  <si>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</si>
  <si>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</si>
  <si>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</si>
  <si>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</si>
  <si>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</si>
  <si>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</si>
  <si>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</si>
  <si>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</si>
  <si>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</si>
  <si>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</si>
  <si>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</si>
  <si>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</si>
  <si>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</si>
  <si>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</si>
  <si>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</si>
  <si>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</si>
  <si>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</si>
  <si>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</si>
  <si>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</si>
  <si>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</si>
  <si>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</si>
  <si>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</si>
  <si>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</si>
  <si>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</si>
  <si>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</si>
  <si>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</si>
  <si>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</si>
  <si>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</si>
  <si>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</si>
  <si>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</si>
  <si>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</si>
  <si>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</si>
  <si>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</si>
  <si>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</si>
  <si>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</si>
  <si>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</si>
  <si>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</si>
  <si>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</si>
  <si>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</si>
  <si>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</si>
  <si>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</si>
  <si>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</si>
  <si>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</si>
  <si>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</si>
  <si>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</si>
  <si>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</si>
  <si>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</si>
  <si>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</si>
  <si>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</si>
  <si>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</si>
  <si>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</si>
  <si>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</si>
  <si>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</si>
  <si>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</si>
  <si>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</si>
  <si>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</si>
  <si>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</si>
  <si>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</si>
  <si>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</si>
  <si>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</si>
  <si>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</si>
  <si>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</si>
  <si>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</si>
  <si>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</si>
  <si>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</si>
  <si>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</si>
  <si>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</si>
  <si>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</si>
  <si>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</si>
  <si>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</si>
  <si>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</si>
  <si>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</si>
  <si>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</si>
  <si>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</si>
  <si>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</si>
  <si>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</si>
  <si>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</si>
  <si>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</si>
  <si>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</si>
  <si>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</si>
  <si>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</si>
  <si>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</si>
  <si>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</si>
  <si>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</si>
  <si>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</si>
  <si>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</si>
  <si>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</si>
  <si>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</si>
  <si>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</si>
  <si>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</si>
  <si>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</si>
  <si>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</si>
  <si>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</si>
  <si>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</si>
  <si>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</si>
  <si>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</si>
  <si>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</si>
  <si>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</si>
  <si>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</si>
  <si>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</si>
  <si>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</si>
  <si>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</si>
  <si>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</si>
  <si>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</si>
  <si>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</si>
  <si>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</si>
  <si>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</si>
  <si>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</si>
  <si>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</si>
  <si>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</si>
  <si>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</si>
  <si>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</si>
  <si>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</si>
  <si>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</si>
  <si>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</si>
  <si>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</si>
  <si>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</si>
  <si>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</si>
  <si>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</si>
  <si>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</si>
  <si>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</si>
  <si>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</si>
  <si>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</si>
  <si>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</si>
  <si>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</si>
  <si>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</si>
  <si>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</si>
  <si>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</si>
  <si>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</si>
  <si>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</si>
  <si>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</si>
  <si>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</si>
  <si>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</si>
  <si>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</si>
  <si>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</si>
  <si>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</si>
  <si>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</si>
  <si>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</si>
  <si>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</si>
  <si>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</si>
  <si>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</si>
  <si>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</si>
  <si>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</si>
  <si>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</si>
  <si>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</si>
  <si>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</si>
  <si>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</si>
  <si>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</si>
  <si>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</si>
  <si>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</si>
  <si>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</si>
  <si>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</si>
  <si>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</si>
  <si>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</si>
  <si>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</si>
  <si>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</si>
  <si>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</si>
  <si>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</si>
  <si>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</si>
  <si>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</si>
  <si>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</si>
  <si>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</si>
  <si>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</si>
  <si>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</si>
  <si>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</si>
  <si>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</si>
  <si>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</si>
  <si>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</si>
  <si>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</si>
  <si>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</si>
  <si>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</si>
  <si>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</si>
  <si>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</si>
  <si>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</si>
  <si>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</si>
  <si>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</si>
  <si>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</si>
  <si>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</si>
  <si>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</si>
  <si>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</si>
  <si>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</si>
  <si>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</si>
  <si>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</si>
  <si>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</si>
  <si>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</si>
  <si>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</si>
  <si>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</si>
  <si>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</si>
  <si>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</si>
  <si>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</si>
  <si>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</si>
  <si>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</si>
  <si>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</si>
  <si>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</si>
  <si>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</si>
  <si>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</si>
  <si>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</si>
  <si>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</si>
  <si>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</si>
  <si>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</si>
  <si>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</si>
  <si>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</si>
  <si>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</si>
  <si>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</si>
  <si>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</si>
  <si>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</si>
  <si>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</si>
  <si>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</si>
  <si>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</si>
  <si>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</si>
  <si>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</si>
  <si>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</si>
  <si>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</si>
  <si>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</si>
  <si>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</si>
  <si>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</si>
  <si>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</si>
  <si>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</si>
  <si>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</si>
  <si>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</si>
  <si>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</si>
  <si>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</si>
  <si>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</si>
  <si>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</si>
  <si>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</si>
  <si>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</si>
  <si>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</si>
  <si>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</si>
  <si>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</si>
  <si>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</si>
  <si>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</si>
  <si>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</si>
  <si>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</si>
  <si>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</si>
  <si>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</si>
  <si>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</si>
  <si>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</si>
  <si>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</si>
  <si>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</si>
  <si>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</si>
  <si>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</si>
  <si>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</si>
  <si>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</si>
  <si>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</si>
  <si>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</si>
  <si>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</si>
  <si>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</si>
  <si>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</si>
  <si>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</si>
  <si>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</si>
  <si>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</si>
  <si>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</si>
  <si>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</si>
  <si>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</si>
  <si>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</si>
  <si>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</si>
  <si>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</si>
  <si>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</si>
  <si>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</si>
  <si>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</si>
  <si>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</si>
  <si>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</si>
  <si>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</si>
  <si>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</si>
  <si>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</si>
  <si>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</si>
  <si>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</si>
  <si>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</si>
  <si>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</si>
  <si>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</si>
  <si>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</si>
  <si>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</si>
  <si>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</si>
  <si>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</si>
  <si>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</si>
  <si>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</si>
  <si>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</si>
  <si>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</si>
  <si>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</si>
  <si>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</si>
  <si>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</si>
  <si>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</si>
  <si>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</si>
  <si>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</si>
  <si>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</si>
  <si>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</si>
  <si>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</si>
  <si>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</si>
  <si>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</si>
  <si>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</si>
  <si>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</si>
  <si>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</si>
  <si>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</si>
  <si>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</si>
  <si>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</si>
  <si>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</si>
  <si>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</si>
  <si>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</si>
  <si>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</si>
  <si>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</si>
  <si>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</si>
  <si>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</si>
  <si>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</si>
  <si>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</si>
  <si>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</si>
  <si>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</si>
  <si>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</si>
  <si>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</si>
  <si>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</si>
  <si>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</si>
  <si>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</si>
  <si>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</si>
  <si>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</si>
  <si>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</si>
  <si>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</si>
  <si>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</si>
  <si>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</si>
  <si>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</si>
  <si>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</si>
  <si>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</si>
  <si>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</si>
  <si>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</si>
  <si>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</si>
  <si>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</si>
  <si>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</si>
  <si>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</si>
  <si>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</si>
  <si>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</si>
  <si>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</si>
  <si>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</si>
  <si>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</si>
  <si>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</si>
  <si>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</si>
  <si>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</si>
  <si>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</si>
  <si>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</si>
  <si>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</si>
  <si>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</si>
  <si>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</si>
  <si>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</si>
  <si>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</si>
  <si>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</si>
  <si>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</si>
  <si>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</si>
  <si>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</si>
  <si>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</si>
  <si>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</si>
  <si>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</si>
  <si>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</si>
  <si>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</si>
  <si>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</si>
  <si>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</si>
  <si>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</si>
  <si>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</si>
  <si>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</si>
  <si>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</si>
  <si>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</si>
  <si>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</si>
  <si>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</si>
  <si>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</si>
  <si>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</si>
  <si>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</si>
  <si>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</si>
  <si>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</si>
  <si>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</si>
  <si>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</si>
  <si>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</si>
  <si>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</si>
  <si>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</si>
  <si>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</si>
  <si>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</si>
  <si>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</si>
  <si>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</si>
  <si>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</si>
  <si>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</si>
  <si>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</si>
  <si>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</si>
  <si>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</si>
  <si>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</si>
  <si>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</si>
  <si>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</si>
  <si>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</si>
  <si>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</si>
  <si>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</si>
  <si>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</si>
  <si>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</si>
  <si>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</si>
  <si>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</si>
  <si>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</si>
  <si>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</si>
  <si>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</si>
  <si>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</si>
  <si>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</si>
  <si>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</si>
  <si>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</si>
  <si>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</si>
  <si>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</si>
  <si>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</si>
  <si>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</si>
  <si>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</si>
  <si>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</si>
  <si>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</si>
  <si>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</si>
  <si>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</si>
  <si>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</si>
  <si>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</si>
  <si>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</si>
  <si>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</si>
  <si>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</si>
  <si>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</si>
  <si>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</si>
  <si>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</si>
  <si>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</si>
  <si>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</si>
  <si>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</si>
  <si>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</si>
  <si>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</si>
  <si>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</si>
  <si>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</si>
  <si>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</si>
  <si>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</si>
  <si>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</si>
  <si>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</si>
  <si>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</si>
  <si>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</si>
  <si>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</si>
  <si>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</si>
  <si>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</si>
  <si>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</si>
  <si>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</si>
  <si>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</si>
  <si>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</si>
  <si>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</si>
  <si>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</si>
  <si>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</si>
  <si>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</si>
  <si>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</si>
  <si>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</si>
  <si>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</si>
  <si>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</si>
  <si>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</si>
  <si>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</si>
  <si>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</si>
  <si>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</si>
  <si>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</si>
  <si>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</si>
  <si>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</si>
  <si>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</si>
  <si>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</si>
  <si>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</si>
  <si>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</si>
  <si>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</si>
  <si>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</si>
  <si>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</si>
  <si>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</si>
  <si>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</si>
  <si>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</si>
  <si>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</si>
  <si>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</si>
  <si>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</si>
  <si>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</si>
  <si>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</si>
  <si>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</si>
  <si>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</si>
  <si>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</si>
  <si>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</si>
  <si>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</si>
  <si>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</si>
  <si>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</si>
  <si>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</si>
  <si>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</si>
  <si>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</si>
  <si>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</si>
  <si>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</si>
  <si>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</si>
  <si>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</si>
  <si>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</si>
  <si>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</si>
  <si>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</si>
  <si>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</si>
  <si>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</si>
  <si>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</si>
  <si>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</si>
  <si>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</si>
  <si>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</si>
  <si>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</si>
  <si>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</si>
  <si>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</si>
  <si>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</si>
  <si>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</si>
  <si>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</si>
  <si>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</si>
  <si>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</si>
  <si>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</si>
  <si>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</si>
  <si>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</si>
  <si>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</si>
  <si>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</si>
  <si>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</si>
  <si>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</si>
  <si>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</si>
  <si>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</si>
  <si>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</si>
  <si>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</si>
  <si>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</si>
  <si>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</si>
  <si>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</si>
  <si>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</si>
  <si>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</si>
  <si>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</si>
  <si>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</si>
  <si>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</si>
  <si>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</si>
  <si>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</si>
  <si>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</si>
  <si>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</si>
  <si>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</si>
  <si>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</si>
  <si>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</si>
  <si>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</si>
  <si>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</si>
  <si>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</si>
  <si>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</si>
  <si>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</si>
  <si>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</si>
  <si>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</si>
  <si>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</si>
  <si>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</si>
  <si>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</si>
  <si>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</si>
  <si>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</si>
  <si>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</si>
  <si>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</si>
  <si>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</si>
  <si>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</si>
  <si>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</si>
  <si>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</si>
  <si>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</si>
  <si>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</si>
  <si>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</si>
  <si>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</si>
  <si>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</si>
  <si>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</si>
  <si>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</si>
  <si>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</si>
  <si>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</si>
  <si>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</si>
  <si>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</si>
  <si>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</si>
  <si>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</si>
  <si>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</si>
  <si>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</si>
  <si>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</si>
  <si>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</si>
  <si>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</si>
  <si>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</si>
  <si>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</si>
  <si>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</si>
  <si>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</si>
  <si>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</si>
  <si>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</si>
  <si>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</si>
  <si>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</si>
  <si>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</si>
  <si>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</si>
  <si>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</si>
  <si>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</si>
  <si>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</si>
  <si>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</si>
  <si>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</si>
  <si>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</si>
  <si>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</si>
  <si>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</si>
  <si>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</si>
  <si>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</si>
  <si>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</si>
  <si>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</si>
  <si>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</si>
  <si>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</si>
  <si>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</si>
  <si>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</si>
  <si>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</si>
  <si>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</si>
  <si>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</si>
  <si>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</si>
  <si>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</si>
  <si>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</si>
  <si>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</si>
  <si>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</si>
  <si>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</si>
  <si>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</si>
  <si>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</si>
  <si>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</si>
  <si>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</si>
  <si>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</si>
  <si>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</si>
  <si>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</si>
  <si>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</si>
  <si>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</si>
  <si>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</si>
  <si>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</si>
  <si>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</si>
  <si>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</si>
  <si>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</si>
  <si>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</si>
  <si>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</si>
  <si>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</si>
  <si>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</si>
  <si>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</si>
  <si>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</si>
  <si>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</si>
  <si>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</si>
  <si>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</si>
  <si>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</si>
  <si>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</si>
  <si>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</si>
  <si>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</si>
  <si>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</si>
  <si>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</si>
  <si>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</si>
  <si>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</si>
  <si>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</si>
  <si>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</si>
  <si>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</si>
  <si>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</si>
  <si>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</si>
  <si>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</si>
  <si>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</si>
  <si>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</si>
  <si>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</si>
  <si>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</si>
  <si>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</si>
  <si>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</si>
  <si>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</si>
  <si>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</si>
  <si>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</si>
  <si>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</si>
  <si>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</si>
  <si>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</si>
  <si>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</si>
  <si>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</si>
  <si>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</si>
  <si>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</si>
  <si>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</si>
  <si>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</si>
  <si>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</si>
  <si>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</si>
  <si>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</si>
  <si>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</si>
  <si>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</si>
  <si>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</si>
  <si>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</si>
  <si>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</si>
  <si>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</si>
  <si>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</si>
  <si>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</si>
  <si>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</si>
  <si>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</si>
  <si>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</si>
  <si>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</si>
  <si>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</si>
  <si>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</si>
  <si>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</si>
  <si>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</si>
  <si>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</si>
  <si>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</si>
  <si>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</si>
  <si>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</si>
  <si>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</si>
  <si>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</si>
  <si>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</si>
  <si>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</si>
  <si>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</si>
  <si>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</si>
  <si>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</si>
  <si>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</si>
  <si>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</si>
  <si>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</si>
  <si>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</si>
  <si>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</si>
  <si>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</si>
  <si>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</si>
  <si>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</si>
  <si>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</si>
  <si>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</si>
  <si>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</si>
  <si>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</si>
  <si>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</si>
  <si>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</si>
  <si>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</si>
  <si>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</si>
  <si>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</si>
  <si>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</si>
  <si>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</si>
  <si>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</si>
  <si>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</si>
  <si>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</si>
  <si>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</si>
  <si>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</si>
  <si>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</si>
  <si>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</si>
  <si>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</si>
  <si>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</si>
  <si>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</si>
  <si>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</si>
  <si>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</si>
  <si>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</si>
  <si>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</si>
  <si>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</si>
  <si>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</si>
  <si>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</si>
  <si>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</si>
  <si>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</si>
  <si>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</si>
  <si>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</si>
  <si>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</si>
  <si>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</si>
  <si>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</si>
  <si>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</si>
  <si>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</si>
  <si>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</si>
  <si>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</si>
  <si>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</si>
  <si>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</si>
  <si>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</si>
  <si>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</si>
  <si>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</si>
  <si>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</si>
  <si>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</si>
  <si>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</si>
  <si>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</si>
  <si>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</si>
  <si>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</si>
  <si>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</si>
  <si>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</si>
  <si>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</si>
  <si>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</si>
  <si>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</si>
  <si>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</si>
  <si>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</si>
  <si>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</si>
  <si>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</si>
  <si>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</si>
  <si>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</si>
  <si>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</si>
  <si>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</si>
  <si>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</si>
  <si>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</si>
  <si>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</si>
  <si>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</si>
  <si>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</si>
  <si>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</si>
  <si>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</si>
  <si>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</si>
  <si>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</si>
  <si>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</si>
  <si>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</si>
  <si>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</si>
  <si>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</si>
  <si>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</si>
  <si>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</si>
  <si>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</si>
  <si>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</si>
  <si>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</si>
  <si>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</si>
  <si>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</si>
  <si>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</si>
  <si>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</si>
  <si>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</si>
  <si>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</si>
  <si>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</si>
  <si>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</si>
  <si>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</si>
  <si>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</si>
  <si>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</si>
  <si>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</si>
  <si>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</si>
  <si>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</si>
  <si>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</si>
  <si>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</si>
  <si>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</si>
  <si>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</si>
  <si>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</si>
  <si>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</si>
  <si>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</si>
  <si>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</si>
  <si>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</si>
  <si>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</si>
  <si>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</si>
  <si>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</si>
  <si>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</si>
  <si>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</si>
  <si>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</si>
  <si>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</si>
  <si>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</si>
  <si>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</si>
  <si>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</si>
  <si>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</si>
  <si>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</si>
  <si>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</si>
  <si>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</si>
  <si>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</si>
  <si>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</si>
  <si>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</si>
  <si>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</si>
  <si>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</si>
  <si>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</si>
  <si>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</si>
  <si>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</si>
  <si>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</si>
  <si>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</si>
  <si>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</si>
  <si>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</si>
  <si>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</si>
  <si>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</si>
  <si>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</si>
  <si>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</si>
  <si>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</si>
  <si>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</si>
  <si>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</si>
  <si>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</si>
  <si>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</si>
  <si>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</si>
  <si>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</si>
  <si>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</si>
  <si>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</si>
  <si>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</si>
  <si>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</si>
  <si>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</si>
  <si>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</si>
  <si>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</si>
  <si>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</si>
  <si>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</si>
  <si>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</si>
  <si>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</si>
  <si>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</si>
  <si>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</si>
  <si>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</si>
  <si>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</si>
  <si>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</si>
  <si>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</si>
  <si>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</si>
  <si>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</si>
  <si>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</si>
  <si>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</si>
  <si>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</si>
  <si>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</si>
  <si>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</si>
  <si>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</si>
  <si>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</si>
  <si>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</si>
  <si>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</si>
  <si>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</si>
  <si>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</si>
  <si>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</si>
  <si>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</si>
  <si>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</si>
  <si>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</si>
  <si>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</si>
  <si>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</si>
  <si>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</si>
  <si>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</si>
  <si>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</si>
  <si>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</si>
  <si>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</si>
  <si>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</si>
  <si>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</si>
  <si>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</si>
  <si>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</si>
  <si>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</si>
  <si>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</si>
  <si>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</si>
  <si>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</si>
  <si>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</si>
  <si>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</si>
  <si>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</si>
  <si>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</si>
  <si>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</si>
  <si>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</si>
  <si>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</si>
  <si>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</si>
  <si>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</si>
  <si>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</si>
  <si>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</si>
  <si>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</si>
  <si>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</si>
  <si>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</si>
  <si>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</si>
  <si>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</si>
  <si>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</si>
  <si>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</si>
  <si>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</si>
  <si>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</si>
  <si>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</si>
  <si>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</si>
  <si>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</si>
  <si>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</si>
  <si>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</si>
  <si>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</si>
  <si>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</si>
  <si>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</si>
  <si>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</si>
  <si>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</si>
  <si>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</si>
  <si>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</si>
  <si>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</si>
  <si>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</si>
  <si>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</si>
  <si>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</si>
  <si>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</si>
  <si>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</si>
  <si>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</si>
  <si>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</si>
  <si>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</si>
  <si>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</si>
  <si>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</si>
  <si>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</si>
  <si>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</si>
  <si>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</si>
  <si>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</si>
  <si>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</si>
  <si>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</si>
  <si>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</si>
  <si>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</si>
  <si>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</si>
  <si>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</si>
  <si>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</si>
  <si>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</si>
  <si>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</si>
  <si>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</si>
  <si>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</si>
  <si>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</si>
  <si>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</si>
  <si>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</si>
  <si>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</si>
  <si>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</si>
  <si>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</si>
  <si>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</si>
  <si>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</si>
  <si>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</si>
  <si>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</si>
  <si>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</si>
  <si>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</si>
  <si>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</si>
  <si>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</si>
  <si>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</si>
  <si>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</si>
  <si>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</si>
  <si>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</si>
  <si>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</si>
  <si>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</si>
  <si>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</si>
  <si>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</si>
  <si>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</si>
  <si>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</si>
  <si>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</si>
  <si>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</si>
  <si>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</si>
  <si>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</si>
  <si>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</si>
  <si>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</si>
  <si>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</si>
  <si>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</si>
  <si>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</si>
  <si>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</si>
  <si>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</si>
  <si>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</si>
  <si>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</si>
  <si>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</si>
  <si>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</si>
  <si>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</si>
  <si>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</si>
  <si>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</si>
  <si>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</si>
  <si>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</si>
  <si>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</si>
  <si>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</si>
  <si>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</si>
  <si>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</si>
  <si>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</si>
  <si>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</si>
  <si>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</si>
  <si>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</si>
  <si>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</si>
  <si>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</si>
  <si>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</si>
  <si>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</si>
  <si>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</si>
  <si>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</si>
  <si>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</si>
  <si>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</si>
  <si>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</si>
  <si>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</si>
  <si>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</si>
  <si>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</si>
  <si>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</si>
  <si>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</si>
  <si>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</si>
  <si>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</si>
  <si>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</si>
  <si>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</si>
  <si>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</si>
  <si>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</si>
  <si>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</si>
  <si>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</si>
  <si>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</si>
  <si>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</si>
  <si>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</si>
  <si>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</si>
  <si>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</si>
  <si>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</si>
  <si>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</si>
  <si>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</si>
  <si>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</si>
  <si>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</si>
  <si>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</si>
  <si>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</si>
  <si>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</si>
  <si>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</si>
  <si>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</si>
  <si>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</si>
  <si>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</si>
  <si>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</si>
  <si>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</si>
  <si>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</si>
  <si>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</si>
  <si>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</si>
  <si>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</si>
  <si>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</si>
  <si>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</si>
  <si>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</si>
  <si>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</si>
  <si>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</si>
  <si>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</si>
  <si>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</si>
  <si>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</si>
  <si>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</si>
  <si>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</si>
  <si>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</si>
  <si>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</si>
  <si>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</si>
  <si>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</si>
  <si>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</si>
  <si>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</si>
  <si>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</si>
  <si>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</si>
  <si>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</si>
  <si>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</si>
  <si>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</si>
  <si>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</si>
  <si>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</si>
  <si>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</si>
  <si>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</si>
  <si>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</si>
  <si>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</si>
  <si>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</si>
  <si>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</si>
  <si>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</si>
  <si>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</si>
  <si>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</si>
  <si>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</si>
  <si>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</si>
  <si>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</si>
  <si>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</si>
  <si>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</si>
  <si>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</si>
  <si>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</si>
  <si>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</si>
  <si>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</si>
  <si>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</si>
  <si>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</si>
  <si>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</si>
  <si>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</si>
  <si>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</si>
  <si>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</si>
  <si>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</si>
  <si>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</si>
  <si>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</si>
  <si>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</si>
  <si>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</si>
  <si>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</si>
  <si>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</si>
  <si>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</si>
  <si>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</si>
  <si>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</si>
  <si>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</si>
  <si>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</si>
  <si>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</si>
  <si>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</si>
  <si>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</si>
  <si>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</si>
  <si>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</si>
  <si>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</si>
  <si>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</si>
  <si>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</si>
  <si>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</si>
  <si>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</si>
  <si>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</si>
  <si>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</si>
  <si>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</si>
  <si>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</si>
  <si>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</si>
  <si>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</si>
  <si>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</si>
  <si>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</si>
  <si>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</si>
  <si>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</si>
  <si>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</si>
  <si>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</si>
  <si>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</si>
  <si>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</si>
  <si>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</si>
  <si>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</si>
  <si>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</si>
  <si>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</si>
  <si>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</si>
  <si>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</si>
  <si>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</si>
  <si>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</si>
  <si>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</si>
  <si>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</si>
  <si>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</si>
  <si>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</si>
  <si>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</si>
  <si>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</si>
  <si>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</si>
  <si>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</si>
  <si>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</si>
  <si>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</si>
  <si>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</si>
  <si>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</si>
  <si>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</si>
  <si>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</si>
  <si>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</si>
  <si>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</si>
  <si>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</si>
  <si>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</si>
  <si>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</si>
  <si>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</si>
  <si>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</si>
  <si>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</si>
  <si>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</si>
  <si>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</si>
  <si>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</si>
  <si>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</si>
  <si>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</si>
  <si>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</si>
  <si>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</si>
  <si>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</si>
  <si>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</si>
  <si>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</si>
  <si>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</si>
  <si>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</si>
  <si>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</si>
  <si>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</si>
  <si>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</si>
  <si>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</si>
  <si>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</si>
  <si>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</si>
  <si>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</si>
  <si>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</si>
  <si>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</si>
  <si>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</si>
  <si>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</si>
  <si>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</si>
  <si>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</si>
  <si>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</si>
  <si>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</si>
  <si>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</si>
  <si>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</si>
  <si>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</si>
  <si>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</si>
  <si>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</si>
  <si>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</si>
  <si>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</si>
  <si>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</si>
  <si>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</si>
  <si>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</si>
  <si>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</si>
  <si>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</si>
  <si>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</si>
  <si>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</si>
  <si>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</si>
  <si>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</si>
  <si>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</si>
  <si>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</si>
  <si>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</si>
  <si>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</si>
  <si>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</si>
  <si>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</si>
  <si>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</si>
  <si>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</si>
  <si>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</si>
  <si>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</si>
  <si>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</si>
  <si>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</si>
  <si>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</si>
  <si>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</si>
  <si>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</si>
  <si>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</si>
  <si>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</si>
  <si>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</si>
  <si>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</si>
  <si>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</si>
  <si>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</si>
  <si>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</si>
  <si>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</si>
  <si>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</si>
  <si>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</si>
  <si>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</si>
  <si>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</si>
  <si>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</si>
  <si>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</si>
  <si>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</si>
  <si>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</si>
  <si>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</si>
  <si>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</si>
  <si>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</si>
  <si>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</si>
  <si>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</si>
  <si>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</si>
  <si>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</si>
  <si>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</si>
  <si>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</si>
  <si>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</si>
  <si>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</si>
  <si>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</si>
  <si>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</si>
  <si>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</si>
  <si>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</si>
  <si>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</si>
  <si>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</si>
  <si>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</si>
  <si>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</si>
  <si>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</si>
  <si>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</si>
  <si>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</si>
  <si>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</si>
  <si>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</si>
  <si>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</si>
  <si>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</si>
  <si>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</si>
  <si>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</si>
  <si>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</si>
  <si>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</si>
  <si>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</si>
  <si>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</si>
  <si>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</si>
  <si>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</si>
  <si>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</si>
  <si>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</si>
  <si>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</si>
  <si>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</si>
  <si>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</si>
  <si>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</si>
  <si>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</si>
  <si>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</si>
  <si>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</si>
  <si>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</si>
  <si>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</si>
  <si>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</si>
  <si>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</si>
  <si>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</si>
  <si>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</si>
  <si>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</si>
  <si>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</si>
  <si>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</si>
  <si>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</si>
  <si>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</si>
  <si>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</si>
  <si>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</si>
  <si>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</si>
  <si>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</si>
  <si>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</si>
  <si>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</si>
  <si>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</si>
  <si>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</si>
  <si>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</si>
  <si>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</si>
  <si>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</si>
  <si>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</si>
  <si>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</si>
  <si>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</si>
  <si>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</si>
  <si>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</si>
  <si>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</si>
  <si>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</si>
  <si>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</si>
  <si>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</si>
  <si>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</si>
  <si>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</si>
  <si>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</si>
  <si>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</si>
  <si>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</si>
  <si>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</si>
  <si>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</si>
  <si>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</si>
  <si>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</si>
  <si>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</si>
  <si>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</si>
  <si>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</si>
  <si>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</si>
  <si>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</si>
  <si>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</si>
  <si>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</si>
  <si>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</si>
  <si>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</si>
  <si>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</si>
  <si>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</si>
  <si>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</si>
  <si>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</si>
  <si>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</si>
  <si>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</si>
  <si>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</si>
  <si>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</si>
  <si>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</si>
  <si>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</si>
  <si>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</si>
  <si>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</si>
  <si>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</si>
  <si>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</si>
  <si>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</si>
  <si>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</si>
  <si>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</si>
  <si>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</si>
  <si>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</si>
  <si>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</si>
  <si>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</si>
  <si>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</si>
  <si>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</si>
  <si>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</si>
  <si>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</si>
  <si>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</si>
  <si>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</si>
  <si>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</si>
  <si>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</si>
  <si>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</si>
  <si>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</si>
  <si>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</si>
  <si>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</si>
  <si>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</si>
  <si>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</si>
  <si>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</si>
  <si>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</si>
  <si>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</si>
  <si>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</si>
  <si>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</si>
  <si>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</si>
  <si>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</si>
  <si>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</si>
  <si>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</si>
  <si>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</si>
  <si>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</si>
  <si>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</si>
  <si>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</si>
  <si>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</si>
  <si>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</si>
  <si>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</si>
  <si>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</si>
  <si>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</si>
  <si>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</si>
  <si>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</si>
  <si>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</si>
  <si>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</si>
  <si>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</si>
  <si>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</si>
  <si>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</si>
  <si>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</si>
  <si>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</si>
  <si>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</si>
  <si>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</si>
  <si>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</si>
  <si>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</si>
  <si>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</si>
  <si>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</si>
  <si>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</si>
  <si>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</si>
  <si>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</si>
  <si>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</si>
  <si>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</si>
  <si>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</si>
  <si>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</si>
  <si>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</si>
  <si>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</si>
  <si>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</si>
  <si>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</si>
  <si>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</si>
  <si>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</si>
  <si>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</si>
  <si>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</si>
  <si>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</si>
  <si>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</si>
  <si>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</si>
  <si>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</si>
  <si>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</si>
  <si>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</si>
  <si>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</si>
  <si>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</si>
  <si>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</si>
  <si>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</si>
  <si>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</si>
  <si>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</si>
  <si>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</si>
  <si>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</si>
  <si>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</si>
  <si>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</si>
  <si>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</si>
  <si>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</si>
  <si>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</si>
  <si>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</si>
  <si>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</si>
  <si>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</si>
  <si>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</si>
  <si>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</si>
  <si>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</si>
  <si>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</si>
  <si>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</si>
  <si>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</si>
  <si>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</si>
  <si>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</si>
  <si>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</si>
  <si>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</si>
  <si>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</si>
  <si>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</si>
  <si>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</si>
  <si>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</si>
  <si>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</si>
  <si>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</si>
  <si>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</si>
  <si>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</si>
  <si>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</si>
  <si>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</si>
  <si>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</si>
  <si>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</si>
  <si>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</si>
  <si>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</si>
  <si>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</si>
  <si>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</si>
  <si>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</si>
  <si>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</si>
  <si>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</si>
  <si>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</si>
  <si>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</si>
  <si>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</si>
  <si>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</si>
  <si>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</si>
  <si>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</si>
  <si>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</si>
  <si>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</si>
  <si>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</si>
  <si>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</si>
  <si>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</si>
  <si>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</si>
  <si>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</si>
  <si>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</si>
  <si>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</si>
  <si>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</si>
  <si>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</si>
  <si>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</si>
  <si>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</si>
  <si>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</si>
  <si>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</si>
  <si>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</si>
  <si>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</si>
  <si>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</si>
  <si>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</si>
  <si>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</si>
  <si>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</si>
  <si>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</si>
  <si>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</si>
  <si>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</si>
  <si>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</si>
  <si>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</si>
  <si>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</si>
  <si>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</si>
  <si>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</si>
  <si>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</si>
  <si>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</si>
  <si>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</si>
  <si>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</si>
  <si>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</si>
  <si>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</si>
  <si>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</si>
  <si>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</si>
  <si>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</si>
  <si>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</si>
  <si>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</si>
  <si>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</si>
  <si>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</si>
  <si>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</si>
  <si>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</si>
  <si>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</si>
  <si>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</si>
  <si>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</si>
  <si>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</si>
  <si>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</si>
  <si>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</si>
  <si>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</si>
  <si>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</si>
  <si>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</si>
  <si>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</si>
  <si>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</si>
  <si>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</si>
  <si>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</si>
  <si>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</si>
  <si>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</si>
  <si>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</si>
  <si>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</si>
  <si>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</si>
  <si>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</si>
  <si>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</si>
  <si>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</si>
  <si>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</si>
  <si>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</si>
  <si>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</si>
  <si>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</si>
  <si>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</si>
  <si>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</si>
  <si>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</si>
  <si>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</si>
  <si>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</si>
  <si>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</si>
  <si>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</si>
  <si>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</si>
  <si>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</si>
  <si>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</si>
  <si>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</si>
  <si>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</si>
  <si>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</si>
  <si>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</si>
  <si>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</si>
  <si>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</si>
  <si>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</si>
  <si>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</si>
  <si>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</si>
  <si>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</si>
  <si>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</si>
  <si>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</si>
  <si>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</si>
  <si>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</si>
  <si>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</si>
  <si>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</si>
  <si>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</si>
  <si>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</si>
  <si>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</si>
  <si>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</si>
  <si>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</si>
  <si>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</si>
  <si>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</si>
  <si>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</si>
  <si>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</si>
  <si>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</si>
  <si>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</si>
  <si>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</si>
  <si>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</si>
  <si>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</si>
  <si>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</si>
  <si>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</si>
  <si>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</si>
  <si>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</si>
  <si>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</si>
  <si>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</si>
  <si>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</si>
  <si>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</si>
  <si>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</si>
  <si>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</si>
  <si>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</si>
  <si>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</si>
  <si>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</si>
  <si>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</si>
  <si>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</si>
  <si>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</si>
  <si>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</si>
  <si>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</si>
  <si>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</si>
  <si>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</si>
  <si>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</si>
  <si>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</si>
  <si>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</si>
  <si>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</si>
  <si>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</si>
  <si>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</si>
  <si>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</si>
  <si>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</si>
  <si>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</si>
  <si>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</si>
  <si>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</si>
  <si>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</si>
  <si>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</si>
  <si>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</si>
  <si>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</si>
  <si>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</si>
  <si>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</si>
  <si>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</si>
  <si>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</si>
  <si>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</si>
  <si>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</si>
  <si>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</si>
  <si>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</si>
  <si>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</si>
  <si>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</si>
  <si>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</si>
  <si>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</si>
  <si>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</si>
  <si>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</si>
  <si>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</si>
  <si>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</si>
  <si>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</si>
  <si>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</si>
  <si>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</si>
  <si>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</si>
  <si>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</si>
  <si>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</si>
  <si>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</si>
  <si>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</si>
  <si>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</si>
  <si>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</si>
  <si>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</si>
  <si>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</si>
  <si>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</si>
  <si>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</si>
  <si>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</si>
  <si>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</si>
  <si>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</si>
  <si>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</si>
  <si>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</si>
  <si>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</si>
  <si>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</si>
  <si>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</si>
  <si>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</si>
  <si>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</si>
  <si>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</si>
  <si>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</si>
  <si>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</si>
  <si>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</si>
  <si>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</si>
  <si>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</si>
  <si>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</si>
  <si>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</si>
  <si>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</si>
  <si>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</si>
  <si>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</si>
  <si>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</si>
  <si>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</si>
  <si>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</si>
  <si>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</si>
  <si>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</si>
  <si>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</si>
  <si>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</si>
  <si>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</si>
  <si>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</si>
  <si>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</si>
  <si>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</si>
  <si>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</si>
  <si>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</si>
  <si>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</si>
  <si>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</si>
  <si>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</si>
  <si>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</si>
  <si>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</si>
  <si>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</si>
  <si>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</si>
  <si>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</si>
  <si>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</si>
  <si>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</si>
  <si>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</si>
  <si>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</si>
  <si>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</si>
  <si>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</si>
  <si>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</si>
  <si>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</si>
  <si>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</si>
  <si>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</si>
  <si>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</si>
  <si>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</si>
  <si>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</si>
  <si>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</si>
  <si>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</si>
  <si>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</si>
  <si>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</si>
  <si>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</si>
  <si>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</si>
  <si>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</si>
  <si>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</si>
  <si>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</si>
  <si>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</si>
  <si>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</si>
  <si>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</si>
  <si>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</si>
  <si>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</si>
  <si>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</si>
  <si>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</si>
  <si>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</si>
  <si>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</si>
  <si>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</si>
  <si>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</si>
  <si>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</si>
  <si>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</si>
  <si>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</si>
  <si>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</si>
  <si>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</si>
  <si>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</si>
  <si>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</si>
  <si>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</si>
  <si>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</si>
  <si>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</si>
  <si>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</si>
  <si>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</si>
  <si>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</si>
  <si>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</si>
  <si>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</si>
  <si>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</si>
  <si>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</si>
  <si>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</si>
  <si>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</si>
  <si>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</si>
  <si>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</si>
  <si>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</si>
  <si>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</si>
  <si>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</si>
  <si>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</si>
  <si>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</si>
  <si>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</si>
  <si>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</si>
  <si>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</si>
  <si>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</si>
  <si>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</si>
  <si>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</si>
  <si>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</si>
  <si>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</si>
  <si>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</si>
  <si>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</si>
  <si>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</si>
  <si>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</si>
  <si>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</si>
  <si>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</si>
  <si>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</si>
  <si>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</si>
  <si>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</si>
  <si>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</si>
  <si>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</si>
  <si>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</si>
  <si>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</si>
  <si>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</si>
  <si>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</si>
  <si>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</si>
  <si>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</si>
  <si>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</si>
  <si>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</si>
  <si>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</si>
  <si>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</si>
  <si>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</si>
  <si>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</si>
  <si>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</si>
  <si>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</si>
  <si>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</si>
  <si>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</si>
  <si>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</si>
  <si>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</si>
  <si>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</si>
  <si>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</si>
  <si>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</si>
  <si>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</si>
  <si>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</si>
  <si>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</si>
  <si>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</si>
  <si>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</si>
  <si>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</si>
  <si>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</si>
  <si>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</si>
  <si>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</si>
  <si>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</si>
  <si>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</si>
  <si>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</si>
  <si>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</si>
  <si>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</si>
  <si>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</si>
  <si>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</si>
  <si>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</si>
  <si>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</si>
  <si>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</si>
  <si>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</si>
  <si>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</si>
  <si>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</si>
  <si>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</si>
  <si>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</si>
  <si>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</si>
  <si>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</si>
  <si>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</si>
  <si>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</si>
  <si>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</si>
  <si>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</si>
  <si>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</si>
  <si>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</si>
  <si>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</si>
  <si>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</si>
  <si>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</si>
  <si>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</si>
  <si>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</si>
  <si>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</si>
  <si>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</si>
  <si>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</si>
  <si>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</si>
  <si>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</si>
  <si>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</si>
  <si>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</si>
  <si>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</si>
  <si>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</si>
  <si>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</si>
  <si>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</si>
  <si>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</si>
  <si>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</si>
  <si>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</si>
  <si>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</si>
  <si>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</si>
  <si>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</si>
  <si>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</si>
  <si>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</si>
  <si>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</si>
  <si>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</si>
  <si>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</si>
  <si>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</si>
  <si>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</si>
  <si>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</si>
  <si>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</si>
  <si>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</si>
  <si>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</si>
  <si>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</si>
  <si>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</si>
  <si>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</si>
  <si>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</si>
  <si>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</si>
  <si>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</si>
  <si>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</si>
  <si>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</si>
  <si>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</si>
  <si>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</si>
  <si>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</si>
  <si>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</si>
  <si>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</si>
  <si>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</si>
  <si>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</si>
  <si>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</si>
  <si>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</si>
  <si>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</si>
  <si>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</si>
  <si>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</si>
  <si>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</si>
  <si>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</si>
  <si>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</si>
  <si>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</si>
  <si>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</si>
  <si>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</si>
  <si>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</si>
  <si>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</si>
  <si>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</si>
  <si>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</si>
  <si>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</si>
  <si>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</si>
  <si>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</si>
  <si>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</si>
  <si>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</si>
  <si>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</si>
  <si>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</si>
  <si>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</si>
  <si>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</si>
  <si>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</si>
  <si>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</si>
  <si>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</si>
  <si>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</si>
  <si>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</si>
  <si>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Sum of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</si>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</sst>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6" formatCode="d\-mmm\-yyyy"/>
    <numFmt numFmtId="167" formatCode="0.0\ &quot;kg&quot;"/>
    <numFmt numFmtId="168" formatCode="_([$$-409]* #,##0.00_);_([$$-409]* \(#,##0.00\);_([$$-409]* &quot;-&quot;??_);_(@_)"/>
    <numFmt numFmtId="169"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1" applyNumberFormat="1" applyFont="1"/>
    <xf numFmtId="0" fontId="0" fillId="0" borderId="0" xfId="0" pivotButton="1"/>
    <xf numFmtId="3" fontId="0" fillId="0" borderId="0" xfId="0" applyNumberFormat="1"/>
    <xf numFmtId="169" fontId="0" fillId="0" borderId="0" xfId="0" applyNumberFormat="1"/>
  </cellXfs>
  <cellStyles count="2">
    <cellStyle name="Currency" xfId="1" builtinId="4"/>
    <cellStyle name="Normal" xfId="0" builtinId="0"/>
  </cellStyles>
  <dxfs count="16">
    <dxf>
      <font>
        <b/>
        <i val="0"/>
        <color theme="0"/>
        <name val="Calibri"/>
        <family val="2"/>
        <scheme val="minor"/>
      </font>
    </dxf>
    <dxf>
      <font>
        <b val="0"/>
        <i val="0"/>
        <color theme="0"/>
        <name val="Calibri"/>
        <family val="2"/>
        <scheme val="minor"/>
      </font>
      <fill>
        <patternFill>
          <bgColor rgb="FF3C1464"/>
        </patternFill>
      </fill>
      <border>
        <left style="thin">
          <color auto="1"/>
        </left>
        <right style="thin">
          <color auto="1"/>
        </right>
        <top style="thin">
          <color auto="1"/>
        </top>
        <bottom style="thin">
          <color auto="1"/>
        </bottom>
      </border>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_([$$-409]* #,##0.00_);_([$$-409]* \(#,##0.00\);_([$$-409]* &quot;-&quot;??_);_(@_)"/>
    </dxf>
    <dxf>
      <font>
        <b val="0"/>
        <i val="0"/>
        <strike val="0"/>
        <condense val="0"/>
        <extend val="0"/>
        <outline val="0"/>
        <shadow val="0"/>
        <u val="none"/>
        <vertAlign val="baseline"/>
        <sz val="11"/>
        <color theme="1"/>
        <name val="Calibri"/>
        <family val="2"/>
        <scheme val="minor"/>
      </font>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C337BE99-A656-436C-AADD-1C00858A878C}">
      <tableStyleElement type="wholeTable" dxfId="1"/>
      <tableStyleElement type="headerRow" dxfId="0"/>
    </tableStyle>
    <tableStyle name="Purple Timeline Style" pivot="0" table="0" count="8" xr9:uid="{1AADFD96-E97F-404B-A87B-9D53CE4D0D70}">
      <tableStyleElement type="wholeTable" dxfId="4"/>
      <tableStyleElement type="headerRow" dxfId="3"/>
    </tableStyle>
  </tableStyles>
  <colors>
    <mruColors>
      <color rgb="FFE0CBF5"/>
      <color rgb="FF3C1464"/>
      <color rgb="FFEE833A"/>
      <color rgb="FF8A3F0C"/>
      <color rgb="FFDFCFDF"/>
      <color rgb="FF17D5F5"/>
      <color rgb="FF3CDBF6"/>
      <color rgb="FFFFFF00"/>
      <color rgb="FFC37833"/>
      <color rgb="FFEDFF01"/>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8635D7"/>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17D5F5"/>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37833"/>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D6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17D5F5"/>
            </a:solidFill>
            <a:round/>
          </a:ln>
          <a:effectLst/>
        </c:spPr>
        <c:marker>
          <c:symbol val="none"/>
        </c:marker>
      </c:pivotFmt>
      <c:pivotFmt>
        <c:idx val="5"/>
        <c:spPr>
          <a:solidFill>
            <a:schemeClr val="accent1"/>
          </a:solidFill>
          <a:ln w="28575" cap="rnd">
            <a:solidFill>
              <a:srgbClr val="17D5F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378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D6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17D5F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378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D6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8575" cap="rnd">
              <a:solidFill>
                <a:srgbClr val="17D5F5"/>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6F3-4050-9EED-250FB7C0466A}"/>
            </c:ext>
          </c:extLst>
        </c:ser>
        <c:ser>
          <c:idx val="1"/>
          <c:order val="1"/>
          <c:tx>
            <c:strRef>
              <c:f>TotalSales!$D$3:$D$4</c:f>
              <c:strCache>
                <c:ptCount val="1"/>
                <c:pt idx="0">
                  <c:v>Exc</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6F3-4050-9EED-250FB7C0466A}"/>
            </c:ext>
          </c:extLst>
        </c:ser>
        <c:ser>
          <c:idx val="2"/>
          <c:order val="2"/>
          <c:tx>
            <c:strRef>
              <c:f>TotalSales!$E$3:$E$4</c:f>
              <c:strCache>
                <c:ptCount val="1"/>
                <c:pt idx="0">
                  <c:v>Lib</c:v>
                </c:pt>
              </c:strCache>
            </c:strRef>
          </c:tx>
          <c:spPr>
            <a:ln w="28575" cap="rnd">
              <a:solidFill>
                <a:srgbClr val="C3783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6F3-4050-9EED-250FB7C0466A}"/>
            </c:ext>
          </c:extLst>
        </c:ser>
        <c:ser>
          <c:idx val="3"/>
          <c:order val="3"/>
          <c:tx>
            <c:strRef>
              <c:f>TotalSales!$F$3:$F$4</c:f>
              <c:strCache>
                <c:ptCount val="1"/>
                <c:pt idx="0">
                  <c:v>Rob</c:v>
                </c:pt>
              </c:strCache>
            </c:strRef>
          </c:tx>
          <c:spPr>
            <a:ln w="28575" cap="rnd">
              <a:solidFill>
                <a:srgbClr val="D6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E6F3-4050-9EED-250FB7C0466A}"/>
            </c:ext>
          </c:extLst>
        </c:ser>
        <c:dLbls>
          <c:showLegendKey val="0"/>
          <c:showVal val="0"/>
          <c:showCatName val="0"/>
          <c:showSerName val="0"/>
          <c:showPercent val="0"/>
          <c:showBubbleSize val="0"/>
        </c:dLbls>
        <c:smooth val="0"/>
        <c:axId val="1325515359"/>
        <c:axId val="483654240"/>
      </c:lineChart>
      <c:catAx>
        <c:axId val="1325515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83654240"/>
        <c:crosses val="autoZero"/>
        <c:auto val="1"/>
        <c:lblAlgn val="ctr"/>
        <c:lblOffset val="100"/>
        <c:noMultiLvlLbl val="0"/>
      </c:catAx>
      <c:valAx>
        <c:axId val="4836542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25515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[coffeeOrdersData.xlsx]CountryBarChart!CountryBarChart</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2">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A3F0C"/>
          </a:solidFill>
          <a:ln w="25400">
            <a:solidFill>
              <a:schemeClr val="bg1"/>
            </a:solidFill>
          </a:ln>
          <a:effectLst/>
        </c:spPr>
      </c:pivotFmt>
      <c:pivotFmt>
        <c:idx val="2"/>
        <c:spPr>
          <a:solidFill>
            <a:srgbClr val="EE833A"/>
          </a:solidFill>
          <a:ln w="25400">
            <a:solidFill>
              <a:schemeClr val="bg1"/>
            </a:solidFill>
          </a:ln>
          <a:effectLst/>
        </c:spPr>
      </c:pivotFmt>
      <c:pivotFmt>
        <c:idx val="3"/>
        <c:spPr>
          <a:solidFill>
            <a:schemeClr val="accent2">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E833A"/>
          </a:solidFill>
          <a:ln w="25400">
            <a:solidFill>
              <a:schemeClr val="bg1"/>
            </a:solidFill>
          </a:ln>
          <a:effectLst/>
        </c:spPr>
      </c:pivotFmt>
      <c:pivotFmt>
        <c:idx val="5"/>
        <c:spPr>
          <a:solidFill>
            <a:srgbClr val="8A3F0C"/>
          </a:solidFill>
          <a:ln w="25400">
            <a:solidFill>
              <a:schemeClr val="bg1"/>
            </a:solidFill>
          </a:ln>
          <a:effectLst/>
        </c:spPr>
      </c:pivotFmt>
      <c:pivotFmt>
        <c:idx val="6"/>
        <c:spPr>
          <a:solidFill>
            <a:schemeClr val="accent2">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E833A"/>
          </a:solidFill>
          <a:ln w="25400">
            <a:solidFill>
              <a:schemeClr val="bg1"/>
            </a:solidFill>
          </a:ln>
          <a:effectLst/>
        </c:spPr>
      </c:pivotFmt>
      <c:pivotFmt>
        <c:idx val="8"/>
        <c:spPr>
          <a:solidFill>
            <a:srgbClr val="8A3F0C"/>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2">
                <a:lumMod val="75000"/>
              </a:schemeClr>
            </a:solidFill>
            <a:ln w="25400">
              <a:solidFill>
                <a:schemeClr val="bg1"/>
              </a:solidFill>
            </a:ln>
            <a:effectLst/>
          </c:spPr>
          <c:invertIfNegative val="0"/>
          <c:dPt>
            <c:idx val="0"/>
            <c:invertIfNegative val="0"/>
            <c:bubble3D val="0"/>
            <c:spPr>
              <a:solidFill>
                <a:srgbClr val="EE833A"/>
              </a:solidFill>
              <a:ln w="25400">
                <a:solidFill>
                  <a:schemeClr val="bg1"/>
                </a:solidFill>
              </a:ln>
              <a:effectLst/>
            </c:spPr>
            <c:extLst>
              <c:ext xmlns:c16="http://schemas.microsoft.com/office/drawing/2014/chart" uri="{C3380CC4-5D6E-409C-BE32-E72D297353CC}">
                <c16:uniqueId val="{00000001-A24D-45D2-B2EA-0A520461CD42}"/>
              </c:ext>
            </c:extLst>
          </c:dPt>
          <c:dPt>
            <c:idx val="2"/>
            <c:invertIfNegative val="0"/>
            <c:bubble3D val="0"/>
            <c:spPr>
              <a:solidFill>
                <a:srgbClr val="8A3F0C"/>
              </a:solidFill>
              <a:ln w="25400">
                <a:solidFill>
                  <a:schemeClr val="bg1"/>
                </a:solidFill>
              </a:ln>
              <a:effectLst/>
            </c:spPr>
            <c:extLst>
              <c:ext xmlns:c16="http://schemas.microsoft.com/office/drawing/2014/chart" uri="{C3380CC4-5D6E-409C-BE32-E72D297353CC}">
                <c16:uniqueId val="{00000003-A24D-45D2-B2EA-0A520461CD42}"/>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A24D-45D2-B2EA-0A520461CD42}"/>
            </c:ext>
          </c:extLst>
        </c:ser>
        <c:dLbls>
          <c:dLblPos val="outEnd"/>
          <c:showLegendKey val="0"/>
          <c:showVal val="1"/>
          <c:showCatName val="0"/>
          <c:showSerName val="0"/>
          <c:showPercent val="0"/>
          <c:showBubbleSize val="0"/>
        </c:dLbls>
        <c:gapWidth val="120"/>
        <c:axId val="619830240"/>
        <c:axId val="483657600"/>
      </c:barChart>
      <c:catAx>
        <c:axId val="619830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83657600"/>
        <c:crosses val="autoZero"/>
        <c:auto val="1"/>
        <c:lblAlgn val="ctr"/>
        <c:lblOffset val="100"/>
        <c:noMultiLvlLbl val="0"/>
      </c:catAx>
      <c:valAx>
        <c:axId val="483657600"/>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983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[coffeeOrdersData.xlsx]Top5Customers!Top5Customers</c:name>
    <c:fmtId val="1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2">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A3F0C"/>
          </a:solidFill>
          <a:ln w="25400">
            <a:solidFill>
              <a:schemeClr val="bg1"/>
            </a:solidFill>
          </a:ln>
          <a:effectLst/>
        </c:spPr>
      </c:pivotFmt>
      <c:pivotFmt>
        <c:idx val="2"/>
        <c:spPr>
          <a:solidFill>
            <a:srgbClr val="EE833A"/>
          </a:solidFill>
          <a:ln w="25400">
            <a:solidFill>
              <a:schemeClr val="bg1"/>
            </a:solidFill>
          </a:ln>
          <a:effectLst/>
        </c:spPr>
      </c:pivotFmt>
      <c:pivotFmt>
        <c:idx val="3"/>
        <c:spPr>
          <a:solidFill>
            <a:schemeClr val="accent2">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E833A"/>
          </a:solidFill>
          <a:ln w="25400">
            <a:solidFill>
              <a:schemeClr val="bg1"/>
            </a:solidFill>
          </a:ln>
          <a:effectLst/>
        </c:spPr>
      </c:pivotFmt>
      <c:pivotFmt>
        <c:idx val="5"/>
        <c:spPr>
          <a:solidFill>
            <a:srgbClr val="8A3F0C"/>
          </a:solidFill>
          <a:ln w="25400">
            <a:solidFill>
              <a:schemeClr val="bg1"/>
            </a:solidFill>
          </a:ln>
          <a:effectLst/>
        </c:spPr>
      </c:pivotFmt>
      <c:pivotFmt>
        <c:idx val="6"/>
        <c:spPr>
          <a:solidFill>
            <a:schemeClr val="accent2">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2">
                <a:lumMod val="75000"/>
              </a:schemeClr>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612E-41B6-BE25-FD7429F728B3}"/>
              </c:ext>
            </c:extLst>
          </c:dPt>
          <c:dPt>
            <c:idx val="2"/>
            <c:invertIfNegative val="0"/>
            <c:bubble3D val="0"/>
            <c:extLst>
              <c:ext xmlns:c16="http://schemas.microsoft.com/office/drawing/2014/chart" uri="{C3380CC4-5D6E-409C-BE32-E72D297353CC}">
                <c16:uniqueId val="{00000001-612E-41B6-BE25-FD7429F728B3}"/>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612E-41B6-BE25-FD7429F728B3}"/>
            </c:ext>
          </c:extLst>
        </c:ser>
        <c:dLbls>
          <c:dLblPos val="outEnd"/>
          <c:showLegendKey val="0"/>
          <c:showVal val="1"/>
          <c:showCatName val="0"/>
          <c:showSerName val="0"/>
          <c:showPercent val="0"/>
          <c:showBubbleSize val="0"/>
        </c:dLbls>
        <c:gapWidth val="182"/>
        <c:axId val="619830240"/>
        <c:axId val="483657600"/>
      </c:barChart>
      <c:catAx>
        <c:axId val="619830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83657600"/>
        <c:crosses val="autoZero"/>
        <c:auto val="1"/>
        <c:lblAlgn val="ctr"/>
        <c:lblOffset val="100"/>
        <c:noMultiLvlLbl val="0"/>
      </c:catAx>
      <c:valAx>
        <c:axId val="483657600"/>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983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15240</xdr:colOff>
      <xdr:row>1</xdr:row>
      <xdr:rowOff>7620</xdr:rowOff>
    </xdr:from>
    <xdr:to>
      <xdr:col>26</xdr:col>
      <xdr:colOff>0</xdr:colOff>
      <xdr:row>5</xdr:row>
      <xdr:rowOff>0</xdr:rowOff>
    </xdr:to>
    <xdr:sp macro="" textlink="">
      <xdr:nvSpPr>
        <xdr:cNvPr id="2" name="Rectangle 1">
          <a:extLst>
            <a:ext uri="{FF2B5EF4-FFF2-40B4-BE49-F238E27FC236}">
              <a16:creationId xmlns:a16="http://schemas.microsoft.com/office/drawing/2014/main" id="{439DBC87-5FB6-CEEB-3762-B9037C9726BA}"/>
            </a:ext>
          </a:extLst>
        </xdr:cNvPr>
        <xdr:cNvSpPr/>
      </xdr:nvSpPr>
      <xdr:spPr>
        <a:xfrm>
          <a:off x="137160" y="68580"/>
          <a:ext cx="15224760" cy="7239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 SALES DASHBOARD</a:t>
          </a:r>
        </a:p>
      </xdr:txBody>
    </xdr:sp>
    <xdr:clientData/>
  </xdr:twoCellAnchor>
  <xdr:twoCellAnchor>
    <xdr:from>
      <xdr:col>1</xdr:col>
      <xdr:colOff>0</xdr:colOff>
      <xdr:row>16</xdr:row>
      <xdr:rowOff>187568</xdr:rowOff>
    </xdr:from>
    <xdr:to>
      <xdr:col>15</xdr:col>
      <xdr:colOff>0</xdr:colOff>
      <xdr:row>40</xdr:row>
      <xdr:rowOff>-1</xdr:rowOff>
    </xdr:to>
    <xdr:graphicFrame macro="">
      <xdr:nvGraphicFramePr>
        <xdr:cNvPr id="3" name="TotalSales">
          <a:extLst>
            <a:ext uri="{FF2B5EF4-FFF2-40B4-BE49-F238E27FC236}">
              <a16:creationId xmlns:a16="http://schemas.microsoft.com/office/drawing/2014/main" id="{070BD02D-43D5-426E-89CC-C97EA747CF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323</xdr:colOff>
      <xdr:row>6</xdr:row>
      <xdr:rowOff>-1</xdr:rowOff>
    </xdr:from>
    <xdr:to>
      <xdr:col>17</xdr:col>
      <xdr:colOff>171884</xdr:colOff>
      <xdr:row>16</xdr:row>
      <xdr:rowOff>1519</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D479621C-976E-4371-AC2D-9BFA0F333982}"/>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5829" y="842681"/>
              <a:ext cx="9494855" cy="181239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0</xdr:colOff>
      <xdr:row>11</xdr:row>
      <xdr:rowOff>0</xdr:rowOff>
    </xdr:from>
    <xdr:to>
      <xdr:col>22</xdr:col>
      <xdr:colOff>190728</xdr:colOff>
      <xdr:row>16</xdr:row>
      <xdr:rowOff>1</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229E91A5-AB20-4A86-B14F-7AB7305074F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699812" y="1757082"/>
              <a:ext cx="2189857" cy="896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6</xdr:row>
      <xdr:rowOff>0</xdr:rowOff>
    </xdr:from>
    <xdr:to>
      <xdr:col>26</xdr:col>
      <xdr:colOff>1</xdr:colOff>
      <xdr:row>10</xdr:row>
      <xdr:rowOff>187569</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550EC247-263D-4B59-A16D-A4EE5E07A54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699812" y="842682"/>
              <a:ext cx="4132730" cy="8509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25</xdr:col>
      <xdr:colOff>601683</xdr:colOff>
      <xdr:row>16</xdr:row>
      <xdr:rowOff>1</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69EF7300-F5A5-4957-B008-0233D24AA5E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003741" y="1757082"/>
              <a:ext cx="1820883" cy="896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26</xdr:row>
      <xdr:rowOff>0</xdr:rowOff>
    </xdr:to>
    <xdr:graphicFrame macro="">
      <xdr:nvGraphicFramePr>
        <xdr:cNvPr id="8" name="Chart 7">
          <a:extLst>
            <a:ext uri="{FF2B5EF4-FFF2-40B4-BE49-F238E27FC236}">
              <a16:creationId xmlns:a16="http://schemas.microsoft.com/office/drawing/2014/main" id="{8093633B-6FA0-47B1-BA65-B64D15B7EA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27</xdr:row>
      <xdr:rowOff>3785</xdr:rowOff>
    </xdr:from>
    <xdr:to>
      <xdr:col>26</xdr:col>
      <xdr:colOff>0</xdr:colOff>
      <xdr:row>40</xdr:row>
      <xdr:rowOff>0</xdr:rowOff>
    </xdr:to>
    <xdr:graphicFrame macro="">
      <xdr:nvGraphicFramePr>
        <xdr:cNvPr id="9" name="Chart 8">
          <a:extLst>
            <a:ext uri="{FF2B5EF4-FFF2-40B4-BE49-F238E27FC236}">
              <a16:creationId xmlns:a16="http://schemas.microsoft.com/office/drawing/2014/main" id="{E46AB99D-C508-42DD-999A-2B3F4F2A4A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im Adel" refreshedDate="45521.816406365739" createdVersion="8" refreshedVersion="8" minRefreshableVersion="3" recordCount="1000" xr:uid="{53D66967-E40E-4FC0-A754-C518E70E16E7}">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4975446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4999999999994"/>
    <n v="170.77499999999998"/>
    <s v="Excelsa"/>
    <x v="1"/>
    <x v="0"/>
  </r>
  <r>
    <s v="NCH-55389-562"/>
    <x v="110"/>
    <s v="86579-92122-OC"/>
    <s v="R-L-2.5"/>
    <n v="2"/>
    <x v="857"/>
    <s v=""/>
    <x v="0"/>
    <x v="0"/>
    <s v="L"/>
    <x v="2"/>
    <n v="27.484999999999996"/>
    <n v="54.969999999999992"/>
    <s v="Robu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389CB8-6969-4133-829E-C5B34CC5B040}" name="TotalSales" cacheId="4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5" baseItem="3" numFmtId="3"/>
  </dataFields>
  <chartFormats count="4">
    <chartFormat chart="6" format="9" series="1">
      <pivotArea type="data" outline="0" fieldPosition="0">
        <references count="2">
          <reference field="4294967294" count="1" selected="0">
            <x v="0"/>
          </reference>
          <reference field="8" count="1" selected="0">
            <x v="0"/>
          </reference>
        </references>
      </pivotArea>
    </chartFormat>
    <chartFormat chart="6" format="10" series="1">
      <pivotArea type="data" outline="0" fieldPosition="0">
        <references count="2">
          <reference field="4294967294" count="1" selected="0">
            <x v="0"/>
          </reference>
          <reference field="8" count="1" selected="0">
            <x v="1"/>
          </reference>
        </references>
      </pivotArea>
    </chartFormat>
    <chartFormat chart="6" format="11" series="1">
      <pivotArea type="data" outline="0" fieldPosition="0">
        <references count="2">
          <reference field="4294967294" count="1" selected="0">
            <x v="0"/>
          </reference>
          <reference field="8" count="1" selected="0">
            <x v="2"/>
          </reference>
        </references>
      </pivotArea>
    </chartFormat>
    <chartFormat chart="6" format="12"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BE7050-1FF2-4EDD-8221-7A98496C22FE}" name="CountryBarChart" cacheId="4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9" baseItem="1191776552" numFmtId="169"/>
  </dataFields>
  <chartFormats count="3">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7" count="1" selected="0">
            <x v="1"/>
          </reference>
        </references>
      </pivotArea>
    </chartFormat>
    <chartFormat chart="11"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18DA1B-AB2D-4505-A88F-97239811CCC2}" name="Top5Customers" cacheId="4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9" baseItem="1191776552" numFmtId="169"/>
  </dataFields>
  <chartFormats count="3">
    <chartFormat chart="4" format="9"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77DE5FD-219D-44F9-9E88-15AA0CA73D6C}" sourceName="Size">
  <pivotTables>
    <pivotTable tabId="18" name="TotalSales"/>
    <pivotTable tabId="19" name="CountryBarChart"/>
    <pivotTable tabId="20" name="Top5Customers"/>
  </pivotTables>
  <data>
    <tabular pivotCacheId="149754467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01705FC-8FAC-4870-A8E6-F04789648183}" sourceName="Roast Type Name">
  <pivotTables>
    <pivotTable tabId="18" name="TotalSales"/>
    <pivotTable tabId="19" name="CountryBarChart"/>
    <pivotTable tabId="20" name="Top5Customers"/>
  </pivotTables>
  <data>
    <tabular pivotCacheId="14975446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0552256-6F04-4B00-96B0-8335EA5FA59F}" sourceName="Loyalty Card">
  <pivotTables>
    <pivotTable tabId="18" name="TotalSales"/>
    <pivotTable tabId="19" name="CountryBarChart"/>
    <pivotTable tabId="20" name="Top5Customers"/>
  </pivotTables>
  <data>
    <tabular pivotCacheId="1497544676"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554756E-DFFE-43B2-8CF6-CBD31B911510}" cache="Slicer_Size" caption="Size" columnCount="2" rowHeight="234950"/>
  <slicer name="Roast Type Name" xr10:uid="{3C0A6998-6B93-4C50-BE88-A31D54578335}" cache="Slicer_Roast_Type_Name" caption="Roast Type Name" columnCount="3" rowHeight="234950"/>
  <slicer name="Loyalty Card" xr10:uid="{4E95CF4D-87FD-47BF-8EC3-64FEADA99827}"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124ED1-011A-47AF-8154-0A548062EACE}" name="Orders" displayName="Orders" ref="A1:P1001" totalsRowShown="0" headerRowDxfId="5">
  <autoFilter ref="A1:P1001" xr:uid="{FF124ED1-011A-47AF-8154-0A548062EACE}"/>
  <tableColumns count="16">
    <tableColumn id="1" xr3:uid="{6EABF732-6ABD-40EE-A2C5-C0BB885D731C}" name="Order ID" dataDxfId="15"/>
    <tableColumn id="2" xr3:uid="{EBA6FA80-5AA7-4792-A365-DC2FDDE58F9F}" name="Order Date" dataDxfId="14"/>
    <tableColumn id="3" xr3:uid="{4FD93253-05E7-4F00-8C36-295676F16E7A}" name="Customer ID" dataDxfId="13"/>
    <tableColumn id="4" xr3:uid="{1440906D-BE4A-4D63-9610-FD537A755620}" name="Product ID"/>
    <tableColumn id="5" xr3:uid="{8A6C4BE1-3455-47D0-954E-A769FA85B757}" name="Quantity" dataDxfId="12"/>
    <tableColumn id="6" xr3:uid="{8533F104-1E2F-4142-9B3E-97B64956E677}" name="Customer Name" dataDxfId="11">
      <calculatedColumnFormula>_xlfn.XLOOKUP(C2, customers!$A$1:$A$1001, customers!$B$1:$B$1001, , 0)</calculatedColumnFormula>
    </tableColumn>
    <tableColumn id="7" xr3:uid="{E79211D9-12CF-4361-8BAF-8EAB22EE4726}" name="Email" dataDxfId="10">
      <calculatedColumnFormula>IF(_xlfn.XLOOKUP(C2,customers!$A$1:$A$1001,customers!$C$1:$C$1001,,0)=0, "",_xlfn.XLOOKUP(C2,customers!$A$1:$A$1001,customers!$C$1:$C$1001,,0))</calculatedColumnFormula>
    </tableColumn>
    <tableColumn id="8" xr3:uid="{A7B1B237-B0F2-426F-AC4A-93A0A361EAA2}" name="Country" dataDxfId="9">
      <calculatedColumnFormula>_xlfn.XLOOKUP(C2,customers!$A$1:$A$1001,customers!$G$1:$G$1001,,0)</calculatedColumnFormula>
    </tableColumn>
    <tableColumn id="9" xr3:uid="{D181F68F-5B8D-450D-A6E0-C0BFE915E0E5}" name="Coffee Type">
      <calculatedColumnFormula>INDEX(products!$A$1:$G$49,MATCH(orders!$D2,products!$A$1:$A$49,0),MATCH(orders!I$1,products!$A$1:$G$1,0))</calculatedColumnFormula>
    </tableColumn>
    <tableColumn id="10" xr3:uid="{13C3D546-36A4-4408-993E-C745FB219C9F}" name="Roast Type">
      <calculatedColumnFormula>INDEX(products!$A$1:$G$49,MATCH(orders!$D2,products!$A$1:$A$49,0),MATCH(orders!J$1,products!$A$1:$G$1,0))</calculatedColumnFormula>
    </tableColumn>
    <tableColumn id="11" xr3:uid="{6788A7AF-82C7-4172-9770-A6DD63F58ADF}" name="Size" dataDxfId="8">
      <calculatedColumnFormula>INDEX(products!$A$1:$G$49,MATCH(orders!$D2,products!$A$1:$A$49,0),MATCH(orders!K$1,products!$A$1:$G$1,0))</calculatedColumnFormula>
    </tableColumn>
    <tableColumn id="12" xr3:uid="{4BAFEB80-881D-4D75-951D-F280FA90CF6D}" name="Unit Price" dataDxfId="7" dataCellStyle="Currency">
      <calculatedColumnFormula>INDEX(products!$A$1:$G$49,MATCH(orders!$D2,products!$A$1:$A$49,0),MATCH(orders!L$1,products!$A$1:$G$1,0))</calculatedColumnFormula>
    </tableColumn>
    <tableColumn id="13" xr3:uid="{A90B4EE7-80D3-431F-95D6-92E99E68C18B}" name="Sales" dataDxfId="6" dataCellStyle="Currency">
      <calculatedColumnFormula>L2*E2</calculatedColumnFormula>
    </tableColumn>
    <tableColumn id="14" xr3:uid="{3A148166-E4A9-4F91-AAF1-DC513032F1CF}" name="Coffee Type Name">
      <calculatedColumnFormula array="1">_xlfn.IFS(I2="Rob","Robusta",I2="Exc","Excelsa", I2="Ara","Arabica", I2="Lib", "Liberica")</calculatedColumnFormula>
    </tableColumn>
    <tableColumn id="15" xr3:uid="{F94D7363-0215-4BDC-8323-642E0A3171B3}" name="Roast Type Name">
      <calculatedColumnFormula array="1">_xlfn.SWITCH(J2, "M","Medium","L","Light","D","Dark")</calculatedColumnFormula>
    </tableColumn>
    <tableColumn id="16" xr3:uid="{282CE3D8-296A-458D-AF6F-A2BC679E7528}" name="Loyalty Card" dataDxfId="2">
      <calculatedColumnFormula>_xlfn.XLOOKUP(Orders[[#This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13D5DFE-E972-41EC-A8D3-D427031A9DFE}" sourceName="Order Date">
  <pivotTables>
    <pivotTable tabId="18" name="TotalSales"/>
    <pivotTable tabId="19" name="CountryBarChart"/>
    <pivotTable tabId="20" name="Top5Customers"/>
  </pivotTables>
  <state minimalRefreshVersion="6" lastRefreshVersion="6" pivotCacheId="149754467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9289D33-B33F-4671-8DAA-2C62B1BD752C}" cache="NativeTimeline_Order_Date" caption="Order Date" level="2" selectionLevel="2" scrollPosition="2019-11-16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417A4-33FB-4CA9-A7B1-3CDC937EE39E}">
  <sheetPr>
    <pageSetUpPr autoPageBreaks="0"/>
  </sheetPr>
  <dimension ref="AC1:AC27"/>
  <sheetViews>
    <sheetView showGridLines="0" showRowColHeaders="0" tabSelected="1" zoomScale="85" zoomScaleNormal="85" workbookViewId="0">
      <selection activeCell="A26" sqref="A26"/>
    </sheetView>
  </sheetViews>
  <sheetFormatPr defaultRowHeight="14.4" x14ac:dyDescent="0.3"/>
  <cols>
    <col min="1" max="1" width="1.77734375" customWidth="1"/>
    <col min="16" max="16" width="1.6640625" customWidth="1"/>
    <col min="17" max="17" width="9.77734375" customWidth="1"/>
    <col min="18" max="18" width="3.6640625" customWidth="1"/>
    <col min="19" max="19" width="5.77734375" customWidth="1"/>
    <col min="22" max="22" width="5.5546875" customWidth="1"/>
    <col min="23" max="23" width="4.44140625" customWidth="1"/>
  </cols>
  <sheetData>
    <row r="1" spans="29:29" ht="4.95" customHeight="1" x14ac:dyDescent="0.3"/>
    <row r="6" spans="29:29" ht="4.95" customHeight="1" x14ac:dyDescent="0.3"/>
    <row r="10" spans="29:29" ht="10.199999999999999" customHeight="1" x14ac:dyDescent="0.3"/>
    <row r="11" spans="29:29" ht="19.8" customHeight="1" x14ac:dyDescent="0.3"/>
    <row r="15" spans="29:29" ht="15.6" customHeight="1" x14ac:dyDescent="0.3">
      <c r="AC15" t="s">
        <v>6217</v>
      </c>
    </row>
    <row r="16" spans="29:29" ht="12.6" customHeight="1" x14ac:dyDescent="0.3"/>
    <row r="17" ht="9.6" customHeight="1" x14ac:dyDescent="0.3"/>
    <row r="27" ht="4.95" customHeigh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DA858-8F99-49A9-8F9B-4B89FE789F61}">
  <dimension ref="A3:F48"/>
  <sheetViews>
    <sheetView zoomScale="71" workbookViewId="0">
      <selection activeCell="X8" sqref="X8"/>
    </sheetView>
  </sheetViews>
  <sheetFormatPr defaultRowHeight="14.4" x14ac:dyDescent="0.3"/>
  <cols>
    <col min="1" max="1" width="12.5546875" bestFit="1" customWidth="1"/>
    <col min="2" max="2" width="22.44140625" bestFit="1" customWidth="1"/>
    <col min="3" max="3" width="14.33203125" bestFit="1" customWidth="1"/>
    <col min="4" max="6" width="4.33203125" bestFit="1" customWidth="1"/>
  </cols>
  <sheetData>
    <row r="3" spans="1:6" x14ac:dyDescent="0.3">
      <c r="A3" s="6" t="s">
        <v>6216</v>
      </c>
      <c r="C3" s="6" t="s">
        <v>9</v>
      </c>
    </row>
    <row r="4" spans="1:6" x14ac:dyDescent="0.3">
      <c r="A4" s="6" t="s">
        <v>6214</v>
      </c>
      <c r="B4" s="6" t="s">
        <v>6215</v>
      </c>
      <c r="C4" t="s">
        <v>6193</v>
      </c>
      <c r="D4" t="s">
        <v>6194</v>
      </c>
      <c r="E4" t="s">
        <v>6195</v>
      </c>
      <c r="F4" t="s">
        <v>6192</v>
      </c>
    </row>
    <row r="5" spans="1:6" x14ac:dyDescent="0.3">
      <c r="A5" t="s">
        <v>6198</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6204</v>
      </c>
      <c r="C10" s="7">
        <v>163.01999999999998</v>
      </c>
      <c r="D10" s="7">
        <v>678.3599999999999</v>
      </c>
      <c r="E10" s="7">
        <v>171.04500000000002</v>
      </c>
      <c r="F10" s="7">
        <v>372.255</v>
      </c>
    </row>
    <row r="11" spans="1:6" x14ac:dyDescent="0.3">
      <c r="B11" t="s">
        <v>6205</v>
      </c>
      <c r="C11" s="7">
        <v>345.02</v>
      </c>
      <c r="D11" s="7">
        <v>273.86999999999995</v>
      </c>
      <c r="E11" s="7">
        <v>184.12999999999997</v>
      </c>
      <c r="F11" s="7">
        <v>201.11499999999998</v>
      </c>
    </row>
    <row r="12" spans="1:6" x14ac:dyDescent="0.3">
      <c r="B12" t="s">
        <v>6206</v>
      </c>
      <c r="C12" s="7">
        <v>334.89</v>
      </c>
      <c r="D12" s="7">
        <v>70.95</v>
      </c>
      <c r="E12" s="7">
        <v>134.23000000000002</v>
      </c>
      <c r="F12" s="7">
        <v>166.27499999999998</v>
      </c>
    </row>
    <row r="13" spans="1:6" x14ac:dyDescent="0.3">
      <c r="B13" t="s">
        <v>6207</v>
      </c>
      <c r="C13" s="7">
        <v>178.70999999999998</v>
      </c>
      <c r="D13" s="7">
        <v>166.1</v>
      </c>
      <c r="E13" s="7">
        <v>439.30999999999995</v>
      </c>
      <c r="F13" s="7">
        <v>492.9</v>
      </c>
    </row>
    <row r="14" spans="1:6" x14ac:dyDescent="0.3">
      <c r="B14" t="s">
        <v>6208</v>
      </c>
      <c r="C14" s="7">
        <v>301.98500000000001</v>
      </c>
      <c r="D14" s="7">
        <v>153.76499999999999</v>
      </c>
      <c r="E14" s="7">
        <v>215.55499999999998</v>
      </c>
      <c r="F14" s="7">
        <v>213.66499999999999</v>
      </c>
    </row>
    <row r="15" spans="1:6" x14ac:dyDescent="0.3">
      <c r="B15" t="s">
        <v>6209</v>
      </c>
      <c r="C15" s="7">
        <v>312.83499999999998</v>
      </c>
      <c r="D15" s="7">
        <v>63.249999999999993</v>
      </c>
      <c r="E15" s="7">
        <v>350.89500000000004</v>
      </c>
      <c r="F15" s="7">
        <v>96.405000000000001</v>
      </c>
    </row>
    <row r="16" spans="1:6" x14ac:dyDescent="0.3">
      <c r="B16" t="s">
        <v>6210</v>
      </c>
      <c r="C16" s="7">
        <v>265.62</v>
      </c>
      <c r="D16" s="7">
        <v>526.51499999999987</v>
      </c>
      <c r="E16" s="7">
        <v>187.06</v>
      </c>
      <c r="F16" s="7">
        <v>210.58999999999997</v>
      </c>
    </row>
    <row r="17" spans="1:6" x14ac:dyDescent="0.3">
      <c r="A17" t="s">
        <v>6211</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6204</v>
      </c>
      <c r="C22" s="7">
        <v>584.78999999999985</v>
      </c>
      <c r="D22" s="7">
        <v>357.42999999999995</v>
      </c>
      <c r="E22" s="7">
        <v>355.34</v>
      </c>
      <c r="F22" s="7">
        <v>140.88</v>
      </c>
    </row>
    <row r="23" spans="1:6" x14ac:dyDescent="0.3">
      <c r="B23" t="s">
        <v>6205</v>
      </c>
      <c r="C23" s="7">
        <v>430.62</v>
      </c>
      <c r="D23" s="7">
        <v>227.42500000000001</v>
      </c>
      <c r="E23" s="7">
        <v>236.315</v>
      </c>
      <c r="F23" s="7">
        <v>414.58499999999992</v>
      </c>
    </row>
    <row r="24" spans="1:6" x14ac:dyDescent="0.3">
      <c r="B24" t="s">
        <v>6206</v>
      </c>
      <c r="C24" s="7">
        <v>22.5</v>
      </c>
      <c r="D24" s="7">
        <v>77.72</v>
      </c>
      <c r="E24" s="7">
        <v>60.5</v>
      </c>
      <c r="F24" s="7">
        <v>139.67999999999998</v>
      </c>
    </row>
    <row r="25" spans="1:6" x14ac:dyDescent="0.3">
      <c r="B25" t="s">
        <v>6207</v>
      </c>
      <c r="C25" s="7">
        <v>126.14999999999999</v>
      </c>
      <c r="D25" s="7">
        <v>195.11</v>
      </c>
      <c r="E25" s="7">
        <v>89.13</v>
      </c>
      <c r="F25" s="7">
        <v>302.65999999999997</v>
      </c>
    </row>
    <row r="26" spans="1:6" x14ac:dyDescent="0.3">
      <c r="B26" t="s">
        <v>6208</v>
      </c>
      <c r="C26" s="7">
        <v>376.03</v>
      </c>
      <c r="D26" s="7">
        <v>523.24</v>
      </c>
      <c r="E26" s="7">
        <v>440.96499999999997</v>
      </c>
      <c r="F26" s="7">
        <v>174.46999999999997</v>
      </c>
    </row>
    <row r="27" spans="1:6" x14ac:dyDescent="0.3">
      <c r="B27" t="s">
        <v>6209</v>
      </c>
      <c r="C27" s="7">
        <v>515.17999999999995</v>
      </c>
      <c r="D27" s="7">
        <v>142.56</v>
      </c>
      <c r="E27" s="7">
        <v>347.03999999999996</v>
      </c>
      <c r="F27" s="7">
        <v>104.08499999999999</v>
      </c>
    </row>
    <row r="28" spans="1:6" x14ac:dyDescent="0.3">
      <c r="B28" t="s">
        <v>6210</v>
      </c>
      <c r="C28" s="7">
        <v>95.859999999999985</v>
      </c>
      <c r="D28" s="7">
        <v>484.76</v>
      </c>
      <c r="E28" s="7">
        <v>94.17</v>
      </c>
      <c r="F28" s="7">
        <v>77.10499999999999</v>
      </c>
    </row>
    <row r="29" spans="1:6" x14ac:dyDescent="0.3">
      <c r="A29" t="s">
        <v>6212</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6204</v>
      </c>
      <c r="C34" s="7">
        <v>430.39</v>
      </c>
      <c r="D34" s="7">
        <v>136.20500000000001</v>
      </c>
      <c r="E34" s="7">
        <v>209.6</v>
      </c>
      <c r="F34" s="7">
        <v>88.334999999999994</v>
      </c>
    </row>
    <row r="35" spans="1:6" x14ac:dyDescent="0.3">
      <c r="B35" t="s">
        <v>6205</v>
      </c>
      <c r="C35" s="7">
        <v>109.005</v>
      </c>
      <c r="D35" s="7">
        <v>393.57499999999999</v>
      </c>
      <c r="E35" s="7">
        <v>61.034999999999997</v>
      </c>
      <c r="F35" s="7">
        <v>199.48999999999998</v>
      </c>
    </row>
    <row r="36" spans="1:6" x14ac:dyDescent="0.3">
      <c r="B36" t="s">
        <v>6206</v>
      </c>
      <c r="C36" s="7">
        <v>287.52499999999998</v>
      </c>
      <c r="D36" s="7">
        <v>288.67</v>
      </c>
      <c r="E36" s="7">
        <v>125.58</v>
      </c>
      <c r="F36" s="7">
        <v>374.13499999999999</v>
      </c>
    </row>
    <row r="37" spans="1:6" x14ac:dyDescent="0.3">
      <c r="B37" t="s">
        <v>6207</v>
      </c>
      <c r="C37" s="7">
        <v>840.92999999999984</v>
      </c>
      <c r="D37" s="7">
        <v>409.875</v>
      </c>
      <c r="E37" s="7">
        <v>171.32999999999998</v>
      </c>
      <c r="F37" s="7">
        <v>221.43999999999997</v>
      </c>
    </row>
    <row r="38" spans="1:6" x14ac:dyDescent="0.3">
      <c r="B38" t="s">
        <v>6208</v>
      </c>
      <c r="C38" s="7">
        <v>299.07</v>
      </c>
      <c r="D38" s="7">
        <v>260.32499999999999</v>
      </c>
      <c r="E38" s="7">
        <v>584.64</v>
      </c>
      <c r="F38" s="7">
        <v>256.36500000000001</v>
      </c>
    </row>
    <row r="39" spans="1:6" x14ac:dyDescent="0.3">
      <c r="B39" t="s">
        <v>6209</v>
      </c>
      <c r="C39" s="7">
        <v>323.32499999999999</v>
      </c>
      <c r="D39" s="7">
        <v>565.57000000000005</v>
      </c>
      <c r="E39" s="7">
        <v>537.80999999999995</v>
      </c>
      <c r="F39" s="7">
        <v>189.47499999999999</v>
      </c>
    </row>
    <row r="40" spans="1:6" x14ac:dyDescent="0.3">
      <c r="B40" t="s">
        <v>6210</v>
      </c>
      <c r="C40" s="7">
        <v>399.48499999999996</v>
      </c>
      <c r="D40" s="7">
        <v>148.19999999999999</v>
      </c>
      <c r="E40" s="7">
        <v>388.21999999999997</v>
      </c>
      <c r="F40" s="7">
        <v>212.07499999999999</v>
      </c>
    </row>
    <row r="41" spans="1:6" x14ac:dyDescent="0.3">
      <c r="A41" t="s">
        <v>6213</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6204</v>
      </c>
      <c r="C46" s="7">
        <v>179.79</v>
      </c>
      <c r="D46" s="7">
        <v>426.2</v>
      </c>
      <c r="E46" s="7">
        <v>170.08999999999997</v>
      </c>
      <c r="F46" s="7">
        <v>379.31</v>
      </c>
    </row>
    <row r="47" spans="1:6" x14ac:dyDescent="0.3">
      <c r="B47" t="s">
        <v>6205</v>
      </c>
      <c r="C47" s="7">
        <v>247.28999999999996</v>
      </c>
      <c r="D47" s="7">
        <v>246.685</v>
      </c>
      <c r="E47" s="7">
        <v>271.05499999999995</v>
      </c>
      <c r="F47" s="7">
        <v>141.69999999999999</v>
      </c>
    </row>
    <row r="48" spans="1:6" x14ac:dyDescent="0.3">
      <c r="B48" t="s">
        <v>6206</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99EE1-58CD-44FC-86A4-AEABC05C8C12}">
  <dimension ref="A3:B6"/>
  <sheetViews>
    <sheetView zoomScale="81" workbookViewId="0">
      <selection activeCell="B6" sqref="B6"/>
    </sheetView>
  </sheetViews>
  <sheetFormatPr defaultRowHeight="14.4" x14ac:dyDescent="0.3"/>
  <cols>
    <col min="1" max="1" width="14.77734375" bestFit="1" customWidth="1"/>
    <col min="2" max="3" width="11.6640625" bestFit="1" customWidth="1"/>
    <col min="4" max="6" width="4.33203125" bestFit="1" customWidth="1"/>
  </cols>
  <sheetData>
    <row r="3" spans="1:2" x14ac:dyDescent="0.3">
      <c r="A3" s="6" t="s">
        <v>7</v>
      </c>
      <c r="B3" t="s">
        <v>6216</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BE98B-3768-4AAC-8043-F28084DD9A72}">
  <dimension ref="A3:B8"/>
  <sheetViews>
    <sheetView zoomScale="81" workbookViewId="0">
      <selection activeCell="A3" sqref="A3"/>
    </sheetView>
  </sheetViews>
  <sheetFormatPr defaultRowHeight="14.4" x14ac:dyDescent="0.3"/>
  <cols>
    <col min="1" max="1" width="17.5546875" bestFit="1" customWidth="1"/>
    <col min="2" max="3" width="11.6640625" bestFit="1" customWidth="1"/>
    <col min="4" max="6" width="4.33203125" bestFit="1" customWidth="1"/>
  </cols>
  <sheetData>
    <row r="3" spans="1:2" x14ac:dyDescent="0.3">
      <c r="A3" s="6" t="s">
        <v>4</v>
      </c>
      <c r="B3" t="s">
        <v>6216</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92" zoomScaleNormal="115" workbookViewId="0">
      <selection activeCell="P6" sqref="P6"/>
    </sheetView>
  </sheetViews>
  <sheetFormatPr defaultRowHeight="14.4" x14ac:dyDescent="0.3"/>
  <cols>
    <col min="1" max="1" width="16.33203125" bestFit="1" customWidth="1"/>
    <col min="2" max="2" width="12.5546875" bestFit="1" customWidth="1"/>
    <col min="3" max="3" width="17.109375" bestFit="1" customWidth="1"/>
    <col min="4" max="4" width="12" customWidth="1"/>
    <col min="5" max="5" width="10.33203125" customWidth="1"/>
    <col min="6" max="6" width="22.6640625" bestFit="1" customWidth="1"/>
    <col min="7" max="7" width="37.44140625" bestFit="1" customWidth="1"/>
    <col min="8" max="8" width="14.6640625" bestFit="1" customWidth="1"/>
    <col min="9" max="9" width="13" customWidth="1"/>
    <col min="10" max="10" width="12.33203125" customWidth="1"/>
    <col min="11" max="11" width="6.33203125" customWidth="1"/>
    <col min="12" max="12" width="11.21875" customWidth="1"/>
    <col min="13" max="13" width="9.33203125" bestFit="1" customWidth="1"/>
    <col min="14" max="14" width="18.5546875" customWidth="1"/>
    <col min="15" max="15" width="17.88671875" customWidth="1"/>
    <col min="16" max="16" width="13.8867187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 customers!$A$1:$A$1001, customers!$B$1:$B$1001, , 0)</f>
        <v>Aloisia Allner</v>
      </c>
      <c r="G2" s="2" t="str">
        <f>IF(_xlfn.XLOOKUP(C2,customers!$A$1:$A$1001,customers!$C$1:$C$1001,,0)=0, "",_xlfn.XLOOKUP(C2,customers!$A$1:$A$1001,customers!$C$1:$C$1001,,0))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 I2="Ara","Arabica", I2="Lib", "Liberica")</f>
        <v>Robusta</v>
      </c>
      <c r="O2" t="str" cm="1">
        <f t="array" ref="O2">_xlfn.SWITCH(J2, "M","Medium","L","Light","D","Dark")</f>
        <v>Medium</v>
      </c>
      <c r="P2" t="str">
        <f>_xlfn.XLOOKUP(Orders[[#This Row],[Customer ID]],customers!$A$1:$A$1001,customers!$I$1:$I$1001,,0)</f>
        <v>Yes</v>
      </c>
    </row>
    <row r="3" spans="1:16" x14ac:dyDescent="0.3">
      <c r="A3" s="2" t="s">
        <v>490</v>
      </c>
      <c r="B3" s="3">
        <v>43713</v>
      </c>
      <c r="C3" s="2" t="s">
        <v>491</v>
      </c>
      <c r="D3" t="s">
        <v>6139</v>
      </c>
      <c r="E3" s="2">
        <v>5</v>
      </c>
      <c r="F3" s="2" t="str">
        <f>_xlfn.XLOOKUP(C3, customers!$A$1:$A$1001, customers!$B$1:$B$1001, , 0)</f>
        <v>Aloisia Allner</v>
      </c>
      <c r="G3" s="2" t="str">
        <f>IF(_xlfn.XLOOKUP(C3,customers!$A$1:$A$1001,customers!$C$1:$C$1001,,0)=0, "",_xlfn.XLOOKUP(C3,customers!$A$1:$A$1001,customers!$C$1:$C$1001,,0))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 I3="Ara","Arabica", I3="Lib", "Liberica")</f>
        <v>Excelsa</v>
      </c>
      <c r="O3" t="str" cm="1">
        <f t="array" ref="O3">_xlfn.SWITCH(J3, "M","Medium","L","Light","D","Dark")</f>
        <v>Medium</v>
      </c>
      <c r="P3" t="str">
        <f>_xlfn.XLOOKUP(Orders[[#This Row],[Customer ID]],customers!$A$1:$A$1001,customers!$I$1:$I$1001,,0)</f>
        <v>Yes</v>
      </c>
    </row>
    <row r="4" spans="1:16" x14ac:dyDescent="0.3">
      <c r="A4" s="2" t="s">
        <v>501</v>
      </c>
      <c r="B4" s="3">
        <v>44364</v>
      </c>
      <c r="C4" s="2" t="s">
        <v>502</v>
      </c>
      <c r="D4" t="s">
        <v>6140</v>
      </c>
      <c r="E4" s="2">
        <v>1</v>
      </c>
      <c r="F4" s="2" t="str">
        <f>_xlfn.XLOOKUP(C4, customers!$A$1:$A$1001, customers!$B$1:$B$1001, , 0)</f>
        <v>Jami Redholes</v>
      </c>
      <c r="G4" s="2" t="str">
        <f>IF(_xlfn.XLOOKUP(C4,customers!$A$1:$A$1001,customers!$C$1:$C$1001,,0)=0, "",_xlfn.XLOOKUP(C4,customers!$A$1:$A$1001,customers!$C$1:$C$1001,,0))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 I4="Ara","Arabica", I4="Lib", "Liberica")</f>
        <v>Arabica</v>
      </c>
      <c r="O4" t="str" cm="1">
        <f t="array" ref="O4">_xlfn.SWITCH(J4, "M","Medium","L","Light","D","Dark")</f>
        <v>Light</v>
      </c>
      <c r="P4" t="str">
        <f>_xlfn.XLOOKUP(Orders[[#This Row],[Customer ID]],customers!$A$1:$A$1001,customers!$I$1:$I$1001,,0)</f>
        <v>Yes</v>
      </c>
    </row>
    <row r="5" spans="1:16" x14ac:dyDescent="0.3">
      <c r="A5" s="2" t="s">
        <v>512</v>
      </c>
      <c r="B5" s="3">
        <v>44392</v>
      </c>
      <c r="C5" s="2" t="s">
        <v>513</v>
      </c>
      <c r="D5" t="s">
        <v>6141</v>
      </c>
      <c r="E5" s="2">
        <v>2</v>
      </c>
      <c r="F5" s="2" t="str">
        <f>_xlfn.XLOOKUP(C5, customers!$A$1:$A$1001, customers!$B$1:$B$1001, , 0)</f>
        <v>Christoffer O' Shea</v>
      </c>
      <c r="G5" s="2" t="str">
        <f>IF(_xlfn.XLOOKUP(C5,customers!$A$1:$A$1001,customers!$C$1:$C$1001,,0)=0, "",_xlfn.XLOOKUP(C5,customers!$A$1:$A$1001,customers!$C$1:$C$1001,,0))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 I5="Ara","Arabica", I5="Lib", "Liberica")</f>
        <v>Excelsa</v>
      </c>
      <c r="O5" t="str" cm="1">
        <f t="array" ref="O5">_xlfn.SWITCH(J5, "M","Medium","L","Light","D","Dark")</f>
        <v>Medium</v>
      </c>
      <c r="P5" t="str">
        <f>_xlfn.XLOOKUP(Orders[[#This Row],[Customer ID]],customers!$A$1:$A$1001,customers!$I$1:$I$1001,,0)</f>
        <v>No</v>
      </c>
    </row>
    <row r="6" spans="1:16" x14ac:dyDescent="0.3">
      <c r="A6" s="2" t="s">
        <v>512</v>
      </c>
      <c r="B6" s="3">
        <v>44392</v>
      </c>
      <c r="C6" s="2" t="s">
        <v>513</v>
      </c>
      <c r="D6" t="s">
        <v>6142</v>
      </c>
      <c r="E6" s="2">
        <v>2</v>
      </c>
      <c r="F6" s="2" t="str">
        <f>_xlfn.XLOOKUP(C6, customers!$A$1:$A$1001, customers!$B$1:$B$1001, , 0)</f>
        <v>Christoffer O' Shea</v>
      </c>
      <c r="G6" s="2" t="str">
        <f>IF(_xlfn.XLOOKUP(C6,customers!$A$1:$A$1001,customers!$C$1:$C$1001,,0)=0, "",_xlfn.XLOOKUP(C6,customers!$A$1:$A$1001,customers!$C$1:$C$1001,,0))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 I6="Ara","Arabica", I6="Lib", "Liberica")</f>
        <v>Robusta</v>
      </c>
      <c r="O6" t="str" cm="1">
        <f t="array" ref="O6">_xlfn.SWITCH(J6, "M","Medium","L","Light","D","Dark")</f>
        <v>Light</v>
      </c>
      <c r="P6" t="str">
        <f>_xlfn.XLOOKUP(Orders[[#This Row],[Customer ID]],customers!$A$1:$A$1001,customers!$I$1:$I$1001,,0)</f>
        <v>No</v>
      </c>
    </row>
    <row r="7" spans="1:16" x14ac:dyDescent="0.3">
      <c r="A7" s="2" t="s">
        <v>519</v>
      </c>
      <c r="B7" s="3">
        <v>44412</v>
      </c>
      <c r="C7" s="2" t="s">
        <v>520</v>
      </c>
      <c r="D7" t="s">
        <v>6143</v>
      </c>
      <c r="E7" s="2">
        <v>3</v>
      </c>
      <c r="F7" s="2" t="str">
        <f>_xlfn.XLOOKUP(C7, customers!$A$1:$A$1001, customers!$B$1:$B$1001, , 0)</f>
        <v>Beryle Cottier</v>
      </c>
      <c r="G7" s="2" t="str">
        <f>IF(_xlfn.XLOOKUP(C7,customers!$A$1:$A$1001,customers!$C$1:$C$1001,,0)=0, "",_xlfn.XLOOKUP(C7,customers!$A$1:$A$1001,customers!$C$1:$C$1001,,0))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 I7="Ara","Arabica", I7="Lib", "Liberica")</f>
        <v>Liberica</v>
      </c>
      <c r="O7" t="str" cm="1">
        <f t="array" ref="O7">_xlfn.SWITCH(J7, "M","Medium","L","Light","D","Dark")</f>
        <v>Dark</v>
      </c>
      <c r="P7" t="str">
        <f>_xlfn.XLOOKUP(Orders[[#This Row],[Customer ID]],customers!$A$1:$A$1001,customers!$I$1:$I$1001,,0)</f>
        <v>No</v>
      </c>
    </row>
    <row r="8" spans="1:16" x14ac:dyDescent="0.3">
      <c r="A8" s="2" t="s">
        <v>524</v>
      </c>
      <c r="B8" s="3">
        <v>44582</v>
      </c>
      <c r="C8" s="2" t="s">
        <v>525</v>
      </c>
      <c r="D8" t="s">
        <v>6144</v>
      </c>
      <c r="E8" s="2">
        <v>3</v>
      </c>
      <c r="F8" s="2" t="str">
        <f>_xlfn.XLOOKUP(C8, customers!$A$1:$A$1001, customers!$B$1:$B$1001, , 0)</f>
        <v>Shaylynn Lobe</v>
      </c>
      <c r="G8" s="2" t="str">
        <f>IF(_xlfn.XLOOKUP(C8,customers!$A$1:$A$1001,customers!$C$1:$C$1001,,0)=0, "",_xlfn.XLOOKUP(C8,customers!$A$1:$A$1001,customers!$C$1:$C$1001,,0))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 I8="Ara","Arabica", I8="Lib", "Liberica")</f>
        <v>Excelsa</v>
      </c>
      <c r="O8" t="str" cm="1">
        <f t="array" ref="O8">_xlfn.SWITCH(J8, "M","Medium","L","Light","D","Dark")</f>
        <v>Dark</v>
      </c>
      <c r="P8" t="str">
        <f>_xlfn.XLOOKUP(Orders[[#This Row],[Customer ID]],customers!$A$1:$A$1001,customers!$I$1:$I$1001,,0)</f>
        <v>Yes</v>
      </c>
    </row>
    <row r="9" spans="1:16" x14ac:dyDescent="0.3">
      <c r="A9" s="2" t="s">
        <v>530</v>
      </c>
      <c r="B9" s="3">
        <v>44701</v>
      </c>
      <c r="C9" s="2" t="s">
        <v>531</v>
      </c>
      <c r="D9" t="s">
        <v>6145</v>
      </c>
      <c r="E9" s="2">
        <v>1</v>
      </c>
      <c r="F9" s="2" t="str">
        <f>_xlfn.XLOOKUP(C9, customers!$A$1:$A$1001, customers!$B$1:$B$1001, , 0)</f>
        <v>Melvin Wharfe</v>
      </c>
      <c r="G9" s="2" t="str">
        <f>IF(_xlfn.XLOOKUP(C9,customers!$A$1:$A$1001,customers!$C$1:$C$1001,,0)=0, "",_xlfn.XLOOKUP(C9,customers!$A$1:$A$1001,customers!$C$1:$C$1001,,0))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 I9="Ara","Arabica", I9="Lib", "Liberica")</f>
        <v>Liberica</v>
      </c>
      <c r="O9" t="str" cm="1">
        <f t="array" ref="O9">_xlfn.SWITCH(J9, "M","Medium","L","Light","D","Dark")</f>
        <v>Light</v>
      </c>
      <c r="P9" t="str">
        <f>_xlfn.XLOOKUP(Orders[[#This Row],[Customer ID]],customers!$A$1:$A$1001,customers!$I$1:$I$1001,,0)</f>
        <v>Yes</v>
      </c>
    </row>
    <row r="10" spans="1:16" x14ac:dyDescent="0.3">
      <c r="A10" s="2" t="s">
        <v>535</v>
      </c>
      <c r="B10" s="3">
        <v>43467</v>
      </c>
      <c r="C10" s="2" t="s">
        <v>536</v>
      </c>
      <c r="D10" t="s">
        <v>6146</v>
      </c>
      <c r="E10" s="2">
        <v>3</v>
      </c>
      <c r="F10" s="2" t="str">
        <f>_xlfn.XLOOKUP(C10, customers!$A$1:$A$1001, customers!$B$1:$B$1001, , 0)</f>
        <v>Guthrey Petracci</v>
      </c>
      <c r="G10" s="2" t="str">
        <f>IF(_xlfn.XLOOKUP(C10,customers!$A$1:$A$1001,customers!$C$1:$C$1001,,0)=0, "",_xlfn.XLOOKUP(C10,customers!$A$1:$A$1001,customers!$C$1:$C$1001,,0))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 I10="Ara","Arabica", I10="Lib", "Liberica")</f>
        <v>Robusta</v>
      </c>
      <c r="O10" t="str" cm="1">
        <f t="array" ref="O10">_xlfn.SWITCH(J10, "M","Medium","L","Light","D","Dark")</f>
        <v>Medium</v>
      </c>
      <c r="P10" t="str">
        <f>_xlfn.XLOOKUP(Orders[[#This Row],[Customer ID]],customers!$A$1:$A$1001,customers!$I$1:$I$1001,,0)</f>
        <v>No</v>
      </c>
    </row>
    <row r="11" spans="1:16" x14ac:dyDescent="0.3">
      <c r="A11" s="2" t="s">
        <v>541</v>
      </c>
      <c r="B11" s="3">
        <v>43713</v>
      </c>
      <c r="C11" s="2" t="s">
        <v>542</v>
      </c>
      <c r="D11" t="s">
        <v>6146</v>
      </c>
      <c r="E11" s="2">
        <v>1</v>
      </c>
      <c r="F11" s="2" t="str">
        <f>_xlfn.XLOOKUP(C11, customers!$A$1:$A$1001, customers!$B$1:$B$1001, , 0)</f>
        <v>Rodger Raven</v>
      </c>
      <c r="G11" s="2" t="str">
        <f>IF(_xlfn.XLOOKUP(C11,customers!$A$1:$A$1001,customers!$C$1:$C$1001,,0)=0, "",_xlfn.XLOOKUP(C11,customers!$A$1:$A$1001,customers!$C$1:$C$1001,,0))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 I11="Ara","Arabica", I11="Lib", "Liberica")</f>
        <v>Robusta</v>
      </c>
      <c r="O11" t="str" cm="1">
        <f t="array" ref="O11">_xlfn.SWITCH(J11, "M","Medium","L","Light","D","Dark")</f>
        <v>Medium</v>
      </c>
      <c r="P11" t="str">
        <f>_xlfn.XLOOKUP(Orders[[#This Row],[Customer ID]],customers!$A$1:$A$1001,customers!$I$1:$I$1001,,0)</f>
        <v>No</v>
      </c>
    </row>
    <row r="12" spans="1:16" x14ac:dyDescent="0.3">
      <c r="A12" s="2" t="s">
        <v>547</v>
      </c>
      <c r="B12" s="3">
        <v>44263</v>
      </c>
      <c r="C12" s="2" t="s">
        <v>548</v>
      </c>
      <c r="D12" t="s">
        <v>6147</v>
      </c>
      <c r="E12" s="2">
        <v>4</v>
      </c>
      <c r="F12" s="2" t="str">
        <f>_xlfn.XLOOKUP(C12, customers!$A$1:$A$1001, customers!$B$1:$B$1001, , 0)</f>
        <v>Ferrell Ferber</v>
      </c>
      <c r="G12" s="2" t="str">
        <f>IF(_xlfn.XLOOKUP(C12,customers!$A$1:$A$1001,customers!$C$1:$C$1001,,0)=0, "",_xlfn.XLOOKUP(C12,customers!$A$1:$A$1001,customers!$C$1:$C$1001,,0))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 I12="Ara","Arabica", I12="Lib", "Liberica")</f>
        <v>Arabica</v>
      </c>
      <c r="O12" t="str" cm="1">
        <f t="array" ref="O12">_xlfn.SWITCH(J12, "M","Medium","L","Light","D","Dark")</f>
        <v>Dark</v>
      </c>
      <c r="P12" t="str">
        <f>_xlfn.XLOOKUP(Orders[[#This Row],[Customer ID]],customers!$A$1:$A$1001,customers!$I$1:$I$1001,,0)</f>
        <v>No</v>
      </c>
    </row>
    <row r="13" spans="1:16" x14ac:dyDescent="0.3">
      <c r="A13" s="2" t="s">
        <v>553</v>
      </c>
      <c r="B13" s="3">
        <v>44132</v>
      </c>
      <c r="C13" s="2" t="s">
        <v>554</v>
      </c>
      <c r="D13" t="s">
        <v>6148</v>
      </c>
      <c r="E13" s="2">
        <v>5</v>
      </c>
      <c r="F13" s="2" t="str">
        <f>_xlfn.XLOOKUP(C13, customers!$A$1:$A$1001, customers!$B$1:$B$1001, , 0)</f>
        <v>Duky Phizackerly</v>
      </c>
      <c r="G13" s="2" t="str">
        <f>IF(_xlfn.XLOOKUP(C13,customers!$A$1:$A$1001,customers!$C$1:$C$1001,,0)=0, "",_xlfn.XLOOKUP(C13,customers!$A$1:$A$1001,customers!$C$1:$C$1001,,0))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 I13="Ara","Arabica", I13="Lib", "Liberica")</f>
        <v>Excelsa</v>
      </c>
      <c r="O13" t="str" cm="1">
        <f t="array" ref="O13">_xlfn.SWITCH(J13, "M","Medium","L","Light","D","Dark")</f>
        <v>Light</v>
      </c>
      <c r="P13" t="str">
        <f>_xlfn.XLOOKUP(Orders[[#This Row],[Customer ID]],customers!$A$1:$A$1001,customers!$I$1:$I$1001,,0)</f>
        <v>Yes</v>
      </c>
    </row>
    <row r="14" spans="1:16" x14ac:dyDescent="0.3">
      <c r="A14" s="2" t="s">
        <v>559</v>
      </c>
      <c r="B14" s="3">
        <v>44744</v>
      </c>
      <c r="C14" s="2" t="s">
        <v>560</v>
      </c>
      <c r="D14" t="s">
        <v>6138</v>
      </c>
      <c r="E14" s="2">
        <v>5</v>
      </c>
      <c r="F14" s="2" t="str">
        <f>_xlfn.XLOOKUP(C14, customers!$A$1:$A$1001, customers!$B$1:$B$1001, , 0)</f>
        <v>Rosaleen Scholar</v>
      </c>
      <c r="G14" s="2" t="str">
        <f>IF(_xlfn.XLOOKUP(C14,customers!$A$1:$A$1001,customers!$C$1:$C$1001,,0)=0, "",_xlfn.XLOOKUP(C14,customers!$A$1:$A$1001,customers!$C$1:$C$1001,,0))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 I14="Ara","Arabica", I14="Lib", "Liberica")</f>
        <v>Robusta</v>
      </c>
      <c r="O14" t="str" cm="1">
        <f t="array" ref="O14">_xlfn.SWITCH(J14, "M","Medium","L","Light","D","Dark")</f>
        <v>Medium</v>
      </c>
      <c r="P14" t="str">
        <f>_xlfn.XLOOKUP(Orders[[#This Row],[Customer ID]],customers!$A$1:$A$1001,customers!$I$1:$I$1001,,0)</f>
        <v>No</v>
      </c>
    </row>
    <row r="15" spans="1:16" x14ac:dyDescent="0.3">
      <c r="A15" s="2" t="s">
        <v>565</v>
      </c>
      <c r="B15" s="3">
        <v>43973</v>
      </c>
      <c r="C15" s="2" t="s">
        <v>566</v>
      </c>
      <c r="D15" t="s">
        <v>6149</v>
      </c>
      <c r="E15" s="2">
        <v>2</v>
      </c>
      <c r="F15" s="2" t="str">
        <f>_xlfn.XLOOKUP(C15, customers!$A$1:$A$1001, customers!$B$1:$B$1001, , 0)</f>
        <v>Terence Vanyutin</v>
      </c>
      <c r="G15" s="2" t="str">
        <f>IF(_xlfn.XLOOKUP(C15,customers!$A$1:$A$1001,customers!$C$1:$C$1001,,0)=0, "",_xlfn.XLOOKUP(C15,customers!$A$1:$A$1001,customers!$C$1:$C$1001,,0))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 I15="Ara","Arabica", I15="Lib", "Liberica")</f>
        <v>Robusta</v>
      </c>
      <c r="O15" t="str" cm="1">
        <f t="array" ref="O15">_xlfn.SWITCH(J15, "M","Medium","L","Light","D","Dark")</f>
        <v>Dark</v>
      </c>
      <c r="P15" t="str">
        <f>_xlfn.XLOOKUP(Orders[[#This Row],[Customer ID]],customers!$A$1:$A$1001,customers!$I$1:$I$1001,,0)</f>
        <v>No</v>
      </c>
    </row>
    <row r="16" spans="1:16" x14ac:dyDescent="0.3">
      <c r="A16" s="2" t="s">
        <v>570</v>
      </c>
      <c r="B16" s="3">
        <v>44656</v>
      </c>
      <c r="C16" s="2" t="s">
        <v>571</v>
      </c>
      <c r="D16" t="s">
        <v>6150</v>
      </c>
      <c r="E16" s="2">
        <v>3</v>
      </c>
      <c r="F16" s="2" t="str">
        <f>_xlfn.XLOOKUP(C16, customers!$A$1:$A$1001, customers!$B$1:$B$1001, , 0)</f>
        <v>Patrice Trobe</v>
      </c>
      <c r="G16" s="2" t="str">
        <f>IF(_xlfn.XLOOKUP(C16,customers!$A$1:$A$1001,customers!$C$1:$C$1001,,0)=0, "",_xlfn.XLOOKUP(C16,customers!$A$1:$A$1001,customers!$C$1:$C$1001,,0))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 I16="Ara","Arabica", I16="Lib", "Liberica")</f>
        <v>Liberica</v>
      </c>
      <c r="O16" t="str" cm="1">
        <f t="array" ref="O16">_xlfn.SWITCH(J16, "M","Medium","L","Light","D","Dark")</f>
        <v>Dark</v>
      </c>
      <c r="P16" t="str">
        <f>_xlfn.XLOOKUP(Orders[[#This Row],[Customer ID]],customers!$A$1:$A$1001,customers!$I$1:$I$1001,,0)</f>
        <v>Yes</v>
      </c>
    </row>
    <row r="17" spans="1:16" x14ac:dyDescent="0.3">
      <c r="A17" s="2" t="s">
        <v>576</v>
      </c>
      <c r="B17" s="3">
        <v>44719</v>
      </c>
      <c r="C17" s="2" t="s">
        <v>577</v>
      </c>
      <c r="D17" t="s">
        <v>6151</v>
      </c>
      <c r="E17" s="2">
        <v>5</v>
      </c>
      <c r="F17" s="2" t="str">
        <f>_xlfn.XLOOKUP(C17, customers!$A$1:$A$1001, customers!$B$1:$B$1001, , 0)</f>
        <v>Llywellyn Oscroft</v>
      </c>
      <c r="G17" s="2" t="str">
        <f>IF(_xlfn.XLOOKUP(C17,customers!$A$1:$A$1001,customers!$C$1:$C$1001,,0)=0, "",_xlfn.XLOOKUP(C17,customers!$A$1:$A$1001,customers!$C$1:$C$1001,,0))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 I17="Ara","Arabica", I17="Lib", "Liberica")</f>
        <v>Robusta</v>
      </c>
      <c r="O17" t="str" cm="1">
        <f t="array" ref="O17">_xlfn.SWITCH(J17, "M","Medium","L","Light","D","Dark")</f>
        <v>Medium</v>
      </c>
      <c r="P17" t="str">
        <f>_xlfn.XLOOKUP(Orders[[#This Row],[Customer ID]],customers!$A$1:$A$1001,customers!$I$1:$I$1001,,0)</f>
        <v>No</v>
      </c>
    </row>
    <row r="18" spans="1:16" x14ac:dyDescent="0.3">
      <c r="A18" s="2" t="s">
        <v>581</v>
      </c>
      <c r="B18" s="3">
        <v>43544</v>
      </c>
      <c r="C18" s="2" t="s">
        <v>582</v>
      </c>
      <c r="D18" t="s">
        <v>6152</v>
      </c>
      <c r="E18" s="2">
        <v>6</v>
      </c>
      <c r="F18" s="2" t="str">
        <f>_xlfn.XLOOKUP(C18, customers!$A$1:$A$1001, customers!$B$1:$B$1001, , 0)</f>
        <v>Minni Alabaster</v>
      </c>
      <c r="G18" s="2" t="str">
        <f>IF(_xlfn.XLOOKUP(C18,customers!$A$1:$A$1001,customers!$C$1:$C$1001,,0)=0, "",_xlfn.XLOOKUP(C18,customers!$A$1:$A$1001,customers!$C$1:$C$1001,,0))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 I18="Ara","Arabica", I18="Lib", "Liberica")</f>
        <v>Arabica</v>
      </c>
      <c r="O18" t="str" cm="1">
        <f t="array" ref="O18">_xlfn.SWITCH(J18, "M","Medium","L","Light","D","Dark")</f>
        <v>Medium</v>
      </c>
      <c r="P18" t="str">
        <f>_xlfn.XLOOKUP(Orders[[#This Row],[Customer ID]],customers!$A$1:$A$1001,customers!$I$1:$I$1001,,0)</f>
        <v>No</v>
      </c>
    </row>
    <row r="19" spans="1:16" x14ac:dyDescent="0.3">
      <c r="A19" s="2" t="s">
        <v>587</v>
      </c>
      <c r="B19" s="3">
        <v>43757</v>
      </c>
      <c r="C19" s="2" t="s">
        <v>588</v>
      </c>
      <c r="D19" t="s">
        <v>6140</v>
      </c>
      <c r="E19" s="2">
        <v>6</v>
      </c>
      <c r="F19" s="2" t="str">
        <f>_xlfn.XLOOKUP(C19, customers!$A$1:$A$1001, customers!$B$1:$B$1001, , 0)</f>
        <v>Rhianon Broxup</v>
      </c>
      <c r="G19" s="2" t="str">
        <f>IF(_xlfn.XLOOKUP(C19,customers!$A$1:$A$1001,customers!$C$1:$C$1001,,0)=0, "",_xlfn.XLOOKUP(C19,customers!$A$1:$A$1001,customers!$C$1:$C$1001,,0))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 I19="Ara","Arabica", I19="Lib", "Liberica")</f>
        <v>Arabica</v>
      </c>
      <c r="O19" t="str" cm="1">
        <f t="array" ref="O19">_xlfn.SWITCH(J19, "M","Medium","L","Light","D","Dark")</f>
        <v>Light</v>
      </c>
      <c r="P19" t="str">
        <f>_xlfn.XLOOKUP(Orders[[#This Row],[Customer ID]],customers!$A$1:$A$1001,customers!$I$1:$I$1001,,0)</f>
        <v>No</v>
      </c>
    </row>
    <row r="20" spans="1:16" x14ac:dyDescent="0.3">
      <c r="A20" s="2" t="s">
        <v>593</v>
      </c>
      <c r="B20" s="3">
        <v>43629</v>
      </c>
      <c r="C20" s="2" t="s">
        <v>594</v>
      </c>
      <c r="D20" t="s">
        <v>6149</v>
      </c>
      <c r="E20" s="2">
        <v>4</v>
      </c>
      <c r="F20" s="2" t="str">
        <f>_xlfn.XLOOKUP(C20, customers!$A$1:$A$1001, customers!$B$1:$B$1001, , 0)</f>
        <v>Pall Redford</v>
      </c>
      <c r="G20" s="2" t="str">
        <f>IF(_xlfn.XLOOKUP(C20,customers!$A$1:$A$1001,customers!$C$1:$C$1001,,0)=0, "",_xlfn.XLOOKUP(C20,customers!$A$1:$A$1001,customers!$C$1:$C$1001,,0))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 I20="Ara","Arabica", I20="Lib", "Liberica")</f>
        <v>Robusta</v>
      </c>
      <c r="O20" t="str" cm="1">
        <f t="array" ref="O20">_xlfn.SWITCH(J20, "M","Medium","L","Light","D","Dark")</f>
        <v>Dark</v>
      </c>
      <c r="P20" t="str">
        <f>_xlfn.XLOOKUP(Orders[[#This Row],[Customer ID]],customers!$A$1:$A$1001,customers!$I$1:$I$1001,,0)</f>
        <v>Yes</v>
      </c>
    </row>
    <row r="21" spans="1:16" x14ac:dyDescent="0.3">
      <c r="A21" s="2" t="s">
        <v>598</v>
      </c>
      <c r="B21" s="3">
        <v>44169</v>
      </c>
      <c r="C21" s="2" t="s">
        <v>599</v>
      </c>
      <c r="D21" t="s">
        <v>6152</v>
      </c>
      <c r="E21" s="2">
        <v>5</v>
      </c>
      <c r="F21" s="2" t="str">
        <f>_xlfn.XLOOKUP(C21, customers!$A$1:$A$1001, customers!$B$1:$B$1001, , 0)</f>
        <v>Aurea Corradino</v>
      </c>
      <c r="G21" s="2" t="str">
        <f>IF(_xlfn.XLOOKUP(C21,customers!$A$1:$A$1001,customers!$C$1:$C$1001,,0)=0, "",_xlfn.XLOOKUP(C21,customers!$A$1:$A$1001,customers!$C$1:$C$1001,,0))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 I21="Ara","Arabica", I21="Lib", "Liberica")</f>
        <v>Arabica</v>
      </c>
      <c r="O21" t="str" cm="1">
        <f t="array" ref="O21">_xlfn.SWITCH(J21, "M","Medium","L","Light","D","Dark")</f>
        <v>Medium</v>
      </c>
      <c r="P21" t="str">
        <f>_xlfn.XLOOKUP(Orders[[#This Row],[Customer ID]],customers!$A$1:$A$1001,customers!$I$1:$I$1001,,0)</f>
        <v>Yes</v>
      </c>
    </row>
    <row r="22" spans="1:16" x14ac:dyDescent="0.3">
      <c r="A22" s="2" t="s">
        <v>598</v>
      </c>
      <c r="B22" s="3">
        <v>44169</v>
      </c>
      <c r="C22" s="2" t="s">
        <v>599</v>
      </c>
      <c r="D22" t="s">
        <v>6153</v>
      </c>
      <c r="E22" s="2">
        <v>4</v>
      </c>
      <c r="F22" s="2" t="str">
        <f>_xlfn.XLOOKUP(C22, customers!$A$1:$A$1001, customers!$B$1:$B$1001, , 0)</f>
        <v>Aurea Corradino</v>
      </c>
      <c r="G22" s="2" t="str">
        <f>IF(_xlfn.XLOOKUP(C22,customers!$A$1:$A$1001,customers!$C$1:$C$1001,,0)=0, "",_xlfn.XLOOKUP(C22,customers!$A$1:$A$1001,customers!$C$1:$C$1001,,0))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 I22="Ara","Arabica", I22="Lib", "Liberica")</f>
        <v>Excelsa</v>
      </c>
      <c r="O22" t="str" cm="1">
        <f t="array" ref="O22">_xlfn.SWITCH(J22, "M","Medium","L","Light","D","Dark")</f>
        <v>Dark</v>
      </c>
      <c r="P22" t="str">
        <f>_xlfn.XLOOKUP(Orders[[#This Row],[Customer ID]],customers!$A$1:$A$1001,customers!$I$1:$I$1001,,0)</f>
        <v>Yes</v>
      </c>
    </row>
    <row r="23" spans="1:16" x14ac:dyDescent="0.3">
      <c r="A23" s="2" t="s">
        <v>608</v>
      </c>
      <c r="B23" s="3">
        <v>44169</v>
      </c>
      <c r="C23" s="2" t="s">
        <v>609</v>
      </c>
      <c r="D23" t="s">
        <v>6154</v>
      </c>
      <c r="E23" s="2">
        <v>6</v>
      </c>
      <c r="F23" s="2" t="str">
        <f>_xlfn.XLOOKUP(C23, customers!$A$1:$A$1001, customers!$B$1:$B$1001, , 0)</f>
        <v>Avrit Davidowsky</v>
      </c>
      <c r="G23" s="2" t="str">
        <f>IF(_xlfn.XLOOKUP(C23,customers!$A$1:$A$1001,customers!$C$1:$C$1001,,0)=0, "",_xlfn.XLOOKUP(C23,customers!$A$1:$A$1001,customers!$C$1:$C$1001,,0))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 I23="Ara","Arabica", I23="Lib", "Liberica")</f>
        <v>Arabica</v>
      </c>
      <c r="O23" t="str" cm="1">
        <f t="array" ref="O23">_xlfn.SWITCH(J23, "M","Medium","L","Light","D","Dark")</f>
        <v>Dark</v>
      </c>
      <c r="P23" t="str">
        <f>_xlfn.XLOOKUP(Orders[[#This Row],[Customer ID]],customers!$A$1:$A$1001,customers!$I$1:$I$1001,,0)</f>
        <v>No</v>
      </c>
    </row>
    <row r="24" spans="1:16" x14ac:dyDescent="0.3">
      <c r="A24" s="2" t="s">
        <v>614</v>
      </c>
      <c r="B24" s="3">
        <v>44218</v>
      </c>
      <c r="C24" s="2" t="s">
        <v>615</v>
      </c>
      <c r="D24" t="s">
        <v>6151</v>
      </c>
      <c r="E24" s="2">
        <v>4</v>
      </c>
      <c r="F24" s="2" t="str">
        <f>_xlfn.XLOOKUP(C24, customers!$A$1:$A$1001, customers!$B$1:$B$1001, , 0)</f>
        <v>Annabel Antuk</v>
      </c>
      <c r="G24" s="2" t="str">
        <f>IF(_xlfn.XLOOKUP(C24,customers!$A$1:$A$1001,customers!$C$1:$C$1001,,0)=0, "",_xlfn.XLOOKUP(C24,customers!$A$1:$A$1001,customers!$C$1:$C$1001,,0))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 I24="Ara","Arabica", I24="Lib", "Liberica")</f>
        <v>Robusta</v>
      </c>
      <c r="O24" t="str" cm="1">
        <f t="array" ref="O24">_xlfn.SWITCH(J24, "M","Medium","L","Light","D","Dark")</f>
        <v>Medium</v>
      </c>
      <c r="P24" t="str">
        <f>_xlfn.XLOOKUP(Orders[[#This Row],[Customer ID]],customers!$A$1:$A$1001,customers!$I$1:$I$1001,,0)</f>
        <v>Yes</v>
      </c>
    </row>
    <row r="25" spans="1:16" x14ac:dyDescent="0.3">
      <c r="A25" s="2" t="s">
        <v>620</v>
      </c>
      <c r="B25" s="3">
        <v>44603</v>
      </c>
      <c r="C25" s="2" t="s">
        <v>621</v>
      </c>
      <c r="D25" t="s">
        <v>6154</v>
      </c>
      <c r="E25" s="2">
        <v>4</v>
      </c>
      <c r="F25" s="2" t="str">
        <f>_xlfn.XLOOKUP(C25, customers!$A$1:$A$1001, customers!$B$1:$B$1001, , 0)</f>
        <v>Iorgo Kleinert</v>
      </c>
      <c r="G25" s="2" t="str">
        <f>IF(_xlfn.XLOOKUP(C25,customers!$A$1:$A$1001,customers!$C$1:$C$1001,,0)=0, "",_xlfn.XLOOKUP(C25,customers!$A$1:$A$1001,customers!$C$1:$C$1001,,0))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 I25="Ara","Arabica", I25="Lib", "Liberica")</f>
        <v>Arabica</v>
      </c>
      <c r="O25" t="str" cm="1">
        <f t="array" ref="O25">_xlfn.SWITCH(J25, "M","Medium","L","Light","D","Dark")</f>
        <v>Dark</v>
      </c>
      <c r="P25" t="str">
        <f>_xlfn.XLOOKUP(Orders[[#This Row],[Customer ID]],customers!$A$1:$A$1001,customers!$I$1:$I$1001,,0)</f>
        <v>Yes</v>
      </c>
    </row>
    <row r="26" spans="1:16" x14ac:dyDescent="0.3">
      <c r="A26" s="2" t="s">
        <v>626</v>
      </c>
      <c r="B26" s="3">
        <v>44454</v>
      </c>
      <c r="C26" s="2" t="s">
        <v>627</v>
      </c>
      <c r="D26" t="s">
        <v>6155</v>
      </c>
      <c r="E26" s="2">
        <v>1</v>
      </c>
      <c r="F26" s="2" t="str">
        <f>_xlfn.XLOOKUP(C26, customers!$A$1:$A$1001, customers!$B$1:$B$1001, , 0)</f>
        <v>Chrisy Blofeld</v>
      </c>
      <c r="G26" s="2" t="str">
        <f>IF(_xlfn.XLOOKUP(C26,customers!$A$1:$A$1001,customers!$C$1:$C$1001,,0)=0, "",_xlfn.XLOOKUP(C26,customers!$A$1:$A$1001,customers!$C$1:$C$1001,,0))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 I26="Ara","Arabica", I26="Lib", "Liberica")</f>
        <v>Arabica</v>
      </c>
      <c r="O26" t="str" cm="1">
        <f t="array" ref="O26">_xlfn.SWITCH(J26, "M","Medium","L","Light","D","Dark")</f>
        <v>Medium</v>
      </c>
      <c r="P26" t="str">
        <f>_xlfn.XLOOKUP(Orders[[#This Row],[Customer ID]],customers!$A$1:$A$1001,customers!$I$1:$I$1001,,0)</f>
        <v>No</v>
      </c>
    </row>
    <row r="27" spans="1:16" x14ac:dyDescent="0.3">
      <c r="A27" s="2" t="s">
        <v>632</v>
      </c>
      <c r="B27" s="3">
        <v>44128</v>
      </c>
      <c r="C27" s="2" t="s">
        <v>633</v>
      </c>
      <c r="D27" t="s">
        <v>6156</v>
      </c>
      <c r="E27" s="2">
        <v>3</v>
      </c>
      <c r="F27" s="2" t="str">
        <f>_xlfn.XLOOKUP(C27, customers!$A$1:$A$1001, customers!$B$1:$B$1001, , 0)</f>
        <v>Culley Farris</v>
      </c>
      <c r="G27" s="2" t="str">
        <f>IF(_xlfn.XLOOKUP(C27,customers!$A$1:$A$1001,customers!$C$1:$C$1001,,0)=0, "",_xlfn.XLOOKUP(C27,customers!$A$1:$A$1001,customers!$C$1:$C$1001,,0))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 I27="Ara","Arabica", I27="Lib", "Liberica")</f>
        <v>Excelsa</v>
      </c>
      <c r="O27" t="str" cm="1">
        <f t="array" ref="O27">_xlfn.SWITCH(J27, "M","Medium","L","Light","D","Dark")</f>
        <v>Medium</v>
      </c>
      <c r="P27" t="str">
        <f>_xlfn.XLOOKUP(Orders[[#This Row],[Customer ID]],customers!$A$1:$A$1001,customers!$I$1:$I$1001,,0)</f>
        <v>Yes</v>
      </c>
    </row>
    <row r="28" spans="1:16" x14ac:dyDescent="0.3">
      <c r="A28" s="2" t="s">
        <v>637</v>
      </c>
      <c r="B28" s="3">
        <v>43516</v>
      </c>
      <c r="C28" s="2" t="s">
        <v>638</v>
      </c>
      <c r="D28" t="s">
        <v>6157</v>
      </c>
      <c r="E28" s="2">
        <v>4</v>
      </c>
      <c r="F28" s="2" t="str">
        <f>_xlfn.XLOOKUP(C28, customers!$A$1:$A$1001, customers!$B$1:$B$1001, , 0)</f>
        <v>Selene Shales</v>
      </c>
      <c r="G28" s="2" t="str">
        <f>IF(_xlfn.XLOOKUP(C28,customers!$A$1:$A$1001,customers!$C$1:$C$1001,,0)=0, "",_xlfn.XLOOKUP(C28,customers!$A$1:$A$1001,customers!$C$1:$C$1001,,0))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 I28="Ara","Arabica", I28="Lib", "Liberica")</f>
        <v>Arabica</v>
      </c>
      <c r="O28" t="str" cm="1">
        <f t="array" ref="O28">_xlfn.SWITCH(J28, "M","Medium","L","Light","D","Dark")</f>
        <v>Medium</v>
      </c>
      <c r="P28" t="str">
        <f>_xlfn.XLOOKUP(Orders[[#This Row],[Customer ID]],customers!$A$1:$A$1001,customers!$I$1:$I$1001,,0)</f>
        <v>Yes</v>
      </c>
    </row>
    <row r="29" spans="1:16" x14ac:dyDescent="0.3">
      <c r="A29" s="2" t="s">
        <v>643</v>
      </c>
      <c r="B29" s="3">
        <v>43746</v>
      </c>
      <c r="C29" s="2" t="s">
        <v>644</v>
      </c>
      <c r="D29" t="s">
        <v>6152</v>
      </c>
      <c r="E29" s="2">
        <v>5</v>
      </c>
      <c r="F29" s="2" t="str">
        <f>_xlfn.XLOOKUP(C29, customers!$A$1:$A$1001, customers!$B$1:$B$1001, , 0)</f>
        <v>Vivie Danneil</v>
      </c>
      <c r="G29" s="2" t="str">
        <f>IF(_xlfn.XLOOKUP(C29,customers!$A$1:$A$1001,customers!$C$1:$C$1001,,0)=0, "",_xlfn.XLOOKUP(C29,customers!$A$1:$A$1001,customers!$C$1:$C$1001,,0))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 I29="Ara","Arabica", I29="Lib", "Liberica")</f>
        <v>Arabica</v>
      </c>
      <c r="O29" t="str" cm="1">
        <f t="array" ref="O29">_xlfn.SWITCH(J29, "M","Medium","L","Light","D","Dark")</f>
        <v>Medium</v>
      </c>
      <c r="P29" t="str">
        <f>_xlfn.XLOOKUP(Orders[[#This Row],[Customer ID]],customers!$A$1:$A$1001,customers!$I$1:$I$1001,,0)</f>
        <v>No</v>
      </c>
    </row>
    <row r="30" spans="1:16" x14ac:dyDescent="0.3">
      <c r="A30" s="2" t="s">
        <v>649</v>
      </c>
      <c r="B30" s="3">
        <v>44775</v>
      </c>
      <c r="C30" s="2" t="s">
        <v>650</v>
      </c>
      <c r="D30" t="s">
        <v>6158</v>
      </c>
      <c r="E30" s="2">
        <v>3</v>
      </c>
      <c r="F30" s="2" t="str">
        <f>_xlfn.XLOOKUP(C30, customers!$A$1:$A$1001, customers!$B$1:$B$1001, , 0)</f>
        <v>Theresita Newbury</v>
      </c>
      <c r="G30" s="2" t="str">
        <f>IF(_xlfn.XLOOKUP(C30,customers!$A$1:$A$1001,customers!$C$1:$C$1001,,0)=0, "",_xlfn.XLOOKUP(C30,customers!$A$1:$A$1001,customers!$C$1:$C$1001,,0))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 I30="Ara","Arabica", I30="Lib", "Liberica")</f>
        <v>Arabica</v>
      </c>
      <c r="O30" t="str" cm="1">
        <f t="array" ref="O30">_xlfn.SWITCH(J30, "M","Medium","L","Light","D","Dark")</f>
        <v>Dark</v>
      </c>
      <c r="P30" t="str">
        <f>_xlfn.XLOOKUP(Orders[[#This Row],[Customer ID]],customers!$A$1:$A$1001,customers!$I$1:$I$1001,,0)</f>
        <v>No</v>
      </c>
    </row>
    <row r="31" spans="1:16" x14ac:dyDescent="0.3">
      <c r="A31" s="2" t="s">
        <v>655</v>
      </c>
      <c r="B31" s="3">
        <v>43516</v>
      </c>
      <c r="C31" s="2" t="s">
        <v>656</v>
      </c>
      <c r="D31" t="s">
        <v>6147</v>
      </c>
      <c r="E31" s="2">
        <v>4</v>
      </c>
      <c r="F31" s="2" t="str">
        <f>_xlfn.XLOOKUP(C31, customers!$A$1:$A$1001, customers!$B$1:$B$1001, , 0)</f>
        <v>Mozelle Calcutt</v>
      </c>
      <c r="G31" s="2" t="str">
        <f>IF(_xlfn.XLOOKUP(C31,customers!$A$1:$A$1001,customers!$C$1:$C$1001,,0)=0, "",_xlfn.XLOOKUP(C31,customers!$A$1:$A$1001,customers!$C$1:$C$1001,,0))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 I31="Ara","Arabica", I31="Lib", "Liberica")</f>
        <v>Arabica</v>
      </c>
      <c r="O31" t="str" cm="1">
        <f t="array" ref="O31">_xlfn.SWITCH(J31, "M","Medium","L","Light","D","Dark")</f>
        <v>Dark</v>
      </c>
      <c r="P31" t="str">
        <f>_xlfn.XLOOKUP(Orders[[#This Row],[Customer ID]],customers!$A$1:$A$1001,customers!$I$1:$I$1001,,0)</f>
        <v>Yes</v>
      </c>
    </row>
    <row r="32" spans="1:16" x14ac:dyDescent="0.3">
      <c r="A32" s="2" t="s">
        <v>661</v>
      </c>
      <c r="B32" s="3">
        <v>44464</v>
      </c>
      <c r="C32" s="2" t="s">
        <v>662</v>
      </c>
      <c r="D32" t="s">
        <v>6159</v>
      </c>
      <c r="E32" s="2">
        <v>5</v>
      </c>
      <c r="F32" s="2" t="str">
        <f>_xlfn.XLOOKUP(C32, customers!$A$1:$A$1001, customers!$B$1:$B$1001, , 0)</f>
        <v>Adrian Swaine</v>
      </c>
      <c r="G32" s="2" t="str">
        <f>IF(_xlfn.XLOOKUP(C32,customers!$A$1:$A$1001,customers!$C$1:$C$1001,,0)=0, "",_xlfn.XLOOKUP(C32,customers!$A$1:$A$1001,customers!$C$1:$C$1001,,0))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 I32="Ara","Arabica", I32="Lib", "Liberica")</f>
        <v>Liberica</v>
      </c>
      <c r="O32" t="str" cm="1">
        <f t="array" ref="O32">_xlfn.SWITCH(J32, "M","Medium","L","Light","D","Dark")</f>
        <v>Medium</v>
      </c>
      <c r="P32" t="str">
        <f>_xlfn.XLOOKUP(Orders[[#This Row],[Customer ID]],customers!$A$1:$A$1001,customers!$I$1:$I$1001,,0)</f>
        <v>No</v>
      </c>
    </row>
    <row r="33" spans="1:16" x14ac:dyDescent="0.3">
      <c r="A33" s="2" t="s">
        <v>661</v>
      </c>
      <c r="B33" s="3">
        <v>44464</v>
      </c>
      <c r="C33" s="2" t="s">
        <v>662</v>
      </c>
      <c r="D33" t="s">
        <v>6158</v>
      </c>
      <c r="E33" s="2">
        <v>6</v>
      </c>
      <c r="F33" s="2" t="str">
        <f>_xlfn.XLOOKUP(C33, customers!$A$1:$A$1001, customers!$B$1:$B$1001, , 0)</f>
        <v>Adrian Swaine</v>
      </c>
      <c r="G33" s="2" t="str">
        <f>IF(_xlfn.XLOOKUP(C33,customers!$A$1:$A$1001,customers!$C$1:$C$1001,,0)=0, "",_xlfn.XLOOKUP(C33,customers!$A$1:$A$1001,customers!$C$1:$C$1001,,0))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 I33="Ara","Arabica", I33="Lib", "Liberica")</f>
        <v>Arabica</v>
      </c>
      <c r="O33" t="str" cm="1">
        <f t="array" ref="O33">_xlfn.SWITCH(J33, "M","Medium","L","Light","D","Dark")</f>
        <v>Dark</v>
      </c>
      <c r="P33" t="str">
        <f>_xlfn.XLOOKUP(Orders[[#This Row],[Customer ID]],customers!$A$1:$A$1001,customers!$I$1:$I$1001,,0)</f>
        <v>No</v>
      </c>
    </row>
    <row r="34" spans="1:16" x14ac:dyDescent="0.3">
      <c r="A34" s="2" t="s">
        <v>661</v>
      </c>
      <c r="B34" s="3">
        <v>44464</v>
      </c>
      <c r="C34" s="2" t="s">
        <v>662</v>
      </c>
      <c r="D34" t="s">
        <v>6160</v>
      </c>
      <c r="E34" s="2">
        <v>6</v>
      </c>
      <c r="F34" s="2" t="str">
        <f>_xlfn.XLOOKUP(C34, customers!$A$1:$A$1001, customers!$B$1:$B$1001, , 0)</f>
        <v>Adrian Swaine</v>
      </c>
      <c r="G34" s="2" t="str">
        <f>IF(_xlfn.XLOOKUP(C34,customers!$A$1:$A$1001,customers!$C$1:$C$1001,,0)=0, "",_xlfn.XLOOKUP(C34,customers!$A$1:$A$1001,customers!$C$1:$C$1001,,0))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 I34="Ara","Arabica", I34="Lib", "Liberica")</f>
        <v>Liberica</v>
      </c>
      <c r="O34" t="str" cm="1">
        <f t="array" ref="O34">_xlfn.SWITCH(J34, "M","Medium","L","Light","D","Dark")</f>
        <v>Medium</v>
      </c>
      <c r="P34" t="str">
        <f>_xlfn.XLOOKUP(Orders[[#This Row],[Customer ID]],customers!$A$1:$A$1001,customers!$I$1:$I$1001,,0)</f>
        <v>No</v>
      </c>
    </row>
    <row r="35" spans="1:16" x14ac:dyDescent="0.3">
      <c r="A35" s="2" t="s">
        <v>676</v>
      </c>
      <c r="B35" s="3">
        <v>44394</v>
      </c>
      <c r="C35" s="2" t="s">
        <v>677</v>
      </c>
      <c r="D35" t="s">
        <v>6145</v>
      </c>
      <c r="E35" s="2">
        <v>5</v>
      </c>
      <c r="F35" s="2" t="str">
        <f>_xlfn.XLOOKUP(C35, customers!$A$1:$A$1001, customers!$B$1:$B$1001, , 0)</f>
        <v>Gallard Gatheral</v>
      </c>
      <c r="G35" s="2" t="str">
        <f>IF(_xlfn.XLOOKUP(C35,customers!$A$1:$A$1001,customers!$C$1:$C$1001,,0)=0, "",_xlfn.XLOOKUP(C35,customers!$A$1:$A$1001,customers!$C$1:$C$1001,,0))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 I35="Ara","Arabica", I35="Lib", "Liberica")</f>
        <v>Liberica</v>
      </c>
      <c r="O35" t="str" cm="1">
        <f t="array" ref="O35">_xlfn.SWITCH(J35, "M","Medium","L","Light","D","Dark")</f>
        <v>Light</v>
      </c>
      <c r="P35" t="str">
        <f>_xlfn.XLOOKUP(Orders[[#This Row],[Customer ID]],customers!$A$1:$A$1001,customers!$I$1:$I$1001,,0)</f>
        <v>No</v>
      </c>
    </row>
    <row r="36" spans="1:16" x14ac:dyDescent="0.3">
      <c r="A36" s="2" t="s">
        <v>681</v>
      </c>
      <c r="B36" s="3">
        <v>44011</v>
      </c>
      <c r="C36" s="2" t="s">
        <v>682</v>
      </c>
      <c r="D36" t="s">
        <v>6161</v>
      </c>
      <c r="E36" s="2">
        <v>6</v>
      </c>
      <c r="F36" s="2" t="str">
        <f>_xlfn.XLOOKUP(C36, customers!$A$1:$A$1001, customers!$B$1:$B$1001, , 0)</f>
        <v>Una Welberry</v>
      </c>
      <c r="G36" s="2" t="str">
        <f>IF(_xlfn.XLOOKUP(C36,customers!$A$1:$A$1001,customers!$C$1:$C$1001,,0)=0, "",_xlfn.XLOOKUP(C36,customers!$A$1:$A$1001,customers!$C$1:$C$1001,,0))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 I36="Ara","Arabica", I36="Lib", "Liberica")</f>
        <v>Liberica</v>
      </c>
      <c r="O36" t="str" cm="1">
        <f t="array" ref="O36">_xlfn.SWITCH(J36, "M","Medium","L","Light","D","Dark")</f>
        <v>Light</v>
      </c>
      <c r="P36" t="str">
        <f>_xlfn.XLOOKUP(Orders[[#This Row],[Customer ID]],customers!$A$1:$A$1001,customers!$I$1:$I$1001,,0)</f>
        <v>Yes</v>
      </c>
    </row>
    <row r="37" spans="1:16" x14ac:dyDescent="0.3">
      <c r="A37" s="2" t="s">
        <v>687</v>
      </c>
      <c r="B37" s="3">
        <v>44348</v>
      </c>
      <c r="C37" s="2" t="s">
        <v>688</v>
      </c>
      <c r="D37" t="s">
        <v>6158</v>
      </c>
      <c r="E37" s="2">
        <v>6</v>
      </c>
      <c r="F37" s="2" t="str">
        <f>_xlfn.XLOOKUP(C37, customers!$A$1:$A$1001, customers!$B$1:$B$1001, , 0)</f>
        <v>Faber Eilhart</v>
      </c>
      <c r="G37" s="2" t="str">
        <f>IF(_xlfn.XLOOKUP(C37,customers!$A$1:$A$1001,customers!$C$1:$C$1001,,0)=0, "",_xlfn.XLOOKUP(C37,customers!$A$1:$A$1001,customers!$C$1:$C$1001,,0))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 I37="Ara","Arabica", I37="Lib", "Liberica")</f>
        <v>Arabica</v>
      </c>
      <c r="O37" t="str" cm="1">
        <f t="array" ref="O37">_xlfn.SWITCH(J37, "M","Medium","L","Light","D","Dark")</f>
        <v>Dark</v>
      </c>
      <c r="P37" t="str">
        <f>_xlfn.XLOOKUP(Orders[[#This Row],[Customer ID]],customers!$A$1:$A$1001,customers!$I$1:$I$1001,,0)</f>
        <v>No</v>
      </c>
    </row>
    <row r="38" spans="1:16" x14ac:dyDescent="0.3">
      <c r="A38" s="2" t="s">
        <v>693</v>
      </c>
      <c r="B38" s="3">
        <v>44233</v>
      </c>
      <c r="C38" s="2" t="s">
        <v>694</v>
      </c>
      <c r="D38" t="s">
        <v>6159</v>
      </c>
      <c r="E38" s="2">
        <v>2</v>
      </c>
      <c r="F38" s="2" t="str">
        <f>_xlfn.XLOOKUP(C38, customers!$A$1:$A$1001, customers!$B$1:$B$1001, , 0)</f>
        <v>Zorina Ponting</v>
      </c>
      <c r="G38" s="2" t="str">
        <f>IF(_xlfn.XLOOKUP(C38,customers!$A$1:$A$1001,customers!$C$1:$C$1001,,0)=0, "",_xlfn.XLOOKUP(C38,customers!$A$1:$A$1001,customers!$C$1:$C$1001,,0))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 I38="Ara","Arabica", I38="Lib", "Liberica")</f>
        <v>Liberica</v>
      </c>
      <c r="O38" t="str" cm="1">
        <f t="array" ref="O38">_xlfn.SWITCH(J38, "M","Medium","L","Light","D","Dark")</f>
        <v>Medium</v>
      </c>
      <c r="P38" t="str">
        <f>_xlfn.XLOOKUP(Orders[[#This Row],[Customer ID]],customers!$A$1:$A$1001,customers!$I$1:$I$1001,,0)</f>
        <v>No</v>
      </c>
    </row>
    <row r="39" spans="1:16" x14ac:dyDescent="0.3">
      <c r="A39" s="2" t="s">
        <v>699</v>
      </c>
      <c r="B39" s="3">
        <v>43580</v>
      </c>
      <c r="C39" s="2" t="s">
        <v>700</v>
      </c>
      <c r="D39" t="s">
        <v>6161</v>
      </c>
      <c r="E39" s="2">
        <v>3</v>
      </c>
      <c r="F39" s="2" t="str">
        <f>_xlfn.XLOOKUP(C39, customers!$A$1:$A$1001, customers!$B$1:$B$1001, , 0)</f>
        <v>Silvio Strase</v>
      </c>
      <c r="G39" s="2" t="str">
        <f>IF(_xlfn.XLOOKUP(C39,customers!$A$1:$A$1001,customers!$C$1:$C$1001,,0)=0, "",_xlfn.XLOOKUP(C39,customers!$A$1:$A$1001,customers!$C$1:$C$1001,,0))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 I39="Ara","Arabica", I39="Lib", "Liberica")</f>
        <v>Liberica</v>
      </c>
      <c r="O39" t="str" cm="1">
        <f t="array" ref="O39">_xlfn.SWITCH(J39, "M","Medium","L","Light","D","Dark")</f>
        <v>Light</v>
      </c>
      <c r="P39" t="str">
        <f>_xlfn.XLOOKUP(Orders[[#This Row],[Customer ID]],customers!$A$1:$A$1001,customers!$I$1:$I$1001,,0)</f>
        <v>No</v>
      </c>
    </row>
    <row r="40" spans="1:16" x14ac:dyDescent="0.3">
      <c r="A40" s="2" t="s">
        <v>705</v>
      </c>
      <c r="B40" s="3">
        <v>43946</v>
      </c>
      <c r="C40" s="2" t="s">
        <v>706</v>
      </c>
      <c r="D40" t="s">
        <v>6151</v>
      </c>
      <c r="E40" s="2">
        <v>5</v>
      </c>
      <c r="F40" s="2" t="str">
        <f>_xlfn.XLOOKUP(C40, customers!$A$1:$A$1001, customers!$B$1:$B$1001, , 0)</f>
        <v>Dorie de la Tremoille</v>
      </c>
      <c r="G40" s="2" t="str">
        <f>IF(_xlfn.XLOOKUP(C40,customers!$A$1:$A$1001,customers!$C$1:$C$1001,,0)=0, "",_xlfn.XLOOKUP(C40,customers!$A$1:$A$1001,customers!$C$1:$C$1001,,0))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 I40="Ara","Arabica", I40="Lib", "Liberica")</f>
        <v>Robusta</v>
      </c>
      <c r="O40" t="str" cm="1">
        <f t="array" ref="O40">_xlfn.SWITCH(J40, "M","Medium","L","Light","D","Dark")</f>
        <v>Medium</v>
      </c>
      <c r="P40" t="str">
        <f>_xlfn.XLOOKUP(Orders[[#This Row],[Customer ID]],customers!$A$1:$A$1001,customers!$I$1:$I$1001,,0)</f>
        <v>No</v>
      </c>
    </row>
    <row r="41" spans="1:16" x14ac:dyDescent="0.3">
      <c r="A41" s="2" t="s">
        <v>711</v>
      </c>
      <c r="B41" s="3">
        <v>44524</v>
      </c>
      <c r="C41" s="2" t="s">
        <v>712</v>
      </c>
      <c r="D41" t="s">
        <v>6138</v>
      </c>
      <c r="E41" s="2">
        <v>6</v>
      </c>
      <c r="F41" s="2" t="str">
        <f>_xlfn.XLOOKUP(C41, customers!$A$1:$A$1001, customers!$B$1:$B$1001, , 0)</f>
        <v>Hy Zanetto</v>
      </c>
      <c r="G41" s="2" t="str">
        <f>IF(_xlfn.XLOOKUP(C41,customers!$A$1:$A$1001,customers!$C$1:$C$1001,,0)=0, "",_xlfn.XLOOKUP(C41,customers!$A$1:$A$1001,customers!$C$1:$C$1001,,0))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 I41="Ara","Arabica", I41="Lib", "Liberica")</f>
        <v>Robusta</v>
      </c>
      <c r="O41" t="str" cm="1">
        <f t="array" ref="O41">_xlfn.SWITCH(J41, "M","Medium","L","Light","D","Dark")</f>
        <v>Medium</v>
      </c>
      <c r="P41" t="str">
        <f>_xlfn.XLOOKUP(Orders[[#This Row],[Customer ID]],customers!$A$1:$A$1001,customers!$I$1:$I$1001,,0)</f>
        <v>Yes</v>
      </c>
    </row>
    <row r="42" spans="1:16" x14ac:dyDescent="0.3">
      <c r="A42" s="2" t="s">
        <v>715</v>
      </c>
      <c r="B42" s="3">
        <v>44305</v>
      </c>
      <c r="C42" s="2" t="s">
        <v>716</v>
      </c>
      <c r="D42" t="s">
        <v>6162</v>
      </c>
      <c r="E42" s="2">
        <v>3</v>
      </c>
      <c r="F42" s="2" t="str">
        <f>_xlfn.XLOOKUP(C42, customers!$A$1:$A$1001, customers!$B$1:$B$1001, , 0)</f>
        <v>Jessica McNess</v>
      </c>
      <c r="G42" s="2" t="str">
        <f>IF(_xlfn.XLOOKUP(C42,customers!$A$1:$A$1001,customers!$C$1:$C$1001,,0)=0, "",_xlfn.XLOOKUP(C42,customers!$A$1:$A$1001,customers!$C$1:$C$1001,,0))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 I42="Ara","Arabica", I42="Lib", "Liberica")</f>
        <v>Liberica</v>
      </c>
      <c r="O42" t="str" cm="1">
        <f t="array" ref="O42">_xlfn.SWITCH(J42, "M","Medium","L","Light","D","Dark")</f>
        <v>Medium</v>
      </c>
      <c r="P42" t="str">
        <f>_xlfn.XLOOKUP(Orders[[#This Row],[Customer ID]],customers!$A$1:$A$1001,customers!$I$1:$I$1001,,0)</f>
        <v>No</v>
      </c>
    </row>
    <row r="43" spans="1:16" x14ac:dyDescent="0.3">
      <c r="A43" s="2" t="s">
        <v>720</v>
      </c>
      <c r="B43" s="3">
        <v>44749</v>
      </c>
      <c r="C43" s="2" t="s">
        <v>721</v>
      </c>
      <c r="D43" t="s">
        <v>6153</v>
      </c>
      <c r="E43" s="2">
        <v>2</v>
      </c>
      <c r="F43" s="2" t="str">
        <f>_xlfn.XLOOKUP(C43, customers!$A$1:$A$1001, customers!$B$1:$B$1001, , 0)</f>
        <v>Lorenzo Yeoland</v>
      </c>
      <c r="G43" s="2" t="str">
        <f>IF(_xlfn.XLOOKUP(C43,customers!$A$1:$A$1001,customers!$C$1:$C$1001,,0)=0, "",_xlfn.XLOOKUP(C43,customers!$A$1:$A$1001,customers!$C$1:$C$1001,,0))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 I43="Ara","Arabica", I43="Lib", "Liberica")</f>
        <v>Excelsa</v>
      </c>
      <c r="O43" t="str" cm="1">
        <f t="array" ref="O43">_xlfn.SWITCH(J43, "M","Medium","L","Light","D","Dark")</f>
        <v>Dark</v>
      </c>
      <c r="P43" t="str">
        <f>_xlfn.XLOOKUP(Orders[[#This Row],[Customer ID]],customers!$A$1:$A$1001,customers!$I$1:$I$1001,,0)</f>
        <v>Yes</v>
      </c>
    </row>
    <row r="44" spans="1:16" x14ac:dyDescent="0.3">
      <c r="A44" s="2" t="s">
        <v>726</v>
      </c>
      <c r="B44" s="3">
        <v>43607</v>
      </c>
      <c r="C44" s="2" t="s">
        <v>727</v>
      </c>
      <c r="D44" t="s">
        <v>6163</v>
      </c>
      <c r="E44" s="2">
        <v>3</v>
      </c>
      <c r="F44" s="2" t="str">
        <f>_xlfn.XLOOKUP(C44, customers!$A$1:$A$1001, customers!$B$1:$B$1001, , 0)</f>
        <v>Abigail Tolworthy</v>
      </c>
      <c r="G44" s="2" t="str">
        <f>IF(_xlfn.XLOOKUP(C44,customers!$A$1:$A$1001,customers!$C$1:$C$1001,,0)=0, "",_xlfn.XLOOKUP(C44,customers!$A$1:$A$1001,customers!$C$1:$C$1001,,0))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 I44="Ara","Arabica", I44="Lib", "Liberica")</f>
        <v>Robusta</v>
      </c>
      <c r="O44" t="str" cm="1">
        <f t="array" ref="O44">_xlfn.SWITCH(J44, "M","Medium","L","Light","D","Dark")</f>
        <v>Dark</v>
      </c>
      <c r="P44" t="str">
        <f>_xlfn.XLOOKUP(Orders[[#This Row],[Customer ID]],customers!$A$1:$A$1001,customers!$I$1:$I$1001,,0)</f>
        <v>Yes</v>
      </c>
    </row>
    <row r="45" spans="1:16" x14ac:dyDescent="0.3">
      <c r="A45" s="2" t="s">
        <v>733</v>
      </c>
      <c r="B45" s="3">
        <v>44473</v>
      </c>
      <c r="C45" s="2" t="s">
        <v>734</v>
      </c>
      <c r="D45" t="s">
        <v>6164</v>
      </c>
      <c r="E45" s="2">
        <v>2</v>
      </c>
      <c r="F45" s="2" t="str">
        <f>_xlfn.XLOOKUP(C45, customers!$A$1:$A$1001, customers!$B$1:$B$1001, , 0)</f>
        <v>Maurie Bartol</v>
      </c>
      <c r="G45" s="2" t="str">
        <f>IF(_xlfn.XLOOKUP(C45,customers!$A$1:$A$1001,customers!$C$1:$C$1001,,0)=0, "",_xlfn.XLOOKUP(C45,customers!$A$1:$A$1001,customers!$C$1:$C$1001,,0))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 I45="Ara","Arabica", I45="Lib", "Liberica")</f>
        <v>Liberica</v>
      </c>
      <c r="O45" t="str" cm="1">
        <f t="array" ref="O45">_xlfn.SWITCH(J45, "M","Medium","L","Light","D","Dark")</f>
        <v>Light</v>
      </c>
      <c r="P45" t="str">
        <f>_xlfn.XLOOKUP(Orders[[#This Row],[Customer ID]],customers!$A$1:$A$1001,customers!$I$1:$I$1001,,0)</f>
        <v>No</v>
      </c>
    </row>
    <row r="46" spans="1:16" x14ac:dyDescent="0.3">
      <c r="A46" s="2" t="s">
        <v>738</v>
      </c>
      <c r="B46" s="3">
        <v>43932</v>
      </c>
      <c r="C46" s="2" t="s">
        <v>739</v>
      </c>
      <c r="D46" t="s">
        <v>6139</v>
      </c>
      <c r="E46" s="2">
        <v>2</v>
      </c>
      <c r="F46" s="2" t="str">
        <f>_xlfn.XLOOKUP(C46, customers!$A$1:$A$1001, customers!$B$1:$B$1001, , 0)</f>
        <v>Olag Baudassi</v>
      </c>
      <c r="G46" s="2" t="str">
        <f>IF(_xlfn.XLOOKUP(C46,customers!$A$1:$A$1001,customers!$C$1:$C$1001,,0)=0, "",_xlfn.XLOOKUP(C46,customers!$A$1:$A$1001,customers!$C$1:$C$1001,,0))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 I46="Ara","Arabica", I46="Lib", "Liberica")</f>
        <v>Excelsa</v>
      </c>
      <c r="O46" t="str" cm="1">
        <f t="array" ref="O46">_xlfn.SWITCH(J46, "M","Medium","L","Light","D","Dark")</f>
        <v>Medium</v>
      </c>
      <c r="P46" t="str">
        <f>_xlfn.XLOOKUP(Orders[[#This Row],[Customer ID]],customers!$A$1:$A$1001,customers!$I$1:$I$1001,,0)</f>
        <v>Yes</v>
      </c>
    </row>
    <row r="47" spans="1:16" x14ac:dyDescent="0.3">
      <c r="A47" s="2" t="s">
        <v>744</v>
      </c>
      <c r="B47" s="3">
        <v>44592</v>
      </c>
      <c r="C47" s="2" t="s">
        <v>745</v>
      </c>
      <c r="D47" t="s">
        <v>6165</v>
      </c>
      <c r="E47" s="2">
        <v>6</v>
      </c>
      <c r="F47" s="2" t="str">
        <f>_xlfn.XLOOKUP(C47, customers!$A$1:$A$1001, customers!$B$1:$B$1001, , 0)</f>
        <v>Petey Kingsbury</v>
      </c>
      <c r="G47" s="2" t="str">
        <f>IF(_xlfn.XLOOKUP(C47,customers!$A$1:$A$1001,customers!$C$1:$C$1001,,0)=0, "",_xlfn.XLOOKUP(C47,customers!$A$1:$A$1001,customers!$C$1:$C$1001,,0))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 I47="Ara","Arabica", I47="Lib", "Liberica")</f>
        <v>Liberica</v>
      </c>
      <c r="O47" t="str" cm="1">
        <f t="array" ref="O47">_xlfn.SWITCH(J47, "M","Medium","L","Light","D","Dark")</f>
        <v>Dark</v>
      </c>
      <c r="P47" t="str">
        <f>_xlfn.XLOOKUP(Orders[[#This Row],[Customer ID]],customers!$A$1:$A$1001,customers!$I$1:$I$1001,,0)</f>
        <v>No</v>
      </c>
    </row>
    <row r="48" spans="1:16" x14ac:dyDescent="0.3">
      <c r="A48" s="2" t="s">
        <v>750</v>
      </c>
      <c r="B48" s="3">
        <v>43776</v>
      </c>
      <c r="C48" s="2" t="s">
        <v>751</v>
      </c>
      <c r="D48" t="s">
        <v>6166</v>
      </c>
      <c r="E48" s="2">
        <v>2</v>
      </c>
      <c r="F48" s="2" t="str">
        <f>_xlfn.XLOOKUP(C48, customers!$A$1:$A$1001, customers!$B$1:$B$1001, , 0)</f>
        <v>Donna Baskeyfied</v>
      </c>
      <c r="G48" s="2" t="str">
        <f>IF(_xlfn.XLOOKUP(C48,customers!$A$1:$A$1001,customers!$C$1:$C$1001,,0)=0, "",_xlfn.XLOOKUP(C48,customers!$A$1:$A$1001,customers!$C$1:$C$1001,,0))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 I48="Ara","Arabica", I48="Lib", "Liberica")</f>
        <v>Excelsa</v>
      </c>
      <c r="O48" t="str" cm="1">
        <f t="array" ref="O48">_xlfn.SWITCH(J48, "M","Medium","L","Light","D","Dark")</f>
        <v>Medium</v>
      </c>
      <c r="P48" t="str">
        <f>_xlfn.XLOOKUP(Orders[[#This Row],[Customer ID]],customers!$A$1:$A$1001,customers!$I$1:$I$1001,,0)</f>
        <v>Yes</v>
      </c>
    </row>
    <row r="49" spans="1:16" x14ac:dyDescent="0.3">
      <c r="A49" s="2" t="s">
        <v>755</v>
      </c>
      <c r="B49" s="3">
        <v>43644</v>
      </c>
      <c r="C49" s="2" t="s">
        <v>756</v>
      </c>
      <c r="D49" t="s">
        <v>6167</v>
      </c>
      <c r="E49" s="2">
        <v>2</v>
      </c>
      <c r="F49" s="2" t="str">
        <f>_xlfn.XLOOKUP(C49, customers!$A$1:$A$1001, customers!$B$1:$B$1001, , 0)</f>
        <v>Arda Curley</v>
      </c>
      <c r="G49" s="2" t="str">
        <f>IF(_xlfn.XLOOKUP(C49,customers!$A$1:$A$1001,customers!$C$1:$C$1001,,0)=0, "",_xlfn.XLOOKUP(C49,customers!$A$1:$A$1001,customers!$C$1:$C$1001,,0))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 I49="Ara","Arabica", I49="Lib", "Liberica")</f>
        <v>Arabica</v>
      </c>
      <c r="O49" t="str" cm="1">
        <f t="array" ref="O49">_xlfn.SWITCH(J49, "M","Medium","L","Light","D","Dark")</f>
        <v>Light</v>
      </c>
      <c r="P49" t="str">
        <f>_xlfn.XLOOKUP(Orders[[#This Row],[Customer ID]],customers!$A$1:$A$1001,customers!$I$1:$I$1001,,0)</f>
        <v>Yes</v>
      </c>
    </row>
    <row r="50" spans="1:16" x14ac:dyDescent="0.3">
      <c r="A50" s="2" t="s">
        <v>761</v>
      </c>
      <c r="B50" s="3">
        <v>44085</v>
      </c>
      <c r="C50" s="2" t="s">
        <v>762</v>
      </c>
      <c r="D50" t="s">
        <v>6168</v>
      </c>
      <c r="E50" s="2">
        <v>4</v>
      </c>
      <c r="F50" s="2" t="str">
        <f>_xlfn.XLOOKUP(C50, customers!$A$1:$A$1001, customers!$B$1:$B$1001, , 0)</f>
        <v>Raynor McGilvary</v>
      </c>
      <c r="G50" s="2" t="str">
        <f>IF(_xlfn.XLOOKUP(C50,customers!$A$1:$A$1001,customers!$C$1:$C$1001,,0)=0, "",_xlfn.XLOOKUP(C50,customers!$A$1:$A$1001,customers!$C$1:$C$1001,,0))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 I50="Ara","Arabica", I50="Lib", "Liberica")</f>
        <v>Arabica</v>
      </c>
      <c r="O50" t="str" cm="1">
        <f t="array" ref="O50">_xlfn.SWITCH(J50, "M","Medium","L","Light","D","Dark")</f>
        <v>Dark</v>
      </c>
      <c r="P50" t="str">
        <f>_xlfn.XLOOKUP(Orders[[#This Row],[Customer ID]],customers!$A$1:$A$1001,customers!$I$1:$I$1001,,0)</f>
        <v>No</v>
      </c>
    </row>
    <row r="51" spans="1:16" x14ac:dyDescent="0.3">
      <c r="A51" s="2" t="s">
        <v>766</v>
      </c>
      <c r="B51" s="3">
        <v>44790</v>
      </c>
      <c r="C51" s="2" t="s">
        <v>767</v>
      </c>
      <c r="D51" t="s">
        <v>6140</v>
      </c>
      <c r="E51" s="2">
        <v>3</v>
      </c>
      <c r="F51" s="2" t="str">
        <f>_xlfn.XLOOKUP(C51, customers!$A$1:$A$1001, customers!$B$1:$B$1001, , 0)</f>
        <v>Isis Pikett</v>
      </c>
      <c r="G51" s="2" t="str">
        <f>IF(_xlfn.XLOOKUP(C51,customers!$A$1:$A$1001,customers!$C$1:$C$1001,,0)=0, "",_xlfn.XLOOKUP(C51,customers!$A$1:$A$1001,customers!$C$1:$C$1001,,0))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 I51="Ara","Arabica", I51="Lib", "Liberica")</f>
        <v>Arabica</v>
      </c>
      <c r="O51" t="str" cm="1">
        <f t="array" ref="O51">_xlfn.SWITCH(J51, "M","Medium","L","Light","D","Dark")</f>
        <v>Light</v>
      </c>
      <c r="P51" t="str">
        <f>_xlfn.XLOOKUP(Orders[[#This Row],[Customer ID]],customers!$A$1:$A$1001,customers!$I$1:$I$1001,,0)</f>
        <v>No</v>
      </c>
    </row>
    <row r="52" spans="1:16" x14ac:dyDescent="0.3">
      <c r="A52" s="2" t="s">
        <v>772</v>
      </c>
      <c r="B52" s="3">
        <v>44792</v>
      </c>
      <c r="C52" s="2" t="s">
        <v>773</v>
      </c>
      <c r="D52" t="s">
        <v>6169</v>
      </c>
      <c r="E52" s="2">
        <v>2</v>
      </c>
      <c r="F52" s="2" t="str">
        <f>_xlfn.XLOOKUP(C52, customers!$A$1:$A$1001, customers!$B$1:$B$1001, , 0)</f>
        <v>Inger Bouldon</v>
      </c>
      <c r="G52" s="2" t="str">
        <f>IF(_xlfn.XLOOKUP(C52,customers!$A$1:$A$1001,customers!$C$1:$C$1001,,0)=0, "",_xlfn.XLOOKUP(C52,customers!$A$1:$A$1001,customers!$C$1:$C$1001,,0))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 I52="Ara","Arabica", I52="Lib", "Liberica")</f>
        <v>Liberica</v>
      </c>
      <c r="O52" t="str" cm="1">
        <f t="array" ref="O52">_xlfn.SWITCH(J52, "M","Medium","L","Light","D","Dark")</f>
        <v>Dark</v>
      </c>
      <c r="P52" t="str">
        <f>_xlfn.XLOOKUP(Orders[[#This Row],[Customer ID]],customers!$A$1:$A$1001,customers!$I$1:$I$1001,,0)</f>
        <v>No</v>
      </c>
    </row>
    <row r="53" spans="1:16" x14ac:dyDescent="0.3">
      <c r="A53" s="2" t="s">
        <v>778</v>
      </c>
      <c r="B53" s="3">
        <v>43600</v>
      </c>
      <c r="C53" s="2" t="s">
        <v>779</v>
      </c>
      <c r="D53" t="s">
        <v>6164</v>
      </c>
      <c r="E53" s="2">
        <v>4</v>
      </c>
      <c r="F53" s="2" t="str">
        <f>_xlfn.XLOOKUP(C53, customers!$A$1:$A$1001, customers!$B$1:$B$1001, , 0)</f>
        <v>Karry Flanders</v>
      </c>
      <c r="G53" s="2" t="str">
        <f>IF(_xlfn.XLOOKUP(C53,customers!$A$1:$A$1001,customers!$C$1:$C$1001,,0)=0, "",_xlfn.XLOOKUP(C53,customers!$A$1:$A$1001,customers!$C$1:$C$1001,,0))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 I53="Ara","Arabica", I53="Lib", "Liberica")</f>
        <v>Liberica</v>
      </c>
      <c r="O53" t="str" cm="1">
        <f t="array" ref="O53">_xlfn.SWITCH(J53, "M","Medium","L","Light","D","Dark")</f>
        <v>Light</v>
      </c>
      <c r="P53" t="str">
        <f>_xlfn.XLOOKUP(Orders[[#This Row],[Customer ID]],customers!$A$1:$A$1001,customers!$I$1:$I$1001,,0)</f>
        <v>Yes</v>
      </c>
    </row>
    <row r="54" spans="1:16" x14ac:dyDescent="0.3">
      <c r="A54" s="2" t="s">
        <v>784</v>
      </c>
      <c r="B54" s="3">
        <v>43719</v>
      </c>
      <c r="C54" s="2" t="s">
        <v>785</v>
      </c>
      <c r="D54" t="s">
        <v>6146</v>
      </c>
      <c r="E54" s="2">
        <v>5</v>
      </c>
      <c r="F54" s="2" t="str">
        <f>_xlfn.XLOOKUP(C54, customers!$A$1:$A$1001, customers!$B$1:$B$1001, , 0)</f>
        <v>Hartley Mattioli</v>
      </c>
      <c r="G54" s="2" t="str">
        <f>IF(_xlfn.XLOOKUP(C54,customers!$A$1:$A$1001,customers!$C$1:$C$1001,,0)=0, "",_xlfn.XLOOKUP(C54,customers!$A$1:$A$1001,customers!$C$1:$C$1001,,0))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 I54="Ara","Arabica", I54="Lib", "Liberica")</f>
        <v>Robusta</v>
      </c>
      <c r="O54" t="str" cm="1">
        <f t="array" ref="O54">_xlfn.SWITCH(J54, "M","Medium","L","Light","D","Dark")</f>
        <v>Medium</v>
      </c>
      <c r="P54" t="str">
        <f>_xlfn.XLOOKUP(Orders[[#This Row],[Customer ID]],customers!$A$1:$A$1001,customers!$I$1:$I$1001,,0)</f>
        <v>No</v>
      </c>
    </row>
    <row r="55" spans="1:16" x14ac:dyDescent="0.3">
      <c r="A55" s="2" t="s">
        <v>784</v>
      </c>
      <c r="B55" s="3">
        <v>43719</v>
      </c>
      <c r="C55" s="2" t="s">
        <v>785</v>
      </c>
      <c r="D55" t="s">
        <v>6164</v>
      </c>
      <c r="E55" s="2">
        <v>2</v>
      </c>
      <c r="F55" s="2" t="str">
        <f>_xlfn.XLOOKUP(C55, customers!$A$1:$A$1001, customers!$B$1:$B$1001, , 0)</f>
        <v>Hartley Mattioli</v>
      </c>
      <c r="G55" s="2" t="str">
        <f>IF(_xlfn.XLOOKUP(C55,customers!$A$1:$A$1001,customers!$C$1:$C$1001,,0)=0, "",_xlfn.XLOOKUP(C55,customers!$A$1:$A$1001,customers!$C$1:$C$1001,,0))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 I55="Ara","Arabica", I55="Lib", "Liberica")</f>
        <v>Liberica</v>
      </c>
      <c r="O55" t="str" cm="1">
        <f t="array" ref="O55">_xlfn.SWITCH(J55, "M","Medium","L","Light","D","Dark")</f>
        <v>Light</v>
      </c>
      <c r="P55" t="str">
        <f>_xlfn.XLOOKUP(Orders[[#This Row],[Customer ID]],customers!$A$1:$A$1001,customers!$I$1:$I$1001,,0)</f>
        <v>No</v>
      </c>
    </row>
    <row r="56" spans="1:16" x14ac:dyDescent="0.3">
      <c r="A56" s="2" t="s">
        <v>794</v>
      </c>
      <c r="B56" s="3">
        <v>44271</v>
      </c>
      <c r="C56" s="2" t="s">
        <v>795</v>
      </c>
      <c r="D56" t="s">
        <v>6162</v>
      </c>
      <c r="E56" s="2">
        <v>5</v>
      </c>
      <c r="F56" s="2" t="str">
        <f>_xlfn.XLOOKUP(C56, customers!$A$1:$A$1001, customers!$B$1:$B$1001, , 0)</f>
        <v>Archambault Gillard</v>
      </c>
      <c r="G56" s="2" t="str">
        <f>IF(_xlfn.XLOOKUP(C56,customers!$A$1:$A$1001,customers!$C$1:$C$1001,,0)=0, "",_xlfn.XLOOKUP(C56,customers!$A$1:$A$1001,customers!$C$1:$C$1001,,0))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 I56="Ara","Arabica", I56="Lib", "Liberica")</f>
        <v>Liberica</v>
      </c>
      <c r="O56" t="str" cm="1">
        <f t="array" ref="O56">_xlfn.SWITCH(J56, "M","Medium","L","Light","D","Dark")</f>
        <v>Medium</v>
      </c>
      <c r="P56" t="str">
        <f>_xlfn.XLOOKUP(Orders[[#This Row],[Customer ID]],customers!$A$1:$A$1001,customers!$I$1:$I$1001,,0)</f>
        <v>No</v>
      </c>
    </row>
    <row r="57" spans="1:16" x14ac:dyDescent="0.3">
      <c r="A57" s="2" t="s">
        <v>800</v>
      </c>
      <c r="B57" s="3">
        <v>44168</v>
      </c>
      <c r="C57" s="2" t="s">
        <v>801</v>
      </c>
      <c r="D57" t="s">
        <v>6170</v>
      </c>
      <c r="E57" s="2">
        <v>3</v>
      </c>
      <c r="F57" s="2" t="str">
        <f>_xlfn.XLOOKUP(C57, customers!$A$1:$A$1001, customers!$B$1:$B$1001, , 0)</f>
        <v>Salomo Cushworth</v>
      </c>
      <c r="G57" s="2" t="str">
        <f>IF(_xlfn.XLOOKUP(C57,customers!$A$1:$A$1001,customers!$C$1:$C$1001,,0)=0, "",_xlfn.XLOOKUP(C57,customers!$A$1:$A$1001,customers!$C$1:$C$1001,,0))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 I57="Ara","Arabica", I57="Lib", "Liberica")</f>
        <v>Liberica</v>
      </c>
      <c r="O57" t="str" cm="1">
        <f t="array" ref="O57">_xlfn.SWITCH(J57, "M","Medium","L","Light","D","Dark")</f>
        <v>Light</v>
      </c>
      <c r="P57" t="str">
        <f>_xlfn.XLOOKUP(Orders[[#This Row],[Customer ID]],customers!$A$1:$A$1001,customers!$I$1:$I$1001,,0)</f>
        <v>No</v>
      </c>
    </row>
    <row r="58" spans="1:16" x14ac:dyDescent="0.3">
      <c r="A58" s="2" t="s">
        <v>805</v>
      </c>
      <c r="B58" s="3">
        <v>43857</v>
      </c>
      <c r="C58" s="2" t="s">
        <v>806</v>
      </c>
      <c r="D58" t="s">
        <v>6153</v>
      </c>
      <c r="E58" s="2">
        <v>3</v>
      </c>
      <c r="F58" s="2" t="str">
        <f>_xlfn.XLOOKUP(C58, customers!$A$1:$A$1001, customers!$B$1:$B$1001, , 0)</f>
        <v>Theda Grizard</v>
      </c>
      <c r="G58" s="2" t="str">
        <f>IF(_xlfn.XLOOKUP(C58,customers!$A$1:$A$1001,customers!$C$1:$C$1001,,0)=0, "",_xlfn.XLOOKUP(C58,customers!$A$1:$A$1001,customers!$C$1:$C$1001,,0))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 I58="Ara","Arabica", I58="Lib", "Liberica")</f>
        <v>Excelsa</v>
      </c>
      <c r="O58" t="str" cm="1">
        <f t="array" ref="O58">_xlfn.SWITCH(J58, "M","Medium","L","Light","D","Dark")</f>
        <v>Dark</v>
      </c>
      <c r="P58" t="str">
        <f>_xlfn.XLOOKUP(Orders[[#This Row],[Customer ID]],customers!$A$1:$A$1001,customers!$I$1:$I$1001,,0)</f>
        <v>Yes</v>
      </c>
    </row>
    <row r="59" spans="1:16" x14ac:dyDescent="0.3">
      <c r="A59" s="2" t="s">
        <v>811</v>
      </c>
      <c r="B59" s="3">
        <v>44759</v>
      </c>
      <c r="C59" s="2" t="s">
        <v>812</v>
      </c>
      <c r="D59" t="s">
        <v>6171</v>
      </c>
      <c r="E59" s="2">
        <v>4</v>
      </c>
      <c r="F59" s="2" t="str">
        <f>_xlfn.XLOOKUP(C59, customers!$A$1:$A$1001, customers!$B$1:$B$1001, , 0)</f>
        <v>Rozele Relton</v>
      </c>
      <c r="G59" s="2" t="str">
        <f>IF(_xlfn.XLOOKUP(C59,customers!$A$1:$A$1001,customers!$C$1:$C$1001,,0)=0, "",_xlfn.XLOOKUP(C59,customers!$A$1:$A$1001,customers!$C$1:$C$1001,,0))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 I59="Ara","Arabica", I59="Lib", "Liberica")</f>
        <v>Excelsa</v>
      </c>
      <c r="O59" t="str" cm="1">
        <f t="array" ref="O59">_xlfn.SWITCH(J59, "M","Medium","L","Light","D","Dark")</f>
        <v>Light</v>
      </c>
      <c r="P59" t="str">
        <f>_xlfn.XLOOKUP(Orders[[#This Row],[Customer ID]],customers!$A$1:$A$1001,customers!$I$1:$I$1001,,0)</f>
        <v>No</v>
      </c>
    </row>
    <row r="60" spans="1:16" x14ac:dyDescent="0.3">
      <c r="A60" s="2" t="s">
        <v>817</v>
      </c>
      <c r="B60" s="3">
        <v>44624</v>
      </c>
      <c r="C60" s="2" t="s">
        <v>818</v>
      </c>
      <c r="D60" t="s">
        <v>6165</v>
      </c>
      <c r="E60" s="2">
        <v>3</v>
      </c>
      <c r="F60" s="2" t="str">
        <f>_xlfn.XLOOKUP(C60, customers!$A$1:$A$1001, customers!$B$1:$B$1001, , 0)</f>
        <v>Willa Rolling</v>
      </c>
      <c r="G60" s="2" t="str">
        <f>IF(_xlfn.XLOOKUP(C60,customers!$A$1:$A$1001,customers!$C$1:$C$1001,,0)=0, "",_xlfn.XLOOKUP(C60,customers!$A$1:$A$1001,customers!$C$1:$C$1001,,0))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 I60="Ara","Arabica", I60="Lib", "Liberica")</f>
        <v>Liberica</v>
      </c>
      <c r="O60" t="str" cm="1">
        <f t="array" ref="O60">_xlfn.SWITCH(J60, "M","Medium","L","Light","D","Dark")</f>
        <v>Dark</v>
      </c>
      <c r="P60" t="str">
        <f>_xlfn.XLOOKUP(Orders[[#This Row],[Customer ID]],customers!$A$1:$A$1001,customers!$I$1:$I$1001,,0)</f>
        <v>Yes</v>
      </c>
    </row>
    <row r="61" spans="1:16" x14ac:dyDescent="0.3">
      <c r="A61" s="2" t="s">
        <v>822</v>
      </c>
      <c r="B61" s="3">
        <v>44537</v>
      </c>
      <c r="C61" s="2" t="s">
        <v>823</v>
      </c>
      <c r="D61" t="s">
        <v>6160</v>
      </c>
      <c r="E61" s="2">
        <v>3</v>
      </c>
      <c r="F61" s="2" t="str">
        <f>_xlfn.XLOOKUP(C61, customers!$A$1:$A$1001, customers!$B$1:$B$1001, , 0)</f>
        <v>Stanislaus Gilroy</v>
      </c>
      <c r="G61" s="2" t="str">
        <f>IF(_xlfn.XLOOKUP(C61,customers!$A$1:$A$1001,customers!$C$1:$C$1001,,0)=0, "",_xlfn.XLOOKUP(C61,customers!$A$1:$A$1001,customers!$C$1:$C$1001,,0))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 I61="Ara","Arabica", I61="Lib", "Liberica")</f>
        <v>Liberica</v>
      </c>
      <c r="O61" t="str" cm="1">
        <f t="array" ref="O61">_xlfn.SWITCH(J61, "M","Medium","L","Light","D","Dark")</f>
        <v>Medium</v>
      </c>
      <c r="P61" t="str">
        <f>_xlfn.XLOOKUP(Orders[[#This Row],[Customer ID]],customers!$A$1:$A$1001,customers!$I$1:$I$1001,,0)</f>
        <v>Yes</v>
      </c>
    </row>
    <row r="62" spans="1:16" x14ac:dyDescent="0.3">
      <c r="A62" s="2" t="s">
        <v>827</v>
      </c>
      <c r="B62" s="3">
        <v>44252</v>
      </c>
      <c r="C62" s="2" t="s">
        <v>828</v>
      </c>
      <c r="D62" t="s">
        <v>6168</v>
      </c>
      <c r="E62" s="2">
        <v>5</v>
      </c>
      <c r="F62" s="2" t="str">
        <f>_xlfn.XLOOKUP(C62, customers!$A$1:$A$1001, customers!$B$1:$B$1001, , 0)</f>
        <v>Correy Cottingham</v>
      </c>
      <c r="G62" s="2" t="str">
        <f>IF(_xlfn.XLOOKUP(C62,customers!$A$1:$A$1001,customers!$C$1:$C$1001,,0)=0, "",_xlfn.XLOOKUP(C62,customers!$A$1:$A$1001,customers!$C$1:$C$1001,,0))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 I62="Ara","Arabica", I62="Lib", "Liberica")</f>
        <v>Arabica</v>
      </c>
      <c r="O62" t="str" cm="1">
        <f t="array" ref="O62">_xlfn.SWITCH(J62, "M","Medium","L","Light","D","Dark")</f>
        <v>Dark</v>
      </c>
      <c r="P62" t="str">
        <f>_xlfn.XLOOKUP(Orders[[#This Row],[Customer ID]],customers!$A$1:$A$1001,customers!$I$1:$I$1001,,0)</f>
        <v>No</v>
      </c>
    </row>
    <row r="63" spans="1:16" x14ac:dyDescent="0.3">
      <c r="A63" s="2" t="s">
        <v>833</v>
      </c>
      <c r="B63" s="3">
        <v>43521</v>
      </c>
      <c r="C63" s="2" t="s">
        <v>834</v>
      </c>
      <c r="D63" t="s">
        <v>6172</v>
      </c>
      <c r="E63" s="2">
        <v>5</v>
      </c>
      <c r="F63" s="2" t="str">
        <f>_xlfn.XLOOKUP(C63, customers!$A$1:$A$1001, customers!$B$1:$B$1001, , 0)</f>
        <v>Pammi Endacott</v>
      </c>
      <c r="G63" s="2" t="str">
        <f>IF(_xlfn.XLOOKUP(C63,customers!$A$1:$A$1001,customers!$C$1:$C$1001,,0)=0, "",_xlfn.XLOOKUP(C63,customers!$A$1:$A$1001,customers!$C$1:$C$1001,,0))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 I63="Ara","Arabica", I63="Lib", "Liberica")</f>
        <v>Robusta</v>
      </c>
      <c r="O63" t="str" cm="1">
        <f t="array" ref="O63">_xlfn.SWITCH(J63, "M","Medium","L","Light","D","Dark")</f>
        <v>Dark</v>
      </c>
      <c r="P63" t="str">
        <f>_xlfn.XLOOKUP(Orders[[#This Row],[Customer ID]],customers!$A$1:$A$1001,customers!$I$1:$I$1001,,0)</f>
        <v>Yes</v>
      </c>
    </row>
    <row r="64" spans="1:16" x14ac:dyDescent="0.3">
      <c r="A64" s="2" t="s">
        <v>838</v>
      </c>
      <c r="B64" s="3">
        <v>43505</v>
      </c>
      <c r="C64" s="2" t="s">
        <v>839</v>
      </c>
      <c r="D64" t="s">
        <v>6145</v>
      </c>
      <c r="E64" s="2">
        <v>5</v>
      </c>
      <c r="F64" s="2" t="str">
        <f>_xlfn.XLOOKUP(C64, customers!$A$1:$A$1001, customers!$B$1:$B$1001, , 0)</f>
        <v>Nona Linklater</v>
      </c>
      <c r="G64" s="2" t="str">
        <f>IF(_xlfn.XLOOKUP(C64,customers!$A$1:$A$1001,customers!$C$1:$C$1001,,0)=0, "",_xlfn.XLOOKUP(C64,customers!$A$1:$A$1001,customers!$C$1:$C$1001,,0))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 I64="Ara","Arabica", I64="Lib", "Liberica")</f>
        <v>Liberica</v>
      </c>
      <c r="O64" t="str" cm="1">
        <f t="array" ref="O64">_xlfn.SWITCH(J64, "M","Medium","L","Light","D","Dark")</f>
        <v>Light</v>
      </c>
      <c r="P64" t="str">
        <f>_xlfn.XLOOKUP(Orders[[#This Row],[Customer ID]],customers!$A$1:$A$1001,customers!$I$1:$I$1001,,0)</f>
        <v>Yes</v>
      </c>
    </row>
    <row r="65" spans="1:16" x14ac:dyDescent="0.3">
      <c r="A65" s="2" t="s">
        <v>843</v>
      </c>
      <c r="B65" s="3">
        <v>43868</v>
      </c>
      <c r="C65" s="2" t="s">
        <v>844</v>
      </c>
      <c r="D65" t="s">
        <v>6157</v>
      </c>
      <c r="E65" s="2">
        <v>1</v>
      </c>
      <c r="F65" s="2" t="str">
        <f>_xlfn.XLOOKUP(C65, customers!$A$1:$A$1001, customers!$B$1:$B$1001, , 0)</f>
        <v>Annadiane Dykes</v>
      </c>
      <c r="G65" s="2" t="str">
        <f>IF(_xlfn.XLOOKUP(C65,customers!$A$1:$A$1001,customers!$C$1:$C$1001,,0)=0, "",_xlfn.XLOOKUP(C65,customers!$A$1:$A$1001,customers!$C$1:$C$1001,,0))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 I65="Ara","Arabica", I65="Lib", "Liberica")</f>
        <v>Arabica</v>
      </c>
      <c r="O65" t="str" cm="1">
        <f t="array" ref="O65">_xlfn.SWITCH(J65, "M","Medium","L","Light","D","Dark")</f>
        <v>Medium</v>
      </c>
      <c r="P65" t="str">
        <f>_xlfn.XLOOKUP(Orders[[#This Row],[Customer ID]],customers!$A$1:$A$1001,customers!$I$1:$I$1001,,0)</f>
        <v>No</v>
      </c>
    </row>
    <row r="66" spans="1:16" x14ac:dyDescent="0.3">
      <c r="A66" s="2" t="s">
        <v>849</v>
      </c>
      <c r="B66" s="3">
        <v>43913</v>
      </c>
      <c r="C66" s="2" t="s">
        <v>850</v>
      </c>
      <c r="D66" t="s">
        <v>6146</v>
      </c>
      <c r="E66" s="2">
        <v>6</v>
      </c>
      <c r="F66" s="2" t="str">
        <f>_xlfn.XLOOKUP(C66, customers!$A$1:$A$1001, customers!$B$1:$B$1001, , 0)</f>
        <v>Felecia Dodgson</v>
      </c>
      <c r="G66" s="2" t="str">
        <f>IF(_xlfn.XLOOKUP(C66,customers!$A$1:$A$1001,customers!$C$1:$C$1001,,0)=0, "",_xlfn.XLOOKUP(C66,customers!$A$1:$A$1001,customers!$C$1:$C$1001,,0))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 I66="Ara","Arabica", I66="Lib", "Liberica")</f>
        <v>Robusta</v>
      </c>
      <c r="O66" t="str" cm="1">
        <f t="array" ref="O66">_xlfn.SWITCH(J66, "M","Medium","L","Light","D","Dark")</f>
        <v>Medium</v>
      </c>
      <c r="P66" t="str">
        <f>_xlfn.XLOOKUP(Orders[[#This Row],[Customer ID]],customers!$A$1:$A$1001,customers!$I$1:$I$1001,,0)</f>
        <v>Yes</v>
      </c>
    </row>
    <row r="67" spans="1:16" x14ac:dyDescent="0.3">
      <c r="A67" s="2" t="s">
        <v>854</v>
      </c>
      <c r="B67" s="3">
        <v>44626</v>
      </c>
      <c r="C67" s="2" t="s">
        <v>855</v>
      </c>
      <c r="D67" t="s">
        <v>6149</v>
      </c>
      <c r="E67" s="2">
        <v>4</v>
      </c>
      <c r="F67" s="2" t="str">
        <f>_xlfn.XLOOKUP(C67, customers!$A$1:$A$1001, customers!$B$1:$B$1001, , 0)</f>
        <v>Angelia Cockrem</v>
      </c>
      <c r="G67" s="2" t="str">
        <f>IF(_xlfn.XLOOKUP(C67,customers!$A$1:$A$1001,customers!$C$1:$C$1001,,0)=0, "",_xlfn.XLOOKUP(C67,customers!$A$1:$A$1001,customers!$C$1:$C$1001,,0))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 I67="Ara","Arabica", I67="Lib", "Liberica")</f>
        <v>Robusta</v>
      </c>
      <c r="O67" t="str" cm="1">
        <f t="array" ref="O67">_xlfn.SWITCH(J67, "M","Medium","L","Light","D","Dark")</f>
        <v>Dark</v>
      </c>
      <c r="P67" t="str">
        <f>_xlfn.XLOOKUP(Orders[[#This Row],[Customer ID]],customers!$A$1:$A$1001,customers!$I$1:$I$1001,,0)</f>
        <v>Yes</v>
      </c>
    </row>
    <row r="68" spans="1:16" x14ac:dyDescent="0.3">
      <c r="A68" s="2" t="s">
        <v>860</v>
      </c>
      <c r="B68" s="3">
        <v>44666</v>
      </c>
      <c r="C68" s="2" t="s">
        <v>861</v>
      </c>
      <c r="D68" t="s">
        <v>6173</v>
      </c>
      <c r="E68" s="2">
        <v>1</v>
      </c>
      <c r="F68" s="2" t="str">
        <f>_xlfn.XLOOKUP(C68, customers!$A$1:$A$1001, customers!$B$1:$B$1001, , 0)</f>
        <v>Belvia Umpleby</v>
      </c>
      <c r="G68" s="2" t="str">
        <f>IF(_xlfn.XLOOKUP(C68,customers!$A$1:$A$1001,customers!$C$1:$C$1001,,0)=0, "",_xlfn.XLOOKUP(C68,customers!$A$1:$A$1001,customers!$C$1:$C$1001,,0))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 I68="Ara","Arabica", I68="Lib", "Liberica")</f>
        <v>Robusta</v>
      </c>
      <c r="O68" t="str" cm="1">
        <f t="array" ref="O68">_xlfn.SWITCH(J68, "M","Medium","L","Light","D","Dark")</f>
        <v>Light</v>
      </c>
      <c r="P68" t="str">
        <f>_xlfn.XLOOKUP(Orders[[#This Row],[Customer ID]],customers!$A$1:$A$1001,customers!$I$1:$I$1001,,0)</f>
        <v>Yes</v>
      </c>
    </row>
    <row r="69" spans="1:16" x14ac:dyDescent="0.3">
      <c r="A69" s="2" t="s">
        <v>866</v>
      </c>
      <c r="B69" s="3">
        <v>44519</v>
      </c>
      <c r="C69" s="2" t="s">
        <v>867</v>
      </c>
      <c r="D69" t="s">
        <v>6145</v>
      </c>
      <c r="E69" s="2">
        <v>2</v>
      </c>
      <c r="F69" s="2" t="str">
        <f>_xlfn.XLOOKUP(C69, customers!$A$1:$A$1001, customers!$B$1:$B$1001, , 0)</f>
        <v>Nat Saleway</v>
      </c>
      <c r="G69" s="2" t="str">
        <f>IF(_xlfn.XLOOKUP(C69,customers!$A$1:$A$1001,customers!$C$1:$C$1001,,0)=0, "",_xlfn.XLOOKUP(C69,customers!$A$1:$A$1001,customers!$C$1:$C$1001,,0))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 I69="Ara","Arabica", I69="Lib", "Liberica")</f>
        <v>Liberica</v>
      </c>
      <c r="O69" t="str" cm="1">
        <f t="array" ref="O69">_xlfn.SWITCH(J69, "M","Medium","L","Light","D","Dark")</f>
        <v>Light</v>
      </c>
      <c r="P69" t="str">
        <f>_xlfn.XLOOKUP(Orders[[#This Row],[Customer ID]],customers!$A$1:$A$1001,customers!$I$1:$I$1001,,0)</f>
        <v>No</v>
      </c>
    </row>
    <row r="70" spans="1:16" x14ac:dyDescent="0.3">
      <c r="A70" s="2" t="s">
        <v>872</v>
      </c>
      <c r="B70" s="3">
        <v>43754</v>
      </c>
      <c r="C70" s="2" t="s">
        <v>873</v>
      </c>
      <c r="D70" t="s">
        <v>6174</v>
      </c>
      <c r="E70" s="2">
        <v>1</v>
      </c>
      <c r="F70" s="2" t="str">
        <f>_xlfn.XLOOKUP(C70, customers!$A$1:$A$1001, customers!$B$1:$B$1001, , 0)</f>
        <v>Hayward Goulter</v>
      </c>
      <c r="G70" s="2" t="str">
        <f>IF(_xlfn.XLOOKUP(C70,customers!$A$1:$A$1001,customers!$C$1:$C$1001,,0)=0, "",_xlfn.XLOOKUP(C70,customers!$A$1:$A$1001,customers!$C$1:$C$1001,,0))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 I70="Ara","Arabica", I70="Lib", "Liberica")</f>
        <v>Robusta</v>
      </c>
      <c r="O70" t="str" cm="1">
        <f t="array" ref="O70">_xlfn.SWITCH(J70, "M","Medium","L","Light","D","Dark")</f>
        <v>Medium</v>
      </c>
      <c r="P70" t="str">
        <f>_xlfn.XLOOKUP(Orders[[#This Row],[Customer ID]],customers!$A$1:$A$1001,customers!$I$1:$I$1001,,0)</f>
        <v>No</v>
      </c>
    </row>
    <row r="71" spans="1:16" x14ac:dyDescent="0.3">
      <c r="A71" s="2" t="s">
        <v>878</v>
      </c>
      <c r="B71" s="3">
        <v>43795</v>
      </c>
      <c r="C71" s="2" t="s">
        <v>879</v>
      </c>
      <c r="D71" t="s">
        <v>6138</v>
      </c>
      <c r="E71" s="2">
        <v>6</v>
      </c>
      <c r="F71" s="2" t="str">
        <f>_xlfn.XLOOKUP(C71, customers!$A$1:$A$1001, customers!$B$1:$B$1001, , 0)</f>
        <v>Gay Rizzello</v>
      </c>
      <c r="G71" s="2" t="str">
        <f>IF(_xlfn.XLOOKUP(C71,customers!$A$1:$A$1001,customers!$C$1:$C$1001,,0)=0, "",_xlfn.XLOOKUP(C71,customers!$A$1:$A$1001,customers!$C$1:$C$1001,,0))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 I71="Ara","Arabica", I71="Lib", "Liberica")</f>
        <v>Robusta</v>
      </c>
      <c r="O71" t="str" cm="1">
        <f t="array" ref="O71">_xlfn.SWITCH(J71, "M","Medium","L","Light","D","Dark")</f>
        <v>Medium</v>
      </c>
      <c r="P71" t="str">
        <f>_xlfn.XLOOKUP(Orders[[#This Row],[Customer ID]],customers!$A$1:$A$1001,customers!$I$1:$I$1001,,0)</f>
        <v>Yes</v>
      </c>
    </row>
    <row r="72" spans="1:16" x14ac:dyDescent="0.3">
      <c r="A72" s="2" t="s">
        <v>885</v>
      </c>
      <c r="B72" s="3">
        <v>43646</v>
      </c>
      <c r="C72" s="2" t="s">
        <v>886</v>
      </c>
      <c r="D72" t="s">
        <v>6148</v>
      </c>
      <c r="E72" s="2">
        <v>4</v>
      </c>
      <c r="F72" s="2" t="str">
        <f>_xlfn.XLOOKUP(C72, customers!$A$1:$A$1001, customers!$B$1:$B$1001, , 0)</f>
        <v>Shannon List</v>
      </c>
      <c r="G72" s="2" t="str">
        <f>IF(_xlfn.XLOOKUP(C72,customers!$A$1:$A$1001,customers!$C$1:$C$1001,,0)=0, "",_xlfn.XLOOKUP(C72,customers!$A$1:$A$1001,customers!$C$1:$C$1001,,0))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 I72="Ara","Arabica", I72="Lib", "Liberica")</f>
        <v>Excelsa</v>
      </c>
      <c r="O72" t="str" cm="1">
        <f t="array" ref="O72">_xlfn.SWITCH(J72, "M","Medium","L","Light","D","Dark")</f>
        <v>Light</v>
      </c>
      <c r="P72" t="str">
        <f>_xlfn.XLOOKUP(Orders[[#This Row],[Customer ID]],customers!$A$1:$A$1001,customers!$I$1:$I$1001,,0)</f>
        <v>No</v>
      </c>
    </row>
    <row r="73" spans="1:16" x14ac:dyDescent="0.3">
      <c r="A73" s="2" t="s">
        <v>891</v>
      </c>
      <c r="B73" s="3">
        <v>44200</v>
      </c>
      <c r="C73" s="2" t="s">
        <v>892</v>
      </c>
      <c r="D73" t="s">
        <v>6145</v>
      </c>
      <c r="E73" s="2">
        <v>2</v>
      </c>
      <c r="F73" s="2" t="str">
        <f>_xlfn.XLOOKUP(C73, customers!$A$1:$A$1001, customers!$B$1:$B$1001, , 0)</f>
        <v>Shirlene Edmondson</v>
      </c>
      <c r="G73" s="2" t="str">
        <f>IF(_xlfn.XLOOKUP(C73,customers!$A$1:$A$1001,customers!$C$1:$C$1001,,0)=0, "",_xlfn.XLOOKUP(C73,customers!$A$1:$A$1001,customers!$C$1:$C$1001,,0))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 I73="Ara","Arabica", I73="Lib", "Liberica")</f>
        <v>Liberica</v>
      </c>
      <c r="O73" t="str" cm="1">
        <f t="array" ref="O73">_xlfn.SWITCH(J73, "M","Medium","L","Light","D","Dark")</f>
        <v>Light</v>
      </c>
      <c r="P73" t="str">
        <f>_xlfn.XLOOKUP(Orders[[#This Row],[Customer ID]],customers!$A$1:$A$1001,customers!$I$1:$I$1001,,0)</f>
        <v>No</v>
      </c>
    </row>
    <row r="74" spans="1:16" x14ac:dyDescent="0.3">
      <c r="A74" s="2" t="s">
        <v>897</v>
      </c>
      <c r="B74" s="3">
        <v>44131</v>
      </c>
      <c r="C74" s="2" t="s">
        <v>898</v>
      </c>
      <c r="D74" t="s">
        <v>6175</v>
      </c>
      <c r="E74" s="2">
        <v>3</v>
      </c>
      <c r="F74" s="2" t="str">
        <f>_xlfn.XLOOKUP(C74, customers!$A$1:$A$1001, customers!$B$1:$B$1001, , 0)</f>
        <v>Aurlie McCarl</v>
      </c>
      <c r="G74" s="2" t="str">
        <f>IF(_xlfn.XLOOKUP(C74,customers!$A$1:$A$1001,customers!$C$1:$C$1001,,0)=0, "",_xlfn.XLOOKUP(C74,customers!$A$1:$A$1001,customers!$C$1:$C$1001,,0))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 I74="Ara","Arabica", I74="Lib", "Liberica")</f>
        <v>Arabica</v>
      </c>
      <c r="O74" t="str" cm="1">
        <f t="array" ref="O74">_xlfn.SWITCH(J74, "M","Medium","L","Light","D","Dark")</f>
        <v>Medium</v>
      </c>
      <c r="P74" t="str">
        <f>_xlfn.XLOOKUP(Orders[[#This Row],[Customer ID]],customers!$A$1:$A$1001,customers!$I$1:$I$1001,,0)</f>
        <v>No</v>
      </c>
    </row>
    <row r="75" spans="1:16" x14ac:dyDescent="0.3">
      <c r="A75" s="2" t="s">
        <v>902</v>
      </c>
      <c r="B75" s="3">
        <v>44362</v>
      </c>
      <c r="C75" s="2" t="s">
        <v>903</v>
      </c>
      <c r="D75" t="s">
        <v>6159</v>
      </c>
      <c r="E75" s="2">
        <v>5</v>
      </c>
      <c r="F75" s="2" t="str">
        <f>_xlfn.XLOOKUP(C75, customers!$A$1:$A$1001, customers!$B$1:$B$1001, , 0)</f>
        <v>Alikee Carryer</v>
      </c>
      <c r="G75" s="2" t="str">
        <f>IF(_xlfn.XLOOKUP(C75,customers!$A$1:$A$1001,customers!$C$1:$C$1001,,0)=0, "",_xlfn.XLOOKUP(C75,customers!$A$1:$A$1001,customers!$C$1:$C$1001,,0))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 I75="Ara","Arabica", I75="Lib", "Liberica")</f>
        <v>Liberica</v>
      </c>
      <c r="O75" t="str" cm="1">
        <f t="array" ref="O75">_xlfn.SWITCH(J75, "M","Medium","L","Light","D","Dark")</f>
        <v>Medium</v>
      </c>
      <c r="P75" t="str">
        <f>_xlfn.XLOOKUP(Orders[[#This Row],[Customer ID]],customers!$A$1:$A$1001,customers!$I$1:$I$1001,,0)</f>
        <v>Yes</v>
      </c>
    </row>
    <row r="76" spans="1:16" x14ac:dyDescent="0.3">
      <c r="A76" s="2" t="s">
        <v>907</v>
      </c>
      <c r="B76" s="3">
        <v>44396</v>
      </c>
      <c r="C76" s="2" t="s">
        <v>908</v>
      </c>
      <c r="D76" t="s">
        <v>6176</v>
      </c>
      <c r="E76" s="2">
        <v>2</v>
      </c>
      <c r="F76" s="2" t="str">
        <f>_xlfn.XLOOKUP(C76, customers!$A$1:$A$1001, customers!$B$1:$B$1001, , 0)</f>
        <v>Jennifer Rangall</v>
      </c>
      <c r="G76" s="2" t="str">
        <f>IF(_xlfn.XLOOKUP(C76,customers!$A$1:$A$1001,customers!$C$1:$C$1001,,0)=0, "",_xlfn.XLOOKUP(C76,customers!$A$1:$A$1001,customers!$C$1:$C$1001,,0))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 I76="Ara","Arabica", I76="Lib", "Liberica")</f>
        <v>Excelsa</v>
      </c>
      <c r="O76" t="str" cm="1">
        <f t="array" ref="O76">_xlfn.SWITCH(J76, "M","Medium","L","Light","D","Dark")</f>
        <v>Light</v>
      </c>
      <c r="P76" t="str">
        <f>_xlfn.XLOOKUP(Orders[[#This Row],[Customer ID]],customers!$A$1:$A$1001,customers!$I$1:$I$1001,,0)</f>
        <v>Yes</v>
      </c>
    </row>
    <row r="77" spans="1:16" x14ac:dyDescent="0.3">
      <c r="A77" s="2" t="s">
        <v>913</v>
      </c>
      <c r="B77" s="3">
        <v>44400</v>
      </c>
      <c r="C77" s="2" t="s">
        <v>914</v>
      </c>
      <c r="D77" t="s">
        <v>6177</v>
      </c>
      <c r="E77" s="2">
        <v>6</v>
      </c>
      <c r="F77" s="2" t="str">
        <f>_xlfn.XLOOKUP(C77, customers!$A$1:$A$1001, customers!$B$1:$B$1001, , 0)</f>
        <v>Kipper Boorn</v>
      </c>
      <c r="G77" s="2" t="str">
        <f>IF(_xlfn.XLOOKUP(C77,customers!$A$1:$A$1001,customers!$C$1:$C$1001,,0)=0, "",_xlfn.XLOOKUP(C77,customers!$A$1:$A$1001,customers!$C$1:$C$1001,,0))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 I77="Ara","Arabica", I77="Lib", "Liberica")</f>
        <v>Robusta</v>
      </c>
      <c r="O77" t="str" cm="1">
        <f t="array" ref="O77">_xlfn.SWITCH(J77, "M","Medium","L","Light","D","Dark")</f>
        <v>Dark</v>
      </c>
      <c r="P77" t="str">
        <f>_xlfn.XLOOKUP(Orders[[#This Row],[Customer ID]],customers!$A$1:$A$1001,customers!$I$1:$I$1001,,0)</f>
        <v>Yes</v>
      </c>
    </row>
    <row r="78" spans="1:16" x14ac:dyDescent="0.3">
      <c r="A78" s="2" t="s">
        <v>919</v>
      </c>
      <c r="B78" s="3">
        <v>43855</v>
      </c>
      <c r="C78" s="2" t="s">
        <v>920</v>
      </c>
      <c r="D78" t="s">
        <v>6178</v>
      </c>
      <c r="E78" s="2">
        <v>1</v>
      </c>
      <c r="F78" s="2" t="str">
        <f>_xlfn.XLOOKUP(C78, customers!$A$1:$A$1001, customers!$B$1:$B$1001, , 0)</f>
        <v>Melania Beadle</v>
      </c>
      <c r="G78" s="2" t="str">
        <f>IF(_xlfn.XLOOKUP(C78,customers!$A$1:$A$1001,customers!$C$1:$C$1001,,0)=0, "",_xlfn.XLOOKUP(C78,customers!$A$1:$A$1001,customers!$C$1:$C$1001,,0))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 I78="Ara","Arabica", I78="Lib", "Liberica")</f>
        <v>Robusta</v>
      </c>
      <c r="O78" t="str" cm="1">
        <f t="array" ref="O78">_xlfn.SWITCH(J78, "M","Medium","L","Light","D","Dark")</f>
        <v>Light</v>
      </c>
      <c r="P78" t="str">
        <f>_xlfn.XLOOKUP(Orders[[#This Row],[Customer ID]],customers!$A$1:$A$1001,customers!$I$1:$I$1001,,0)</f>
        <v>Yes</v>
      </c>
    </row>
    <row r="79" spans="1:16" x14ac:dyDescent="0.3">
      <c r="A79" s="2" t="s">
        <v>924</v>
      </c>
      <c r="B79" s="3">
        <v>43594</v>
      </c>
      <c r="C79" s="2" t="s">
        <v>925</v>
      </c>
      <c r="D79" t="s">
        <v>6153</v>
      </c>
      <c r="E79" s="2">
        <v>2</v>
      </c>
      <c r="F79" s="2" t="str">
        <f>_xlfn.XLOOKUP(C79, customers!$A$1:$A$1001, customers!$B$1:$B$1001, , 0)</f>
        <v>Colene Elgey</v>
      </c>
      <c r="G79" s="2" t="str">
        <f>IF(_xlfn.XLOOKUP(C79,customers!$A$1:$A$1001,customers!$C$1:$C$1001,,0)=0, "",_xlfn.XLOOKUP(C79,customers!$A$1:$A$1001,customers!$C$1:$C$1001,,0))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 I79="Ara","Arabica", I79="Lib", "Liberica")</f>
        <v>Excelsa</v>
      </c>
      <c r="O79" t="str" cm="1">
        <f t="array" ref="O79">_xlfn.SWITCH(J79, "M","Medium","L","Light","D","Dark")</f>
        <v>Dark</v>
      </c>
      <c r="P79" t="str">
        <f>_xlfn.XLOOKUP(Orders[[#This Row],[Customer ID]],customers!$A$1:$A$1001,customers!$I$1:$I$1001,,0)</f>
        <v>No</v>
      </c>
    </row>
    <row r="80" spans="1:16" x14ac:dyDescent="0.3">
      <c r="A80" s="2" t="s">
        <v>930</v>
      </c>
      <c r="B80" s="3">
        <v>43920</v>
      </c>
      <c r="C80" s="2" t="s">
        <v>931</v>
      </c>
      <c r="D80" t="s">
        <v>6157</v>
      </c>
      <c r="E80" s="2">
        <v>6</v>
      </c>
      <c r="F80" s="2" t="str">
        <f>_xlfn.XLOOKUP(C80, customers!$A$1:$A$1001, customers!$B$1:$B$1001, , 0)</f>
        <v>Lothaire Mizzi</v>
      </c>
      <c r="G80" s="2" t="str">
        <f>IF(_xlfn.XLOOKUP(C80,customers!$A$1:$A$1001,customers!$C$1:$C$1001,,0)=0, "",_xlfn.XLOOKUP(C80,customers!$A$1:$A$1001,customers!$C$1:$C$1001,,0))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 I80="Ara","Arabica", I80="Lib", "Liberica")</f>
        <v>Arabica</v>
      </c>
      <c r="O80" t="str" cm="1">
        <f t="array" ref="O80">_xlfn.SWITCH(J80, "M","Medium","L","Light","D","Dark")</f>
        <v>Medium</v>
      </c>
      <c r="P80" t="str">
        <f>_xlfn.XLOOKUP(Orders[[#This Row],[Customer ID]],customers!$A$1:$A$1001,customers!$I$1:$I$1001,,0)</f>
        <v>Yes</v>
      </c>
    </row>
    <row r="81" spans="1:16" x14ac:dyDescent="0.3">
      <c r="A81" s="2" t="s">
        <v>936</v>
      </c>
      <c r="B81" s="3">
        <v>44633</v>
      </c>
      <c r="C81" s="2" t="s">
        <v>937</v>
      </c>
      <c r="D81" t="s">
        <v>6179</v>
      </c>
      <c r="E81" s="2">
        <v>4</v>
      </c>
      <c r="F81" s="2" t="str">
        <f>_xlfn.XLOOKUP(C81, customers!$A$1:$A$1001, customers!$B$1:$B$1001, , 0)</f>
        <v>Cletis Giacomazzo</v>
      </c>
      <c r="G81" s="2" t="str">
        <f>IF(_xlfn.XLOOKUP(C81,customers!$A$1:$A$1001,customers!$C$1:$C$1001,,0)=0, "",_xlfn.XLOOKUP(C81,customers!$A$1:$A$1001,customers!$C$1:$C$1001,,0))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 I81="Ara","Arabica", I81="Lib", "Liberica")</f>
        <v>Robusta</v>
      </c>
      <c r="O81" t="str" cm="1">
        <f t="array" ref="O81">_xlfn.SWITCH(J81, "M","Medium","L","Light","D","Dark")</f>
        <v>Light</v>
      </c>
      <c r="P81" t="str">
        <f>_xlfn.XLOOKUP(Orders[[#This Row],[Customer ID]],customers!$A$1:$A$1001,customers!$I$1:$I$1001,,0)</f>
        <v>No</v>
      </c>
    </row>
    <row r="82" spans="1:16" x14ac:dyDescent="0.3">
      <c r="A82" s="2" t="s">
        <v>942</v>
      </c>
      <c r="B82" s="3">
        <v>43572</v>
      </c>
      <c r="C82" s="2" t="s">
        <v>943</v>
      </c>
      <c r="D82" t="s">
        <v>6180</v>
      </c>
      <c r="E82" s="2">
        <v>5</v>
      </c>
      <c r="F82" s="2" t="str">
        <f>_xlfn.XLOOKUP(C82, customers!$A$1:$A$1001, customers!$B$1:$B$1001, , 0)</f>
        <v>Ami Arnow</v>
      </c>
      <c r="G82" s="2" t="str">
        <f>IF(_xlfn.XLOOKUP(C82,customers!$A$1:$A$1001,customers!$C$1:$C$1001,,0)=0, "",_xlfn.XLOOKUP(C82,customers!$A$1:$A$1001,customers!$C$1:$C$1001,,0))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 I82="Ara","Arabica", I82="Lib", "Liberica")</f>
        <v>Arabica</v>
      </c>
      <c r="O82" t="str" cm="1">
        <f t="array" ref="O82">_xlfn.SWITCH(J82, "M","Medium","L","Light","D","Dark")</f>
        <v>Light</v>
      </c>
      <c r="P82" t="str">
        <f>_xlfn.XLOOKUP(Orders[[#This Row],[Customer ID]],customers!$A$1:$A$1001,customers!$I$1:$I$1001,,0)</f>
        <v>Yes</v>
      </c>
    </row>
    <row r="83" spans="1:16" x14ac:dyDescent="0.3">
      <c r="A83" s="2" t="s">
        <v>948</v>
      </c>
      <c r="B83" s="3">
        <v>43763</v>
      </c>
      <c r="C83" s="2" t="s">
        <v>949</v>
      </c>
      <c r="D83" t="s">
        <v>6164</v>
      </c>
      <c r="E83" s="2">
        <v>3</v>
      </c>
      <c r="F83" s="2" t="str">
        <f>_xlfn.XLOOKUP(C83, customers!$A$1:$A$1001, customers!$B$1:$B$1001, , 0)</f>
        <v>Sheppard Yann</v>
      </c>
      <c r="G83" s="2" t="str">
        <f>IF(_xlfn.XLOOKUP(C83,customers!$A$1:$A$1001,customers!$C$1:$C$1001,,0)=0, "",_xlfn.XLOOKUP(C83,customers!$A$1:$A$1001,customers!$C$1:$C$1001,,0))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 I83="Ara","Arabica", I83="Lib", "Liberica")</f>
        <v>Liberica</v>
      </c>
      <c r="O83" t="str" cm="1">
        <f t="array" ref="O83">_xlfn.SWITCH(J83, "M","Medium","L","Light","D","Dark")</f>
        <v>Light</v>
      </c>
      <c r="P83" t="str">
        <f>_xlfn.XLOOKUP(Orders[[#This Row],[Customer ID]],customers!$A$1:$A$1001,customers!$I$1:$I$1001,,0)</f>
        <v>Yes</v>
      </c>
    </row>
    <row r="84" spans="1:16" x14ac:dyDescent="0.3">
      <c r="A84" s="2" t="s">
        <v>954</v>
      </c>
      <c r="B84" s="3">
        <v>43721</v>
      </c>
      <c r="C84" s="2" t="s">
        <v>955</v>
      </c>
      <c r="D84" t="s">
        <v>6181</v>
      </c>
      <c r="E84" s="2">
        <v>3</v>
      </c>
      <c r="F84" s="2" t="str">
        <f>_xlfn.XLOOKUP(C84, customers!$A$1:$A$1001, customers!$B$1:$B$1001, , 0)</f>
        <v>Bunny Naulls</v>
      </c>
      <c r="G84" s="2" t="str">
        <f>IF(_xlfn.XLOOKUP(C84,customers!$A$1:$A$1001,customers!$C$1:$C$1001,,0)=0, "",_xlfn.XLOOKUP(C84,customers!$A$1:$A$1001,customers!$C$1:$C$1001,,0))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 I84="Ara","Arabica", I84="Lib", "Liberica")</f>
        <v>Liberica</v>
      </c>
      <c r="O84" t="str" cm="1">
        <f t="array" ref="O84">_xlfn.SWITCH(J84, "M","Medium","L","Light","D","Dark")</f>
        <v>Medium</v>
      </c>
      <c r="P84" t="str">
        <f>_xlfn.XLOOKUP(Orders[[#This Row],[Customer ID]],customers!$A$1:$A$1001,customers!$I$1:$I$1001,,0)</f>
        <v>Yes</v>
      </c>
    </row>
    <row r="85" spans="1:16" x14ac:dyDescent="0.3">
      <c r="A85" s="2" t="s">
        <v>960</v>
      </c>
      <c r="B85" s="3">
        <v>43933</v>
      </c>
      <c r="C85" s="2" t="s">
        <v>961</v>
      </c>
      <c r="D85" t="s">
        <v>6149</v>
      </c>
      <c r="E85" s="2">
        <v>4</v>
      </c>
      <c r="F85" s="2" t="str">
        <f>_xlfn.XLOOKUP(C85, customers!$A$1:$A$1001, customers!$B$1:$B$1001, , 0)</f>
        <v>Hally Lorait</v>
      </c>
      <c r="G85" s="2" t="str">
        <f>IF(_xlfn.XLOOKUP(C85,customers!$A$1:$A$1001,customers!$C$1:$C$1001,,0)=0, "",_xlfn.XLOOKUP(C85,customers!$A$1:$A$1001,customers!$C$1:$C$1001,,0))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 I85="Ara","Arabica", I85="Lib", "Liberica")</f>
        <v>Robusta</v>
      </c>
      <c r="O85" t="str" cm="1">
        <f t="array" ref="O85">_xlfn.SWITCH(J85, "M","Medium","L","Light","D","Dark")</f>
        <v>Dark</v>
      </c>
      <c r="P85" t="str">
        <f>_xlfn.XLOOKUP(Orders[[#This Row],[Customer ID]],customers!$A$1:$A$1001,customers!$I$1:$I$1001,,0)</f>
        <v>Yes</v>
      </c>
    </row>
    <row r="86" spans="1:16" x14ac:dyDescent="0.3">
      <c r="A86" s="2" t="s">
        <v>965</v>
      </c>
      <c r="B86" s="3">
        <v>43783</v>
      </c>
      <c r="C86" s="2" t="s">
        <v>966</v>
      </c>
      <c r="D86" t="s">
        <v>6161</v>
      </c>
      <c r="E86" s="2">
        <v>1</v>
      </c>
      <c r="F86" s="2" t="str">
        <f>_xlfn.XLOOKUP(C86, customers!$A$1:$A$1001, customers!$B$1:$B$1001, , 0)</f>
        <v>Zaccaria Sherewood</v>
      </c>
      <c r="G86" s="2" t="str">
        <f>IF(_xlfn.XLOOKUP(C86,customers!$A$1:$A$1001,customers!$C$1:$C$1001,,0)=0, "",_xlfn.XLOOKUP(C86,customers!$A$1:$A$1001,customers!$C$1:$C$1001,,0))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 I86="Ara","Arabica", I86="Lib", "Liberica")</f>
        <v>Liberica</v>
      </c>
      <c r="O86" t="str" cm="1">
        <f t="array" ref="O86">_xlfn.SWITCH(J86, "M","Medium","L","Light","D","Dark")</f>
        <v>Light</v>
      </c>
      <c r="P86" t="str">
        <f>_xlfn.XLOOKUP(Orders[[#This Row],[Customer ID]],customers!$A$1:$A$1001,customers!$I$1:$I$1001,,0)</f>
        <v>No</v>
      </c>
    </row>
    <row r="87" spans="1:16" x14ac:dyDescent="0.3">
      <c r="A87" s="2" t="s">
        <v>971</v>
      </c>
      <c r="B87" s="3">
        <v>43664</v>
      </c>
      <c r="C87" s="2" t="s">
        <v>972</v>
      </c>
      <c r="D87" t="s">
        <v>6182</v>
      </c>
      <c r="E87" s="2">
        <v>3</v>
      </c>
      <c r="F87" s="2" t="str">
        <f>_xlfn.XLOOKUP(C87, customers!$A$1:$A$1001, customers!$B$1:$B$1001, , 0)</f>
        <v>Jeffrey Dufaire</v>
      </c>
      <c r="G87" s="2" t="str">
        <f>IF(_xlfn.XLOOKUP(C87,customers!$A$1:$A$1001,customers!$C$1:$C$1001,,0)=0, "",_xlfn.XLOOKUP(C87,customers!$A$1:$A$1001,customers!$C$1:$C$1001,,0))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 I87="Ara","Arabica", I87="Lib", "Liberica")</f>
        <v>Arabica</v>
      </c>
      <c r="O87" t="str" cm="1">
        <f t="array" ref="O87">_xlfn.SWITCH(J87, "M","Medium","L","Light","D","Dark")</f>
        <v>Light</v>
      </c>
      <c r="P87" t="str">
        <f>_xlfn.XLOOKUP(Orders[[#This Row],[Customer ID]],customers!$A$1:$A$1001,customers!$I$1:$I$1001,,0)</f>
        <v>No</v>
      </c>
    </row>
    <row r="88" spans="1:16" x14ac:dyDescent="0.3">
      <c r="A88" s="2" t="s">
        <v>971</v>
      </c>
      <c r="B88" s="3">
        <v>43664</v>
      </c>
      <c r="C88" s="2" t="s">
        <v>972</v>
      </c>
      <c r="D88" t="s">
        <v>6154</v>
      </c>
      <c r="E88" s="2">
        <v>4</v>
      </c>
      <c r="F88" s="2" t="str">
        <f>_xlfn.XLOOKUP(C88, customers!$A$1:$A$1001, customers!$B$1:$B$1001, , 0)</f>
        <v>Jeffrey Dufaire</v>
      </c>
      <c r="G88" s="2" t="str">
        <f>IF(_xlfn.XLOOKUP(C88,customers!$A$1:$A$1001,customers!$C$1:$C$1001,,0)=0, "",_xlfn.XLOOKUP(C88,customers!$A$1:$A$1001,customers!$C$1:$C$1001,,0))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 I88="Ara","Arabica", I88="Lib", "Liberica")</f>
        <v>Arabica</v>
      </c>
      <c r="O88" t="str" cm="1">
        <f t="array" ref="O88">_xlfn.SWITCH(J88, "M","Medium","L","Light","D","Dark")</f>
        <v>Dark</v>
      </c>
      <c r="P88" t="str">
        <f>_xlfn.XLOOKUP(Orders[[#This Row],[Customer ID]],customers!$A$1:$A$1001,customers!$I$1:$I$1001,,0)</f>
        <v>No</v>
      </c>
    </row>
    <row r="89" spans="1:16" x14ac:dyDescent="0.3">
      <c r="A89" s="2" t="s">
        <v>980</v>
      </c>
      <c r="B89" s="3">
        <v>44289</v>
      </c>
      <c r="C89" s="2" t="s">
        <v>981</v>
      </c>
      <c r="D89" t="s">
        <v>6155</v>
      </c>
      <c r="E89" s="2">
        <v>3</v>
      </c>
      <c r="F89" s="2" t="str">
        <f>_xlfn.XLOOKUP(C89, customers!$A$1:$A$1001, customers!$B$1:$B$1001, , 0)</f>
        <v>Beitris Keaveney</v>
      </c>
      <c r="G89" s="2" t="str">
        <f>IF(_xlfn.XLOOKUP(C89,customers!$A$1:$A$1001,customers!$C$1:$C$1001,,0)=0, "",_xlfn.XLOOKUP(C89,customers!$A$1:$A$1001,customers!$C$1:$C$1001,,0))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 I89="Ara","Arabica", I89="Lib", "Liberica")</f>
        <v>Arabica</v>
      </c>
      <c r="O89" t="str" cm="1">
        <f t="array" ref="O89">_xlfn.SWITCH(J89, "M","Medium","L","Light","D","Dark")</f>
        <v>Medium</v>
      </c>
      <c r="P89" t="str">
        <f>_xlfn.XLOOKUP(Orders[[#This Row],[Customer ID]],customers!$A$1:$A$1001,customers!$I$1:$I$1001,,0)</f>
        <v>No</v>
      </c>
    </row>
    <row r="90" spans="1:16" x14ac:dyDescent="0.3">
      <c r="A90" s="2" t="s">
        <v>985</v>
      </c>
      <c r="B90" s="3">
        <v>44284</v>
      </c>
      <c r="C90" s="2" t="s">
        <v>986</v>
      </c>
      <c r="D90" t="s">
        <v>6179</v>
      </c>
      <c r="E90" s="2">
        <v>3</v>
      </c>
      <c r="F90" s="2" t="str">
        <f>_xlfn.XLOOKUP(C90, customers!$A$1:$A$1001, customers!$B$1:$B$1001, , 0)</f>
        <v>Elna Grise</v>
      </c>
      <c r="G90" s="2" t="str">
        <f>IF(_xlfn.XLOOKUP(C90,customers!$A$1:$A$1001,customers!$C$1:$C$1001,,0)=0, "",_xlfn.XLOOKUP(C90,customers!$A$1:$A$1001,customers!$C$1:$C$1001,,0))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 I90="Ara","Arabica", I90="Lib", "Liberica")</f>
        <v>Robusta</v>
      </c>
      <c r="O90" t="str" cm="1">
        <f t="array" ref="O90">_xlfn.SWITCH(J90, "M","Medium","L","Light","D","Dark")</f>
        <v>Light</v>
      </c>
      <c r="P90" t="str">
        <f>_xlfn.XLOOKUP(Orders[[#This Row],[Customer ID]],customers!$A$1:$A$1001,customers!$I$1:$I$1001,,0)</f>
        <v>No</v>
      </c>
    </row>
    <row r="91" spans="1:16" x14ac:dyDescent="0.3">
      <c r="A91" s="2" t="s">
        <v>990</v>
      </c>
      <c r="B91" s="3">
        <v>44545</v>
      </c>
      <c r="C91" s="2" t="s">
        <v>991</v>
      </c>
      <c r="D91" t="s">
        <v>6140</v>
      </c>
      <c r="E91" s="2">
        <v>6</v>
      </c>
      <c r="F91" s="2" t="str">
        <f>_xlfn.XLOOKUP(C91, customers!$A$1:$A$1001, customers!$B$1:$B$1001, , 0)</f>
        <v>Torie Gottelier</v>
      </c>
      <c r="G91" s="2" t="str">
        <f>IF(_xlfn.XLOOKUP(C91,customers!$A$1:$A$1001,customers!$C$1:$C$1001,,0)=0, "",_xlfn.XLOOKUP(C91,customers!$A$1:$A$1001,customers!$C$1:$C$1001,,0))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 I91="Ara","Arabica", I91="Lib", "Liberica")</f>
        <v>Arabica</v>
      </c>
      <c r="O91" t="str" cm="1">
        <f t="array" ref="O91">_xlfn.SWITCH(J91, "M","Medium","L","Light","D","Dark")</f>
        <v>Light</v>
      </c>
      <c r="P91" t="str">
        <f>_xlfn.XLOOKUP(Orders[[#This Row],[Customer ID]],customers!$A$1:$A$1001,customers!$I$1:$I$1001,,0)</f>
        <v>No</v>
      </c>
    </row>
    <row r="92" spans="1:16" x14ac:dyDescent="0.3">
      <c r="A92" s="2" t="s">
        <v>996</v>
      </c>
      <c r="B92" s="3">
        <v>43971</v>
      </c>
      <c r="C92" s="2" t="s">
        <v>997</v>
      </c>
      <c r="D92" t="s">
        <v>6140</v>
      </c>
      <c r="E92" s="2">
        <v>4</v>
      </c>
      <c r="F92" s="2" t="str">
        <f>_xlfn.XLOOKUP(C92, customers!$A$1:$A$1001, customers!$B$1:$B$1001, , 0)</f>
        <v>Loydie Langlais</v>
      </c>
      <c r="G92" s="2" t="str">
        <f>IF(_xlfn.XLOOKUP(C92,customers!$A$1:$A$1001,customers!$C$1:$C$1001,,0)=0, "",_xlfn.XLOOKUP(C92,customers!$A$1:$A$1001,customers!$C$1:$C$1001,,0))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 I92="Ara","Arabica", I92="Lib", "Liberica")</f>
        <v>Arabica</v>
      </c>
      <c r="O92" t="str" cm="1">
        <f t="array" ref="O92">_xlfn.SWITCH(J92, "M","Medium","L","Light","D","Dark")</f>
        <v>Light</v>
      </c>
      <c r="P92" t="str">
        <f>_xlfn.XLOOKUP(Orders[[#This Row],[Customer ID]],customers!$A$1:$A$1001,customers!$I$1:$I$1001,,0)</f>
        <v>Yes</v>
      </c>
    </row>
    <row r="93" spans="1:16" x14ac:dyDescent="0.3">
      <c r="A93" s="2" t="s">
        <v>1001</v>
      </c>
      <c r="B93" s="3">
        <v>44137</v>
      </c>
      <c r="C93" s="2" t="s">
        <v>1002</v>
      </c>
      <c r="D93" t="s">
        <v>6175</v>
      </c>
      <c r="E93" s="2">
        <v>4</v>
      </c>
      <c r="F93" s="2" t="str">
        <f>_xlfn.XLOOKUP(C93, customers!$A$1:$A$1001, customers!$B$1:$B$1001, , 0)</f>
        <v>Adham Greenhead</v>
      </c>
      <c r="G93" s="2" t="str">
        <f>IF(_xlfn.XLOOKUP(C93,customers!$A$1:$A$1001,customers!$C$1:$C$1001,,0)=0, "",_xlfn.XLOOKUP(C93,customers!$A$1:$A$1001,customers!$C$1:$C$1001,,0))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 I93="Ara","Arabica", I93="Lib", "Liberica")</f>
        <v>Arabica</v>
      </c>
      <c r="O93" t="str" cm="1">
        <f t="array" ref="O93">_xlfn.SWITCH(J93, "M","Medium","L","Light","D","Dark")</f>
        <v>Medium</v>
      </c>
      <c r="P93" t="str">
        <f>_xlfn.XLOOKUP(Orders[[#This Row],[Customer ID]],customers!$A$1:$A$1001,customers!$I$1:$I$1001,,0)</f>
        <v>No</v>
      </c>
    </row>
    <row r="94" spans="1:16" x14ac:dyDescent="0.3">
      <c r="A94" s="2" t="s">
        <v>1007</v>
      </c>
      <c r="B94" s="3">
        <v>44037</v>
      </c>
      <c r="C94" s="2" t="s">
        <v>1008</v>
      </c>
      <c r="D94" t="s">
        <v>6171</v>
      </c>
      <c r="E94" s="2">
        <v>3</v>
      </c>
      <c r="F94" s="2" t="str">
        <f>_xlfn.XLOOKUP(C94, customers!$A$1:$A$1001, customers!$B$1:$B$1001, , 0)</f>
        <v>Hamish MacSherry</v>
      </c>
      <c r="G94" s="2" t="str">
        <f>IF(_xlfn.XLOOKUP(C94,customers!$A$1:$A$1001,customers!$C$1:$C$1001,,0)=0, "",_xlfn.XLOOKUP(C94,customers!$A$1:$A$1001,customers!$C$1:$C$1001,,0))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 I94="Ara","Arabica", I94="Lib", "Liberica")</f>
        <v>Excelsa</v>
      </c>
      <c r="O94" t="str" cm="1">
        <f t="array" ref="O94">_xlfn.SWITCH(J94, "M","Medium","L","Light","D","Dark")</f>
        <v>Light</v>
      </c>
      <c r="P94" t="str">
        <f>_xlfn.XLOOKUP(Orders[[#This Row],[Customer ID]],customers!$A$1:$A$1001,customers!$I$1:$I$1001,,0)</f>
        <v>Yes</v>
      </c>
    </row>
    <row r="95" spans="1:16" x14ac:dyDescent="0.3">
      <c r="A95" s="2" t="s">
        <v>1012</v>
      </c>
      <c r="B95" s="3">
        <v>43538</v>
      </c>
      <c r="C95" s="2" t="s">
        <v>1013</v>
      </c>
      <c r="D95" t="s">
        <v>6176</v>
      </c>
      <c r="E95" s="2">
        <v>4</v>
      </c>
      <c r="F95" s="2" t="str">
        <f>_xlfn.XLOOKUP(C95, customers!$A$1:$A$1001, customers!$B$1:$B$1001, , 0)</f>
        <v>Else Langcaster</v>
      </c>
      <c r="G95" s="2" t="str">
        <f>IF(_xlfn.XLOOKUP(C95,customers!$A$1:$A$1001,customers!$C$1:$C$1001,,0)=0, "",_xlfn.XLOOKUP(C95,customers!$A$1:$A$1001,customers!$C$1:$C$1001,,0))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 I95="Ara","Arabica", I95="Lib", "Liberica")</f>
        <v>Excelsa</v>
      </c>
      <c r="O95" t="str" cm="1">
        <f t="array" ref="O95">_xlfn.SWITCH(J95, "M","Medium","L","Light","D","Dark")</f>
        <v>Light</v>
      </c>
      <c r="P95" t="str">
        <f>_xlfn.XLOOKUP(Orders[[#This Row],[Customer ID]],customers!$A$1:$A$1001,customers!$I$1:$I$1001,,0)</f>
        <v>Yes</v>
      </c>
    </row>
    <row r="96" spans="1:16" x14ac:dyDescent="0.3">
      <c r="A96" s="2" t="s">
        <v>1018</v>
      </c>
      <c r="B96" s="3">
        <v>44014</v>
      </c>
      <c r="C96" s="2" t="s">
        <v>1019</v>
      </c>
      <c r="D96" t="s">
        <v>6154</v>
      </c>
      <c r="E96" s="2">
        <v>6</v>
      </c>
      <c r="F96" s="2" t="str">
        <f>_xlfn.XLOOKUP(C96, customers!$A$1:$A$1001, customers!$B$1:$B$1001, , 0)</f>
        <v>Rudy Farquharson</v>
      </c>
      <c r="G96" s="2" t="str">
        <f>IF(_xlfn.XLOOKUP(C96,customers!$A$1:$A$1001,customers!$C$1:$C$1001,,0)=0, "",_xlfn.XLOOKUP(C96,customers!$A$1:$A$1001,customers!$C$1:$C$1001,,0))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 I96="Ara","Arabica", I96="Lib", "Liberica")</f>
        <v>Arabica</v>
      </c>
      <c r="O96" t="str" cm="1">
        <f t="array" ref="O96">_xlfn.SWITCH(J96, "M","Medium","L","Light","D","Dark")</f>
        <v>Dark</v>
      </c>
      <c r="P96" t="str">
        <f>_xlfn.XLOOKUP(Orders[[#This Row],[Customer ID]],customers!$A$1:$A$1001,customers!$I$1:$I$1001,,0)</f>
        <v>Yes</v>
      </c>
    </row>
    <row r="97" spans="1:16" x14ac:dyDescent="0.3">
      <c r="A97" s="2" t="s">
        <v>1022</v>
      </c>
      <c r="B97" s="3">
        <v>43816</v>
      </c>
      <c r="C97" s="2" t="s">
        <v>1023</v>
      </c>
      <c r="D97" t="s">
        <v>6175</v>
      </c>
      <c r="E97" s="2">
        <v>6</v>
      </c>
      <c r="F97" s="2" t="str">
        <f>_xlfn.XLOOKUP(C97, customers!$A$1:$A$1001, customers!$B$1:$B$1001, , 0)</f>
        <v>Norene Magauran</v>
      </c>
      <c r="G97" s="2" t="str">
        <f>IF(_xlfn.XLOOKUP(C97,customers!$A$1:$A$1001,customers!$C$1:$C$1001,,0)=0, "",_xlfn.XLOOKUP(C97,customers!$A$1:$A$1001,customers!$C$1:$C$1001,,0))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 I97="Ara","Arabica", I97="Lib", "Liberica")</f>
        <v>Arabica</v>
      </c>
      <c r="O97" t="str" cm="1">
        <f t="array" ref="O97">_xlfn.SWITCH(J97, "M","Medium","L","Light","D","Dark")</f>
        <v>Medium</v>
      </c>
      <c r="P97" t="str">
        <f>_xlfn.XLOOKUP(Orders[[#This Row],[Customer ID]],customers!$A$1:$A$1001,customers!$I$1:$I$1001,,0)</f>
        <v>No</v>
      </c>
    </row>
    <row r="98" spans="1:16" x14ac:dyDescent="0.3">
      <c r="A98" s="2" t="s">
        <v>1027</v>
      </c>
      <c r="B98" s="3">
        <v>44171</v>
      </c>
      <c r="C98" s="2" t="s">
        <v>1028</v>
      </c>
      <c r="D98" t="s">
        <v>6154</v>
      </c>
      <c r="E98" s="2">
        <v>2</v>
      </c>
      <c r="F98" s="2" t="str">
        <f>_xlfn.XLOOKUP(C98, customers!$A$1:$A$1001, customers!$B$1:$B$1001, , 0)</f>
        <v>Vicki Kirdsch</v>
      </c>
      <c r="G98" s="2" t="str">
        <f>IF(_xlfn.XLOOKUP(C98,customers!$A$1:$A$1001,customers!$C$1:$C$1001,,0)=0, "",_xlfn.XLOOKUP(C98,customers!$A$1:$A$1001,customers!$C$1:$C$1001,,0))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 I98="Ara","Arabica", I98="Lib", "Liberica")</f>
        <v>Arabica</v>
      </c>
      <c r="O98" t="str" cm="1">
        <f t="array" ref="O98">_xlfn.SWITCH(J98, "M","Medium","L","Light","D","Dark")</f>
        <v>Dark</v>
      </c>
      <c r="P98" t="str">
        <f>_xlfn.XLOOKUP(Orders[[#This Row],[Customer ID]],customers!$A$1:$A$1001,customers!$I$1:$I$1001,,0)</f>
        <v>No</v>
      </c>
    </row>
    <row r="99" spans="1:16" x14ac:dyDescent="0.3">
      <c r="A99" s="2" t="s">
        <v>1032</v>
      </c>
      <c r="B99" s="3">
        <v>44259</v>
      </c>
      <c r="C99" s="2" t="s">
        <v>1033</v>
      </c>
      <c r="D99" t="s">
        <v>6157</v>
      </c>
      <c r="E99" s="2">
        <v>2</v>
      </c>
      <c r="F99" s="2" t="str">
        <f>_xlfn.XLOOKUP(C99, customers!$A$1:$A$1001, customers!$B$1:$B$1001, , 0)</f>
        <v>Ilysa Whapple</v>
      </c>
      <c r="G99" s="2" t="str">
        <f>IF(_xlfn.XLOOKUP(C99,customers!$A$1:$A$1001,customers!$C$1:$C$1001,,0)=0, "",_xlfn.XLOOKUP(C99,customers!$A$1:$A$1001,customers!$C$1:$C$1001,,0))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 I99="Ara","Arabica", I99="Lib", "Liberica")</f>
        <v>Arabica</v>
      </c>
      <c r="O99" t="str" cm="1">
        <f t="array" ref="O99">_xlfn.SWITCH(J99, "M","Medium","L","Light","D","Dark")</f>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 customers!$A$1:$A$1001, customers!$B$1:$B$1001, , 0)</f>
        <v>Ruy Cancellieri</v>
      </c>
      <c r="G100" s="2" t="str">
        <f>IF(_xlfn.XLOOKUP(C100,customers!$A$1:$A$1001,customers!$C$1:$C$1001,,0)=0, "",_xlfn.XLOOKUP(C100,customers!$A$1:$A$1001,customers!$C$1:$C$1001,,0))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 I100="Ara","Arabica", I100="Lib", "Liberica")</f>
        <v>Arabica</v>
      </c>
      <c r="O100" t="str" cm="1">
        <f t="array" ref="O100">_xlfn.SWITCH(J100, "M","Medium","L","Light","D","Dark")</f>
        <v>Dark</v>
      </c>
      <c r="P100" t="str">
        <f>_xlfn.XLOOKUP(Orders[[#This Row],[Customer ID]],customers!$A$1:$A$1001,customers!$I$1:$I$1001,,0)</f>
        <v>No</v>
      </c>
    </row>
    <row r="101" spans="1:16" x14ac:dyDescent="0.3">
      <c r="A101" s="2" t="s">
        <v>1043</v>
      </c>
      <c r="B101" s="3">
        <v>44139</v>
      </c>
      <c r="C101" s="2" t="s">
        <v>1044</v>
      </c>
      <c r="D101" t="s">
        <v>6159</v>
      </c>
      <c r="E101" s="2">
        <v>3</v>
      </c>
      <c r="F101" s="2" t="str">
        <f>_xlfn.XLOOKUP(C101, customers!$A$1:$A$1001, customers!$B$1:$B$1001, , 0)</f>
        <v>Aube Follett</v>
      </c>
      <c r="G101" s="2" t="str">
        <f>IF(_xlfn.XLOOKUP(C101,customers!$A$1:$A$1001,customers!$C$1:$C$1001,,0)=0, "",_xlfn.XLOOKUP(C101,customers!$A$1:$A$1001,customers!$C$1:$C$1001,,0))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 I101="Ara","Arabica", I101="Lib", "Liberica")</f>
        <v>Liberica</v>
      </c>
      <c r="O101" t="str" cm="1">
        <f t="array" ref="O101">_xlfn.SWITCH(J101, "M","Medium","L","Light","D","Dark")</f>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 customers!$A$1:$A$1001, customers!$B$1:$B$1001, , 0)</f>
        <v>Rudiger Di Bartolomeo</v>
      </c>
      <c r="G102" s="2" t="str">
        <f>IF(_xlfn.XLOOKUP(C102,customers!$A$1:$A$1001,customers!$C$1:$C$1001,,0)=0, "",_xlfn.XLOOKUP(C102,customers!$A$1:$A$1001,customers!$C$1:$C$1001,,0))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 I102="Ara","Arabica", I102="Lib", "Liberica")</f>
        <v>Arabica</v>
      </c>
      <c r="O102" t="str" cm="1">
        <f t="array" ref="O102">_xlfn.SWITCH(J102, "M","Medium","L","Light","D","Dark")</f>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 customers!$A$1:$A$1001, customers!$B$1:$B$1001, , 0)</f>
        <v>Nickey Youles</v>
      </c>
      <c r="G103" s="2" t="str">
        <f>IF(_xlfn.XLOOKUP(C103,customers!$A$1:$A$1001,customers!$C$1:$C$1001,,0)=0, "",_xlfn.XLOOKUP(C103,customers!$A$1:$A$1001,customers!$C$1:$C$1001,,0))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 I103="Ara","Arabica", I103="Lib", "Liberica")</f>
        <v>Liberica</v>
      </c>
      <c r="O103" t="str" cm="1">
        <f t="array" ref="O103">_xlfn.SWITCH(J103, "M","Medium","L","Light","D","Dark")</f>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 customers!$A$1:$A$1001, customers!$B$1:$B$1001, , 0)</f>
        <v>Dyanna Aizikovitz</v>
      </c>
      <c r="G104" s="2" t="str">
        <f>IF(_xlfn.XLOOKUP(C104,customers!$A$1:$A$1001,customers!$C$1:$C$1001,,0)=0, "",_xlfn.XLOOKUP(C104,customers!$A$1:$A$1001,customers!$C$1:$C$1001,,0))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 I104="Ara","Arabica", I104="Lib", "Liberica")</f>
        <v>Liberica</v>
      </c>
      <c r="O104" t="str" cm="1">
        <f t="array" ref="O104">_xlfn.SWITCH(J104, "M","Medium","L","Light","D","Dark")</f>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 customers!$A$1:$A$1001, customers!$B$1:$B$1001, , 0)</f>
        <v>Bram Revel</v>
      </c>
      <c r="G105" s="2" t="str">
        <f>IF(_xlfn.XLOOKUP(C105,customers!$A$1:$A$1001,customers!$C$1:$C$1001,,0)=0, "",_xlfn.XLOOKUP(C105,customers!$A$1:$A$1001,customers!$C$1:$C$1001,,0))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 I105="Ara","Arabica", I105="Lib", "Liberica")</f>
        <v>Robusta</v>
      </c>
      <c r="O105" t="str" cm="1">
        <f t="array" ref="O105">_xlfn.SWITCH(J105, "M","Medium","L","Light","D","Dark")</f>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 customers!$A$1:$A$1001, customers!$B$1:$B$1001, , 0)</f>
        <v>Emiline Priddis</v>
      </c>
      <c r="G106" s="2" t="str">
        <f>IF(_xlfn.XLOOKUP(C106,customers!$A$1:$A$1001,customers!$C$1:$C$1001,,0)=0, "",_xlfn.XLOOKUP(C106,customers!$A$1:$A$1001,customers!$C$1:$C$1001,,0))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 I106="Ara","Arabica", I106="Lib", "Liberica")</f>
        <v>Liberica</v>
      </c>
      <c r="O106" t="str" cm="1">
        <f t="array" ref="O106">_xlfn.SWITCH(J106, "M","Medium","L","Light","D","Dark")</f>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 customers!$A$1:$A$1001, customers!$B$1:$B$1001, , 0)</f>
        <v>Queenie Veel</v>
      </c>
      <c r="G107" s="2" t="str">
        <f>IF(_xlfn.XLOOKUP(C107,customers!$A$1:$A$1001,customers!$C$1:$C$1001,,0)=0, "",_xlfn.XLOOKUP(C107,customers!$A$1:$A$1001,customers!$C$1:$C$1001,,0))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 I107="Ara","Arabica", I107="Lib", "Liberica")</f>
        <v>Arabica</v>
      </c>
      <c r="O107" t="str" cm="1">
        <f t="array" ref="O107">_xlfn.SWITCH(J107, "M","Medium","L","Light","D","Dark")</f>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 customers!$A$1:$A$1001, customers!$B$1:$B$1001, , 0)</f>
        <v>Lind Conyers</v>
      </c>
      <c r="G108" s="2" t="str">
        <f>IF(_xlfn.XLOOKUP(C108,customers!$A$1:$A$1001,customers!$C$1:$C$1001,,0)=0, "",_xlfn.XLOOKUP(C108,customers!$A$1:$A$1001,customers!$C$1:$C$1001,,0))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 I108="Ara","Arabica", I108="Lib", "Liberica")</f>
        <v>Excelsa</v>
      </c>
      <c r="O108" t="str" cm="1">
        <f t="array" ref="O108">_xlfn.SWITCH(J108, "M","Medium","L","Light","D","Dark")</f>
        <v>Dark</v>
      </c>
      <c r="P108" t="str">
        <f>_xlfn.XLOOKUP(Orders[[#This Row],[Customer ID]],customers!$A$1:$A$1001,customers!$I$1:$I$1001,,0)</f>
        <v>No</v>
      </c>
    </row>
    <row r="109" spans="1:16" x14ac:dyDescent="0.3">
      <c r="A109" s="2" t="s">
        <v>1089</v>
      </c>
      <c r="B109" s="3">
        <v>43569</v>
      </c>
      <c r="C109" s="2" t="s">
        <v>1090</v>
      </c>
      <c r="D109" t="s">
        <v>6146</v>
      </c>
      <c r="E109" s="2">
        <v>3</v>
      </c>
      <c r="F109" s="2" t="str">
        <f>_xlfn.XLOOKUP(C109, customers!$A$1:$A$1001, customers!$B$1:$B$1001, , 0)</f>
        <v>Pen Wye</v>
      </c>
      <c r="G109" s="2" t="str">
        <f>IF(_xlfn.XLOOKUP(C109,customers!$A$1:$A$1001,customers!$C$1:$C$1001,,0)=0, "",_xlfn.XLOOKUP(C109,customers!$A$1:$A$1001,customers!$C$1:$C$1001,,0))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 I109="Ara","Arabica", I109="Lib", "Liberica")</f>
        <v>Robusta</v>
      </c>
      <c r="O109" t="str" cm="1">
        <f t="array" ref="O109">_xlfn.SWITCH(J109, "M","Medium","L","Light","D","Dark")</f>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 customers!$A$1:$A$1001, customers!$B$1:$B$1001, , 0)</f>
        <v>Isahella Hagland</v>
      </c>
      <c r="G110" s="2" t="str">
        <f>IF(_xlfn.XLOOKUP(C110,customers!$A$1:$A$1001,customers!$C$1:$C$1001,,0)=0, "",_xlfn.XLOOKUP(C110,customers!$A$1:$A$1001,customers!$C$1:$C$1001,,0))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 I110="Ara","Arabica", I110="Lib", "Liberica")</f>
        <v>Arabica</v>
      </c>
      <c r="O110" t="str" cm="1">
        <f t="array" ref="O110">_xlfn.SWITCH(J110, "M","Medium","L","Light","D","Dark")</f>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 customers!$A$1:$A$1001, customers!$B$1:$B$1001, , 0)</f>
        <v>Terry Sheryn</v>
      </c>
      <c r="G111" s="2" t="str">
        <f>IF(_xlfn.XLOOKUP(C111,customers!$A$1:$A$1001,customers!$C$1:$C$1001,,0)=0, "",_xlfn.XLOOKUP(C111,customers!$A$1:$A$1001,customers!$C$1:$C$1001,,0))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 I111="Ara","Arabica", I111="Lib", "Liberica")</f>
        <v>Liberica</v>
      </c>
      <c r="O111" t="str" cm="1">
        <f t="array" ref="O111">_xlfn.SWITCH(J111, "M","Medium","L","Light","D","Dark")</f>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 customers!$A$1:$A$1001, customers!$B$1:$B$1001, , 0)</f>
        <v>Marie-jeanne Redgrave</v>
      </c>
      <c r="G112" s="2" t="str">
        <f>IF(_xlfn.XLOOKUP(C112,customers!$A$1:$A$1001,customers!$C$1:$C$1001,,0)=0, "",_xlfn.XLOOKUP(C112,customers!$A$1:$A$1001,customers!$C$1:$C$1001,,0))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 I112="Ara","Arabica", I112="Lib", "Liberica")</f>
        <v>Excelsa</v>
      </c>
      <c r="O112" t="str" cm="1">
        <f t="array" ref="O112">_xlfn.SWITCH(J112, "M","Medium","L","Light","D","Dark")</f>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 customers!$A$1:$A$1001, customers!$B$1:$B$1001, , 0)</f>
        <v>Betty Fominov</v>
      </c>
      <c r="G113" s="2" t="str">
        <f>IF(_xlfn.XLOOKUP(C113,customers!$A$1:$A$1001,customers!$C$1:$C$1001,,0)=0, "",_xlfn.XLOOKUP(C113,customers!$A$1:$A$1001,customers!$C$1:$C$1001,,0))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 I113="Ara","Arabica", I113="Lib", "Liberica")</f>
        <v>Robusta</v>
      </c>
      <c r="O113" t="str" cm="1">
        <f t="array" ref="O113">_xlfn.SWITCH(J113, "M","Medium","L","Light","D","Dark")</f>
        <v>Dark</v>
      </c>
      <c r="P113" t="str">
        <f>_xlfn.XLOOKUP(Orders[[#This Row],[Customer ID]],customers!$A$1:$A$1001,customers!$I$1:$I$1001,,0)</f>
        <v>No</v>
      </c>
    </row>
    <row r="114" spans="1:16" x14ac:dyDescent="0.3">
      <c r="A114" s="2" t="s">
        <v>1117</v>
      </c>
      <c r="B114" s="3">
        <v>44481</v>
      </c>
      <c r="C114" s="2" t="s">
        <v>1118</v>
      </c>
      <c r="D114" t="s">
        <v>6155</v>
      </c>
      <c r="E114" s="2">
        <v>1</v>
      </c>
      <c r="F114" s="2" t="str">
        <f>_xlfn.XLOOKUP(C114, customers!$A$1:$A$1001, customers!$B$1:$B$1001, , 0)</f>
        <v>Shawnee Critchlow</v>
      </c>
      <c r="G114" s="2" t="str">
        <f>IF(_xlfn.XLOOKUP(C114,customers!$A$1:$A$1001,customers!$C$1:$C$1001,,0)=0, "",_xlfn.XLOOKUP(C114,customers!$A$1:$A$1001,customers!$C$1:$C$1001,,0))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 I114="Ara","Arabica", I114="Lib", "Liberica")</f>
        <v>Arabica</v>
      </c>
      <c r="O114" t="str" cm="1">
        <f t="array" ref="O114">_xlfn.SWITCH(J114, "M","Medium","L","Light","D","Dark")</f>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 customers!$A$1:$A$1001, customers!$B$1:$B$1001, , 0)</f>
        <v>Merrel Steptow</v>
      </c>
      <c r="G115" s="2" t="str">
        <f>IF(_xlfn.XLOOKUP(C115,customers!$A$1:$A$1001,customers!$C$1:$C$1001,,0)=0, "",_xlfn.XLOOKUP(C115,customers!$A$1:$A$1001,customers!$C$1:$C$1001,,0))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 I115="Ara","Arabica", I115="Lib", "Liberica")</f>
        <v>Liberica</v>
      </c>
      <c r="O115" t="str" cm="1">
        <f t="array" ref="O115">_xlfn.SWITCH(J115, "M","Medium","L","Light","D","Dark")</f>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 customers!$A$1:$A$1001, customers!$B$1:$B$1001, , 0)</f>
        <v>Carmina Hubbuck</v>
      </c>
      <c r="G116" s="2" t="str">
        <f>IF(_xlfn.XLOOKUP(C116,customers!$A$1:$A$1001,customers!$C$1:$C$1001,,0)=0, "",_xlfn.XLOOKUP(C116,customers!$A$1:$A$1001,customers!$C$1:$C$1001,,0))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 I116="Ara","Arabica", I116="Lib", "Liberica")</f>
        <v>Robusta</v>
      </c>
      <c r="O116" t="str" cm="1">
        <f t="array" ref="O116">_xlfn.SWITCH(J116, "M","Medium","L","Light","D","Dark")</f>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 customers!$A$1:$A$1001, customers!$B$1:$B$1001, , 0)</f>
        <v>Ingeberg Mulliner</v>
      </c>
      <c r="G117" s="2" t="str">
        <f>IF(_xlfn.XLOOKUP(C117,customers!$A$1:$A$1001,customers!$C$1:$C$1001,,0)=0, "",_xlfn.XLOOKUP(C117,customers!$A$1:$A$1001,customers!$C$1:$C$1001,,0))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 I117="Ara","Arabica", I117="Lib", "Liberica")</f>
        <v>Liberica</v>
      </c>
      <c r="O117" t="str" cm="1">
        <f t="array" ref="O117">_xlfn.SWITCH(J117, "M","Medium","L","Light","D","Dark")</f>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 customers!$A$1:$A$1001, customers!$B$1:$B$1001, , 0)</f>
        <v>Geneva Standley</v>
      </c>
      <c r="G118" s="2" t="str">
        <f>IF(_xlfn.XLOOKUP(C118,customers!$A$1:$A$1001,customers!$C$1:$C$1001,,0)=0, "",_xlfn.XLOOKUP(C118,customers!$A$1:$A$1001,customers!$C$1:$C$1001,,0))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 I118="Ara","Arabica", I118="Lib", "Liberica")</f>
        <v>Liberica</v>
      </c>
      <c r="O118" t="str" cm="1">
        <f t="array" ref="O118">_xlfn.SWITCH(J118, "M","Medium","L","Light","D","Dark")</f>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 customers!$A$1:$A$1001, customers!$B$1:$B$1001, , 0)</f>
        <v>Brook Drage</v>
      </c>
      <c r="G119" s="2" t="str">
        <f>IF(_xlfn.XLOOKUP(C119,customers!$A$1:$A$1001,customers!$C$1:$C$1001,,0)=0, "",_xlfn.XLOOKUP(C119,customers!$A$1:$A$1001,customers!$C$1:$C$1001,,0))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 I119="Ara","Arabica", I119="Lib", "Liberica")</f>
        <v>Liberica</v>
      </c>
      <c r="O119" t="str" cm="1">
        <f t="array" ref="O119">_xlfn.SWITCH(J119, "M","Medium","L","Light","D","Dark")</f>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 customers!$A$1:$A$1001, customers!$B$1:$B$1001, , 0)</f>
        <v>Muffin Yallop</v>
      </c>
      <c r="G120" s="2" t="str">
        <f>IF(_xlfn.XLOOKUP(C120,customers!$A$1:$A$1001,customers!$C$1:$C$1001,,0)=0, "",_xlfn.XLOOKUP(C120,customers!$A$1:$A$1001,customers!$C$1:$C$1001,,0))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 I120="Ara","Arabica", I120="Lib", "Liberica")</f>
        <v>Excelsa</v>
      </c>
      <c r="O120" t="str" cm="1">
        <f t="array" ref="O120">_xlfn.SWITCH(J120, "M","Medium","L","Light","D","Dark")</f>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 customers!$A$1:$A$1001, customers!$B$1:$B$1001, , 0)</f>
        <v>Cordi Switsur</v>
      </c>
      <c r="G121" s="2" t="str">
        <f>IF(_xlfn.XLOOKUP(C121,customers!$A$1:$A$1001,customers!$C$1:$C$1001,,0)=0, "",_xlfn.XLOOKUP(C121,customers!$A$1:$A$1001,customers!$C$1:$C$1001,,0))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 I121="Ara","Arabica", I121="Lib", "Liberica")</f>
        <v>Excelsa</v>
      </c>
      <c r="O121" t="str" cm="1">
        <f t="array" ref="O121">_xlfn.SWITCH(J121, "M","Medium","L","Light","D","Dark")</f>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 customers!$A$1:$A$1001, customers!$B$1:$B$1001, , 0)</f>
        <v>Cordi Switsur</v>
      </c>
      <c r="G122" s="2" t="str">
        <f>IF(_xlfn.XLOOKUP(C122,customers!$A$1:$A$1001,customers!$C$1:$C$1001,,0)=0, "",_xlfn.XLOOKUP(C122,customers!$A$1:$A$1001,customers!$C$1:$C$1001,,0))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 I122="Ara","Arabica", I122="Lib", "Liberica")</f>
        <v>Arabica</v>
      </c>
      <c r="O122" t="str" cm="1">
        <f t="array" ref="O122">_xlfn.SWITCH(J122, "M","Medium","L","Light","D","Dark")</f>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 customers!$A$1:$A$1001, customers!$B$1:$B$1001, , 0)</f>
        <v>Cordi Switsur</v>
      </c>
      <c r="G123" s="2" t="str">
        <f>IF(_xlfn.XLOOKUP(C123,customers!$A$1:$A$1001,customers!$C$1:$C$1001,,0)=0, "",_xlfn.XLOOKUP(C123,customers!$A$1:$A$1001,customers!$C$1:$C$1001,,0))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 I123="Ara","Arabica", I123="Lib", "Liberica")</f>
        <v>Excelsa</v>
      </c>
      <c r="O123" t="str" cm="1">
        <f t="array" ref="O123">_xlfn.SWITCH(J123, "M","Medium","L","Light","D","Dark")</f>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 customers!$A$1:$A$1001, customers!$B$1:$B$1001, , 0)</f>
        <v>Mahala Ludwell</v>
      </c>
      <c r="G124" s="2" t="str">
        <f>IF(_xlfn.XLOOKUP(C124,customers!$A$1:$A$1001,customers!$C$1:$C$1001,,0)=0, "",_xlfn.XLOOKUP(C124,customers!$A$1:$A$1001,customers!$C$1:$C$1001,,0))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 I124="Ara","Arabica", I124="Lib", "Liberica")</f>
        <v>Arabica</v>
      </c>
      <c r="O124" t="str" cm="1">
        <f t="array" ref="O124">_xlfn.SWITCH(J124, "M","Medium","L","Light","D","Dark")</f>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 customers!$A$1:$A$1001, customers!$B$1:$B$1001, , 0)</f>
        <v>Doll Beauchamp</v>
      </c>
      <c r="G125" s="2" t="str">
        <f>IF(_xlfn.XLOOKUP(C125,customers!$A$1:$A$1001,customers!$C$1:$C$1001,,0)=0, "",_xlfn.XLOOKUP(C125,customers!$A$1:$A$1001,customers!$C$1:$C$1001,,0))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 I125="Ara","Arabica", I125="Lib", "Liberica")</f>
        <v>Liberica</v>
      </c>
      <c r="O125" t="str" cm="1">
        <f t="array" ref="O125">_xlfn.SWITCH(J125, "M","Medium","L","Light","D","Dark")</f>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 customers!$A$1:$A$1001, customers!$B$1:$B$1001, , 0)</f>
        <v>Stanford Rodliff</v>
      </c>
      <c r="G126" s="2" t="str">
        <f>IF(_xlfn.XLOOKUP(C126,customers!$A$1:$A$1001,customers!$C$1:$C$1001,,0)=0, "",_xlfn.XLOOKUP(C126,customers!$A$1:$A$1001,customers!$C$1:$C$1001,,0))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 I126="Ara","Arabica", I126="Lib", "Liberica")</f>
        <v>Liberica</v>
      </c>
      <c r="O126" t="str" cm="1">
        <f t="array" ref="O126">_xlfn.SWITCH(J126, "M","Medium","L","Light","D","Dark")</f>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 customers!$A$1:$A$1001, customers!$B$1:$B$1001, , 0)</f>
        <v>Stevana Woodham</v>
      </c>
      <c r="G127" s="2" t="str">
        <f>IF(_xlfn.XLOOKUP(C127,customers!$A$1:$A$1001,customers!$C$1:$C$1001,,0)=0, "",_xlfn.XLOOKUP(C127,customers!$A$1:$A$1001,customers!$C$1:$C$1001,,0))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 I127="Ara","Arabica", I127="Lib", "Liberica")</f>
        <v>Liberica</v>
      </c>
      <c r="O127" t="str" cm="1">
        <f t="array" ref="O127">_xlfn.SWITCH(J127, "M","Medium","L","Light","D","Dark")</f>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 customers!$A$1:$A$1001, customers!$B$1:$B$1001, , 0)</f>
        <v>Hewet Synnot</v>
      </c>
      <c r="G128" s="2" t="str">
        <f>IF(_xlfn.XLOOKUP(C128,customers!$A$1:$A$1001,customers!$C$1:$C$1001,,0)=0, "",_xlfn.XLOOKUP(C128,customers!$A$1:$A$1001,customers!$C$1:$C$1001,,0))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 I128="Ara","Arabica", I128="Lib", "Liberica")</f>
        <v>Arabica</v>
      </c>
      <c r="O128" t="str" cm="1">
        <f t="array" ref="O128">_xlfn.SWITCH(J128, "M","Medium","L","Light","D","Dark")</f>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 customers!$A$1:$A$1001, customers!$B$1:$B$1001, , 0)</f>
        <v>Raleigh Lepere</v>
      </c>
      <c r="G129" s="2" t="str">
        <f>IF(_xlfn.XLOOKUP(C129,customers!$A$1:$A$1001,customers!$C$1:$C$1001,,0)=0, "",_xlfn.XLOOKUP(C129,customers!$A$1:$A$1001,customers!$C$1:$C$1001,,0))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 I129="Ara","Arabica", I129="Lib", "Liberica")</f>
        <v>Liberica</v>
      </c>
      <c r="O129" t="str" cm="1">
        <f t="array" ref="O129">_xlfn.SWITCH(J129, "M","Medium","L","Light","D","Dark")</f>
        <v>Dark</v>
      </c>
      <c r="P129" t="str">
        <f>_xlfn.XLOOKUP(Orders[[#This Row],[Customer ID]],customers!$A$1:$A$1001,customers!$I$1:$I$1001,,0)</f>
        <v>No</v>
      </c>
    </row>
    <row r="130" spans="1:16" x14ac:dyDescent="0.3">
      <c r="A130" s="2" t="s">
        <v>1210</v>
      </c>
      <c r="B130" s="3">
        <v>44439</v>
      </c>
      <c r="C130" s="2" t="s">
        <v>1211</v>
      </c>
      <c r="D130" t="s">
        <v>6157</v>
      </c>
      <c r="E130" s="2">
        <v>1</v>
      </c>
      <c r="F130" s="2" t="str">
        <f>_xlfn.XLOOKUP(C130, customers!$A$1:$A$1001, customers!$B$1:$B$1001, , 0)</f>
        <v>Timofei Woofinden</v>
      </c>
      <c r="G130" s="2" t="str">
        <f>IF(_xlfn.XLOOKUP(C130,customers!$A$1:$A$1001,customers!$C$1:$C$1001,,0)=0, "",_xlfn.XLOOKUP(C130,customers!$A$1:$A$1001,customers!$C$1:$C$1001,,0))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 I130="Ara","Arabica", I130="Lib", "Liberica")</f>
        <v>Arabica</v>
      </c>
      <c r="O130" t="str" cm="1">
        <f t="array" ref="O130">_xlfn.SWITCH(J130, "M","Medium","L","Light","D","Dark")</f>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 customers!$A$1:$A$1001, customers!$B$1:$B$1001, , 0)</f>
        <v>Evelina Dacca</v>
      </c>
      <c r="G131" s="2" t="str">
        <f>IF(_xlfn.XLOOKUP(C131,customers!$A$1:$A$1001,customers!$C$1:$C$1001,,0)=0, "",_xlfn.XLOOKUP(C131,customers!$A$1:$A$1001,customers!$C$1:$C$1001,,0))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 I131="Ara","Arabica", I131="Lib", "Liberica")</f>
        <v>Excelsa</v>
      </c>
      <c r="O131" t="str" cm="1">
        <f t="array" ref="O131">_xlfn.SWITCH(J131, "M","Medium","L","Light","D","Dark")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 customers!$A$1:$A$1001, customers!$B$1:$B$1001, , 0)</f>
        <v>Bidget Tremellier</v>
      </c>
      <c r="G132" s="2" t="str">
        <f>IF(_xlfn.XLOOKUP(C132,customers!$A$1:$A$1001,customers!$C$1:$C$1001,,0)=0, "",_xlfn.XLOOKUP(C132,customers!$A$1:$A$1001,customers!$C$1:$C$1001,,0))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 I132="Ara","Arabica", I132="Lib", "Liberica")</f>
        <v>Arabica</v>
      </c>
      <c r="O132" t="str" cm="1">
        <f t="array" ref="O132">_xlfn.SWITCH(J132, "M","Medium","L","Light","D","Dark")</f>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 customers!$A$1:$A$1001, customers!$B$1:$B$1001, , 0)</f>
        <v>Bobinette Hindsberg</v>
      </c>
      <c r="G133" s="2" t="str">
        <f>IF(_xlfn.XLOOKUP(C133,customers!$A$1:$A$1001,customers!$C$1:$C$1001,,0)=0, "",_xlfn.XLOOKUP(C133,customers!$A$1:$A$1001,customers!$C$1:$C$1001,,0))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 I133="Ara","Arabica", I133="Lib", "Liberica")</f>
        <v>Excelsa</v>
      </c>
      <c r="O133" t="str" cm="1">
        <f t="array" ref="O133">_xlfn.SWITCH(J133, "M","Medium","L","Light","D","Dark")</f>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 customers!$A$1:$A$1001, customers!$B$1:$B$1001, , 0)</f>
        <v>Osbert Robins</v>
      </c>
      <c r="G134" s="2" t="str">
        <f>IF(_xlfn.XLOOKUP(C134,customers!$A$1:$A$1001,customers!$C$1:$C$1001,,0)=0, "",_xlfn.XLOOKUP(C134,customers!$A$1:$A$1001,customers!$C$1:$C$1001,,0))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 I134="Ara","Arabica", I134="Lib", "Liberica")</f>
        <v>Arabica</v>
      </c>
      <c r="O134" t="str" cm="1">
        <f t="array" ref="O134">_xlfn.SWITCH(J134, "M","Medium","L","Light","D","Dark")</f>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 customers!$A$1:$A$1001, customers!$B$1:$B$1001, , 0)</f>
        <v>Othello Syseland</v>
      </c>
      <c r="G135" s="2" t="str">
        <f>IF(_xlfn.XLOOKUP(C135,customers!$A$1:$A$1001,customers!$C$1:$C$1001,,0)=0, "",_xlfn.XLOOKUP(C135,customers!$A$1:$A$1001,customers!$C$1:$C$1001,,0))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 I135="Ara","Arabica", I135="Lib", "Liberica")</f>
        <v>Liberica</v>
      </c>
      <c r="O135" t="str" cm="1">
        <f t="array" ref="O135">_xlfn.SWITCH(J135, "M","Medium","L","Light","D","Dark")</f>
        <v>Dark</v>
      </c>
      <c r="P135" t="str">
        <f>_xlfn.XLOOKUP(Orders[[#This Row],[Customer ID]],customers!$A$1:$A$1001,customers!$I$1:$I$1001,,0)</f>
        <v>No</v>
      </c>
    </row>
    <row r="136" spans="1:16" x14ac:dyDescent="0.3">
      <c r="A136" s="2" t="s">
        <v>1245</v>
      </c>
      <c r="B136" s="3">
        <v>44758</v>
      </c>
      <c r="C136" s="2" t="s">
        <v>1246</v>
      </c>
      <c r="D136" t="s">
        <v>6166</v>
      </c>
      <c r="E136" s="2">
        <v>3</v>
      </c>
      <c r="F136" s="2" t="str">
        <f>_xlfn.XLOOKUP(C136, customers!$A$1:$A$1001, customers!$B$1:$B$1001, , 0)</f>
        <v>Ewell Hanby</v>
      </c>
      <c r="G136" s="2" t="str">
        <f>IF(_xlfn.XLOOKUP(C136,customers!$A$1:$A$1001,customers!$C$1:$C$1001,,0)=0, "",_xlfn.XLOOKUP(C136,customers!$A$1:$A$1001,customers!$C$1:$C$1001,,0))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 I136="Ara","Arabica", I136="Lib", "Liberica")</f>
        <v>Excelsa</v>
      </c>
      <c r="O136" t="str" cm="1">
        <f t="array" ref="O136">_xlfn.SWITCH(J136, "M","Medium","L","Light","D","Dark")</f>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 customers!$A$1:$A$1001, customers!$B$1:$B$1001, , 0)</f>
        <v>Blancha McAmish</v>
      </c>
      <c r="G137" s="2" t="str">
        <f>IF(_xlfn.XLOOKUP(C137,customers!$A$1:$A$1001,customers!$C$1:$C$1001,,0)=0, "",_xlfn.XLOOKUP(C137,customers!$A$1:$A$1001,customers!$C$1:$C$1001,,0))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 I137="Ara","Arabica", I137="Lib", "Liberica")</f>
        <v>Arabica</v>
      </c>
      <c r="O137" t="str" cm="1">
        <f t="array" ref="O137">_xlfn.SWITCH(J137, "M","Medium","L","Light","D","Dark")</f>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 customers!$A$1:$A$1001, customers!$B$1:$B$1001, , 0)</f>
        <v>Lowell Keenleyside</v>
      </c>
      <c r="G138" s="2" t="str">
        <f>IF(_xlfn.XLOOKUP(C138,customers!$A$1:$A$1001,customers!$C$1:$C$1001,,0)=0, "",_xlfn.XLOOKUP(C138,customers!$A$1:$A$1001,customers!$C$1:$C$1001,,0))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 I138="Ara","Arabica", I138="Lib", "Liberica")</f>
        <v>Arabica</v>
      </c>
      <c r="O138" t="str" cm="1">
        <f t="array" ref="O138">_xlfn.SWITCH(J138, "M","Medium","L","Light","D","Dark")</f>
        <v>Dark</v>
      </c>
      <c r="P138" t="str">
        <f>_xlfn.XLOOKUP(Orders[[#This Row],[Customer ID]],customers!$A$1:$A$1001,customers!$I$1:$I$1001,,0)</f>
        <v>No</v>
      </c>
    </row>
    <row r="139" spans="1:16" x14ac:dyDescent="0.3">
      <c r="A139" s="2" t="s">
        <v>1261</v>
      </c>
      <c r="B139" s="3">
        <v>44637</v>
      </c>
      <c r="C139" s="2" t="s">
        <v>1262</v>
      </c>
      <c r="D139" t="s">
        <v>6148</v>
      </c>
      <c r="E139" s="2">
        <v>3</v>
      </c>
      <c r="F139" s="2" t="str">
        <f>_xlfn.XLOOKUP(C139, customers!$A$1:$A$1001, customers!$B$1:$B$1001, , 0)</f>
        <v>Elonore Joliffe</v>
      </c>
      <c r="G139" s="2" t="str">
        <f>IF(_xlfn.XLOOKUP(C139,customers!$A$1:$A$1001,customers!$C$1:$C$1001,,0)=0, "",_xlfn.XLOOKUP(C139,customers!$A$1:$A$1001,customers!$C$1:$C$1001,,0))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 I139="Ara","Arabica", I139="Lib", "Liberica")</f>
        <v>Excelsa</v>
      </c>
      <c r="O139" t="str" cm="1">
        <f t="array" ref="O139">_xlfn.SWITCH(J139, "M","Medium","L","Light","D","Dark")</f>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 customers!$A$1:$A$1001, customers!$B$1:$B$1001, , 0)</f>
        <v>Abraham Coleman</v>
      </c>
      <c r="G140" s="2" t="str">
        <f>IF(_xlfn.XLOOKUP(C140,customers!$A$1:$A$1001,customers!$C$1:$C$1001,,0)=0, "",_xlfn.XLOOKUP(C140,customers!$A$1:$A$1001,customers!$C$1:$C$1001,,0))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 I140="Ara","Arabica", I140="Lib", "Liberica")</f>
        <v>Excelsa</v>
      </c>
      <c r="O140" t="str" cm="1">
        <f t="array" ref="O140">_xlfn.SWITCH(J140, "M","Medium","L","Light","D","Dark")</f>
        <v>Dark</v>
      </c>
      <c r="P140" t="str">
        <f>_xlfn.XLOOKUP(Orders[[#This Row],[Customer ID]],customers!$A$1:$A$1001,customers!$I$1:$I$1001,,0)</f>
        <v>No</v>
      </c>
    </row>
    <row r="141" spans="1:16" x14ac:dyDescent="0.3">
      <c r="A141" s="2" t="s">
        <v>1271</v>
      </c>
      <c r="B141" s="3">
        <v>43509</v>
      </c>
      <c r="C141" s="2" t="s">
        <v>1272</v>
      </c>
      <c r="D141" t="s">
        <v>6143</v>
      </c>
      <c r="E141" s="2">
        <v>6</v>
      </c>
      <c r="F141" s="2" t="str">
        <f>_xlfn.XLOOKUP(C141, customers!$A$1:$A$1001, customers!$B$1:$B$1001, , 0)</f>
        <v>Rivy Farington</v>
      </c>
      <c r="G141" s="2" t="str">
        <f>IF(_xlfn.XLOOKUP(C141,customers!$A$1:$A$1001,customers!$C$1:$C$1001,,0)=0, "",_xlfn.XLOOKUP(C141,customers!$A$1:$A$1001,customers!$C$1:$C$1001,,0))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 I141="Ara","Arabica", I141="Lib", "Liberica")</f>
        <v>Liberica</v>
      </c>
      <c r="O141" t="str" cm="1">
        <f t="array" ref="O141">_xlfn.SWITCH(J141, "M","Medium","L","Light","D","Dark")</f>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 customers!$A$1:$A$1001, customers!$B$1:$B$1001, , 0)</f>
        <v>Vallie Kundt</v>
      </c>
      <c r="G142" s="2" t="str">
        <f>IF(_xlfn.XLOOKUP(C142,customers!$A$1:$A$1001,customers!$C$1:$C$1001,,0)=0, "",_xlfn.XLOOKUP(C142,customers!$A$1:$A$1001,customers!$C$1:$C$1001,,0))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 I142="Ara","Arabica", I142="Lib", "Liberica")</f>
        <v>Liberica</v>
      </c>
      <c r="O142" t="str" cm="1">
        <f t="array" ref="O142">_xlfn.SWITCH(J142, "M","Medium","L","Light","D","Dark")</f>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 customers!$A$1:$A$1001, customers!$B$1:$B$1001, , 0)</f>
        <v>Boyd Bett</v>
      </c>
      <c r="G143" s="2" t="str">
        <f>IF(_xlfn.XLOOKUP(C143,customers!$A$1:$A$1001,customers!$C$1:$C$1001,,0)=0, "",_xlfn.XLOOKUP(C143,customers!$A$1:$A$1001,customers!$C$1:$C$1001,,0))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 I143="Ara","Arabica", I143="Lib", "Liberica")</f>
        <v>Arabica</v>
      </c>
      <c r="O143" t="str" cm="1">
        <f t="array" ref="O143">_xlfn.SWITCH(J143, "M","Medium","L","Light","D","Dark")</f>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 customers!$A$1:$A$1001, customers!$B$1:$B$1001, , 0)</f>
        <v>Julio Armytage</v>
      </c>
      <c r="G144" s="2" t="str">
        <f>IF(_xlfn.XLOOKUP(C144,customers!$A$1:$A$1001,customers!$C$1:$C$1001,,0)=0, "",_xlfn.XLOOKUP(C144,customers!$A$1:$A$1001,customers!$C$1:$C$1001,,0))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 I144="Ara","Arabica", I144="Lib", "Liberica")</f>
        <v>Excelsa</v>
      </c>
      <c r="O144" t="str" cm="1">
        <f t="array" ref="O144">_xlfn.SWITCH(J144, "M","Medium","L","Light","D","Dark")</f>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 customers!$A$1:$A$1001, customers!$B$1:$B$1001, , 0)</f>
        <v>Deana Staite</v>
      </c>
      <c r="G145" s="2" t="str">
        <f>IF(_xlfn.XLOOKUP(C145,customers!$A$1:$A$1001,customers!$C$1:$C$1001,,0)=0, "",_xlfn.XLOOKUP(C145,customers!$A$1:$A$1001,customers!$C$1:$C$1001,,0))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 I145="Ara","Arabica", I145="Lib", "Liberica")</f>
        <v>Liberica</v>
      </c>
      <c r="O145" t="str" cm="1">
        <f t="array" ref="O145">_xlfn.SWITCH(J145, "M","Medium","L","Light","D","Dark")</f>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 customers!$A$1:$A$1001, customers!$B$1:$B$1001, , 0)</f>
        <v>Winn Keyse</v>
      </c>
      <c r="G146" s="2" t="str">
        <f>IF(_xlfn.XLOOKUP(C146,customers!$A$1:$A$1001,customers!$C$1:$C$1001,,0)=0, "",_xlfn.XLOOKUP(C146,customers!$A$1:$A$1001,customers!$C$1:$C$1001,,0))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 I146="Ara","Arabica", I146="Lib", "Liberica")</f>
        <v>Excelsa</v>
      </c>
      <c r="O146" t="str" cm="1">
        <f t="array" ref="O146">_xlfn.SWITCH(J146, "M","Medium","L","Light","D","Dark")</f>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 customers!$A$1:$A$1001, customers!$B$1:$B$1001, , 0)</f>
        <v>Osmund Clausen-Thue</v>
      </c>
      <c r="G147" s="2" t="str">
        <f>IF(_xlfn.XLOOKUP(C147,customers!$A$1:$A$1001,customers!$C$1:$C$1001,,0)=0, "",_xlfn.XLOOKUP(C147,customers!$A$1:$A$1001,customers!$C$1:$C$1001,,0))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 I147="Ara","Arabica", I147="Lib", "Liberica")</f>
        <v>Liberica</v>
      </c>
      <c r="O147" t="str" cm="1">
        <f t="array" ref="O147">_xlfn.SWITCH(J147, "M","Medium","L","Light","D","Dark")</f>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 customers!$A$1:$A$1001, customers!$B$1:$B$1001, , 0)</f>
        <v>Leonore Francisco</v>
      </c>
      <c r="G148" s="2" t="str">
        <f>IF(_xlfn.XLOOKUP(C148,customers!$A$1:$A$1001,customers!$C$1:$C$1001,,0)=0, "",_xlfn.XLOOKUP(C148,customers!$A$1:$A$1001,customers!$C$1:$C$1001,,0))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 I148="Ara","Arabica", I148="Lib", "Liberica")</f>
        <v>Liberica</v>
      </c>
      <c r="O148" t="str" cm="1">
        <f t="array" ref="O148">_xlfn.SWITCH(J148, "M","Medium","L","Light","D","Dark")</f>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 customers!$A$1:$A$1001, customers!$B$1:$B$1001, , 0)</f>
        <v>Leonore Francisco</v>
      </c>
      <c r="G149" s="2" t="str">
        <f>IF(_xlfn.XLOOKUP(C149,customers!$A$1:$A$1001,customers!$C$1:$C$1001,,0)=0, "",_xlfn.XLOOKUP(C149,customers!$A$1:$A$1001,customers!$C$1:$C$1001,,0))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 I149="Ara","Arabica", I149="Lib", "Liberica")</f>
        <v>Excelsa</v>
      </c>
      <c r="O149" t="str" cm="1">
        <f t="array" ref="O149">_xlfn.SWITCH(J149, "M","Medium","L","Light","D","Dark")</f>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 customers!$A$1:$A$1001, customers!$B$1:$B$1001, , 0)</f>
        <v>Giacobo Skingle</v>
      </c>
      <c r="G150" s="2" t="str">
        <f>IF(_xlfn.XLOOKUP(C150,customers!$A$1:$A$1001,customers!$C$1:$C$1001,,0)=0, "",_xlfn.XLOOKUP(C150,customers!$A$1:$A$1001,customers!$C$1:$C$1001,,0))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 I150="Ara","Arabica", I150="Lib", "Liberica")</f>
        <v>Excelsa</v>
      </c>
      <c r="O150" t="str" cm="1">
        <f t="array" ref="O150">_xlfn.SWITCH(J150, "M","Medium","L","Light","D","Dark")</f>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 customers!$A$1:$A$1001, customers!$B$1:$B$1001, , 0)</f>
        <v>Gerard Pirdy</v>
      </c>
      <c r="G151" s="2" t="str">
        <f>IF(_xlfn.XLOOKUP(C151,customers!$A$1:$A$1001,customers!$C$1:$C$1001,,0)=0, "",_xlfn.XLOOKUP(C151,customers!$A$1:$A$1001,customers!$C$1:$C$1001,,0))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 I151="Ara","Arabica", I151="Lib", "Liberica")</f>
        <v>Arabica</v>
      </c>
      <c r="O151" t="str" cm="1">
        <f t="array" ref="O151">_xlfn.SWITCH(J151, "M","Medium","L","Light","D","Dark")</f>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 customers!$A$1:$A$1001, customers!$B$1:$B$1001, , 0)</f>
        <v>Jacinthe Balsillie</v>
      </c>
      <c r="G152" s="2" t="str">
        <f>IF(_xlfn.XLOOKUP(C152,customers!$A$1:$A$1001,customers!$C$1:$C$1001,,0)=0, "",_xlfn.XLOOKUP(C152,customers!$A$1:$A$1001,customers!$C$1:$C$1001,,0))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 I152="Ara","Arabica", I152="Lib", "Liberica")</f>
        <v>Liberica</v>
      </c>
      <c r="O152" t="str" cm="1">
        <f t="array" ref="O152">_xlfn.SWITCH(J152, "M","Medium","L","Light","D","Dark")</f>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 customers!$A$1:$A$1001, customers!$B$1:$B$1001, , 0)</f>
        <v>Quinton Fouracres</v>
      </c>
      <c r="G153" s="2" t="str">
        <f>IF(_xlfn.XLOOKUP(C153,customers!$A$1:$A$1001,customers!$C$1:$C$1001,,0)=0, "",_xlfn.XLOOKUP(C153,customers!$A$1:$A$1001,customers!$C$1:$C$1001,,0))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 I153="Ara","Arabica", I153="Lib", "Liberica")</f>
        <v>Arabica</v>
      </c>
      <c r="O153" t="str" cm="1">
        <f t="array" ref="O153">_xlfn.SWITCH(J153, "M","Medium","L","Light","D","Dark")</f>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 customers!$A$1:$A$1001, customers!$B$1:$B$1001, , 0)</f>
        <v>Bettina Leffek</v>
      </c>
      <c r="G154" s="2" t="str">
        <f>IF(_xlfn.XLOOKUP(C154,customers!$A$1:$A$1001,customers!$C$1:$C$1001,,0)=0, "",_xlfn.XLOOKUP(C154,customers!$A$1:$A$1001,customers!$C$1:$C$1001,,0))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 I154="Ara","Arabica", I154="Lib", "Liberica")</f>
        <v>Robusta</v>
      </c>
      <c r="O154" t="str" cm="1">
        <f t="array" ref="O154">_xlfn.SWITCH(J154, "M","Medium","L","Light","D","Dark")</f>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 customers!$A$1:$A$1001, customers!$B$1:$B$1001, , 0)</f>
        <v>Hetti Penson</v>
      </c>
      <c r="G155" s="2" t="str">
        <f>IF(_xlfn.XLOOKUP(C155,customers!$A$1:$A$1001,customers!$C$1:$C$1001,,0)=0, "",_xlfn.XLOOKUP(C155,customers!$A$1:$A$1001,customers!$C$1:$C$1001,,0))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 I155="Ara","Arabica", I155="Lib", "Liberica")</f>
        <v>Robusta</v>
      </c>
      <c r="O155" t="str" cm="1">
        <f t="array" ref="O155">_xlfn.SWITCH(J155, "M","Medium","L","Light","D","Dark")</f>
        <v>Dark</v>
      </c>
      <c r="P155" t="str">
        <f>_xlfn.XLOOKUP(Orders[[#This Row],[Customer ID]],customers!$A$1:$A$1001,customers!$I$1:$I$1001,,0)</f>
        <v>No</v>
      </c>
    </row>
    <row r="156" spans="1:16" x14ac:dyDescent="0.3">
      <c r="A156" s="2" t="s">
        <v>1355</v>
      </c>
      <c r="B156" s="3">
        <v>44473</v>
      </c>
      <c r="C156" s="2" t="s">
        <v>1356</v>
      </c>
      <c r="D156" t="s">
        <v>6168</v>
      </c>
      <c r="E156" s="2">
        <v>5</v>
      </c>
      <c r="F156" s="2" t="str">
        <f>_xlfn.XLOOKUP(C156, customers!$A$1:$A$1001, customers!$B$1:$B$1001, , 0)</f>
        <v>Jocko Pray</v>
      </c>
      <c r="G156" s="2" t="str">
        <f>IF(_xlfn.XLOOKUP(C156,customers!$A$1:$A$1001,customers!$C$1:$C$1001,,0)=0, "",_xlfn.XLOOKUP(C156,customers!$A$1:$A$1001,customers!$C$1:$C$1001,,0))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 I156="Ara","Arabica", I156="Lib", "Liberica")</f>
        <v>Arabica</v>
      </c>
      <c r="O156" t="str" cm="1">
        <f t="array" ref="O156">_xlfn.SWITCH(J156, "M","Medium","L","Light","D","Dark")</f>
        <v>Dark</v>
      </c>
      <c r="P156" t="str">
        <f>_xlfn.XLOOKUP(Orders[[#This Row],[Customer ID]],customers!$A$1:$A$1001,customers!$I$1:$I$1001,,0)</f>
        <v>No</v>
      </c>
    </row>
    <row r="157" spans="1:16" x14ac:dyDescent="0.3">
      <c r="A157" s="2" t="s">
        <v>1361</v>
      </c>
      <c r="B157" s="3">
        <v>43640</v>
      </c>
      <c r="C157" s="2" t="s">
        <v>1362</v>
      </c>
      <c r="D157" t="s">
        <v>6175</v>
      </c>
      <c r="E157" s="2">
        <v>6</v>
      </c>
      <c r="F157" s="2" t="str">
        <f>_xlfn.XLOOKUP(C157, customers!$A$1:$A$1001, customers!$B$1:$B$1001, , 0)</f>
        <v>Grete Holborn</v>
      </c>
      <c r="G157" s="2" t="str">
        <f>IF(_xlfn.XLOOKUP(C157,customers!$A$1:$A$1001,customers!$C$1:$C$1001,,0)=0, "",_xlfn.XLOOKUP(C157,customers!$A$1:$A$1001,customers!$C$1:$C$1001,,0))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 I157="Ara","Arabica", I157="Lib", "Liberica")</f>
        <v>Arabica</v>
      </c>
      <c r="O157" t="str" cm="1">
        <f t="array" ref="O157">_xlfn.SWITCH(J157, "M","Medium","L","Light","D","Dark")</f>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 customers!$A$1:$A$1001, customers!$B$1:$B$1001, , 0)</f>
        <v>Fielding Keinrat</v>
      </c>
      <c r="G158" s="2" t="str">
        <f>IF(_xlfn.XLOOKUP(C158,customers!$A$1:$A$1001,customers!$C$1:$C$1001,,0)=0, "",_xlfn.XLOOKUP(C158,customers!$A$1:$A$1001,customers!$C$1:$C$1001,,0))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 I158="Ara","Arabica", I158="Lib", "Liberica")</f>
        <v>Arabica</v>
      </c>
      <c r="O158" t="str" cm="1">
        <f t="array" ref="O158">_xlfn.SWITCH(J158, "M","Medium","L","Light","D","Dark")</f>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 customers!$A$1:$A$1001, customers!$B$1:$B$1001, , 0)</f>
        <v>Paulo Yea</v>
      </c>
      <c r="G159" s="2" t="str">
        <f>IF(_xlfn.XLOOKUP(C159,customers!$A$1:$A$1001,customers!$C$1:$C$1001,,0)=0, "",_xlfn.XLOOKUP(C159,customers!$A$1:$A$1001,customers!$C$1:$C$1001,,0))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 I159="Ara","Arabica", I159="Lib", "Liberica")</f>
        <v>Robusta</v>
      </c>
      <c r="O159" t="str" cm="1">
        <f t="array" ref="O159">_xlfn.SWITCH(J159, "M","Medium","L","Light","D","Dark")</f>
        <v>Dark</v>
      </c>
      <c r="P159" t="str">
        <f>_xlfn.XLOOKUP(Orders[[#This Row],[Customer ID]],customers!$A$1:$A$1001,customers!$I$1:$I$1001,,0)</f>
        <v>No</v>
      </c>
    </row>
    <row r="160" spans="1:16" x14ac:dyDescent="0.3">
      <c r="A160" s="2" t="s">
        <v>1379</v>
      </c>
      <c r="B160" s="3">
        <v>43714</v>
      </c>
      <c r="C160" s="2" t="s">
        <v>1380</v>
      </c>
      <c r="D160" t="s">
        <v>6149</v>
      </c>
      <c r="E160" s="2">
        <v>6</v>
      </c>
      <c r="F160" s="2" t="str">
        <f>_xlfn.XLOOKUP(C160, customers!$A$1:$A$1001, customers!$B$1:$B$1001, , 0)</f>
        <v>Say Risborough</v>
      </c>
      <c r="G160" s="2" t="str">
        <f>IF(_xlfn.XLOOKUP(C160,customers!$A$1:$A$1001,customers!$C$1:$C$1001,,0)=0, "",_xlfn.XLOOKUP(C160,customers!$A$1:$A$1001,customers!$C$1:$C$1001,,0))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 I160="Ara","Arabica", I160="Lib", "Liberica")</f>
        <v>Robusta</v>
      </c>
      <c r="O160" t="str" cm="1">
        <f t="array" ref="O160">_xlfn.SWITCH(J160, "M","Medium","L","Light","D","Dark")</f>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 customers!$A$1:$A$1001, customers!$B$1:$B$1001, , 0)</f>
        <v>Alexa Sizey</v>
      </c>
      <c r="G161" s="2" t="str">
        <f>IF(_xlfn.XLOOKUP(C161,customers!$A$1:$A$1001,customers!$C$1:$C$1001,,0)=0, "",_xlfn.XLOOKUP(C161,customers!$A$1:$A$1001,customers!$C$1:$C$1001,,0))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 I161="Ara","Arabica", I161="Lib", "Liberica")</f>
        <v>Liberica</v>
      </c>
      <c r="O161" t="str" cm="1">
        <f t="array" ref="O161">_xlfn.SWITCH(J161, "M","Medium","L","Light","D","Dark")</f>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 customers!$A$1:$A$1001, customers!$B$1:$B$1001, , 0)</f>
        <v>Kari Swede</v>
      </c>
      <c r="G162" s="2" t="str">
        <f>IF(_xlfn.XLOOKUP(C162,customers!$A$1:$A$1001,customers!$C$1:$C$1001,,0)=0, "",_xlfn.XLOOKUP(C162,customers!$A$1:$A$1001,customers!$C$1:$C$1001,,0))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 I162="Ara","Arabica", I162="Lib", "Liberica")</f>
        <v>Excelsa</v>
      </c>
      <c r="O162" t="str" cm="1">
        <f t="array" ref="O162">_xlfn.SWITCH(J162, "M","Medium","L","Light","D","Dark")</f>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 customers!$A$1:$A$1001, customers!$B$1:$B$1001, , 0)</f>
        <v>Leontine Rubrow</v>
      </c>
      <c r="G163" s="2" t="str">
        <f>IF(_xlfn.XLOOKUP(C163,customers!$A$1:$A$1001,customers!$C$1:$C$1001,,0)=0, "",_xlfn.XLOOKUP(C163,customers!$A$1:$A$1001,customers!$C$1:$C$1001,,0))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 I163="Ara","Arabica", I163="Lib", "Liberica")</f>
        <v>Arabica</v>
      </c>
      <c r="O163" t="str" cm="1">
        <f t="array" ref="O163">_xlfn.SWITCH(J163, "M","Medium","L","Light","D","Dark")</f>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 customers!$A$1:$A$1001, customers!$B$1:$B$1001, , 0)</f>
        <v>Dottie Tift</v>
      </c>
      <c r="G164" s="2" t="str">
        <f>IF(_xlfn.XLOOKUP(C164,customers!$A$1:$A$1001,customers!$C$1:$C$1001,,0)=0, "",_xlfn.XLOOKUP(C164,customers!$A$1:$A$1001,customers!$C$1:$C$1001,,0))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 I164="Ara","Arabica", I164="Lib", "Liberica")</f>
        <v>Excelsa</v>
      </c>
      <c r="O164" t="str" cm="1">
        <f t="array" ref="O164">_xlfn.SWITCH(J164, "M","Medium","L","Light","D","Dark")</f>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 customers!$A$1:$A$1001, customers!$B$1:$B$1001, , 0)</f>
        <v>Gerardo Schonfeld</v>
      </c>
      <c r="G165" s="2" t="str">
        <f>IF(_xlfn.XLOOKUP(C165,customers!$A$1:$A$1001,customers!$C$1:$C$1001,,0)=0, "",_xlfn.XLOOKUP(C165,customers!$A$1:$A$1001,customers!$C$1:$C$1001,,0))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 I165="Ara","Arabica", I165="Lib", "Liberica")</f>
        <v>Robusta</v>
      </c>
      <c r="O165" t="str" cm="1">
        <f t="array" ref="O165">_xlfn.SWITCH(J165, "M","Medium","L","Light","D","Dark")</f>
        <v>Dark</v>
      </c>
      <c r="P165" t="str">
        <f>_xlfn.XLOOKUP(Orders[[#This Row],[Customer ID]],customers!$A$1:$A$1001,customers!$I$1:$I$1001,,0)</f>
        <v>No</v>
      </c>
    </row>
    <row r="166" spans="1:16" x14ac:dyDescent="0.3">
      <c r="A166" s="2" t="s">
        <v>1413</v>
      </c>
      <c r="B166" s="3">
        <v>44182</v>
      </c>
      <c r="C166" s="2" t="s">
        <v>1414</v>
      </c>
      <c r="D166" t="s">
        <v>6144</v>
      </c>
      <c r="E166" s="2">
        <v>4</v>
      </c>
      <c r="F166" s="2" t="str">
        <f>_xlfn.XLOOKUP(C166, customers!$A$1:$A$1001, customers!$B$1:$B$1001, , 0)</f>
        <v>Claiborne Feye</v>
      </c>
      <c r="G166" s="2" t="str">
        <f>IF(_xlfn.XLOOKUP(C166,customers!$A$1:$A$1001,customers!$C$1:$C$1001,,0)=0, "",_xlfn.XLOOKUP(C166,customers!$A$1:$A$1001,customers!$C$1:$C$1001,,0))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 I166="Ara","Arabica", I166="Lib", "Liberica")</f>
        <v>Excelsa</v>
      </c>
      <c r="O166" t="str" cm="1">
        <f t="array" ref="O166">_xlfn.SWITCH(J166, "M","Medium","L","Light","D","Dark")</f>
        <v>Dark</v>
      </c>
      <c r="P166" t="str">
        <f>_xlfn.XLOOKUP(Orders[[#This Row],[Customer ID]],customers!$A$1:$A$1001,customers!$I$1:$I$1001,,0)</f>
        <v>No</v>
      </c>
    </row>
    <row r="167" spans="1:16" x14ac:dyDescent="0.3">
      <c r="A167" s="2" t="s">
        <v>1420</v>
      </c>
      <c r="B167" s="3">
        <v>44234</v>
      </c>
      <c r="C167" s="2" t="s">
        <v>1421</v>
      </c>
      <c r="D167" t="s">
        <v>6177</v>
      </c>
      <c r="E167" s="2">
        <v>6</v>
      </c>
      <c r="F167" s="2" t="str">
        <f>_xlfn.XLOOKUP(C167, customers!$A$1:$A$1001, customers!$B$1:$B$1001, , 0)</f>
        <v>Mina Elstone</v>
      </c>
      <c r="G167" s="2" t="str">
        <f>IF(_xlfn.XLOOKUP(C167,customers!$A$1:$A$1001,customers!$C$1:$C$1001,,0)=0, "",_xlfn.XLOOKUP(C167,customers!$A$1:$A$1001,customers!$C$1:$C$1001,,0))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 I167="Ara","Arabica", I167="Lib", "Liberica")</f>
        <v>Robusta</v>
      </c>
      <c r="O167" t="str" cm="1">
        <f t="array" ref="O167">_xlfn.SWITCH(J167, "M","Medium","L","Light","D","Dark")</f>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 customers!$A$1:$A$1001, customers!$B$1:$B$1001, , 0)</f>
        <v>Sherman Mewrcik</v>
      </c>
      <c r="G168" s="2" t="str">
        <f>IF(_xlfn.XLOOKUP(C168,customers!$A$1:$A$1001,customers!$C$1:$C$1001,,0)=0, "",_xlfn.XLOOKUP(C168,customers!$A$1:$A$1001,customers!$C$1:$C$1001,,0))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 I168="Ara","Arabica", I168="Lib", "Liberica")</f>
        <v>Robusta</v>
      </c>
      <c r="O168" t="str" cm="1">
        <f t="array" ref="O168">_xlfn.SWITCH(J168, "M","Medium","L","Light","D","Dark")</f>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 customers!$A$1:$A$1001, customers!$B$1:$B$1001, , 0)</f>
        <v>Tamarah Fero</v>
      </c>
      <c r="G169" s="2" t="str">
        <f>IF(_xlfn.XLOOKUP(C169,customers!$A$1:$A$1001,customers!$C$1:$C$1001,,0)=0, "",_xlfn.XLOOKUP(C169,customers!$A$1:$A$1001,customers!$C$1:$C$1001,,0))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 I169="Ara","Arabica", I169="Lib", "Liberica")</f>
        <v>Excelsa</v>
      </c>
      <c r="O169" t="str" cm="1">
        <f t="array" ref="O169">_xlfn.SWITCH(J169, "M","Medium","L","Light","D","Dark")</f>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 customers!$A$1:$A$1001, customers!$B$1:$B$1001, , 0)</f>
        <v>Stanislaus Valsler</v>
      </c>
      <c r="G170" s="2" t="str">
        <f>IF(_xlfn.XLOOKUP(C170,customers!$A$1:$A$1001,customers!$C$1:$C$1001,,0)=0, "",_xlfn.XLOOKUP(C170,customers!$A$1:$A$1001,customers!$C$1:$C$1001,,0))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 I170="Ara","Arabica", I170="Lib", "Liberica")</f>
        <v>Arabica</v>
      </c>
      <c r="O170" t="str" cm="1">
        <f t="array" ref="O170">_xlfn.SWITCH(J170, "M","Medium","L","Light","D","Dark")</f>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 customers!$A$1:$A$1001, customers!$B$1:$B$1001, , 0)</f>
        <v>Felita Dauney</v>
      </c>
      <c r="G171" s="2" t="str">
        <f>IF(_xlfn.XLOOKUP(C171,customers!$A$1:$A$1001,customers!$C$1:$C$1001,,0)=0, "",_xlfn.XLOOKUP(C171,customers!$A$1:$A$1001,customers!$C$1:$C$1001,,0))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 I171="Ara","Arabica", I171="Lib", "Liberica")</f>
        <v>Robusta</v>
      </c>
      <c r="O171" t="str" cm="1">
        <f t="array" ref="O171">_xlfn.SWITCH(J171, "M","Medium","L","Light","D","Dark")</f>
        <v>Dark</v>
      </c>
      <c r="P171" t="str">
        <f>_xlfn.XLOOKUP(Orders[[#This Row],[Customer ID]],customers!$A$1:$A$1001,customers!$I$1:$I$1001,,0)</f>
        <v>No</v>
      </c>
    </row>
    <row r="172" spans="1:16" x14ac:dyDescent="0.3">
      <c r="A172" s="2" t="s">
        <v>1448</v>
      </c>
      <c r="B172" s="3">
        <v>44476</v>
      </c>
      <c r="C172" s="2" t="s">
        <v>1449</v>
      </c>
      <c r="D172" t="s">
        <v>6148</v>
      </c>
      <c r="E172" s="2">
        <v>2</v>
      </c>
      <c r="F172" s="2" t="str">
        <f>_xlfn.XLOOKUP(C172, customers!$A$1:$A$1001, customers!$B$1:$B$1001, , 0)</f>
        <v>Serena Earley</v>
      </c>
      <c r="G172" s="2" t="str">
        <f>IF(_xlfn.XLOOKUP(C172,customers!$A$1:$A$1001,customers!$C$1:$C$1001,,0)=0, "",_xlfn.XLOOKUP(C172,customers!$A$1:$A$1001,customers!$C$1:$C$1001,,0))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 I172="Ara","Arabica", I172="Lib", "Liberica")</f>
        <v>Excelsa</v>
      </c>
      <c r="O172" t="str" cm="1">
        <f t="array" ref="O172">_xlfn.SWITCH(J172, "M","Medium","L","Light","D","Dark")</f>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 customers!$A$1:$A$1001, customers!$B$1:$B$1001, , 0)</f>
        <v>Minny Chamberlayne</v>
      </c>
      <c r="G173" s="2" t="str">
        <f>IF(_xlfn.XLOOKUP(C173,customers!$A$1:$A$1001,customers!$C$1:$C$1001,,0)=0, "",_xlfn.XLOOKUP(C173,customers!$A$1:$A$1001,customers!$C$1:$C$1001,,0))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 I173="Ara","Arabica", I173="Lib", "Liberica")</f>
        <v>Excelsa</v>
      </c>
      <c r="O173" t="str" cm="1">
        <f t="array" ref="O173">_xlfn.SWITCH(J173, "M","Medium","L","Light","D","Dark")</f>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 customers!$A$1:$A$1001, customers!$B$1:$B$1001, , 0)</f>
        <v>Bartholemy Flaherty</v>
      </c>
      <c r="G174" s="2" t="str">
        <f>IF(_xlfn.XLOOKUP(C174,customers!$A$1:$A$1001,customers!$C$1:$C$1001,,0)=0, "",_xlfn.XLOOKUP(C174,customers!$A$1:$A$1001,customers!$C$1:$C$1001,,0))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 I174="Ara","Arabica", I174="Lib", "Liberica")</f>
        <v>Excelsa</v>
      </c>
      <c r="O174" t="str" cm="1">
        <f t="array" ref="O174">_xlfn.SWITCH(J174, "M","Medium","L","Light","D","Dark")</f>
        <v>Dark</v>
      </c>
      <c r="P174" t="str">
        <f>_xlfn.XLOOKUP(Orders[[#This Row],[Customer ID]],customers!$A$1:$A$1001,customers!$I$1:$I$1001,,0)</f>
        <v>No</v>
      </c>
    </row>
    <row r="175" spans="1:16" x14ac:dyDescent="0.3">
      <c r="A175" s="2" t="s">
        <v>1464</v>
      </c>
      <c r="B175" s="3">
        <v>44720</v>
      </c>
      <c r="C175" s="2" t="s">
        <v>1465</v>
      </c>
      <c r="D175" t="s">
        <v>6151</v>
      </c>
      <c r="E175" s="2">
        <v>4</v>
      </c>
      <c r="F175" s="2" t="str">
        <f>_xlfn.XLOOKUP(C175, customers!$A$1:$A$1001, customers!$B$1:$B$1001, , 0)</f>
        <v>Oran Colbeck</v>
      </c>
      <c r="G175" s="2" t="str">
        <f>IF(_xlfn.XLOOKUP(C175,customers!$A$1:$A$1001,customers!$C$1:$C$1001,,0)=0, "",_xlfn.XLOOKUP(C175,customers!$A$1:$A$1001,customers!$C$1:$C$1001,,0))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 I175="Ara","Arabica", I175="Lib", "Liberica")</f>
        <v>Robusta</v>
      </c>
      <c r="O175" t="str" cm="1">
        <f t="array" ref="O175">_xlfn.SWITCH(J175, "M","Medium","L","Light","D","Dark")</f>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 customers!$A$1:$A$1001, customers!$B$1:$B$1001, , 0)</f>
        <v>Elysee Sketch</v>
      </c>
      <c r="G176" s="2" t="str">
        <f>IF(_xlfn.XLOOKUP(C176,customers!$A$1:$A$1001,customers!$C$1:$C$1001,,0)=0, "",_xlfn.XLOOKUP(C176,customers!$A$1:$A$1001,customers!$C$1:$C$1001,,0))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 I176="Ara","Arabica", I176="Lib", "Liberica")</f>
        <v>Excelsa</v>
      </c>
      <c r="O176" t="str" cm="1">
        <f t="array" ref="O176">_xlfn.SWITCH(J176, "M","Medium","L","Light","D","Dark")</f>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 customers!$A$1:$A$1001, customers!$B$1:$B$1001, , 0)</f>
        <v>Ethelda Hobbing</v>
      </c>
      <c r="G177" s="2" t="str">
        <f>IF(_xlfn.XLOOKUP(C177,customers!$A$1:$A$1001,customers!$C$1:$C$1001,,0)=0, "",_xlfn.XLOOKUP(C177,customers!$A$1:$A$1001,customers!$C$1:$C$1001,,0))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 I177="Ara","Arabica", I177="Lib", "Liberica")</f>
        <v>Excelsa</v>
      </c>
      <c r="O177" t="str" cm="1">
        <f t="array" ref="O177">_xlfn.SWITCH(J177, "M","Medium","L","Light","D","Dark")</f>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 customers!$A$1:$A$1001, customers!$B$1:$B$1001, , 0)</f>
        <v>Odille Thynne</v>
      </c>
      <c r="G178" s="2" t="str">
        <f>IF(_xlfn.XLOOKUP(C178,customers!$A$1:$A$1001,customers!$C$1:$C$1001,,0)=0, "",_xlfn.XLOOKUP(C178,customers!$A$1:$A$1001,customers!$C$1:$C$1001,,0))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 I178="Ara","Arabica", I178="Lib", "Liberica")</f>
        <v>Excelsa</v>
      </c>
      <c r="O178" t="str" cm="1">
        <f t="array" ref="O178">_xlfn.SWITCH(J178, "M","Medium","L","Light","D","Dark")</f>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 customers!$A$1:$A$1001, customers!$B$1:$B$1001, , 0)</f>
        <v>Emlynne Heining</v>
      </c>
      <c r="G179" s="2" t="str">
        <f>IF(_xlfn.XLOOKUP(C179,customers!$A$1:$A$1001,customers!$C$1:$C$1001,,0)=0, "",_xlfn.XLOOKUP(C179,customers!$A$1:$A$1001,customers!$C$1:$C$1001,,0))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 I179="Ara","Arabica", I179="Lib", "Liberica")</f>
        <v>Robusta</v>
      </c>
      <c r="O179" t="str" cm="1">
        <f t="array" ref="O179">_xlfn.SWITCH(J179, "M","Medium","L","Light","D","Dark")</f>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 customers!$A$1:$A$1001, customers!$B$1:$B$1001, , 0)</f>
        <v>Katerina Melloi</v>
      </c>
      <c r="G180" s="2" t="str">
        <f>IF(_xlfn.XLOOKUP(C180,customers!$A$1:$A$1001,customers!$C$1:$C$1001,,0)=0, "",_xlfn.XLOOKUP(C180,customers!$A$1:$A$1001,customers!$C$1:$C$1001,,0))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 I180="Ara","Arabica", I180="Lib", "Liberica")</f>
        <v>Arabica</v>
      </c>
      <c r="O180" t="str" cm="1">
        <f t="array" ref="O180">_xlfn.SWITCH(J180, "M","Medium","L","Light","D","Dark")</f>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 customers!$A$1:$A$1001, customers!$B$1:$B$1001, , 0)</f>
        <v>Tiffany Scardafield</v>
      </c>
      <c r="G181" s="2" t="str">
        <f>IF(_xlfn.XLOOKUP(C181,customers!$A$1:$A$1001,customers!$C$1:$C$1001,,0)=0, "",_xlfn.XLOOKUP(C181,customers!$A$1:$A$1001,customers!$C$1:$C$1001,,0))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 I181="Ara","Arabica", I181="Lib", "Liberica")</f>
        <v>Arabica</v>
      </c>
      <c r="O181" t="str" cm="1">
        <f t="array" ref="O181">_xlfn.SWITCH(J181, "M","Medium","L","Light","D","Dark")</f>
        <v>Dark</v>
      </c>
      <c r="P181" t="str">
        <f>_xlfn.XLOOKUP(Orders[[#This Row],[Customer ID]],customers!$A$1:$A$1001,customers!$I$1:$I$1001,,0)</f>
        <v>No</v>
      </c>
    </row>
    <row r="182" spans="1:16" x14ac:dyDescent="0.3">
      <c r="A182" s="2" t="s">
        <v>1503</v>
      </c>
      <c r="B182" s="3">
        <v>43910</v>
      </c>
      <c r="C182" s="2" t="s">
        <v>1504</v>
      </c>
      <c r="D182" t="s">
        <v>6184</v>
      </c>
      <c r="E182" s="2">
        <v>5</v>
      </c>
      <c r="F182" s="2" t="str">
        <f>_xlfn.XLOOKUP(C182, customers!$A$1:$A$1001, customers!$B$1:$B$1001, , 0)</f>
        <v>Abrahan Mussen</v>
      </c>
      <c r="G182" s="2" t="str">
        <f>IF(_xlfn.XLOOKUP(C182,customers!$A$1:$A$1001,customers!$C$1:$C$1001,,0)=0, "",_xlfn.XLOOKUP(C182,customers!$A$1:$A$1001,customers!$C$1:$C$1001,,0))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 I182="Ara","Arabica", I182="Lib", "Liberica")</f>
        <v>Excelsa</v>
      </c>
      <c r="O182" t="str" cm="1">
        <f t="array" ref="O182">_xlfn.SWITCH(J182, "M","Medium","L","Light","D","Dark")</f>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 customers!$A$1:$A$1001, customers!$B$1:$B$1001, , 0)</f>
        <v>Abrahan Mussen</v>
      </c>
      <c r="G183" s="2" t="str">
        <f>IF(_xlfn.XLOOKUP(C183,customers!$A$1:$A$1001,customers!$C$1:$C$1001,,0)=0, "",_xlfn.XLOOKUP(C183,customers!$A$1:$A$1001,customers!$C$1:$C$1001,,0))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 I183="Ara","Arabica", I183="Lib", "Liberica")</f>
        <v>Arabica</v>
      </c>
      <c r="O183" t="str" cm="1">
        <f t="array" ref="O183">_xlfn.SWITCH(J183, "M","Medium","L","Light","D","Dark")</f>
        <v>Dark</v>
      </c>
      <c r="P183" t="str">
        <f>_xlfn.XLOOKUP(Orders[[#This Row],[Customer ID]],customers!$A$1:$A$1001,customers!$I$1:$I$1001,,0)</f>
        <v>No</v>
      </c>
    </row>
    <row r="184" spans="1:16" x14ac:dyDescent="0.3">
      <c r="A184" s="2" t="s">
        <v>1514</v>
      </c>
      <c r="B184" s="3">
        <v>44284</v>
      </c>
      <c r="C184" s="2" t="s">
        <v>1515</v>
      </c>
      <c r="D184" t="s">
        <v>6172</v>
      </c>
      <c r="E184" s="2">
        <v>6</v>
      </c>
      <c r="F184" s="2" t="str">
        <f>_xlfn.XLOOKUP(C184, customers!$A$1:$A$1001, customers!$B$1:$B$1001, , 0)</f>
        <v>Anny Mundford</v>
      </c>
      <c r="G184" s="2" t="str">
        <f>IF(_xlfn.XLOOKUP(C184,customers!$A$1:$A$1001,customers!$C$1:$C$1001,,0)=0, "",_xlfn.XLOOKUP(C184,customers!$A$1:$A$1001,customers!$C$1:$C$1001,,0))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 I184="Ara","Arabica", I184="Lib", "Liberica")</f>
        <v>Robusta</v>
      </c>
      <c r="O184" t="str" cm="1">
        <f t="array" ref="O184">_xlfn.SWITCH(J184, "M","Medium","L","Light","D","Dark")</f>
        <v>Dark</v>
      </c>
      <c r="P184" t="str">
        <f>_xlfn.XLOOKUP(Orders[[#This Row],[Customer ID]],customers!$A$1:$A$1001,customers!$I$1:$I$1001,,0)</f>
        <v>No</v>
      </c>
    </row>
    <row r="185" spans="1:16" x14ac:dyDescent="0.3">
      <c r="A185" s="2" t="s">
        <v>1520</v>
      </c>
      <c r="B185" s="3">
        <v>44512</v>
      </c>
      <c r="C185" s="2" t="s">
        <v>1521</v>
      </c>
      <c r="D185" t="s">
        <v>6156</v>
      </c>
      <c r="E185" s="2">
        <v>2</v>
      </c>
      <c r="F185" s="2" t="str">
        <f>_xlfn.XLOOKUP(C185, customers!$A$1:$A$1001, customers!$B$1:$B$1001, , 0)</f>
        <v>Tory Walas</v>
      </c>
      <c r="G185" s="2" t="str">
        <f>IF(_xlfn.XLOOKUP(C185,customers!$A$1:$A$1001,customers!$C$1:$C$1001,,0)=0, "",_xlfn.XLOOKUP(C185,customers!$A$1:$A$1001,customers!$C$1:$C$1001,,0))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 I185="Ara","Arabica", I185="Lib", "Liberica")</f>
        <v>Excelsa</v>
      </c>
      <c r="O185" t="str" cm="1">
        <f t="array" ref="O185">_xlfn.SWITCH(J185, "M","Medium","L","Light","D","Dark")</f>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 customers!$A$1:$A$1001, customers!$B$1:$B$1001, , 0)</f>
        <v>Isa Blazewicz</v>
      </c>
      <c r="G186" s="2" t="str">
        <f>IF(_xlfn.XLOOKUP(C186,customers!$A$1:$A$1001,customers!$C$1:$C$1001,,0)=0, "",_xlfn.XLOOKUP(C186,customers!$A$1:$A$1001,customers!$C$1:$C$1001,,0))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 I186="Ara","Arabica", I186="Lib", "Liberica")</f>
        <v>Arabica</v>
      </c>
      <c r="O186" t="str" cm="1">
        <f t="array" ref="O186">_xlfn.SWITCH(J186, "M","Medium","L","Light","D","Dark")</f>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 customers!$A$1:$A$1001, customers!$B$1:$B$1001, , 0)</f>
        <v>Angie Rizzetti</v>
      </c>
      <c r="G187" s="2" t="str">
        <f>IF(_xlfn.XLOOKUP(C187,customers!$A$1:$A$1001,customers!$C$1:$C$1001,,0)=0, "",_xlfn.XLOOKUP(C187,customers!$A$1:$A$1001,customers!$C$1:$C$1001,,0))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 I187="Ara","Arabica", I187="Lib", "Liberica")</f>
        <v>Excelsa</v>
      </c>
      <c r="O187" t="str" cm="1">
        <f t="array" ref="O187">_xlfn.SWITCH(J187, "M","Medium","L","Light","D","Dark")</f>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 customers!$A$1:$A$1001, customers!$B$1:$B$1001, , 0)</f>
        <v>Mord Meriet</v>
      </c>
      <c r="G188" s="2" t="str">
        <f>IF(_xlfn.XLOOKUP(C188,customers!$A$1:$A$1001,customers!$C$1:$C$1001,,0)=0, "",_xlfn.XLOOKUP(C188,customers!$A$1:$A$1001,customers!$C$1:$C$1001,,0))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 I188="Ara","Arabica", I188="Lib", "Liberica")</f>
        <v>Robusta</v>
      </c>
      <c r="O188" t="str" cm="1">
        <f t="array" ref="O188">_xlfn.SWITCH(J188, "M","Medium","L","Light","D","Dark")</f>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 customers!$A$1:$A$1001, customers!$B$1:$B$1001, , 0)</f>
        <v>Lawrence Pratt</v>
      </c>
      <c r="G189" s="2" t="str">
        <f>IF(_xlfn.XLOOKUP(C189,customers!$A$1:$A$1001,customers!$C$1:$C$1001,,0)=0, "",_xlfn.XLOOKUP(C189,customers!$A$1:$A$1001,customers!$C$1:$C$1001,,0))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 I189="Ara","Arabica", I189="Lib", "Liberica")</f>
        <v>Liberica</v>
      </c>
      <c r="O189" t="str" cm="1">
        <f t="array" ref="O189">_xlfn.SWITCH(J189, "M","Medium","L","Light","D","Dark")</f>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 customers!$A$1:$A$1001, customers!$B$1:$B$1001, , 0)</f>
        <v>Astrix Kitchingham</v>
      </c>
      <c r="G190" s="2" t="str">
        <f>IF(_xlfn.XLOOKUP(C190,customers!$A$1:$A$1001,customers!$C$1:$C$1001,,0)=0, "",_xlfn.XLOOKUP(C190,customers!$A$1:$A$1001,customers!$C$1:$C$1001,,0))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 I190="Ara","Arabica", I190="Lib", "Liberica")</f>
        <v>Excelsa</v>
      </c>
      <c r="O190" t="str" cm="1">
        <f t="array" ref="O190">_xlfn.SWITCH(J190, "M","Medium","L","Light","D","Dark")</f>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 customers!$A$1:$A$1001, customers!$B$1:$B$1001, , 0)</f>
        <v>Burnard Bartholin</v>
      </c>
      <c r="G191" s="2" t="str">
        <f>IF(_xlfn.XLOOKUP(C191,customers!$A$1:$A$1001,customers!$C$1:$C$1001,,0)=0, "",_xlfn.XLOOKUP(C191,customers!$A$1:$A$1001,customers!$C$1:$C$1001,,0))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 I191="Ara","Arabica", I191="Lib", "Liberica")</f>
        <v>Liberica</v>
      </c>
      <c r="O191" t="str" cm="1">
        <f t="array" ref="O191">_xlfn.SWITCH(J191, "M","Medium","L","Light","D","Dark")</f>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 customers!$A$1:$A$1001, customers!$B$1:$B$1001, , 0)</f>
        <v>Madelene Prinn</v>
      </c>
      <c r="G192" s="2" t="str">
        <f>IF(_xlfn.XLOOKUP(C192,customers!$A$1:$A$1001,customers!$C$1:$C$1001,,0)=0, "",_xlfn.XLOOKUP(C192,customers!$A$1:$A$1001,customers!$C$1:$C$1001,,0))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 I192="Ara","Arabica", I192="Lib", "Liberica")</f>
        <v>Liberica</v>
      </c>
      <c r="O192" t="str" cm="1">
        <f t="array" ref="O192">_xlfn.SWITCH(J192, "M","Medium","L","Light","D","Dark")</f>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 customers!$A$1:$A$1001, customers!$B$1:$B$1001, , 0)</f>
        <v>Alisun Baudino</v>
      </c>
      <c r="G193" s="2" t="str">
        <f>IF(_xlfn.XLOOKUP(C193,customers!$A$1:$A$1001,customers!$C$1:$C$1001,,0)=0, "",_xlfn.XLOOKUP(C193,customers!$A$1:$A$1001,customers!$C$1:$C$1001,,0))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 I193="Ara","Arabica", I193="Lib", "Liberica")</f>
        <v>Liberica</v>
      </c>
      <c r="O193" t="str" cm="1">
        <f t="array" ref="O193">_xlfn.SWITCH(J193, "M","Medium","L","Light","D","Dark")</f>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 customers!$A$1:$A$1001, customers!$B$1:$B$1001, , 0)</f>
        <v>Philipa Petrushanko</v>
      </c>
      <c r="G194" s="2" t="str">
        <f>IF(_xlfn.XLOOKUP(C194,customers!$A$1:$A$1001,customers!$C$1:$C$1001,,0)=0, "",_xlfn.XLOOKUP(C194,customers!$A$1:$A$1001,customers!$C$1:$C$1001,,0))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 I194="Ara","Arabica", I194="Lib", "Liberica")</f>
        <v>Excelsa</v>
      </c>
      <c r="O194" t="str" cm="1">
        <f t="array" ref="O194">_xlfn.SWITCH(J194, "M","Medium","L","Light","D","Dark")</f>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 customers!$A$1:$A$1001, customers!$B$1:$B$1001, , 0)</f>
        <v>Kimberli Mustchin</v>
      </c>
      <c r="G195" s="2" t="str">
        <f>IF(_xlfn.XLOOKUP(C195,customers!$A$1:$A$1001,customers!$C$1:$C$1001,,0)=0, "",_xlfn.XLOOKUP(C195,customers!$A$1:$A$1001,customers!$C$1:$C$1001,,0))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 I195="Ara","Arabica", I195="Lib", "Liberica")</f>
        <v>Excelsa</v>
      </c>
      <c r="O195" t="str" cm="1">
        <f t="array" ref="O195">_xlfn.SWITCH(J195, "M","Medium","L","Light","D","Dark")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 customers!$A$1:$A$1001, customers!$B$1:$B$1001, , 0)</f>
        <v>Emlynne Laird</v>
      </c>
      <c r="G196" s="2" t="str">
        <f>IF(_xlfn.XLOOKUP(C196,customers!$A$1:$A$1001,customers!$C$1:$C$1001,,0)=0, "",_xlfn.XLOOKUP(C196,customers!$A$1:$A$1001,customers!$C$1:$C$1001,,0))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 I196="Ara","Arabica", I196="Lib", "Liberica")</f>
        <v>Excelsa</v>
      </c>
      <c r="O196" t="str" cm="1">
        <f t="array" ref="O196">_xlfn.SWITCH(J196, "M","Medium","L","Light","D","Dark")</f>
        <v>Dark</v>
      </c>
      <c r="P196" t="str">
        <f>_xlfn.XLOOKUP(Orders[[#This Row],[Customer ID]],customers!$A$1:$A$1001,customers!$I$1:$I$1001,,0)</f>
        <v>No</v>
      </c>
    </row>
    <row r="197" spans="1:16" x14ac:dyDescent="0.3">
      <c r="A197" s="2" t="s">
        <v>1590</v>
      </c>
      <c r="B197" s="3">
        <v>43683</v>
      </c>
      <c r="C197" s="2" t="s">
        <v>1591</v>
      </c>
      <c r="D197" t="s">
        <v>6140</v>
      </c>
      <c r="E197" s="2">
        <v>3</v>
      </c>
      <c r="F197" s="2" t="str">
        <f>_xlfn.XLOOKUP(C197, customers!$A$1:$A$1001, customers!$B$1:$B$1001, , 0)</f>
        <v>Marlena Howsden</v>
      </c>
      <c r="G197" s="2" t="str">
        <f>IF(_xlfn.XLOOKUP(C197,customers!$A$1:$A$1001,customers!$C$1:$C$1001,,0)=0, "",_xlfn.XLOOKUP(C197,customers!$A$1:$A$1001,customers!$C$1:$C$1001,,0))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 I197="Ara","Arabica", I197="Lib", "Liberica")</f>
        <v>Arabica</v>
      </c>
      <c r="O197" t="str" cm="1">
        <f t="array" ref="O197">_xlfn.SWITCH(J197, "M","Medium","L","Light","D","Dark")</f>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 customers!$A$1:$A$1001, customers!$B$1:$B$1001, , 0)</f>
        <v>Nealson Cuttler</v>
      </c>
      <c r="G198" s="2" t="str">
        <f>IF(_xlfn.XLOOKUP(C198,customers!$A$1:$A$1001,customers!$C$1:$C$1001,,0)=0, "",_xlfn.XLOOKUP(C198,customers!$A$1:$A$1001,customers!$C$1:$C$1001,,0))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 I198="Ara","Arabica", I198="Lib", "Liberica")</f>
        <v>Excelsa</v>
      </c>
      <c r="O198" t="str" cm="1">
        <f t="array" ref="O198">_xlfn.SWITCH(J198, "M","Medium","L","Light","D","Dark")</f>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 customers!$A$1:$A$1001, customers!$B$1:$B$1001, , 0)</f>
        <v>Nealson Cuttler</v>
      </c>
      <c r="G199" s="2" t="str">
        <f>IF(_xlfn.XLOOKUP(C199,customers!$A$1:$A$1001,customers!$C$1:$C$1001,,0)=0, "",_xlfn.XLOOKUP(C199,customers!$A$1:$A$1001,customers!$C$1:$C$1001,,0))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 I199="Ara","Arabica", I199="Lib", "Liberica")</f>
        <v>Liberica</v>
      </c>
      <c r="O199" t="str" cm="1">
        <f t="array" ref="O199">_xlfn.SWITCH(J199, "M","Medium","L","Light","D","Dark")</f>
        <v>Dark</v>
      </c>
      <c r="P199" t="str">
        <f>_xlfn.XLOOKUP(Orders[[#This Row],[Customer ID]],customers!$A$1:$A$1001,customers!$I$1:$I$1001,,0)</f>
        <v>No</v>
      </c>
    </row>
    <row r="200" spans="1:16" x14ac:dyDescent="0.3">
      <c r="A200" s="2" t="s">
        <v>1596</v>
      </c>
      <c r="B200" s="3">
        <v>44339</v>
      </c>
      <c r="C200" s="2" t="s">
        <v>1597</v>
      </c>
      <c r="D200" t="s">
        <v>6165</v>
      </c>
      <c r="E200" s="2">
        <v>3</v>
      </c>
      <c r="F200" s="2" t="str">
        <f>_xlfn.XLOOKUP(C200, customers!$A$1:$A$1001, customers!$B$1:$B$1001, , 0)</f>
        <v>Nealson Cuttler</v>
      </c>
      <c r="G200" s="2" t="str">
        <f>IF(_xlfn.XLOOKUP(C200,customers!$A$1:$A$1001,customers!$C$1:$C$1001,,0)=0, "",_xlfn.XLOOKUP(C200,customers!$A$1:$A$1001,customers!$C$1:$C$1001,,0))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 I200="Ara","Arabica", I200="Lib", "Liberica")</f>
        <v>Liberica</v>
      </c>
      <c r="O200" t="str" cm="1">
        <f t="array" ref="O200">_xlfn.SWITCH(J200, "M","Medium","L","Light","D","Dark")</f>
        <v>Dark</v>
      </c>
      <c r="P200" t="str">
        <f>_xlfn.XLOOKUP(Orders[[#This Row],[Customer ID]],customers!$A$1:$A$1001,customers!$I$1:$I$1001,,0)</f>
        <v>No</v>
      </c>
    </row>
    <row r="201" spans="1:16" x14ac:dyDescent="0.3">
      <c r="A201" s="2" t="s">
        <v>1596</v>
      </c>
      <c r="B201" s="3">
        <v>44339</v>
      </c>
      <c r="C201" s="2" t="s">
        <v>1597</v>
      </c>
      <c r="D201" t="s">
        <v>6161</v>
      </c>
      <c r="E201" s="2">
        <v>4</v>
      </c>
      <c r="F201" s="2" t="str">
        <f>_xlfn.XLOOKUP(C201, customers!$A$1:$A$1001, customers!$B$1:$B$1001, , 0)</f>
        <v>Nealson Cuttler</v>
      </c>
      <c r="G201" s="2" t="str">
        <f>IF(_xlfn.XLOOKUP(C201,customers!$A$1:$A$1001,customers!$C$1:$C$1001,,0)=0, "",_xlfn.XLOOKUP(C201,customers!$A$1:$A$1001,customers!$C$1:$C$1001,,0))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 I201="Ara","Arabica", I201="Lib", "Liberica")</f>
        <v>Liberica</v>
      </c>
      <c r="O201" t="str" cm="1">
        <f t="array" ref="O201">_xlfn.SWITCH(J201, "M","Medium","L","Light","D","Dark")</f>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 customers!$A$1:$A$1001, customers!$B$1:$B$1001, , 0)</f>
        <v>Nealson Cuttler</v>
      </c>
      <c r="G202" s="2" t="str">
        <f>IF(_xlfn.XLOOKUP(C202,customers!$A$1:$A$1001,customers!$C$1:$C$1001,,0)=0, "",_xlfn.XLOOKUP(C202,customers!$A$1:$A$1001,customers!$C$1:$C$1001,,0))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 I202="Ara","Arabica", I202="Lib", "Liberica")</f>
        <v>Excelsa</v>
      </c>
      <c r="O202" t="str" cm="1">
        <f t="array" ref="O202">_xlfn.SWITCH(J202, "M","Medium","L","Light","D","Dark")</f>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 customers!$A$1:$A$1001, customers!$B$1:$B$1001, , 0)</f>
        <v>Adriana Lazarus</v>
      </c>
      <c r="G203" s="2" t="str">
        <f>IF(_xlfn.XLOOKUP(C203,customers!$A$1:$A$1001,customers!$C$1:$C$1001,,0)=0, "",_xlfn.XLOOKUP(C203,customers!$A$1:$A$1001,customers!$C$1:$C$1001,,0))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 I203="Ara","Arabica", I203="Lib", "Liberica")</f>
        <v>Liberica</v>
      </c>
      <c r="O203" t="str" cm="1">
        <f t="array" ref="O203">_xlfn.SWITCH(J203, "M","Medium","L","Light","D","Dark")</f>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 customers!$A$1:$A$1001, customers!$B$1:$B$1001, , 0)</f>
        <v>Tallie felip</v>
      </c>
      <c r="G204" s="2" t="str">
        <f>IF(_xlfn.XLOOKUP(C204,customers!$A$1:$A$1001,customers!$C$1:$C$1001,,0)=0, "",_xlfn.XLOOKUP(C204,customers!$A$1:$A$1001,customers!$C$1:$C$1001,,0))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 I204="Ara","Arabica", I204="Lib", "Liberica")</f>
        <v>Liberica</v>
      </c>
      <c r="O204" t="str" cm="1">
        <f t="array" ref="O204">_xlfn.SWITCH(J204, "M","Medium","L","Light","D","Dark")</f>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 customers!$A$1:$A$1001, customers!$B$1:$B$1001, , 0)</f>
        <v>Vanna Le - Count</v>
      </c>
      <c r="G205" s="2" t="str">
        <f>IF(_xlfn.XLOOKUP(C205,customers!$A$1:$A$1001,customers!$C$1:$C$1001,,0)=0, "",_xlfn.XLOOKUP(C205,customers!$A$1:$A$1001,customers!$C$1:$C$1001,,0))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 I205="Ara","Arabica", I205="Lib", "Liberica")</f>
        <v>Liberica</v>
      </c>
      <c r="O205" t="str" cm="1">
        <f t="array" ref="O205">_xlfn.SWITCH(J205, "M","Medium","L","Light","D","Dark")</f>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 customers!$A$1:$A$1001, customers!$B$1:$B$1001, , 0)</f>
        <v>Sarette Ducarel</v>
      </c>
      <c r="G206" s="2" t="str">
        <f>IF(_xlfn.XLOOKUP(C206,customers!$A$1:$A$1001,customers!$C$1:$C$1001,,0)=0, "",_xlfn.XLOOKUP(C206,customers!$A$1:$A$1001,customers!$C$1:$C$1001,,0))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 I206="Ara","Arabica", I206="Lib", "Liberica")</f>
        <v>Excelsa</v>
      </c>
      <c r="O206" t="str" cm="1">
        <f t="array" ref="O206">_xlfn.SWITCH(J206, "M","Medium","L","Light","D","Dark")</f>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 customers!$A$1:$A$1001, customers!$B$1:$B$1001, , 0)</f>
        <v>Kendra Glison</v>
      </c>
      <c r="G207" s="2" t="str">
        <f>IF(_xlfn.XLOOKUP(C207,customers!$A$1:$A$1001,customers!$C$1:$C$1001,,0)=0, "",_xlfn.XLOOKUP(C207,customers!$A$1:$A$1001,customers!$C$1:$C$1001,,0))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 I207="Ara","Arabica", I207="Lib", "Liberica")</f>
        <v>Robusta</v>
      </c>
      <c r="O207" t="str" cm="1">
        <f t="array" ref="O207">_xlfn.SWITCH(J207, "M","Medium","L","Light","D","Dark")</f>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 customers!$A$1:$A$1001, customers!$B$1:$B$1001, , 0)</f>
        <v>Nertie Poolman</v>
      </c>
      <c r="G208" s="2" t="str">
        <f>IF(_xlfn.XLOOKUP(C208,customers!$A$1:$A$1001,customers!$C$1:$C$1001,,0)=0, "",_xlfn.XLOOKUP(C208,customers!$A$1:$A$1001,customers!$C$1:$C$1001,,0))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 I208="Ara","Arabica", I208="Lib", "Liberica")</f>
        <v>Arabica</v>
      </c>
      <c r="O208" t="str" cm="1">
        <f t="array" ref="O208">_xlfn.SWITCH(J208, "M","Medium","L","Light","D","Dark")</f>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 customers!$A$1:$A$1001, customers!$B$1:$B$1001, , 0)</f>
        <v>Orbadiah Duny</v>
      </c>
      <c r="G209" s="2" t="str">
        <f>IF(_xlfn.XLOOKUP(C209,customers!$A$1:$A$1001,customers!$C$1:$C$1001,,0)=0, "",_xlfn.XLOOKUP(C209,customers!$A$1:$A$1001,customers!$C$1:$C$1001,,0))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 I209="Ara","Arabica", I209="Lib", "Liberica")</f>
        <v>Arabica</v>
      </c>
      <c r="O209" t="str" cm="1">
        <f t="array" ref="O209">_xlfn.SWITCH(J209, "M","Medium","L","Light","D","Dark")</f>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 customers!$A$1:$A$1001, customers!$B$1:$B$1001, , 0)</f>
        <v>Constance Halfhide</v>
      </c>
      <c r="G210" s="2" t="str">
        <f>IF(_xlfn.XLOOKUP(C210,customers!$A$1:$A$1001,customers!$C$1:$C$1001,,0)=0, "",_xlfn.XLOOKUP(C210,customers!$A$1:$A$1001,customers!$C$1:$C$1001,,0))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 I210="Ara","Arabica", I210="Lib", "Liberica")</f>
        <v>Excelsa</v>
      </c>
      <c r="O210" t="str" cm="1">
        <f t="array" ref="O210">_xlfn.SWITCH(J210, "M","Medium","L","Light","D","Dark")</f>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 customers!$A$1:$A$1001, customers!$B$1:$B$1001, , 0)</f>
        <v>Fransisco Malecky</v>
      </c>
      <c r="G211" s="2" t="str">
        <f>IF(_xlfn.XLOOKUP(C211,customers!$A$1:$A$1001,customers!$C$1:$C$1001,,0)=0, "",_xlfn.XLOOKUP(C211,customers!$A$1:$A$1001,customers!$C$1:$C$1001,,0))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 I211="Ara","Arabica", I211="Lib", "Liberica")</f>
        <v>Arabica</v>
      </c>
      <c r="O211" t="str" cm="1">
        <f t="array" ref="O211">_xlfn.SWITCH(J211, "M","Medium","L","Light","D","Dark")</f>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 customers!$A$1:$A$1001, customers!$B$1:$B$1001, , 0)</f>
        <v>Anselma Attwater</v>
      </c>
      <c r="G212" s="2" t="str">
        <f>IF(_xlfn.XLOOKUP(C212,customers!$A$1:$A$1001,customers!$C$1:$C$1001,,0)=0, "",_xlfn.XLOOKUP(C212,customers!$A$1:$A$1001,customers!$C$1:$C$1001,,0))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 I212="Ara","Arabica", I212="Lib", "Liberica")</f>
        <v>Liberica</v>
      </c>
      <c r="O212" t="str" cm="1">
        <f t="array" ref="O212">_xlfn.SWITCH(J212, "M","Medium","L","Light","D","Dark")</f>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 customers!$A$1:$A$1001, customers!$B$1:$B$1001, , 0)</f>
        <v>Minette Whellans</v>
      </c>
      <c r="G213" s="2" t="str">
        <f>IF(_xlfn.XLOOKUP(C213,customers!$A$1:$A$1001,customers!$C$1:$C$1001,,0)=0, "",_xlfn.XLOOKUP(C213,customers!$A$1:$A$1001,customers!$C$1:$C$1001,,0))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 I213="Ara","Arabica", I213="Lib", "Liberica")</f>
        <v>Excelsa</v>
      </c>
      <c r="O213" t="str" cm="1">
        <f t="array" ref="O213">_xlfn.SWITCH(J213, "M","Medium","L","Light","D","Dark")</f>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 customers!$A$1:$A$1001, customers!$B$1:$B$1001, , 0)</f>
        <v>Dael Camilletti</v>
      </c>
      <c r="G214" s="2" t="str">
        <f>IF(_xlfn.XLOOKUP(C214,customers!$A$1:$A$1001,customers!$C$1:$C$1001,,0)=0, "",_xlfn.XLOOKUP(C214,customers!$A$1:$A$1001,customers!$C$1:$C$1001,,0))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 I214="Ara","Arabica", I214="Lib", "Liberica")</f>
        <v>Excelsa</v>
      </c>
      <c r="O214" t="str" cm="1">
        <f t="array" ref="O214">_xlfn.SWITCH(J214, "M","Medium","L","Light","D","Dark")</f>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 customers!$A$1:$A$1001, customers!$B$1:$B$1001, , 0)</f>
        <v>Emiline Galgey</v>
      </c>
      <c r="G215" s="2" t="str">
        <f>IF(_xlfn.XLOOKUP(C215,customers!$A$1:$A$1001,customers!$C$1:$C$1001,,0)=0, "",_xlfn.XLOOKUP(C215,customers!$A$1:$A$1001,customers!$C$1:$C$1001,,0))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 I215="Ara","Arabica", I215="Lib", "Liberica")</f>
        <v>Robusta</v>
      </c>
      <c r="O215" t="str" cm="1">
        <f t="array" ref="O215">_xlfn.SWITCH(J215, "M","Medium","L","Light","D","Dark")</f>
        <v>Dark</v>
      </c>
      <c r="P215" t="str">
        <f>_xlfn.XLOOKUP(Orders[[#This Row],[Customer ID]],customers!$A$1:$A$1001,customers!$I$1:$I$1001,,0)</f>
        <v>No</v>
      </c>
    </row>
    <row r="216" spans="1:16" x14ac:dyDescent="0.3">
      <c r="A216" s="2" t="s">
        <v>1694</v>
      </c>
      <c r="B216" s="3">
        <v>43775</v>
      </c>
      <c r="C216" s="2" t="s">
        <v>1695</v>
      </c>
      <c r="D216" t="s">
        <v>6170</v>
      </c>
      <c r="E216" s="2">
        <v>2</v>
      </c>
      <c r="F216" s="2" t="str">
        <f>_xlfn.XLOOKUP(C216, customers!$A$1:$A$1001, customers!$B$1:$B$1001, , 0)</f>
        <v>Murdock Hame</v>
      </c>
      <c r="G216" s="2" t="str">
        <f>IF(_xlfn.XLOOKUP(C216,customers!$A$1:$A$1001,customers!$C$1:$C$1001,,0)=0, "",_xlfn.XLOOKUP(C216,customers!$A$1:$A$1001,customers!$C$1:$C$1001,,0))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 I216="Ara","Arabica", I216="Lib", "Liberica")</f>
        <v>Liberica</v>
      </c>
      <c r="O216" t="str" cm="1">
        <f t="array" ref="O216">_xlfn.SWITCH(J216, "M","Medium","L","Light","D","Dark")</f>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 customers!$A$1:$A$1001, customers!$B$1:$B$1001, , 0)</f>
        <v>Ilka Gurnee</v>
      </c>
      <c r="G217" s="2" t="str">
        <f>IF(_xlfn.XLOOKUP(C217,customers!$A$1:$A$1001,customers!$C$1:$C$1001,,0)=0, "",_xlfn.XLOOKUP(C217,customers!$A$1:$A$1001,customers!$C$1:$C$1001,,0))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 I217="Ara","Arabica", I217="Lib", "Liberica")</f>
        <v>Liberica</v>
      </c>
      <c r="O217" t="str" cm="1">
        <f t="array" ref="O217">_xlfn.SWITCH(J217, "M","Medium","L","Light","D","Dark")</f>
        <v>Dark</v>
      </c>
      <c r="P217" t="str">
        <f>_xlfn.XLOOKUP(Orders[[#This Row],[Customer ID]],customers!$A$1:$A$1001,customers!$I$1:$I$1001,,0)</f>
        <v>No</v>
      </c>
    </row>
    <row r="218" spans="1:16" x14ac:dyDescent="0.3">
      <c r="A218" s="2" t="s">
        <v>1707</v>
      </c>
      <c r="B218" s="3">
        <v>44470</v>
      </c>
      <c r="C218" s="2" t="s">
        <v>1708</v>
      </c>
      <c r="D218" t="s">
        <v>6162</v>
      </c>
      <c r="E218" s="2">
        <v>4</v>
      </c>
      <c r="F218" s="2" t="str">
        <f>_xlfn.XLOOKUP(C218, customers!$A$1:$A$1001, customers!$B$1:$B$1001, , 0)</f>
        <v>Alfy Snowding</v>
      </c>
      <c r="G218" s="2" t="str">
        <f>IF(_xlfn.XLOOKUP(C218,customers!$A$1:$A$1001,customers!$C$1:$C$1001,,0)=0, "",_xlfn.XLOOKUP(C218,customers!$A$1:$A$1001,customers!$C$1:$C$1001,,0))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 I218="Ara","Arabica", I218="Lib", "Liberica")</f>
        <v>Liberica</v>
      </c>
      <c r="O218" t="str" cm="1">
        <f t="array" ref="O218">_xlfn.SWITCH(J218, "M","Medium","L","Light","D","Dark")</f>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 customers!$A$1:$A$1001, customers!$B$1:$B$1001, , 0)</f>
        <v>Godfry Poinsett</v>
      </c>
      <c r="G219" s="2" t="str">
        <f>IF(_xlfn.XLOOKUP(C219,customers!$A$1:$A$1001,customers!$C$1:$C$1001,,0)=0, "",_xlfn.XLOOKUP(C219,customers!$A$1:$A$1001,customers!$C$1:$C$1001,,0))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 I219="Ara","Arabica", I219="Lib", "Liberica")</f>
        <v>Excelsa</v>
      </c>
      <c r="O219" t="str" cm="1">
        <f t="array" ref="O219">_xlfn.SWITCH(J219, "M","Medium","L","Light","D","Dark")</f>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 customers!$A$1:$A$1001, customers!$B$1:$B$1001, , 0)</f>
        <v>Rem Furman</v>
      </c>
      <c r="G220" s="2" t="str">
        <f>IF(_xlfn.XLOOKUP(C220,customers!$A$1:$A$1001,customers!$C$1:$C$1001,,0)=0, "",_xlfn.XLOOKUP(C220,customers!$A$1:$A$1001,customers!$C$1:$C$1001,,0))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 I220="Ara","Arabica", I220="Lib", "Liberica")</f>
        <v>Arabica</v>
      </c>
      <c r="O220" t="str" cm="1">
        <f t="array" ref="O220">_xlfn.SWITCH(J220, "M","Medium","L","Light","D","Dark")</f>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 customers!$A$1:$A$1001, customers!$B$1:$B$1001, , 0)</f>
        <v>Charis Crosier</v>
      </c>
      <c r="G221" s="2" t="str">
        <f>IF(_xlfn.XLOOKUP(C221,customers!$A$1:$A$1001,customers!$C$1:$C$1001,,0)=0, "",_xlfn.XLOOKUP(C221,customers!$A$1:$A$1001,customers!$C$1:$C$1001,,0))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 I221="Ara","Arabica", I221="Lib", "Liberica")</f>
        <v>Robusta</v>
      </c>
      <c r="O221" t="str" cm="1">
        <f t="array" ref="O221">_xlfn.SWITCH(J221, "M","Medium","L","Light","D","Dark")</f>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 customers!$A$1:$A$1001, customers!$B$1:$B$1001, , 0)</f>
        <v>Charis Crosier</v>
      </c>
      <c r="G222" s="2" t="str">
        <f>IF(_xlfn.XLOOKUP(C222,customers!$A$1:$A$1001,customers!$C$1:$C$1001,,0)=0, "",_xlfn.XLOOKUP(C222,customers!$A$1:$A$1001,customers!$C$1:$C$1001,,0))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 I222="Ara","Arabica", I222="Lib", "Liberica")</f>
        <v>Robusta</v>
      </c>
      <c r="O222" t="str" cm="1">
        <f t="array" ref="O222">_xlfn.SWITCH(J222, "M","Medium","L","Light","D","Dark")</f>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 customers!$A$1:$A$1001, customers!$B$1:$B$1001, , 0)</f>
        <v>Lenka Rushmer</v>
      </c>
      <c r="G223" s="2" t="str">
        <f>IF(_xlfn.XLOOKUP(C223,customers!$A$1:$A$1001,customers!$C$1:$C$1001,,0)=0, "",_xlfn.XLOOKUP(C223,customers!$A$1:$A$1001,customers!$C$1:$C$1001,,0))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 I223="Ara","Arabica", I223="Lib", "Liberica")</f>
        <v>Arabica</v>
      </c>
      <c r="O223" t="str" cm="1">
        <f t="array" ref="O223">_xlfn.SWITCH(J223, "M","Medium","L","Light","D","Dark")</f>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 customers!$A$1:$A$1001, customers!$B$1:$B$1001, , 0)</f>
        <v>Waneta Edinborough</v>
      </c>
      <c r="G224" s="2" t="str">
        <f>IF(_xlfn.XLOOKUP(C224,customers!$A$1:$A$1001,customers!$C$1:$C$1001,,0)=0, "",_xlfn.XLOOKUP(C224,customers!$A$1:$A$1001,customers!$C$1:$C$1001,,0))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 I224="Ara","Arabica", I224="Lib", "Liberica")</f>
        <v>Liberica</v>
      </c>
      <c r="O224" t="str" cm="1">
        <f t="array" ref="O224">_xlfn.SWITCH(J224, "M","Medium","L","Light","D","Dark")</f>
        <v>Dark</v>
      </c>
      <c r="P224" t="str">
        <f>_xlfn.XLOOKUP(Orders[[#This Row],[Customer ID]],customers!$A$1:$A$1001,customers!$I$1:$I$1001,,0)</f>
        <v>No</v>
      </c>
    </row>
    <row r="225" spans="1:16" x14ac:dyDescent="0.3">
      <c r="A225" s="2" t="s">
        <v>1748</v>
      </c>
      <c r="B225" s="3">
        <v>44109</v>
      </c>
      <c r="C225" s="2" t="s">
        <v>1749</v>
      </c>
      <c r="D225" t="s">
        <v>6171</v>
      </c>
      <c r="E225" s="2">
        <v>4</v>
      </c>
      <c r="F225" s="2" t="str">
        <f>_xlfn.XLOOKUP(C225, customers!$A$1:$A$1001, customers!$B$1:$B$1001, , 0)</f>
        <v>Bobbe Piggott</v>
      </c>
      <c r="G225" s="2" t="str">
        <f>IF(_xlfn.XLOOKUP(C225,customers!$A$1:$A$1001,customers!$C$1:$C$1001,,0)=0, "",_xlfn.XLOOKUP(C225,customers!$A$1:$A$1001,customers!$C$1:$C$1001,,0))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 I225="Ara","Arabica", I225="Lib", "Liberica")</f>
        <v>Excelsa</v>
      </c>
      <c r="O225" t="str" cm="1">
        <f t="array" ref="O225">_xlfn.SWITCH(J225, "M","Medium","L","Light","D","Dark")</f>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 customers!$A$1:$A$1001, customers!$B$1:$B$1001, , 0)</f>
        <v>Ketty Bromehead</v>
      </c>
      <c r="G226" s="2" t="str">
        <f>IF(_xlfn.XLOOKUP(C226,customers!$A$1:$A$1001,customers!$C$1:$C$1001,,0)=0, "",_xlfn.XLOOKUP(C226,customers!$A$1:$A$1001,customers!$C$1:$C$1001,,0))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 I226="Ara","Arabica", I226="Lib", "Liberica")</f>
        <v>Liberica</v>
      </c>
      <c r="O226" t="str" cm="1">
        <f t="array" ref="O226">_xlfn.SWITCH(J226, "M","Medium","L","Light","D","Dark")</f>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 customers!$A$1:$A$1001, customers!$B$1:$B$1001, , 0)</f>
        <v>Elsbeth Westerman</v>
      </c>
      <c r="G227" s="2" t="str">
        <f>IF(_xlfn.XLOOKUP(C227,customers!$A$1:$A$1001,customers!$C$1:$C$1001,,0)=0, "",_xlfn.XLOOKUP(C227,customers!$A$1:$A$1001,customers!$C$1:$C$1001,,0))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 I227="Ara","Arabica", I227="Lib", "Liberica")</f>
        <v>Robusta</v>
      </c>
      <c r="O227" t="str" cm="1">
        <f t="array" ref="O227">_xlfn.SWITCH(J227, "M","Medium","L","Light","D","Dark")</f>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 customers!$A$1:$A$1001, customers!$B$1:$B$1001, , 0)</f>
        <v>Anabelle Hutchens</v>
      </c>
      <c r="G228" s="2" t="str">
        <f>IF(_xlfn.XLOOKUP(C228,customers!$A$1:$A$1001,customers!$C$1:$C$1001,,0)=0, "",_xlfn.XLOOKUP(C228,customers!$A$1:$A$1001,customers!$C$1:$C$1001,,0))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 I228="Ara","Arabica", I228="Lib", "Liberica")</f>
        <v>Arabica</v>
      </c>
      <c r="O228" t="str" cm="1">
        <f t="array" ref="O228">_xlfn.SWITCH(J228, "M","Medium","L","Light","D","Dark")</f>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 customers!$A$1:$A$1001, customers!$B$1:$B$1001, , 0)</f>
        <v>Noak Wyvill</v>
      </c>
      <c r="G229" s="2" t="str">
        <f>IF(_xlfn.XLOOKUP(C229,customers!$A$1:$A$1001,customers!$C$1:$C$1001,,0)=0, "",_xlfn.XLOOKUP(C229,customers!$A$1:$A$1001,customers!$C$1:$C$1001,,0))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 I229="Ara","Arabica", I229="Lib", "Liberica")</f>
        <v>Robusta</v>
      </c>
      <c r="O229" t="str" cm="1">
        <f t="array" ref="O229">_xlfn.SWITCH(J229, "M","Medium","L","Light","D","Dark")</f>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 customers!$A$1:$A$1001, customers!$B$1:$B$1001, , 0)</f>
        <v>Beltran Mathon</v>
      </c>
      <c r="G230" s="2" t="str">
        <f>IF(_xlfn.XLOOKUP(C230,customers!$A$1:$A$1001,customers!$C$1:$C$1001,,0)=0, "",_xlfn.XLOOKUP(C230,customers!$A$1:$A$1001,customers!$C$1:$C$1001,,0))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 I230="Ara","Arabica", I230="Lib", "Liberica")</f>
        <v>Robusta</v>
      </c>
      <c r="O230" t="str" cm="1">
        <f t="array" ref="O230">_xlfn.SWITCH(J230, "M","Medium","L","Light","D","Dark")</f>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 customers!$A$1:$A$1001, customers!$B$1:$B$1001, , 0)</f>
        <v>Kristos Streight</v>
      </c>
      <c r="G231" s="2" t="str">
        <f>IF(_xlfn.XLOOKUP(C231,customers!$A$1:$A$1001,customers!$C$1:$C$1001,,0)=0, "",_xlfn.XLOOKUP(C231,customers!$A$1:$A$1001,customers!$C$1:$C$1001,,0))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 I231="Ara","Arabica", I231="Lib", "Liberica")</f>
        <v>Liberica</v>
      </c>
      <c r="O231" t="str" cm="1">
        <f t="array" ref="O231">_xlfn.SWITCH(J231, "M","Medium","L","Light","D","Dark")</f>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 customers!$A$1:$A$1001, customers!$B$1:$B$1001, , 0)</f>
        <v>Portie Cutchie</v>
      </c>
      <c r="G232" s="2" t="str">
        <f>IF(_xlfn.XLOOKUP(C232,customers!$A$1:$A$1001,customers!$C$1:$C$1001,,0)=0, "",_xlfn.XLOOKUP(C232,customers!$A$1:$A$1001,customers!$C$1:$C$1001,,0))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 I232="Ara","Arabica", I232="Lib", "Liberica")</f>
        <v>Arabica</v>
      </c>
      <c r="O232" t="str" cm="1">
        <f t="array" ref="O232">_xlfn.SWITCH(J232, "M","Medium","L","Light","D","Dark")</f>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 customers!$A$1:$A$1001, customers!$B$1:$B$1001, , 0)</f>
        <v>Sinclare Edsell</v>
      </c>
      <c r="G233" s="2" t="str">
        <f>IF(_xlfn.XLOOKUP(C233,customers!$A$1:$A$1001,customers!$C$1:$C$1001,,0)=0, "",_xlfn.XLOOKUP(C233,customers!$A$1:$A$1001,customers!$C$1:$C$1001,,0))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 I233="Ara","Arabica", I233="Lib", "Liberica")</f>
        <v>Liberica</v>
      </c>
      <c r="O233" t="str" cm="1">
        <f t="array" ref="O233">_xlfn.SWITCH(J233, "M","Medium","L","Light","D","Dark")</f>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 customers!$A$1:$A$1001, customers!$B$1:$B$1001, , 0)</f>
        <v>Conny Gheraldi</v>
      </c>
      <c r="G234" s="2" t="str">
        <f>IF(_xlfn.XLOOKUP(C234,customers!$A$1:$A$1001,customers!$C$1:$C$1001,,0)=0, "",_xlfn.XLOOKUP(C234,customers!$A$1:$A$1001,customers!$C$1:$C$1001,,0))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 I234="Ara","Arabica", I234="Lib", "Liberica")</f>
        <v>Liberica</v>
      </c>
      <c r="O234" t="str" cm="1">
        <f t="array" ref="O234">_xlfn.SWITCH(J234, "M","Medium","L","Light","D","Dark")</f>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 customers!$A$1:$A$1001, customers!$B$1:$B$1001, , 0)</f>
        <v>Beryle Kenwell</v>
      </c>
      <c r="G235" s="2" t="str">
        <f>IF(_xlfn.XLOOKUP(C235,customers!$A$1:$A$1001,customers!$C$1:$C$1001,,0)=0, "",_xlfn.XLOOKUP(C235,customers!$A$1:$A$1001,customers!$C$1:$C$1001,,0))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 I235="Ara","Arabica", I235="Lib", "Liberica")</f>
        <v>Excelsa</v>
      </c>
      <c r="O235" t="str" cm="1">
        <f t="array" ref="O235">_xlfn.SWITCH(J235, "M","Medium","L","Light","D","Dark")</f>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 customers!$A$1:$A$1001, customers!$B$1:$B$1001, , 0)</f>
        <v>Tomas Sutty</v>
      </c>
      <c r="G236" s="2" t="str">
        <f>IF(_xlfn.XLOOKUP(C236,customers!$A$1:$A$1001,customers!$C$1:$C$1001,,0)=0, "",_xlfn.XLOOKUP(C236,customers!$A$1:$A$1001,customers!$C$1:$C$1001,,0))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 I236="Ara","Arabica", I236="Lib", "Liberica")</f>
        <v>Liberica</v>
      </c>
      <c r="O236" t="str" cm="1">
        <f t="array" ref="O236">_xlfn.SWITCH(J236, "M","Medium","L","Light","D","Dark")</f>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 customers!$A$1:$A$1001, customers!$B$1:$B$1001, , 0)</f>
        <v>Samuele Ales0</v>
      </c>
      <c r="G237" s="2" t="str">
        <f>IF(_xlfn.XLOOKUP(C237,customers!$A$1:$A$1001,customers!$C$1:$C$1001,,0)=0, "",_xlfn.XLOOKUP(C237,customers!$A$1:$A$1001,customers!$C$1:$C$1001,,0))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 I237="Ara","Arabica", I237="Lib", "Liberica")</f>
        <v>Liberica</v>
      </c>
      <c r="O237" t="str" cm="1">
        <f t="array" ref="O237">_xlfn.SWITCH(J237, "M","Medium","L","Light","D","Dark")</f>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 customers!$A$1:$A$1001, customers!$B$1:$B$1001, , 0)</f>
        <v>Carlie Harce</v>
      </c>
      <c r="G238" s="2" t="str">
        <f>IF(_xlfn.XLOOKUP(C238,customers!$A$1:$A$1001,customers!$C$1:$C$1001,,0)=0, "",_xlfn.XLOOKUP(C238,customers!$A$1:$A$1001,customers!$C$1:$C$1001,,0))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 I238="Ara","Arabica", I238="Lib", "Liberica")</f>
        <v>Liberica</v>
      </c>
      <c r="O238" t="str" cm="1">
        <f t="array" ref="O238">_xlfn.SWITCH(J238, "M","Medium","L","Light","D","Dark")</f>
        <v>Dark</v>
      </c>
      <c r="P238" t="str">
        <f>_xlfn.XLOOKUP(Orders[[#This Row],[Customer ID]],customers!$A$1:$A$1001,customers!$I$1:$I$1001,,0)</f>
        <v>No</v>
      </c>
    </row>
    <row r="239" spans="1:16" x14ac:dyDescent="0.3">
      <c r="A239" s="2" t="s">
        <v>1828</v>
      </c>
      <c r="B239" s="3">
        <v>44563</v>
      </c>
      <c r="C239" s="2" t="s">
        <v>1829</v>
      </c>
      <c r="D239" t="s">
        <v>6178</v>
      </c>
      <c r="E239" s="2">
        <v>1</v>
      </c>
      <c r="F239" s="2" t="str">
        <f>_xlfn.XLOOKUP(C239, customers!$A$1:$A$1001, customers!$B$1:$B$1001, , 0)</f>
        <v>Craggy Bril</v>
      </c>
      <c r="G239" s="2" t="str">
        <f>IF(_xlfn.XLOOKUP(C239,customers!$A$1:$A$1001,customers!$C$1:$C$1001,,0)=0, "",_xlfn.XLOOKUP(C239,customers!$A$1:$A$1001,customers!$C$1:$C$1001,,0))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 I239="Ara","Arabica", I239="Lib", "Liberica")</f>
        <v>Robusta</v>
      </c>
      <c r="O239" t="str" cm="1">
        <f t="array" ref="O239">_xlfn.SWITCH(J239, "M","Medium","L","Light","D","Dark")</f>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 customers!$A$1:$A$1001, customers!$B$1:$B$1001, , 0)</f>
        <v>Friederike Drysdale</v>
      </c>
      <c r="G240" s="2" t="str">
        <f>IF(_xlfn.XLOOKUP(C240,customers!$A$1:$A$1001,customers!$C$1:$C$1001,,0)=0, "",_xlfn.XLOOKUP(C240,customers!$A$1:$A$1001,customers!$C$1:$C$1001,,0))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 I240="Ara","Arabica", I240="Lib", "Liberica")</f>
        <v>Robusta</v>
      </c>
      <c r="O240" t="str" cm="1">
        <f t="array" ref="O240">_xlfn.SWITCH(J240, "M","Medium","L","Light","D","Dark")</f>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 customers!$A$1:$A$1001, customers!$B$1:$B$1001, , 0)</f>
        <v>Devon Magowan</v>
      </c>
      <c r="G241" s="2" t="str">
        <f>IF(_xlfn.XLOOKUP(C241,customers!$A$1:$A$1001,customers!$C$1:$C$1001,,0)=0, "",_xlfn.XLOOKUP(C241,customers!$A$1:$A$1001,customers!$C$1:$C$1001,,0))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 I241="Ara","Arabica", I241="Lib", "Liberica")</f>
        <v>Excelsa</v>
      </c>
      <c r="O241" t="str" cm="1">
        <f t="array" ref="O241">_xlfn.SWITCH(J241, "M","Medium","L","Light","D","Dark")</f>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 customers!$A$1:$A$1001, customers!$B$1:$B$1001, , 0)</f>
        <v>Codi Littrell</v>
      </c>
      <c r="G242" s="2" t="str">
        <f>IF(_xlfn.XLOOKUP(C242,customers!$A$1:$A$1001,customers!$C$1:$C$1001,,0)=0, "",_xlfn.XLOOKUP(C242,customers!$A$1:$A$1001,customers!$C$1:$C$1001,,0))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 I242="Ara","Arabica", I242="Lib", "Liberica")</f>
        <v>Arabica</v>
      </c>
      <c r="O242" t="str" cm="1">
        <f t="array" ref="O242">_xlfn.SWITCH(J242, "M","Medium","L","Light","D","Dark")</f>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 customers!$A$1:$A$1001, customers!$B$1:$B$1001, , 0)</f>
        <v>Christel Speak</v>
      </c>
      <c r="G243" s="2" t="str">
        <f>IF(_xlfn.XLOOKUP(C243,customers!$A$1:$A$1001,customers!$C$1:$C$1001,,0)=0, "",_xlfn.XLOOKUP(C243,customers!$A$1:$A$1001,customers!$C$1:$C$1001,,0))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 I243="Ara","Arabica", I243="Lib", "Liberica")</f>
        <v>Robusta</v>
      </c>
      <c r="O243" t="str" cm="1">
        <f t="array" ref="O243">_xlfn.SWITCH(J243, "M","Medium","L","Light","D","Dark")</f>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 customers!$A$1:$A$1001, customers!$B$1:$B$1001, , 0)</f>
        <v>Sibella Rushbrooke</v>
      </c>
      <c r="G244" s="2" t="str">
        <f>IF(_xlfn.XLOOKUP(C244,customers!$A$1:$A$1001,customers!$C$1:$C$1001,,0)=0, "",_xlfn.XLOOKUP(C244,customers!$A$1:$A$1001,customers!$C$1:$C$1001,,0))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 I244="Ara","Arabica", I244="Lib", "Liberica")</f>
        <v>Excelsa</v>
      </c>
      <c r="O244" t="str" cm="1">
        <f t="array" ref="O244">_xlfn.SWITCH(J244, "M","Medium","L","Light","D","Dark")</f>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 customers!$A$1:$A$1001, customers!$B$1:$B$1001, , 0)</f>
        <v>Tammie Drynan</v>
      </c>
      <c r="G245" s="2" t="str">
        <f>IF(_xlfn.XLOOKUP(C245,customers!$A$1:$A$1001,customers!$C$1:$C$1001,,0)=0, "",_xlfn.XLOOKUP(C245,customers!$A$1:$A$1001,customers!$C$1:$C$1001,,0))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 I245="Ara","Arabica", I245="Lib", "Liberica")</f>
        <v>Excelsa</v>
      </c>
      <c r="O245" t="str" cm="1">
        <f t="array" ref="O245">_xlfn.SWITCH(J245, "M","Medium","L","Light","D","Dark")</f>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 customers!$A$1:$A$1001, customers!$B$1:$B$1001, , 0)</f>
        <v>Effie Yurkov</v>
      </c>
      <c r="G246" s="2" t="str">
        <f>IF(_xlfn.XLOOKUP(C246,customers!$A$1:$A$1001,customers!$C$1:$C$1001,,0)=0, "",_xlfn.XLOOKUP(C246,customers!$A$1:$A$1001,customers!$C$1:$C$1001,,0))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 I246="Ara","Arabica", I246="Lib", "Liberica")</f>
        <v>Liberica</v>
      </c>
      <c r="O246" t="str" cm="1">
        <f t="array" ref="O246">_xlfn.SWITCH(J246, "M","Medium","L","Light","D","Dark")</f>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 customers!$A$1:$A$1001, customers!$B$1:$B$1001, , 0)</f>
        <v>Lexie Mallan</v>
      </c>
      <c r="G247" s="2" t="str">
        <f>IF(_xlfn.XLOOKUP(C247,customers!$A$1:$A$1001,customers!$C$1:$C$1001,,0)=0, "",_xlfn.XLOOKUP(C247,customers!$A$1:$A$1001,customers!$C$1:$C$1001,,0))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 I247="Ara","Arabica", I247="Lib", "Liberica")</f>
        <v>Liberica</v>
      </c>
      <c r="O247" t="str" cm="1">
        <f t="array" ref="O247">_xlfn.SWITCH(J247, "M","Medium","L","Light","D","Dark")</f>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 customers!$A$1:$A$1001, customers!$B$1:$B$1001, , 0)</f>
        <v>Georgena Bentjens</v>
      </c>
      <c r="G248" s="2" t="str">
        <f>IF(_xlfn.XLOOKUP(C248,customers!$A$1:$A$1001,customers!$C$1:$C$1001,,0)=0, "",_xlfn.XLOOKUP(C248,customers!$A$1:$A$1001,customers!$C$1:$C$1001,,0))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 I248="Ara","Arabica", I248="Lib", "Liberica")</f>
        <v>Liberica</v>
      </c>
      <c r="O248" t="str" cm="1">
        <f t="array" ref="O248">_xlfn.SWITCH(J248, "M","Medium","L","Light","D","Dark")</f>
        <v>Dark</v>
      </c>
      <c r="P248" t="str">
        <f>_xlfn.XLOOKUP(Orders[[#This Row],[Customer ID]],customers!$A$1:$A$1001,customers!$I$1:$I$1001,,0)</f>
        <v>No</v>
      </c>
    </row>
    <row r="249" spans="1:16" x14ac:dyDescent="0.3">
      <c r="A249" s="2" t="s">
        <v>1884</v>
      </c>
      <c r="B249" s="3">
        <v>44131</v>
      </c>
      <c r="C249" s="2" t="s">
        <v>1885</v>
      </c>
      <c r="D249" t="s">
        <v>6178</v>
      </c>
      <c r="E249" s="2">
        <v>6</v>
      </c>
      <c r="F249" s="2" t="str">
        <f>_xlfn.XLOOKUP(C249, customers!$A$1:$A$1001, customers!$B$1:$B$1001, , 0)</f>
        <v>Delmar Beasant</v>
      </c>
      <c r="G249" s="2" t="str">
        <f>IF(_xlfn.XLOOKUP(C249,customers!$A$1:$A$1001,customers!$C$1:$C$1001,,0)=0, "",_xlfn.XLOOKUP(C249,customers!$A$1:$A$1001,customers!$C$1:$C$1001,,0))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 I249="Ara","Arabica", I249="Lib", "Liberica")</f>
        <v>Robusta</v>
      </c>
      <c r="O249" t="str" cm="1">
        <f t="array" ref="O249">_xlfn.SWITCH(J249, "M","Medium","L","Light","D","Dark")</f>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 customers!$A$1:$A$1001, customers!$B$1:$B$1001, , 0)</f>
        <v>Lyn Entwistle</v>
      </c>
      <c r="G250" s="2" t="str">
        <f>IF(_xlfn.XLOOKUP(C250,customers!$A$1:$A$1001,customers!$C$1:$C$1001,,0)=0, "",_xlfn.XLOOKUP(C250,customers!$A$1:$A$1001,customers!$C$1:$C$1001,,0))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 I250="Ara","Arabica", I250="Lib", "Liberica")</f>
        <v>Arabica</v>
      </c>
      <c r="O250" t="str" cm="1">
        <f t="array" ref="O250">_xlfn.SWITCH(J250, "M","Medium","L","Light","D","Dark")</f>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 customers!$A$1:$A$1001, customers!$B$1:$B$1001, , 0)</f>
        <v>Zacharias Kiffe</v>
      </c>
      <c r="G251" s="2" t="str">
        <f>IF(_xlfn.XLOOKUP(C251,customers!$A$1:$A$1001,customers!$C$1:$C$1001,,0)=0, "",_xlfn.XLOOKUP(C251,customers!$A$1:$A$1001,customers!$C$1:$C$1001,,0))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 I251="Ara","Arabica", I251="Lib", "Liberica")</f>
        <v>Liberica</v>
      </c>
      <c r="O251" t="str" cm="1">
        <f t="array" ref="O251">_xlfn.SWITCH(J251, "M","Medium","L","Light","D","Dark")</f>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 customers!$A$1:$A$1001, customers!$B$1:$B$1001, , 0)</f>
        <v>Mercedes Acott</v>
      </c>
      <c r="G252" s="2" t="str">
        <f>IF(_xlfn.XLOOKUP(C252,customers!$A$1:$A$1001,customers!$C$1:$C$1001,,0)=0, "",_xlfn.XLOOKUP(C252,customers!$A$1:$A$1001,customers!$C$1:$C$1001,,0))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 I252="Ara","Arabica", I252="Lib", "Liberica")</f>
        <v>Robusta</v>
      </c>
      <c r="O252" t="str" cm="1">
        <f t="array" ref="O252">_xlfn.SWITCH(J252, "M","Medium","L","Light","D","Dark")</f>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 customers!$A$1:$A$1001, customers!$B$1:$B$1001, , 0)</f>
        <v>Connor Heaviside</v>
      </c>
      <c r="G253" s="2" t="str">
        <f>IF(_xlfn.XLOOKUP(C253,customers!$A$1:$A$1001,customers!$C$1:$C$1001,,0)=0, "",_xlfn.XLOOKUP(C253,customers!$A$1:$A$1001,customers!$C$1:$C$1001,,0))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 I253="Ara","Arabica", I253="Lib", "Liberica")</f>
        <v>Excelsa</v>
      </c>
      <c r="O253" t="str" cm="1">
        <f t="array" ref="O253">_xlfn.SWITCH(J253, "M","Medium","L","Light","D","Dark")</f>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 customers!$A$1:$A$1001, customers!$B$1:$B$1001, , 0)</f>
        <v>Devy Bulbrook</v>
      </c>
      <c r="G254" s="2" t="str">
        <f>IF(_xlfn.XLOOKUP(C254,customers!$A$1:$A$1001,customers!$C$1:$C$1001,,0)=0, "",_xlfn.XLOOKUP(C254,customers!$A$1:$A$1001,customers!$C$1:$C$1001,,0))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 I254="Ara","Arabica", I254="Lib", "Liberica")</f>
        <v>Arabica</v>
      </c>
      <c r="O254" t="str" cm="1">
        <f t="array" ref="O254">_xlfn.SWITCH(J254, "M","Medium","L","Light","D","Dark")</f>
        <v>Dark</v>
      </c>
      <c r="P254" t="str">
        <f>_xlfn.XLOOKUP(Orders[[#This Row],[Customer ID]],customers!$A$1:$A$1001,customers!$I$1:$I$1001,,0)</f>
        <v>No</v>
      </c>
    </row>
    <row r="255" spans="1:16" x14ac:dyDescent="0.3">
      <c r="A255" s="2" t="s">
        <v>1917</v>
      </c>
      <c r="B255" s="3">
        <v>44523</v>
      </c>
      <c r="C255" s="2" t="s">
        <v>1918</v>
      </c>
      <c r="D255" t="s">
        <v>6162</v>
      </c>
      <c r="E255" s="2">
        <v>4</v>
      </c>
      <c r="F255" s="2" t="str">
        <f>_xlfn.XLOOKUP(C255, customers!$A$1:$A$1001, customers!$B$1:$B$1001, , 0)</f>
        <v>Leia Kernan</v>
      </c>
      <c r="G255" s="2" t="str">
        <f>IF(_xlfn.XLOOKUP(C255,customers!$A$1:$A$1001,customers!$C$1:$C$1001,,0)=0, "",_xlfn.XLOOKUP(C255,customers!$A$1:$A$1001,customers!$C$1:$C$1001,,0))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 I255="Ara","Arabica", I255="Lib", "Liberica")</f>
        <v>Liberica</v>
      </c>
      <c r="O255" t="str" cm="1">
        <f t="array" ref="O255">_xlfn.SWITCH(J255, "M","Medium","L","Light","D","Dark")</f>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 customers!$A$1:$A$1001, customers!$B$1:$B$1001, , 0)</f>
        <v>Rosaline McLae</v>
      </c>
      <c r="G256" s="2" t="str">
        <f>IF(_xlfn.XLOOKUP(C256,customers!$A$1:$A$1001,customers!$C$1:$C$1001,,0)=0, "",_xlfn.XLOOKUP(C256,customers!$A$1:$A$1001,customers!$C$1:$C$1001,,0))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 I256="Ara","Arabica", I256="Lib", "Liberica")</f>
        <v>Robusta</v>
      </c>
      <c r="O256" t="str" cm="1">
        <f t="array" ref="O256">_xlfn.SWITCH(J256, "M","Medium","L","Light","D","Dark")</f>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 customers!$A$1:$A$1001, customers!$B$1:$B$1001, , 0)</f>
        <v>Cleve Blowfelde</v>
      </c>
      <c r="G257" s="2" t="str">
        <f>IF(_xlfn.XLOOKUP(C257,customers!$A$1:$A$1001,customers!$C$1:$C$1001,,0)=0, "",_xlfn.XLOOKUP(C257,customers!$A$1:$A$1001,customers!$C$1:$C$1001,,0))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 I257="Ara","Arabica", I257="Lib", "Liberica")</f>
        <v>Robusta</v>
      </c>
      <c r="O257" t="str" cm="1">
        <f t="array" ref="O257">_xlfn.SWITCH(J257, "M","Medium","L","Light","D","Dark")</f>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 customers!$A$1:$A$1001, customers!$B$1:$B$1001, , 0)</f>
        <v>Zacharias Kiffe</v>
      </c>
      <c r="G258" s="2" t="str">
        <f>IF(_xlfn.XLOOKUP(C258,customers!$A$1:$A$1001,customers!$C$1:$C$1001,,0)=0, "",_xlfn.XLOOKUP(C258,customers!$A$1:$A$1001,customers!$C$1:$C$1001,,0))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 I258="Ara","Arabica", I258="Lib", "Liberica")</f>
        <v>Liberica</v>
      </c>
      <c r="O258" t="str" cm="1">
        <f t="array" ref="O258">_xlfn.SWITCH(J258, "M","Medium","L","Light","D","Dark")</f>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 customers!$A$1:$A$1001, customers!$B$1:$B$1001, , 0)</f>
        <v>Denyse O'Calleran</v>
      </c>
      <c r="G259" s="2" t="str">
        <f>IF(_xlfn.XLOOKUP(C259,customers!$A$1:$A$1001,customers!$C$1:$C$1001,,0)=0, "",_xlfn.XLOOKUP(C259,customers!$A$1:$A$1001,customers!$C$1:$C$1001,,0))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 I259="Ara","Arabica", I259="Lib", "Liberica")</f>
        <v>Excelsa</v>
      </c>
      <c r="O259" t="str" cm="1">
        <f t="array" ref="O259">_xlfn.SWITCH(J259, "M","Medium","L","Light","D","Dark")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 customers!$A$1:$A$1001, customers!$B$1:$B$1001, , 0)</f>
        <v>Cobby Cromwell</v>
      </c>
      <c r="G260" s="2" t="str">
        <f>IF(_xlfn.XLOOKUP(C260,customers!$A$1:$A$1001,customers!$C$1:$C$1001,,0)=0, "",_xlfn.XLOOKUP(C260,customers!$A$1:$A$1001,customers!$C$1:$C$1001,,0))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 I260="Ara","Arabica", I260="Lib", "Liberica")</f>
        <v>Excelsa</v>
      </c>
      <c r="O260" t="str" cm="1">
        <f t="array" ref="O260">_xlfn.SWITCH(J260, "M","Medium","L","Light","D","Dark")</f>
        <v>Dark</v>
      </c>
      <c r="P260" t="str">
        <f>_xlfn.XLOOKUP(Orders[[#This Row],[Customer ID]],customers!$A$1:$A$1001,customers!$I$1:$I$1001,,0)</f>
        <v>No</v>
      </c>
    </row>
    <row r="261" spans="1:16" x14ac:dyDescent="0.3">
      <c r="A261" s="2" t="s">
        <v>1952</v>
      </c>
      <c r="B261" s="3">
        <v>44355</v>
      </c>
      <c r="C261" s="2" t="s">
        <v>1953</v>
      </c>
      <c r="D261" t="s">
        <v>6174</v>
      </c>
      <c r="E261" s="2">
        <v>2</v>
      </c>
      <c r="F261" s="2" t="str">
        <f>_xlfn.XLOOKUP(C261, customers!$A$1:$A$1001, customers!$B$1:$B$1001, , 0)</f>
        <v>Irv Hay</v>
      </c>
      <c r="G261" s="2" t="str">
        <f>IF(_xlfn.XLOOKUP(C261,customers!$A$1:$A$1001,customers!$C$1:$C$1001,,0)=0, "",_xlfn.XLOOKUP(C261,customers!$A$1:$A$1001,customers!$C$1:$C$1001,,0))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 I261="Ara","Arabica", I261="Lib", "Liberica")</f>
        <v>Robusta</v>
      </c>
      <c r="O261" t="str" cm="1">
        <f t="array" ref="O261">_xlfn.SWITCH(J261, "M","Medium","L","Light","D","Dark")</f>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 customers!$A$1:$A$1001, customers!$B$1:$B$1001, , 0)</f>
        <v>Tani Taffarello</v>
      </c>
      <c r="G262" s="2" t="str">
        <f>IF(_xlfn.XLOOKUP(C262,customers!$A$1:$A$1001,customers!$C$1:$C$1001,,0)=0, "",_xlfn.XLOOKUP(C262,customers!$A$1:$A$1001,customers!$C$1:$C$1001,,0))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 I262="Ara","Arabica", I262="Lib", "Liberica")</f>
        <v>Robusta</v>
      </c>
      <c r="O262" t="str" cm="1">
        <f t="array" ref="O262">_xlfn.SWITCH(J262, "M","Medium","L","Light","D","Dark")</f>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 customers!$A$1:$A$1001, customers!$B$1:$B$1001, , 0)</f>
        <v>Monique Canty</v>
      </c>
      <c r="G263" s="2" t="str">
        <f>IF(_xlfn.XLOOKUP(C263,customers!$A$1:$A$1001,customers!$C$1:$C$1001,,0)=0, "",_xlfn.XLOOKUP(C263,customers!$A$1:$A$1001,customers!$C$1:$C$1001,,0))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 I263="Ara","Arabica", I263="Lib", "Liberica")</f>
        <v>Robusta</v>
      </c>
      <c r="O263" t="str" cm="1">
        <f t="array" ref="O263">_xlfn.SWITCH(J263, "M","Medium","L","Light","D","Dark")</f>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 customers!$A$1:$A$1001, customers!$B$1:$B$1001, , 0)</f>
        <v>Javier Kopke</v>
      </c>
      <c r="G264" s="2" t="str">
        <f>IF(_xlfn.XLOOKUP(C264,customers!$A$1:$A$1001,customers!$C$1:$C$1001,,0)=0, "",_xlfn.XLOOKUP(C264,customers!$A$1:$A$1001,customers!$C$1:$C$1001,,0))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 I264="Ara","Arabica", I264="Lib", "Liberica")</f>
        <v>Excelsa</v>
      </c>
      <c r="O264" t="str" cm="1">
        <f t="array" ref="O264">_xlfn.SWITCH(J264, "M","Medium","L","Light","D","Dark")</f>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 customers!$A$1:$A$1001, customers!$B$1:$B$1001, , 0)</f>
        <v>Mar McIver</v>
      </c>
      <c r="G265" s="2" t="str">
        <f>IF(_xlfn.XLOOKUP(C265,customers!$A$1:$A$1001,customers!$C$1:$C$1001,,0)=0, "",_xlfn.XLOOKUP(C265,customers!$A$1:$A$1001,customers!$C$1:$C$1001,,0))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 I265="Ara","Arabica", I265="Lib", "Liberica")</f>
        <v>Liberica</v>
      </c>
      <c r="O265" t="str" cm="1">
        <f t="array" ref="O265">_xlfn.SWITCH(J265, "M","Medium","L","Light","D","Dark")</f>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 customers!$A$1:$A$1001, customers!$B$1:$B$1001, , 0)</f>
        <v>Arabella Fransewich</v>
      </c>
      <c r="G266" s="2" t="str">
        <f>IF(_xlfn.XLOOKUP(C266,customers!$A$1:$A$1001,customers!$C$1:$C$1001,,0)=0, "",_xlfn.XLOOKUP(C266,customers!$A$1:$A$1001,customers!$C$1:$C$1001,,0))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 I266="Ara","Arabica", I266="Lib", "Liberica")</f>
        <v>Robusta</v>
      </c>
      <c r="O266" t="str" cm="1">
        <f t="array" ref="O266">_xlfn.SWITCH(J266, "M","Medium","L","Light","D","Dark")</f>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 customers!$A$1:$A$1001, customers!$B$1:$B$1001, , 0)</f>
        <v>Violette Hellmore</v>
      </c>
      <c r="G267" s="2" t="str">
        <f>IF(_xlfn.XLOOKUP(C267,customers!$A$1:$A$1001,customers!$C$1:$C$1001,,0)=0, "",_xlfn.XLOOKUP(C267,customers!$A$1:$A$1001,customers!$C$1:$C$1001,,0))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 I267="Ara","Arabica", I267="Lib", "Liberica")</f>
        <v>Arabica</v>
      </c>
      <c r="O267" t="str" cm="1">
        <f t="array" ref="O267">_xlfn.SWITCH(J267, "M","Medium","L","Light","D","Dark")</f>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 customers!$A$1:$A$1001, customers!$B$1:$B$1001, , 0)</f>
        <v>Myles Seawright</v>
      </c>
      <c r="G268" s="2" t="str">
        <f>IF(_xlfn.XLOOKUP(C268,customers!$A$1:$A$1001,customers!$C$1:$C$1001,,0)=0, "",_xlfn.XLOOKUP(C268,customers!$A$1:$A$1001,customers!$C$1:$C$1001,,0))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 I268="Ara","Arabica", I268="Lib", "Liberica")</f>
        <v>Excelsa</v>
      </c>
      <c r="O268" t="str" cm="1">
        <f t="array" ref="O268">_xlfn.SWITCH(J268, "M","Medium","L","Light","D","Dark")</f>
        <v>Dark</v>
      </c>
      <c r="P268" t="str">
        <f>_xlfn.XLOOKUP(Orders[[#This Row],[Customer ID]],customers!$A$1:$A$1001,customers!$I$1:$I$1001,,0)</f>
        <v>No</v>
      </c>
    </row>
    <row r="269" spans="1:16" x14ac:dyDescent="0.3">
      <c r="A269" s="2" t="s">
        <v>1998</v>
      </c>
      <c r="B269" s="3">
        <v>44324</v>
      </c>
      <c r="C269" s="2" t="s">
        <v>1999</v>
      </c>
      <c r="D269" t="s">
        <v>6153</v>
      </c>
      <c r="E269" s="2">
        <v>6</v>
      </c>
      <c r="F269" s="2" t="str">
        <f>_xlfn.XLOOKUP(C269, customers!$A$1:$A$1001, customers!$B$1:$B$1001, , 0)</f>
        <v>Silvana Northeast</v>
      </c>
      <c r="G269" s="2" t="str">
        <f>IF(_xlfn.XLOOKUP(C269,customers!$A$1:$A$1001,customers!$C$1:$C$1001,,0)=0, "",_xlfn.XLOOKUP(C269,customers!$A$1:$A$1001,customers!$C$1:$C$1001,,0))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 I269="Ara","Arabica", I269="Lib", "Liberica")</f>
        <v>Excelsa</v>
      </c>
      <c r="O269" t="str" cm="1">
        <f t="array" ref="O269">_xlfn.SWITCH(J269, "M","Medium","L","Light","D","Dark")</f>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 customers!$A$1:$A$1001, customers!$B$1:$B$1001, , 0)</f>
        <v>Anselma Attwater</v>
      </c>
      <c r="G270" s="2" t="str">
        <f>IF(_xlfn.XLOOKUP(C270,customers!$A$1:$A$1001,customers!$C$1:$C$1001,,0)=0, "",_xlfn.XLOOKUP(C270,customers!$A$1:$A$1001,customers!$C$1:$C$1001,,0))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 I270="Ara","Arabica", I270="Lib", "Liberica")</f>
        <v>Arabica</v>
      </c>
      <c r="O270" t="str" cm="1">
        <f t="array" ref="O270">_xlfn.SWITCH(J270, "M","Medium","L","Light","D","Dark")</f>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 customers!$A$1:$A$1001, customers!$B$1:$B$1001, , 0)</f>
        <v>Monica Fearon</v>
      </c>
      <c r="G271" s="2" t="str">
        <f>IF(_xlfn.XLOOKUP(C271,customers!$A$1:$A$1001,customers!$C$1:$C$1001,,0)=0, "",_xlfn.XLOOKUP(C271,customers!$A$1:$A$1001,customers!$C$1:$C$1001,,0))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 I271="Ara","Arabica", I271="Lib", "Liberica")</f>
        <v>Arabica</v>
      </c>
      <c r="O271" t="str" cm="1">
        <f t="array" ref="O271">_xlfn.SWITCH(J271, "M","Medium","L","Light","D","Dark")</f>
        <v>Dark</v>
      </c>
      <c r="P271" t="str">
        <f>_xlfn.XLOOKUP(Orders[[#This Row],[Customer ID]],customers!$A$1:$A$1001,customers!$I$1:$I$1001,,0)</f>
        <v>No</v>
      </c>
    </row>
    <row r="272" spans="1:16" x14ac:dyDescent="0.3">
      <c r="A272" s="2" t="s">
        <v>2015</v>
      </c>
      <c r="B272" s="3">
        <v>43655</v>
      </c>
      <c r="C272" s="2" t="s">
        <v>2016</v>
      </c>
      <c r="D272" t="s">
        <v>6144</v>
      </c>
      <c r="E272" s="2">
        <v>1</v>
      </c>
      <c r="F272" s="2" t="str">
        <f>_xlfn.XLOOKUP(C272, customers!$A$1:$A$1001, customers!$B$1:$B$1001, , 0)</f>
        <v>Barney Chisnell</v>
      </c>
      <c r="G272" s="2" t="str">
        <f>IF(_xlfn.XLOOKUP(C272,customers!$A$1:$A$1001,customers!$C$1:$C$1001,,0)=0, "",_xlfn.XLOOKUP(C272,customers!$A$1:$A$1001,customers!$C$1:$C$1001,,0))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 I272="Ara","Arabica", I272="Lib", "Liberica")</f>
        <v>Excelsa</v>
      </c>
      <c r="O272" t="str" cm="1">
        <f t="array" ref="O272">_xlfn.SWITCH(J272, "M","Medium","L","Light","D","Dark")</f>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 customers!$A$1:$A$1001, customers!$B$1:$B$1001, , 0)</f>
        <v>Jasper Sisneros</v>
      </c>
      <c r="G273" s="2" t="str">
        <f>IF(_xlfn.XLOOKUP(C273,customers!$A$1:$A$1001,customers!$C$1:$C$1001,,0)=0, "",_xlfn.XLOOKUP(C273,customers!$A$1:$A$1001,customers!$C$1:$C$1001,,0))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 I273="Ara","Arabica", I273="Lib", "Liberica")</f>
        <v>Arabica</v>
      </c>
      <c r="O273" t="str" cm="1">
        <f t="array" ref="O273">_xlfn.SWITCH(J273, "M","Medium","L","Light","D","Dark")</f>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 customers!$A$1:$A$1001, customers!$B$1:$B$1001, , 0)</f>
        <v>Zachariah Carlson</v>
      </c>
      <c r="G274" s="2" t="str">
        <f>IF(_xlfn.XLOOKUP(C274,customers!$A$1:$A$1001,customers!$C$1:$C$1001,,0)=0, "",_xlfn.XLOOKUP(C274,customers!$A$1:$A$1001,customers!$C$1:$C$1001,,0))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 I274="Ara","Arabica", I274="Lib", "Liberica")</f>
        <v>Robusta</v>
      </c>
      <c r="O274" t="str" cm="1">
        <f t="array" ref="O274">_xlfn.SWITCH(J274, "M","Medium","L","Light","D","Dark")</f>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 customers!$A$1:$A$1001, customers!$B$1:$B$1001, , 0)</f>
        <v>Warner Maddox</v>
      </c>
      <c r="G275" s="2" t="str">
        <f>IF(_xlfn.XLOOKUP(C275,customers!$A$1:$A$1001,customers!$C$1:$C$1001,,0)=0, "",_xlfn.XLOOKUP(C275,customers!$A$1:$A$1001,customers!$C$1:$C$1001,,0))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 I275="Ara","Arabica", I275="Lib", "Liberica")</f>
        <v>Arabica</v>
      </c>
      <c r="O275" t="str" cm="1">
        <f t="array" ref="O275">_xlfn.SWITCH(J275, "M","Medium","L","Light","D","Dark")</f>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 customers!$A$1:$A$1001, customers!$B$1:$B$1001, , 0)</f>
        <v>Donnie Hedlestone</v>
      </c>
      <c r="G276" s="2" t="str">
        <f>IF(_xlfn.XLOOKUP(C276,customers!$A$1:$A$1001,customers!$C$1:$C$1001,,0)=0, "",_xlfn.XLOOKUP(C276,customers!$A$1:$A$1001,customers!$C$1:$C$1001,,0))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 I276="Ara","Arabica", I276="Lib", "Liberica")</f>
        <v>Arabica</v>
      </c>
      <c r="O276" t="str" cm="1">
        <f t="array" ref="O276">_xlfn.SWITCH(J276, "M","Medium","L","Light","D","Dark")</f>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 customers!$A$1:$A$1001, customers!$B$1:$B$1001, , 0)</f>
        <v>Teddi Crowthe</v>
      </c>
      <c r="G277" s="2" t="str">
        <f>IF(_xlfn.XLOOKUP(C277,customers!$A$1:$A$1001,customers!$C$1:$C$1001,,0)=0, "",_xlfn.XLOOKUP(C277,customers!$A$1:$A$1001,customers!$C$1:$C$1001,,0))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 I277="Ara","Arabica", I277="Lib", "Liberica")</f>
        <v>Excelsa</v>
      </c>
      <c r="O277" t="str" cm="1">
        <f t="array" ref="O277">_xlfn.SWITCH(J277, "M","Medium","L","Light","D","Dark")</f>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 customers!$A$1:$A$1001, customers!$B$1:$B$1001, , 0)</f>
        <v>Dorelia Bury</v>
      </c>
      <c r="G278" s="2" t="str">
        <f>IF(_xlfn.XLOOKUP(C278,customers!$A$1:$A$1001,customers!$C$1:$C$1001,,0)=0, "",_xlfn.XLOOKUP(C278,customers!$A$1:$A$1001,customers!$C$1:$C$1001,,0))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 I278="Ara","Arabica", I278="Lib", "Liberica")</f>
        <v>Robusta</v>
      </c>
      <c r="O278" t="str" cm="1">
        <f t="array" ref="O278">_xlfn.SWITCH(J278, "M","Medium","L","Light","D","Dark")</f>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 customers!$A$1:$A$1001, customers!$B$1:$B$1001, , 0)</f>
        <v>Gussy Broadbear</v>
      </c>
      <c r="G279" s="2" t="str">
        <f>IF(_xlfn.XLOOKUP(C279,customers!$A$1:$A$1001,customers!$C$1:$C$1001,,0)=0, "",_xlfn.XLOOKUP(C279,customers!$A$1:$A$1001,customers!$C$1:$C$1001,,0))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 I279="Ara","Arabica", I279="Lib", "Liberica")</f>
        <v>Excelsa</v>
      </c>
      <c r="O279" t="str" cm="1">
        <f t="array" ref="O279">_xlfn.SWITCH(J279, "M","Medium","L","Light","D","Dark")</f>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 customers!$A$1:$A$1001, customers!$B$1:$B$1001, , 0)</f>
        <v>Emlynne Palfrey</v>
      </c>
      <c r="G280" s="2" t="str">
        <f>IF(_xlfn.XLOOKUP(C280,customers!$A$1:$A$1001,customers!$C$1:$C$1001,,0)=0, "",_xlfn.XLOOKUP(C280,customers!$A$1:$A$1001,customers!$C$1:$C$1001,,0))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 I280="Ara","Arabica", I280="Lib", "Liberica")</f>
        <v>Arabica</v>
      </c>
      <c r="O280" t="str" cm="1">
        <f t="array" ref="O280">_xlfn.SWITCH(J280, "M","Medium","L","Light","D","Dark")</f>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 customers!$A$1:$A$1001, customers!$B$1:$B$1001, , 0)</f>
        <v>Parsifal Metrick</v>
      </c>
      <c r="G281" s="2" t="str">
        <f>IF(_xlfn.XLOOKUP(C281,customers!$A$1:$A$1001,customers!$C$1:$C$1001,,0)=0, "",_xlfn.XLOOKUP(C281,customers!$A$1:$A$1001,customers!$C$1:$C$1001,,0))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 I281="Ara","Arabica", I281="Lib", "Liberica")</f>
        <v>Liberica</v>
      </c>
      <c r="O281" t="str" cm="1">
        <f t="array" ref="O281">_xlfn.SWITCH(J281, "M","Medium","L","Light","D","Dark")</f>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 customers!$A$1:$A$1001, customers!$B$1:$B$1001, , 0)</f>
        <v>Christopher Grieveson</v>
      </c>
      <c r="G282" s="2" t="str">
        <f>IF(_xlfn.XLOOKUP(C282,customers!$A$1:$A$1001,customers!$C$1:$C$1001,,0)=0, "",_xlfn.XLOOKUP(C282,customers!$A$1:$A$1001,customers!$C$1:$C$1001,,0))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 I282="Ara","Arabica", I282="Lib", "Liberica")</f>
        <v>Excelsa</v>
      </c>
      <c r="O282" t="str" cm="1">
        <f t="array" ref="O282">_xlfn.SWITCH(J282, "M","Medium","L","Light","D","Dark")</f>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 customers!$A$1:$A$1001, customers!$B$1:$B$1001, , 0)</f>
        <v>Karlan Karby</v>
      </c>
      <c r="G283" s="2" t="str">
        <f>IF(_xlfn.XLOOKUP(C283,customers!$A$1:$A$1001,customers!$C$1:$C$1001,,0)=0, "",_xlfn.XLOOKUP(C283,customers!$A$1:$A$1001,customers!$C$1:$C$1001,,0))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 I283="Ara","Arabica", I283="Lib", "Liberica")</f>
        <v>Excelsa</v>
      </c>
      <c r="O283" t="str" cm="1">
        <f t="array" ref="O283">_xlfn.SWITCH(J283, "M","Medium","L","Light","D","Dark")</f>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 customers!$A$1:$A$1001, customers!$B$1:$B$1001, , 0)</f>
        <v>Flory Crumpe</v>
      </c>
      <c r="G284" s="2" t="str">
        <f>IF(_xlfn.XLOOKUP(C284,customers!$A$1:$A$1001,customers!$C$1:$C$1001,,0)=0, "",_xlfn.XLOOKUP(C284,customers!$A$1:$A$1001,customers!$C$1:$C$1001,,0))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 I284="Ara","Arabica", I284="Lib", "Liberica")</f>
        <v>Arabica</v>
      </c>
      <c r="O284" t="str" cm="1">
        <f t="array" ref="O284">_xlfn.SWITCH(J284, "M","Medium","L","Light","D","Dark")</f>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 customers!$A$1:$A$1001, customers!$B$1:$B$1001, , 0)</f>
        <v>Amity Chatto</v>
      </c>
      <c r="G285" s="2" t="str">
        <f>IF(_xlfn.XLOOKUP(C285,customers!$A$1:$A$1001,customers!$C$1:$C$1001,,0)=0, "",_xlfn.XLOOKUP(C285,customers!$A$1:$A$1001,customers!$C$1:$C$1001,,0))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 I285="Ara","Arabica", I285="Lib", "Liberica")</f>
        <v>Robusta</v>
      </c>
      <c r="O285" t="str" cm="1">
        <f t="array" ref="O285">_xlfn.SWITCH(J285, "M","Medium","L","Light","D","Dark")</f>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 customers!$A$1:$A$1001, customers!$B$1:$B$1001, , 0)</f>
        <v>Nanine McCarthy</v>
      </c>
      <c r="G286" s="2" t="str">
        <f>IF(_xlfn.XLOOKUP(C286,customers!$A$1:$A$1001,customers!$C$1:$C$1001,,0)=0, "",_xlfn.XLOOKUP(C286,customers!$A$1:$A$1001,customers!$C$1:$C$1001,,0))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 I286="Ara","Arabica", I286="Lib", "Liberica")</f>
        <v>Excelsa</v>
      </c>
      <c r="O286" t="str" cm="1">
        <f t="array" ref="O286">_xlfn.SWITCH(J286, "M","Medium","L","Light","D","Dark")</f>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 customers!$A$1:$A$1001, customers!$B$1:$B$1001, , 0)</f>
        <v>Lyndsey Megany</v>
      </c>
      <c r="G287" s="2" t="str">
        <f>IF(_xlfn.XLOOKUP(C287,customers!$A$1:$A$1001,customers!$C$1:$C$1001,,0)=0, "",_xlfn.XLOOKUP(C287,customers!$A$1:$A$1001,customers!$C$1:$C$1001,,0))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 I287="Ara","Arabica", I287="Lib", "Liberica")</f>
        <v>Liberica</v>
      </c>
      <c r="O287" t="str" cm="1">
        <f t="array" ref="O287">_xlfn.SWITCH(J287, "M","Medium","L","Light","D","Dark")</f>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 customers!$A$1:$A$1001, customers!$B$1:$B$1001, , 0)</f>
        <v>Byram Mergue</v>
      </c>
      <c r="G288" s="2" t="str">
        <f>IF(_xlfn.XLOOKUP(C288,customers!$A$1:$A$1001,customers!$C$1:$C$1001,,0)=0, "",_xlfn.XLOOKUP(C288,customers!$A$1:$A$1001,customers!$C$1:$C$1001,,0))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 I288="Ara","Arabica", I288="Lib", "Liberica")</f>
        <v>Arabica</v>
      </c>
      <c r="O288" t="str" cm="1">
        <f t="array" ref="O288">_xlfn.SWITCH(J288, "M","Medium","L","Light","D","Dark")</f>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 customers!$A$1:$A$1001, customers!$B$1:$B$1001, , 0)</f>
        <v>Kerr Patise</v>
      </c>
      <c r="G289" s="2" t="str">
        <f>IF(_xlfn.XLOOKUP(C289,customers!$A$1:$A$1001,customers!$C$1:$C$1001,,0)=0, "",_xlfn.XLOOKUP(C289,customers!$A$1:$A$1001,customers!$C$1:$C$1001,,0))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 I289="Ara","Arabica", I289="Lib", "Liberica")</f>
        <v>Robusta</v>
      </c>
      <c r="O289" t="str" cm="1">
        <f t="array" ref="O289">_xlfn.SWITCH(J289, "M","Medium","L","Light","D","Dark")</f>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 customers!$A$1:$A$1001, customers!$B$1:$B$1001, , 0)</f>
        <v>Mathew Goulter</v>
      </c>
      <c r="G290" s="2" t="str">
        <f>IF(_xlfn.XLOOKUP(C290,customers!$A$1:$A$1001,customers!$C$1:$C$1001,,0)=0, "",_xlfn.XLOOKUP(C290,customers!$A$1:$A$1001,customers!$C$1:$C$1001,,0))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 I290="Ara","Arabica", I290="Lib", "Liberica")</f>
        <v>Excelsa</v>
      </c>
      <c r="O290" t="str" cm="1">
        <f t="array" ref="O290">_xlfn.SWITCH(J290, "M","Medium","L","Light","D","Dark")</f>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 customers!$A$1:$A$1001, customers!$B$1:$B$1001, , 0)</f>
        <v>Marris Grcic</v>
      </c>
      <c r="G291" s="2" t="str">
        <f>IF(_xlfn.XLOOKUP(C291,customers!$A$1:$A$1001,customers!$C$1:$C$1001,,0)=0, "",_xlfn.XLOOKUP(C291,customers!$A$1:$A$1001,customers!$C$1:$C$1001,,0))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 I291="Ara","Arabica", I291="Lib", "Liberica")</f>
        <v>Robusta</v>
      </c>
      <c r="O291" t="str" cm="1">
        <f t="array" ref="O291">_xlfn.SWITCH(J291, "M","Medium","L","Light","D","Dark")</f>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 customers!$A$1:$A$1001, customers!$B$1:$B$1001, , 0)</f>
        <v>Domeniga Duke</v>
      </c>
      <c r="G292" s="2" t="str">
        <f>IF(_xlfn.XLOOKUP(C292,customers!$A$1:$A$1001,customers!$C$1:$C$1001,,0)=0, "",_xlfn.XLOOKUP(C292,customers!$A$1:$A$1001,customers!$C$1:$C$1001,,0))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 I292="Ara","Arabica", I292="Lib", "Liberica")</f>
        <v>Arabica</v>
      </c>
      <c r="O292" t="str" cm="1">
        <f t="array" ref="O292">_xlfn.SWITCH(J292, "M","Medium","L","Light","D","Dark")</f>
        <v>Dark</v>
      </c>
      <c r="P292" t="str">
        <f>_xlfn.XLOOKUP(Orders[[#This Row],[Customer ID]],customers!$A$1:$A$1001,customers!$I$1:$I$1001,,0)</f>
        <v>No</v>
      </c>
    </row>
    <row r="293" spans="1:16" x14ac:dyDescent="0.3">
      <c r="A293" s="2" t="s">
        <v>2133</v>
      </c>
      <c r="B293" s="3">
        <v>44181</v>
      </c>
      <c r="C293" s="2" t="s">
        <v>2134</v>
      </c>
      <c r="D293" t="s">
        <v>6139</v>
      </c>
      <c r="E293" s="2">
        <v>2</v>
      </c>
      <c r="F293" s="2" t="str">
        <f>_xlfn.XLOOKUP(C293, customers!$A$1:$A$1001, customers!$B$1:$B$1001, , 0)</f>
        <v>Violante Skouling</v>
      </c>
      <c r="G293" s="2" t="str">
        <f>IF(_xlfn.XLOOKUP(C293,customers!$A$1:$A$1001,customers!$C$1:$C$1001,,0)=0, "",_xlfn.XLOOKUP(C293,customers!$A$1:$A$1001,customers!$C$1:$C$1001,,0))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 I293="Ara","Arabica", I293="Lib", "Liberica")</f>
        <v>Excelsa</v>
      </c>
      <c r="O293" t="str" cm="1">
        <f t="array" ref="O293">_xlfn.SWITCH(J293, "M","Medium","L","Light","D","Dark")</f>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 customers!$A$1:$A$1001, customers!$B$1:$B$1001, , 0)</f>
        <v>Isidore Hussey</v>
      </c>
      <c r="G294" s="2" t="str">
        <f>IF(_xlfn.XLOOKUP(C294,customers!$A$1:$A$1001,customers!$C$1:$C$1001,,0)=0, "",_xlfn.XLOOKUP(C294,customers!$A$1:$A$1001,customers!$C$1:$C$1001,,0))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 I294="Ara","Arabica", I294="Lib", "Liberica")</f>
        <v>Arabica</v>
      </c>
      <c r="O294" t="str" cm="1">
        <f t="array" ref="O294">_xlfn.SWITCH(J294, "M","Medium","L","Light","D","Dark")</f>
        <v>Dark</v>
      </c>
      <c r="P294" t="str">
        <f>_xlfn.XLOOKUP(Orders[[#This Row],[Customer ID]],customers!$A$1:$A$1001,customers!$I$1:$I$1001,,0)</f>
        <v>No</v>
      </c>
    </row>
    <row r="295" spans="1:16" x14ac:dyDescent="0.3">
      <c r="A295" s="2" t="s">
        <v>2142</v>
      </c>
      <c r="B295" s="3">
        <v>44275</v>
      </c>
      <c r="C295" s="2" t="s">
        <v>2143</v>
      </c>
      <c r="D295" t="s">
        <v>6158</v>
      </c>
      <c r="E295" s="2">
        <v>5</v>
      </c>
      <c r="F295" s="2" t="str">
        <f>_xlfn.XLOOKUP(C295, customers!$A$1:$A$1001, customers!$B$1:$B$1001, , 0)</f>
        <v>Cassie Pinkerton</v>
      </c>
      <c r="G295" s="2" t="str">
        <f>IF(_xlfn.XLOOKUP(C295,customers!$A$1:$A$1001,customers!$C$1:$C$1001,,0)=0, "",_xlfn.XLOOKUP(C295,customers!$A$1:$A$1001,customers!$C$1:$C$1001,,0))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 I295="Ara","Arabica", I295="Lib", "Liberica")</f>
        <v>Arabica</v>
      </c>
      <c r="O295" t="str" cm="1">
        <f t="array" ref="O295">_xlfn.SWITCH(J295, "M","Medium","L","Light","D","Dark")</f>
        <v>Dark</v>
      </c>
      <c r="P295" t="str">
        <f>_xlfn.XLOOKUP(Orders[[#This Row],[Customer ID]],customers!$A$1:$A$1001,customers!$I$1:$I$1001,,0)</f>
        <v>No</v>
      </c>
    </row>
    <row r="296" spans="1:16" x14ac:dyDescent="0.3">
      <c r="A296" s="2" t="s">
        <v>2148</v>
      </c>
      <c r="B296" s="3">
        <v>44659</v>
      </c>
      <c r="C296" s="2" t="s">
        <v>2149</v>
      </c>
      <c r="D296" t="s">
        <v>6171</v>
      </c>
      <c r="E296" s="2">
        <v>3</v>
      </c>
      <c r="F296" s="2" t="str">
        <f>_xlfn.XLOOKUP(C296, customers!$A$1:$A$1001, customers!$B$1:$B$1001, , 0)</f>
        <v>Micki Fero</v>
      </c>
      <c r="G296" s="2" t="str">
        <f>IF(_xlfn.XLOOKUP(C296,customers!$A$1:$A$1001,customers!$C$1:$C$1001,,0)=0, "",_xlfn.XLOOKUP(C296,customers!$A$1:$A$1001,customers!$C$1:$C$1001,,0))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 I296="Ara","Arabica", I296="Lib", "Liberica")</f>
        <v>Excelsa</v>
      </c>
      <c r="O296" t="str" cm="1">
        <f t="array" ref="O296">_xlfn.SWITCH(J296, "M","Medium","L","Light","D","Dark")</f>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 customers!$A$1:$A$1001, customers!$B$1:$B$1001, , 0)</f>
        <v>Cybill Graddell</v>
      </c>
      <c r="G297" s="2" t="str">
        <f>IF(_xlfn.XLOOKUP(C297,customers!$A$1:$A$1001,customers!$C$1:$C$1001,,0)=0, "",_xlfn.XLOOKUP(C297,customers!$A$1:$A$1001,customers!$C$1:$C$1001,,0))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 I297="Ara","Arabica", I297="Lib", "Liberica")</f>
        <v>Excelsa</v>
      </c>
      <c r="O297" t="str" cm="1">
        <f t="array" ref="O297">_xlfn.SWITCH(J297, "M","Medium","L","Light","D","Dark")</f>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 customers!$A$1:$A$1001, customers!$B$1:$B$1001, , 0)</f>
        <v>Dorian Vizor</v>
      </c>
      <c r="G298" s="2" t="str">
        <f>IF(_xlfn.XLOOKUP(C298,customers!$A$1:$A$1001,customers!$C$1:$C$1001,,0)=0, "",_xlfn.XLOOKUP(C298,customers!$A$1:$A$1001,customers!$C$1:$C$1001,,0))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 I298="Ara","Arabica", I298="Lib", "Liberica")</f>
        <v>Robusta</v>
      </c>
      <c r="O298" t="str" cm="1">
        <f t="array" ref="O298">_xlfn.SWITCH(J298, "M","Medium","L","Light","D","Dark")</f>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 customers!$A$1:$A$1001, customers!$B$1:$B$1001, , 0)</f>
        <v>Eddi Sedgebeer</v>
      </c>
      <c r="G299" s="2" t="str">
        <f>IF(_xlfn.XLOOKUP(C299,customers!$A$1:$A$1001,customers!$C$1:$C$1001,,0)=0, "",_xlfn.XLOOKUP(C299,customers!$A$1:$A$1001,customers!$C$1:$C$1001,,0))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 I299="Ara","Arabica", I299="Lib", "Liberica")</f>
        <v>Robusta</v>
      </c>
      <c r="O299" t="str" cm="1">
        <f t="array" ref="O299">_xlfn.SWITCH(J299, "M","Medium","L","Light","D","Dark")</f>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 customers!$A$1:$A$1001, customers!$B$1:$B$1001, , 0)</f>
        <v>Ken Lestrange</v>
      </c>
      <c r="G300" s="2" t="str">
        <f>IF(_xlfn.XLOOKUP(C300,customers!$A$1:$A$1001,customers!$C$1:$C$1001,,0)=0, "",_xlfn.XLOOKUP(C300,customers!$A$1:$A$1001,customers!$C$1:$C$1001,,0))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 I300="Ara","Arabica", I300="Lib", "Liberica")</f>
        <v>Excelsa</v>
      </c>
      <c r="O300" t="str" cm="1">
        <f t="array" ref="O300">_xlfn.SWITCH(J300, "M","Medium","L","Light","D","Dark")</f>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 customers!$A$1:$A$1001, customers!$B$1:$B$1001, , 0)</f>
        <v>Lacee Tanti</v>
      </c>
      <c r="G301" s="2" t="str">
        <f>IF(_xlfn.XLOOKUP(C301,customers!$A$1:$A$1001,customers!$C$1:$C$1001,,0)=0, "",_xlfn.XLOOKUP(C301,customers!$A$1:$A$1001,customers!$C$1:$C$1001,,0))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 I301="Ara","Arabica", I301="Lib", "Liberica")</f>
        <v>Excelsa</v>
      </c>
      <c r="O301" t="str" cm="1">
        <f t="array" ref="O301">_xlfn.SWITCH(J301, "M","Medium","L","Light","D","Dark")</f>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 customers!$A$1:$A$1001, customers!$B$1:$B$1001, , 0)</f>
        <v>Arel De Lasci</v>
      </c>
      <c r="G302" s="2" t="str">
        <f>IF(_xlfn.XLOOKUP(C302,customers!$A$1:$A$1001,customers!$C$1:$C$1001,,0)=0, "",_xlfn.XLOOKUP(C302,customers!$A$1:$A$1001,customers!$C$1:$C$1001,,0))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 I302="Ara","Arabica", I302="Lib", "Liberica")</f>
        <v>Arabica</v>
      </c>
      <c r="O302" t="str" cm="1">
        <f t="array" ref="O302">_xlfn.SWITCH(J302, "M","Medium","L","Light","D","Dark")</f>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 customers!$A$1:$A$1001, customers!$B$1:$B$1001, , 0)</f>
        <v>Trescha Jedrachowicz</v>
      </c>
      <c r="G303" s="2" t="str">
        <f>IF(_xlfn.XLOOKUP(C303,customers!$A$1:$A$1001,customers!$C$1:$C$1001,,0)=0, "",_xlfn.XLOOKUP(C303,customers!$A$1:$A$1001,customers!$C$1:$C$1001,,0))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 I303="Ara","Arabica", I303="Lib", "Liberica")</f>
        <v>Liberica</v>
      </c>
      <c r="O303" t="str" cm="1">
        <f t="array" ref="O303">_xlfn.SWITCH(J303, "M","Medium","L","Light","D","Dark")</f>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 customers!$A$1:$A$1001, customers!$B$1:$B$1001, , 0)</f>
        <v>Perkin Stonner</v>
      </c>
      <c r="G304" s="2" t="str">
        <f>IF(_xlfn.XLOOKUP(C304,customers!$A$1:$A$1001,customers!$C$1:$C$1001,,0)=0, "",_xlfn.XLOOKUP(C304,customers!$A$1:$A$1001,customers!$C$1:$C$1001,,0))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 I304="Ara","Arabica", I304="Lib", "Liberica")</f>
        <v>Arabica</v>
      </c>
      <c r="O304" t="str" cm="1">
        <f t="array" ref="O304">_xlfn.SWITCH(J304, "M","Medium","L","Light","D","Dark")</f>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 customers!$A$1:$A$1001, customers!$B$1:$B$1001, , 0)</f>
        <v>Darrin Tingly</v>
      </c>
      <c r="G305" s="2" t="str">
        <f>IF(_xlfn.XLOOKUP(C305,customers!$A$1:$A$1001,customers!$C$1:$C$1001,,0)=0, "",_xlfn.XLOOKUP(C305,customers!$A$1:$A$1001,customers!$C$1:$C$1001,,0))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 I305="Ara","Arabica", I305="Lib", "Liberica")</f>
        <v>Excelsa</v>
      </c>
      <c r="O305" t="str" cm="1">
        <f t="array" ref="O305">_xlfn.SWITCH(J305, "M","Medium","L","Light","D","Dark")</f>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 customers!$A$1:$A$1001, customers!$B$1:$B$1001, , 0)</f>
        <v>Claudetta Rushe</v>
      </c>
      <c r="G306" s="2" t="str">
        <f>IF(_xlfn.XLOOKUP(C306,customers!$A$1:$A$1001,customers!$C$1:$C$1001,,0)=0, "",_xlfn.XLOOKUP(C306,customers!$A$1:$A$1001,customers!$C$1:$C$1001,,0))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 I306="Ara","Arabica", I306="Lib", "Liberica")</f>
        <v>Arabica</v>
      </c>
      <c r="O306" t="str" cm="1">
        <f t="array" ref="O306">_xlfn.SWITCH(J306, "M","Medium","L","Light","D","Dark")</f>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 customers!$A$1:$A$1001, customers!$B$1:$B$1001, , 0)</f>
        <v>Benn Checci</v>
      </c>
      <c r="G307" s="2" t="str">
        <f>IF(_xlfn.XLOOKUP(C307,customers!$A$1:$A$1001,customers!$C$1:$C$1001,,0)=0, "",_xlfn.XLOOKUP(C307,customers!$A$1:$A$1001,customers!$C$1:$C$1001,,0))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 I307="Ara","Arabica", I307="Lib", "Liberica")</f>
        <v>Liberica</v>
      </c>
      <c r="O307" t="str" cm="1">
        <f t="array" ref="O307">_xlfn.SWITCH(J307, "M","Medium","L","Light","D","Dark")</f>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 customers!$A$1:$A$1001, customers!$B$1:$B$1001, , 0)</f>
        <v>Janifer Bagot</v>
      </c>
      <c r="G308" s="2" t="str">
        <f>IF(_xlfn.XLOOKUP(C308,customers!$A$1:$A$1001,customers!$C$1:$C$1001,,0)=0, "",_xlfn.XLOOKUP(C308,customers!$A$1:$A$1001,customers!$C$1:$C$1001,,0))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 I308="Ara","Arabica", I308="Lib", "Liberica")</f>
        <v>Robusta</v>
      </c>
      <c r="O308" t="str" cm="1">
        <f t="array" ref="O308">_xlfn.SWITCH(J308, "M","Medium","L","Light","D","Dark")</f>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 customers!$A$1:$A$1001, customers!$B$1:$B$1001, , 0)</f>
        <v>Ermin Beeble</v>
      </c>
      <c r="G309" s="2" t="str">
        <f>IF(_xlfn.XLOOKUP(C309,customers!$A$1:$A$1001,customers!$C$1:$C$1001,,0)=0, "",_xlfn.XLOOKUP(C309,customers!$A$1:$A$1001,customers!$C$1:$C$1001,,0))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 I309="Ara","Arabica", I309="Lib", "Liberica")</f>
        <v>Arabica</v>
      </c>
      <c r="O309" t="str" cm="1">
        <f t="array" ref="O309">_xlfn.SWITCH(J309, "M","Medium","L","Light","D","Dark")</f>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 customers!$A$1:$A$1001, customers!$B$1:$B$1001, , 0)</f>
        <v>Cos Fluin</v>
      </c>
      <c r="G310" s="2" t="str">
        <f>IF(_xlfn.XLOOKUP(C310,customers!$A$1:$A$1001,customers!$C$1:$C$1001,,0)=0, "",_xlfn.XLOOKUP(C310,customers!$A$1:$A$1001,customers!$C$1:$C$1001,,0))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 I310="Ara","Arabica", I310="Lib", "Liberica")</f>
        <v>Arabica</v>
      </c>
      <c r="O310" t="str" cm="1">
        <f t="array" ref="O310">_xlfn.SWITCH(J310, "M","Medium","L","Light","D","Dark")</f>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 customers!$A$1:$A$1001, customers!$B$1:$B$1001, , 0)</f>
        <v>Eveleen Bletsor</v>
      </c>
      <c r="G311" s="2" t="str">
        <f>IF(_xlfn.XLOOKUP(C311,customers!$A$1:$A$1001,customers!$C$1:$C$1001,,0)=0, "",_xlfn.XLOOKUP(C311,customers!$A$1:$A$1001,customers!$C$1:$C$1001,,0))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 I311="Ara","Arabica", I311="Lib", "Liberica")</f>
        <v>Liberica</v>
      </c>
      <c r="O311" t="str" cm="1">
        <f t="array" ref="O311">_xlfn.SWITCH(J311, "M","Medium","L","Light","D","Dark")</f>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 customers!$A$1:$A$1001, customers!$B$1:$B$1001, , 0)</f>
        <v>Paola Brydell</v>
      </c>
      <c r="G312" s="2" t="str">
        <f>IF(_xlfn.XLOOKUP(C312,customers!$A$1:$A$1001,customers!$C$1:$C$1001,,0)=0, "",_xlfn.XLOOKUP(C312,customers!$A$1:$A$1001,customers!$C$1:$C$1001,,0))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 I312="Ara","Arabica", I312="Lib", "Liberica")</f>
        <v>Excelsa</v>
      </c>
      <c r="O312" t="str" cm="1">
        <f t="array" ref="O312">_xlfn.SWITCH(J312, "M","Medium","L","Light","D","Dark")</f>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 customers!$A$1:$A$1001, customers!$B$1:$B$1001, , 0)</f>
        <v>Claudetta Rushe</v>
      </c>
      <c r="G313" s="2" t="str">
        <f>IF(_xlfn.XLOOKUP(C313,customers!$A$1:$A$1001,customers!$C$1:$C$1001,,0)=0, "",_xlfn.XLOOKUP(C313,customers!$A$1:$A$1001,customers!$C$1:$C$1001,,0))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 I313="Ara","Arabica", I313="Lib", "Liberica")</f>
        <v>Excelsa</v>
      </c>
      <c r="O313" t="str" cm="1">
        <f t="array" ref="O313">_xlfn.SWITCH(J313, "M","Medium","L","Light","D","Dark")</f>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 customers!$A$1:$A$1001, customers!$B$1:$B$1001, , 0)</f>
        <v>Natka Leethem</v>
      </c>
      <c r="G314" s="2" t="str">
        <f>IF(_xlfn.XLOOKUP(C314,customers!$A$1:$A$1001,customers!$C$1:$C$1001,,0)=0, "",_xlfn.XLOOKUP(C314,customers!$A$1:$A$1001,customers!$C$1:$C$1001,,0))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 I314="Ara","Arabica", I314="Lib", "Liberica")</f>
        <v>Robusta</v>
      </c>
      <c r="O314" t="str" cm="1">
        <f t="array" ref="O314">_xlfn.SWITCH(J314, "M","Medium","L","Light","D","Dark")</f>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 customers!$A$1:$A$1001, customers!$B$1:$B$1001, , 0)</f>
        <v>Ailene Nesfield</v>
      </c>
      <c r="G315" s="2" t="str">
        <f>IF(_xlfn.XLOOKUP(C315,customers!$A$1:$A$1001,customers!$C$1:$C$1001,,0)=0, "",_xlfn.XLOOKUP(C315,customers!$A$1:$A$1001,customers!$C$1:$C$1001,,0))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 I315="Ara","Arabica", I315="Lib", "Liberica")</f>
        <v>Robusta</v>
      </c>
      <c r="O315" t="str" cm="1">
        <f t="array" ref="O315">_xlfn.SWITCH(J315, "M","Medium","L","Light","D","Dark")</f>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 customers!$A$1:$A$1001, customers!$B$1:$B$1001, , 0)</f>
        <v>Stacy Pickworth</v>
      </c>
      <c r="G316" s="2" t="str">
        <f>IF(_xlfn.XLOOKUP(C316,customers!$A$1:$A$1001,customers!$C$1:$C$1001,,0)=0, "",_xlfn.XLOOKUP(C316,customers!$A$1:$A$1001,customers!$C$1:$C$1001,,0))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 I316="Ara","Arabica", I316="Lib", "Liberica")</f>
        <v>Robusta</v>
      </c>
      <c r="O316" t="str" cm="1">
        <f t="array" ref="O316">_xlfn.SWITCH(J316, "M","Medium","L","Light","D","Dark")</f>
        <v>Dark</v>
      </c>
      <c r="P316" t="str">
        <f>_xlfn.XLOOKUP(Orders[[#This Row],[Customer ID]],customers!$A$1:$A$1001,customers!$I$1:$I$1001,,0)</f>
        <v>No</v>
      </c>
    </row>
    <row r="317" spans="1:16" x14ac:dyDescent="0.3">
      <c r="A317" s="2" t="s">
        <v>2267</v>
      </c>
      <c r="B317" s="3">
        <v>43826</v>
      </c>
      <c r="C317" s="2" t="s">
        <v>2268</v>
      </c>
      <c r="D317" t="s">
        <v>6148</v>
      </c>
      <c r="E317" s="2">
        <v>1</v>
      </c>
      <c r="F317" s="2" t="str">
        <f>_xlfn.XLOOKUP(C317, customers!$A$1:$A$1001, customers!$B$1:$B$1001, , 0)</f>
        <v>Melli Brockway</v>
      </c>
      <c r="G317" s="2" t="str">
        <f>IF(_xlfn.XLOOKUP(C317,customers!$A$1:$A$1001,customers!$C$1:$C$1001,,0)=0, "",_xlfn.XLOOKUP(C317,customers!$A$1:$A$1001,customers!$C$1:$C$1001,,0))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 I317="Ara","Arabica", I317="Lib", "Liberica")</f>
        <v>Excelsa</v>
      </c>
      <c r="O317" t="str" cm="1">
        <f t="array" ref="O317">_xlfn.SWITCH(J317, "M","Medium","L","Light","D","Dark")</f>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 customers!$A$1:$A$1001, customers!$B$1:$B$1001, , 0)</f>
        <v>Nanny Lush</v>
      </c>
      <c r="G318" s="2" t="str">
        <f>IF(_xlfn.XLOOKUP(C318,customers!$A$1:$A$1001,customers!$C$1:$C$1001,,0)=0, "",_xlfn.XLOOKUP(C318,customers!$A$1:$A$1001,customers!$C$1:$C$1001,,0))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 I318="Ara","Arabica", I318="Lib", "Liberica")</f>
        <v>Excelsa</v>
      </c>
      <c r="O318" t="str" cm="1">
        <f t="array" ref="O318">_xlfn.SWITCH(J318, "M","Medium","L","Light","D","Dark")</f>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 customers!$A$1:$A$1001, customers!$B$1:$B$1001, , 0)</f>
        <v>Selma McMillian</v>
      </c>
      <c r="G319" s="2" t="str">
        <f>IF(_xlfn.XLOOKUP(C319,customers!$A$1:$A$1001,customers!$C$1:$C$1001,,0)=0, "",_xlfn.XLOOKUP(C319,customers!$A$1:$A$1001,customers!$C$1:$C$1001,,0))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 I319="Ara","Arabica", I319="Lib", "Liberica")</f>
        <v>Excelsa</v>
      </c>
      <c r="O319" t="str" cm="1">
        <f t="array" ref="O319">_xlfn.SWITCH(J319, "M","Medium","L","Light","D","Dark")</f>
        <v>Dark</v>
      </c>
      <c r="P319" t="str">
        <f>_xlfn.XLOOKUP(Orders[[#This Row],[Customer ID]],customers!$A$1:$A$1001,customers!$I$1:$I$1001,,0)</f>
        <v>No</v>
      </c>
    </row>
    <row r="320" spans="1:16" x14ac:dyDescent="0.3">
      <c r="A320" s="2" t="s">
        <v>2285</v>
      </c>
      <c r="B320" s="3">
        <v>44563</v>
      </c>
      <c r="C320" s="2" t="s">
        <v>2286</v>
      </c>
      <c r="D320" t="s">
        <v>6175</v>
      </c>
      <c r="E320" s="2">
        <v>2</v>
      </c>
      <c r="F320" s="2" t="str">
        <f>_xlfn.XLOOKUP(C320, customers!$A$1:$A$1001, customers!$B$1:$B$1001, , 0)</f>
        <v>Tess Bennison</v>
      </c>
      <c r="G320" s="2" t="str">
        <f>IF(_xlfn.XLOOKUP(C320,customers!$A$1:$A$1001,customers!$C$1:$C$1001,,0)=0, "",_xlfn.XLOOKUP(C320,customers!$A$1:$A$1001,customers!$C$1:$C$1001,,0))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 I320="Ara","Arabica", I320="Lib", "Liberica")</f>
        <v>Arabica</v>
      </c>
      <c r="O320" t="str" cm="1">
        <f t="array" ref="O320">_xlfn.SWITCH(J320, "M","Medium","L","Light","D","Dark")</f>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 customers!$A$1:$A$1001, customers!$B$1:$B$1001, , 0)</f>
        <v>Gabie Tweed</v>
      </c>
      <c r="G321" s="2" t="str">
        <f>IF(_xlfn.XLOOKUP(C321,customers!$A$1:$A$1001,customers!$C$1:$C$1001,,0)=0, "",_xlfn.XLOOKUP(C321,customers!$A$1:$A$1001,customers!$C$1:$C$1001,,0))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 I321="Ara","Arabica", I321="Lib", "Liberica")</f>
        <v>Excelsa</v>
      </c>
      <c r="O321" t="str" cm="1">
        <f t="array" ref="O321">_xlfn.SWITCH(J321, "M","Medium","L","Light","D","Dark")</f>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 customers!$A$1:$A$1001, customers!$B$1:$B$1001, , 0)</f>
        <v>Gabie Tweed</v>
      </c>
      <c r="G322" s="2" t="str">
        <f>IF(_xlfn.XLOOKUP(C322,customers!$A$1:$A$1001,customers!$C$1:$C$1001,,0)=0, "",_xlfn.XLOOKUP(C322,customers!$A$1:$A$1001,customers!$C$1:$C$1001,,0))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 I322="Ara","Arabica", I322="Lib", "Liberica")</f>
        <v>Arabica</v>
      </c>
      <c r="O322" t="str" cm="1">
        <f t="array" ref="O322">_xlfn.SWITCH(J322, "M","Medium","L","Light","D","Dark")</f>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 customers!$A$1:$A$1001, customers!$B$1:$B$1001, , 0)</f>
        <v>Gaile Goggin</v>
      </c>
      <c r="G323" s="2" t="str">
        <f>IF(_xlfn.XLOOKUP(C323,customers!$A$1:$A$1001,customers!$C$1:$C$1001,,0)=0, "",_xlfn.XLOOKUP(C323,customers!$A$1:$A$1001,customers!$C$1:$C$1001,,0))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 I323="Ara","Arabica", I323="Lib", "Liberica")</f>
        <v>Arabica</v>
      </c>
      <c r="O323" t="str" cm="1">
        <f t="array" ref="O323">_xlfn.SWITCH(J323, "M","Medium","L","Light","D","Dark")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 customers!$A$1:$A$1001, customers!$B$1:$B$1001, , 0)</f>
        <v>Skylar Jeyness</v>
      </c>
      <c r="G324" s="2" t="str">
        <f>IF(_xlfn.XLOOKUP(C324,customers!$A$1:$A$1001,customers!$C$1:$C$1001,,0)=0, "",_xlfn.XLOOKUP(C324,customers!$A$1:$A$1001,customers!$C$1:$C$1001,,0))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 I324="Ara","Arabica", I324="Lib", "Liberica")</f>
        <v>Liberica</v>
      </c>
      <c r="O324" t="str" cm="1">
        <f t="array" ref="O324">_xlfn.SWITCH(J324, "M","Medium","L","Light","D","Dark")</f>
        <v>Dark</v>
      </c>
      <c r="P324" t="str">
        <f>_xlfn.XLOOKUP(Orders[[#This Row],[Customer ID]],customers!$A$1:$A$1001,customers!$I$1:$I$1001,,0)</f>
        <v>No</v>
      </c>
    </row>
    <row r="325" spans="1:16" x14ac:dyDescent="0.3">
      <c r="A325" s="2" t="s">
        <v>2313</v>
      </c>
      <c r="B325" s="3">
        <v>44373</v>
      </c>
      <c r="C325" s="2" t="s">
        <v>2314</v>
      </c>
      <c r="D325" t="s">
        <v>6153</v>
      </c>
      <c r="E325" s="2">
        <v>5</v>
      </c>
      <c r="F325" s="2" t="str">
        <f>_xlfn.XLOOKUP(C325, customers!$A$1:$A$1001, customers!$B$1:$B$1001, , 0)</f>
        <v>Donica Bonhome</v>
      </c>
      <c r="G325" s="2" t="str">
        <f>IF(_xlfn.XLOOKUP(C325,customers!$A$1:$A$1001,customers!$C$1:$C$1001,,0)=0, "",_xlfn.XLOOKUP(C325,customers!$A$1:$A$1001,customers!$C$1:$C$1001,,0))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 I325="Ara","Arabica", I325="Lib", "Liberica")</f>
        <v>Excelsa</v>
      </c>
      <c r="O325" t="str" cm="1">
        <f t="array" ref="O325">_xlfn.SWITCH(J325, "M","Medium","L","Light","D","Dark")</f>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 customers!$A$1:$A$1001, customers!$B$1:$B$1001, , 0)</f>
        <v>Diena Peetermann</v>
      </c>
      <c r="G326" s="2" t="str">
        <f>IF(_xlfn.XLOOKUP(C326,customers!$A$1:$A$1001,customers!$C$1:$C$1001,,0)=0, "",_xlfn.XLOOKUP(C326,customers!$A$1:$A$1001,customers!$C$1:$C$1001,,0))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 I326="Ara","Arabica", I326="Lib", "Liberica")</f>
        <v>Excelsa</v>
      </c>
      <c r="O326" t="str" cm="1">
        <f t="array" ref="O326">_xlfn.SWITCH(J326, "M","Medium","L","Light","D","Dark")</f>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 customers!$A$1:$A$1001, customers!$B$1:$B$1001, , 0)</f>
        <v>Trina Le Sarr</v>
      </c>
      <c r="G327" s="2" t="str">
        <f>IF(_xlfn.XLOOKUP(C327,customers!$A$1:$A$1001,customers!$C$1:$C$1001,,0)=0, "",_xlfn.XLOOKUP(C327,customers!$A$1:$A$1001,customers!$C$1:$C$1001,,0))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 I327="Ara","Arabica", I327="Lib", "Liberica")</f>
        <v>Arabica</v>
      </c>
      <c r="O327" t="str" cm="1">
        <f t="array" ref="O327">_xlfn.SWITCH(J327, "M","Medium","L","Light","D","Dark")</f>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 customers!$A$1:$A$1001, customers!$B$1:$B$1001, , 0)</f>
        <v>Flynn Antony</v>
      </c>
      <c r="G328" s="2" t="str">
        <f>IF(_xlfn.XLOOKUP(C328,customers!$A$1:$A$1001,customers!$C$1:$C$1001,,0)=0, "",_xlfn.XLOOKUP(C328,customers!$A$1:$A$1001,customers!$C$1:$C$1001,,0))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 I328="Ara","Arabica", I328="Lib", "Liberica")</f>
        <v>Robusta</v>
      </c>
      <c r="O328" t="str" cm="1">
        <f t="array" ref="O328">_xlfn.SWITCH(J328, "M","Medium","L","Light","D","Dark")</f>
        <v>Dark</v>
      </c>
      <c r="P328" t="str">
        <f>_xlfn.XLOOKUP(Orders[[#This Row],[Customer ID]],customers!$A$1:$A$1001,customers!$I$1:$I$1001,,0)</f>
        <v>No</v>
      </c>
    </row>
    <row r="329" spans="1:16" x14ac:dyDescent="0.3">
      <c r="A329" s="2" t="s">
        <v>2335</v>
      </c>
      <c r="B329" s="3">
        <v>43579</v>
      </c>
      <c r="C329" s="2" t="s">
        <v>2336</v>
      </c>
      <c r="D329" t="s">
        <v>6177</v>
      </c>
      <c r="E329" s="2">
        <v>5</v>
      </c>
      <c r="F329" s="2" t="str">
        <f>_xlfn.XLOOKUP(C329, customers!$A$1:$A$1001, customers!$B$1:$B$1001, , 0)</f>
        <v>Baudoin Alldridge</v>
      </c>
      <c r="G329" s="2" t="str">
        <f>IF(_xlfn.XLOOKUP(C329,customers!$A$1:$A$1001,customers!$C$1:$C$1001,,0)=0, "",_xlfn.XLOOKUP(C329,customers!$A$1:$A$1001,customers!$C$1:$C$1001,,0))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 I329="Ara","Arabica", I329="Lib", "Liberica")</f>
        <v>Robusta</v>
      </c>
      <c r="O329" t="str" cm="1">
        <f t="array" ref="O329">_xlfn.SWITCH(J329, "M","Medium","L","Light","D","Dark")</f>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 customers!$A$1:$A$1001, customers!$B$1:$B$1001, , 0)</f>
        <v>Homer Dulany</v>
      </c>
      <c r="G330" s="2" t="str">
        <f>IF(_xlfn.XLOOKUP(C330,customers!$A$1:$A$1001,customers!$C$1:$C$1001,,0)=0, "",_xlfn.XLOOKUP(C330,customers!$A$1:$A$1001,customers!$C$1:$C$1001,,0))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 I330="Ara","Arabica", I330="Lib", "Liberica")</f>
        <v>Liberica</v>
      </c>
      <c r="O330" t="str" cm="1">
        <f t="array" ref="O330">_xlfn.SWITCH(J330, "M","Medium","L","Light","D","Dark")</f>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 customers!$A$1:$A$1001, customers!$B$1:$B$1001, , 0)</f>
        <v>Lisa Goodger</v>
      </c>
      <c r="G331" s="2" t="str">
        <f>IF(_xlfn.XLOOKUP(C331,customers!$A$1:$A$1001,customers!$C$1:$C$1001,,0)=0, "",_xlfn.XLOOKUP(C331,customers!$A$1:$A$1001,customers!$C$1:$C$1001,,0))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 I331="Ara","Arabica", I331="Lib", "Liberica")</f>
        <v>Robusta</v>
      </c>
      <c r="O331" t="str" cm="1">
        <f t="array" ref="O331">_xlfn.SWITCH(J331, "M","Medium","L","Light","D","Dark")</f>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 customers!$A$1:$A$1001, customers!$B$1:$B$1001, , 0)</f>
        <v>Selma McMillian</v>
      </c>
      <c r="G332" s="2" t="str">
        <f>IF(_xlfn.XLOOKUP(C332,customers!$A$1:$A$1001,customers!$C$1:$C$1001,,0)=0, "",_xlfn.XLOOKUP(C332,customers!$A$1:$A$1001,customers!$C$1:$C$1001,,0))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 I332="Ara","Arabica", I332="Lib", "Liberica")</f>
        <v>Robusta</v>
      </c>
      <c r="O332" t="str" cm="1">
        <f t="array" ref="O332">_xlfn.SWITCH(J332, "M","Medium","L","Light","D","Dark")</f>
        <v>Dark</v>
      </c>
      <c r="P332" t="str">
        <f>_xlfn.XLOOKUP(Orders[[#This Row],[Customer ID]],customers!$A$1:$A$1001,customers!$I$1:$I$1001,,0)</f>
        <v>No</v>
      </c>
    </row>
    <row r="333" spans="1:16" x14ac:dyDescent="0.3">
      <c r="A333" s="2" t="s">
        <v>2357</v>
      </c>
      <c r="B333" s="3">
        <v>43989</v>
      </c>
      <c r="C333" s="2" t="s">
        <v>2358</v>
      </c>
      <c r="D333" t="s">
        <v>6151</v>
      </c>
      <c r="E333" s="2">
        <v>1</v>
      </c>
      <c r="F333" s="2" t="str">
        <f>_xlfn.XLOOKUP(C333, customers!$A$1:$A$1001, customers!$B$1:$B$1001, , 0)</f>
        <v>Corine Drewett</v>
      </c>
      <c r="G333" s="2" t="str">
        <f>IF(_xlfn.XLOOKUP(C333,customers!$A$1:$A$1001,customers!$C$1:$C$1001,,0)=0, "",_xlfn.XLOOKUP(C333,customers!$A$1:$A$1001,customers!$C$1:$C$1001,,0))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 I333="Ara","Arabica", I333="Lib", "Liberica")</f>
        <v>Robusta</v>
      </c>
      <c r="O333" t="str" cm="1">
        <f t="array" ref="O333">_xlfn.SWITCH(J333, "M","Medium","L","Light","D","Dark")</f>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 customers!$A$1:$A$1001, customers!$B$1:$B$1001, , 0)</f>
        <v>Quinn Parsons</v>
      </c>
      <c r="G334" s="2" t="str">
        <f>IF(_xlfn.XLOOKUP(C334,customers!$A$1:$A$1001,customers!$C$1:$C$1001,,0)=0, "",_xlfn.XLOOKUP(C334,customers!$A$1:$A$1001,customers!$C$1:$C$1001,,0))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 I334="Ara","Arabica", I334="Lib", "Liberica")</f>
        <v>Arabica</v>
      </c>
      <c r="O334" t="str" cm="1">
        <f t="array" ref="O334">_xlfn.SWITCH(J334, "M","Medium","L","Light","D","Dark")</f>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 customers!$A$1:$A$1001, customers!$B$1:$B$1001, , 0)</f>
        <v>Vivyan Ceely</v>
      </c>
      <c r="G335" s="2" t="str">
        <f>IF(_xlfn.XLOOKUP(C335,customers!$A$1:$A$1001,customers!$C$1:$C$1001,,0)=0, "",_xlfn.XLOOKUP(C335,customers!$A$1:$A$1001,customers!$C$1:$C$1001,,0))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 I335="Ara","Arabica", I335="Lib", "Liberica")</f>
        <v>Robusta</v>
      </c>
      <c r="O335" t="str" cm="1">
        <f t="array" ref="O335">_xlfn.SWITCH(J335, "M","Medium","L","Light","D","Dark")</f>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 customers!$A$1:$A$1001, customers!$B$1:$B$1001, , 0)</f>
        <v>Elonore Goodings</v>
      </c>
      <c r="G336" s="2" t="str">
        <f>IF(_xlfn.XLOOKUP(C336,customers!$A$1:$A$1001,customers!$C$1:$C$1001,,0)=0, "",_xlfn.XLOOKUP(C336,customers!$A$1:$A$1001,customers!$C$1:$C$1001,,0))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 I336="Ara","Arabica", I336="Lib", "Liberica")</f>
        <v>Robusta</v>
      </c>
      <c r="O336" t="str" cm="1">
        <f t="array" ref="O336">_xlfn.SWITCH(J336, "M","Medium","L","Light","D","Dark")</f>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 customers!$A$1:$A$1001, customers!$B$1:$B$1001, , 0)</f>
        <v>Clement Vasiliev</v>
      </c>
      <c r="G337" s="2" t="str">
        <f>IF(_xlfn.XLOOKUP(C337,customers!$A$1:$A$1001,customers!$C$1:$C$1001,,0)=0, "",_xlfn.XLOOKUP(C337,customers!$A$1:$A$1001,customers!$C$1:$C$1001,,0))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 I337="Ara","Arabica", I337="Lib", "Liberica")</f>
        <v>Liberica</v>
      </c>
      <c r="O337" t="str" cm="1">
        <f t="array" ref="O337">_xlfn.SWITCH(J337, "M","Medium","L","Light","D","Dark")</f>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 customers!$A$1:$A$1001, customers!$B$1:$B$1001, , 0)</f>
        <v>Terencio O'Moylan</v>
      </c>
      <c r="G338" s="2" t="str">
        <f>IF(_xlfn.XLOOKUP(C338,customers!$A$1:$A$1001,customers!$C$1:$C$1001,,0)=0, "",_xlfn.XLOOKUP(C338,customers!$A$1:$A$1001,customers!$C$1:$C$1001,,0))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 I338="Ara","Arabica", I338="Lib", "Liberica")</f>
        <v>Arabica</v>
      </c>
      <c r="O338" t="str" cm="1">
        <f t="array" ref="O338">_xlfn.SWITCH(J338, "M","Medium","L","Light","D","Dark")</f>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 customers!$A$1:$A$1001, customers!$B$1:$B$1001, , 0)</f>
        <v>Flynn Antony</v>
      </c>
      <c r="G339" s="2" t="str">
        <f>IF(_xlfn.XLOOKUP(C339,customers!$A$1:$A$1001,customers!$C$1:$C$1001,,0)=0, "",_xlfn.XLOOKUP(C339,customers!$A$1:$A$1001,customers!$C$1:$C$1001,,0))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 I339="Ara","Arabica", I339="Lib", "Liberica")</f>
        <v>Excelsa</v>
      </c>
      <c r="O339" t="str" cm="1">
        <f t="array" ref="O339">_xlfn.SWITCH(J339, "M","Medium","L","Light","D","Dark")</f>
        <v>Dark</v>
      </c>
      <c r="P339" t="str">
        <f>_xlfn.XLOOKUP(Orders[[#This Row],[Customer ID]],customers!$A$1:$A$1001,customers!$I$1:$I$1001,,0)</f>
        <v>No</v>
      </c>
    </row>
    <row r="340" spans="1:16" x14ac:dyDescent="0.3">
      <c r="A340" s="2" t="s">
        <v>2396</v>
      </c>
      <c r="B340" s="3">
        <v>43995</v>
      </c>
      <c r="C340" s="2" t="s">
        <v>2397</v>
      </c>
      <c r="D340" t="s">
        <v>6171</v>
      </c>
      <c r="E340" s="2">
        <v>4</v>
      </c>
      <c r="F340" s="2" t="str">
        <f>_xlfn.XLOOKUP(C340, customers!$A$1:$A$1001, customers!$B$1:$B$1001, , 0)</f>
        <v>Wyatan Fetherston</v>
      </c>
      <c r="G340" s="2" t="str">
        <f>IF(_xlfn.XLOOKUP(C340,customers!$A$1:$A$1001,customers!$C$1:$C$1001,,0)=0, "",_xlfn.XLOOKUP(C340,customers!$A$1:$A$1001,customers!$C$1:$C$1001,,0))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 I340="Ara","Arabica", I340="Lib", "Liberica")</f>
        <v>Excelsa</v>
      </c>
      <c r="O340" t="str" cm="1">
        <f t="array" ref="O340">_xlfn.SWITCH(J340, "M","Medium","L","Light","D","Dark")</f>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 customers!$A$1:$A$1001, customers!$B$1:$B$1001, , 0)</f>
        <v>Emmaline Rasmus</v>
      </c>
      <c r="G341" s="2" t="str">
        <f>IF(_xlfn.XLOOKUP(C341,customers!$A$1:$A$1001,customers!$C$1:$C$1001,,0)=0, "",_xlfn.XLOOKUP(C341,customers!$A$1:$A$1001,customers!$C$1:$C$1001,,0))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 I341="Ara","Arabica", I341="Lib", "Liberica")</f>
        <v>Excelsa</v>
      </c>
      <c r="O341" t="str" cm="1">
        <f t="array" ref="O341">_xlfn.SWITCH(J341, "M","Medium","L","Light","D","Dark")</f>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 customers!$A$1:$A$1001, customers!$B$1:$B$1001, , 0)</f>
        <v>Wesley Giorgioni</v>
      </c>
      <c r="G342" s="2" t="str">
        <f>IF(_xlfn.XLOOKUP(C342,customers!$A$1:$A$1001,customers!$C$1:$C$1001,,0)=0, "",_xlfn.XLOOKUP(C342,customers!$A$1:$A$1001,customers!$C$1:$C$1001,,0))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 I342="Ara","Arabica", I342="Lib", "Liberica")</f>
        <v>Excelsa</v>
      </c>
      <c r="O342" t="str" cm="1">
        <f t="array" ref="O342">_xlfn.SWITCH(J342, "M","Medium","L","Light","D","Dark")</f>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 customers!$A$1:$A$1001, customers!$B$1:$B$1001, , 0)</f>
        <v>Lucienne Scargle</v>
      </c>
      <c r="G343" s="2" t="str">
        <f>IF(_xlfn.XLOOKUP(C343,customers!$A$1:$A$1001,customers!$C$1:$C$1001,,0)=0, "",_xlfn.XLOOKUP(C343,customers!$A$1:$A$1001,customers!$C$1:$C$1001,,0))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 I343="Ara","Arabica", I343="Lib", "Liberica")</f>
        <v>Excelsa</v>
      </c>
      <c r="O343" t="str" cm="1">
        <f t="array" ref="O343">_xlfn.SWITCH(J343, "M","Medium","L","Light","D","Dark")</f>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 customers!$A$1:$A$1001, customers!$B$1:$B$1001, , 0)</f>
        <v>Lucienne Scargle</v>
      </c>
      <c r="G344" s="2" t="str">
        <f>IF(_xlfn.XLOOKUP(C344,customers!$A$1:$A$1001,customers!$C$1:$C$1001,,0)=0, "",_xlfn.XLOOKUP(C344,customers!$A$1:$A$1001,customers!$C$1:$C$1001,,0))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 I344="Ara","Arabica", I344="Lib", "Liberica")</f>
        <v>Liberica</v>
      </c>
      <c r="O344" t="str" cm="1">
        <f t="array" ref="O344">_xlfn.SWITCH(J344, "M","Medium","L","Light","D","Dark")</f>
        <v>Dark</v>
      </c>
      <c r="P344" t="str">
        <f>_xlfn.XLOOKUP(Orders[[#This Row],[Customer ID]],customers!$A$1:$A$1001,customers!$I$1:$I$1001,,0)</f>
        <v>No</v>
      </c>
    </row>
    <row r="345" spans="1:16" x14ac:dyDescent="0.3">
      <c r="A345" s="2" t="s">
        <v>2424</v>
      </c>
      <c r="B345" s="3">
        <v>43692</v>
      </c>
      <c r="C345" s="2" t="s">
        <v>2425</v>
      </c>
      <c r="D345" t="s">
        <v>6172</v>
      </c>
      <c r="E345" s="2">
        <v>6</v>
      </c>
      <c r="F345" s="2" t="str">
        <f>_xlfn.XLOOKUP(C345, customers!$A$1:$A$1001, customers!$B$1:$B$1001, , 0)</f>
        <v>Noam Climance</v>
      </c>
      <c r="G345" s="2" t="str">
        <f>IF(_xlfn.XLOOKUP(C345,customers!$A$1:$A$1001,customers!$C$1:$C$1001,,0)=0, "",_xlfn.XLOOKUP(C345,customers!$A$1:$A$1001,customers!$C$1:$C$1001,,0))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 I345="Ara","Arabica", I345="Lib", "Liberica")</f>
        <v>Robusta</v>
      </c>
      <c r="O345" t="str" cm="1">
        <f t="array" ref="O345">_xlfn.SWITCH(J345, "M","Medium","L","Light","D","Dark")</f>
        <v>Dark</v>
      </c>
      <c r="P345" t="str">
        <f>_xlfn.XLOOKUP(Orders[[#This Row],[Customer ID]],customers!$A$1:$A$1001,customers!$I$1:$I$1001,,0)</f>
        <v>No</v>
      </c>
    </row>
    <row r="346" spans="1:16" x14ac:dyDescent="0.3">
      <c r="A346" s="2" t="s">
        <v>2429</v>
      </c>
      <c r="B346" s="3">
        <v>44529</v>
      </c>
      <c r="C346" s="2" t="s">
        <v>2430</v>
      </c>
      <c r="D346" t="s">
        <v>6138</v>
      </c>
      <c r="E346" s="2">
        <v>2</v>
      </c>
      <c r="F346" s="2" t="str">
        <f>_xlfn.XLOOKUP(C346, customers!$A$1:$A$1001, customers!$B$1:$B$1001, , 0)</f>
        <v>Catarina Donn</v>
      </c>
      <c r="G346" s="2" t="str">
        <f>IF(_xlfn.XLOOKUP(C346,customers!$A$1:$A$1001,customers!$C$1:$C$1001,,0)=0, "",_xlfn.XLOOKUP(C346,customers!$A$1:$A$1001,customers!$C$1:$C$1001,,0))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 I346="Ara","Arabica", I346="Lib", "Liberica")</f>
        <v>Robusta</v>
      </c>
      <c r="O346" t="str" cm="1">
        <f t="array" ref="O346">_xlfn.SWITCH(J346, "M","Medium","L","Light","D","Dark")</f>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 customers!$A$1:$A$1001, customers!$B$1:$B$1001, , 0)</f>
        <v>Ameline Snazle</v>
      </c>
      <c r="G347" s="2" t="str">
        <f>IF(_xlfn.XLOOKUP(C347,customers!$A$1:$A$1001,customers!$C$1:$C$1001,,0)=0, "",_xlfn.XLOOKUP(C347,customers!$A$1:$A$1001,customers!$C$1:$C$1001,,0))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 I347="Ara","Arabica", I347="Lib", "Liberica")</f>
        <v>Robusta</v>
      </c>
      <c r="O347" t="str" cm="1">
        <f t="array" ref="O347">_xlfn.SWITCH(J347, "M","Medium","L","Light","D","Dark")</f>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 customers!$A$1:$A$1001, customers!$B$1:$B$1001, , 0)</f>
        <v>Rebeka Worg</v>
      </c>
      <c r="G348" s="2" t="str">
        <f>IF(_xlfn.XLOOKUP(C348,customers!$A$1:$A$1001,customers!$C$1:$C$1001,,0)=0, "",_xlfn.XLOOKUP(C348,customers!$A$1:$A$1001,customers!$C$1:$C$1001,,0))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 I348="Ara","Arabica", I348="Lib", "Liberica")</f>
        <v>Arabica</v>
      </c>
      <c r="O348" t="str" cm="1">
        <f t="array" ref="O348">_xlfn.SWITCH(J348, "M","Medium","L","Light","D","Dark")</f>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 customers!$A$1:$A$1001, customers!$B$1:$B$1001, , 0)</f>
        <v>Lewes Danes</v>
      </c>
      <c r="G349" s="2" t="str">
        <f>IF(_xlfn.XLOOKUP(C349,customers!$A$1:$A$1001,customers!$C$1:$C$1001,,0)=0, "",_xlfn.XLOOKUP(C349,customers!$A$1:$A$1001,customers!$C$1:$C$1001,,0))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 I349="Ara","Arabica", I349="Lib", "Liberica")</f>
        <v>Liberica</v>
      </c>
      <c r="O349" t="str" cm="1">
        <f t="array" ref="O349">_xlfn.SWITCH(J349, "M","Medium","L","Light","D","Dark")</f>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 customers!$A$1:$A$1001, customers!$B$1:$B$1001, , 0)</f>
        <v>Shelli Keynd</v>
      </c>
      <c r="G350" s="2" t="str">
        <f>IF(_xlfn.XLOOKUP(C350,customers!$A$1:$A$1001,customers!$C$1:$C$1001,,0)=0, "",_xlfn.XLOOKUP(C350,customers!$A$1:$A$1001,customers!$C$1:$C$1001,,0))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 I350="Ara","Arabica", I350="Lib", "Liberica")</f>
        <v>Excelsa</v>
      </c>
      <c r="O350" t="str" cm="1">
        <f t="array" ref="O350">_xlfn.SWITCH(J350, "M","Medium","L","Light","D","Dark")</f>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 customers!$A$1:$A$1001, customers!$B$1:$B$1001, , 0)</f>
        <v>Dell Daveridge</v>
      </c>
      <c r="G351" s="2" t="str">
        <f>IF(_xlfn.XLOOKUP(C351,customers!$A$1:$A$1001,customers!$C$1:$C$1001,,0)=0, "",_xlfn.XLOOKUP(C351,customers!$A$1:$A$1001,customers!$C$1:$C$1001,,0))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 I351="Ara","Arabica", I351="Lib", "Liberica")</f>
        <v>Robusta</v>
      </c>
      <c r="O351" t="str" cm="1">
        <f t="array" ref="O351">_xlfn.SWITCH(J351, "M","Medium","L","Light","D","Dark")</f>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 customers!$A$1:$A$1001, customers!$B$1:$B$1001, , 0)</f>
        <v>Joshuah Awdry</v>
      </c>
      <c r="G352" s="2" t="str">
        <f>IF(_xlfn.XLOOKUP(C352,customers!$A$1:$A$1001,customers!$C$1:$C$1001,,0)=0, "",_xlfn.XLOOKUP(C352,customers!$A$1:$A$1001,customers!$C$1:$C$1001,,0))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 I352="Ara","Arabica", I352="Lib", "Liberica")</f>
        <v>Arabica</v>
      </c>
      <c r="O352" t="str" cm="1">
        <f t="array" ref="O352">_xlfn.SWITCH(J352, "M","Medium","L","Light","D","Dark")</f>
        <v>Dark</v>
      </c>
      <c r="P352" t="str">
        <f>_xlfn.XLOOKUP(Orders[[#This Row],[Customer ID]],customers!$A$1:$A$1001,customers!$I$1:$I$1001,,0)</f>
        <v>No</v>
      </c>
    </row>
    <row r="353" spans="1:16" x14ac:dyDescent="0.3">
      <c r="A353" s="2" t="s">
        <v>2470</v>
      </c>
      <c r="B353" s="3">
        <v>44066</v>
      </c>
      <c r="C353" s="2" t="s">
        <v>2471</v>
      </c>
      <c r="D353" t="s">
        <v>6155</v>
      </c>
      <c r="E353" s="2">
        <v>2</v>
      </c>
      <c r="F353" s="2" t="str">
        <f>_xlfn.XLOOKUP(C353, customers!$A$1:$A$1001, customers!$B$1:$B$1001, , 0)</f>
        <v>Ethel Ryles</v>
      </c>
      <c r="G353" s="2" t="str">
        <f>IF(_xlfn.XLOOKUP(C353,customers!$A$1:$A$1001,customers!$C$1:$C$1001,,0)=0, "",_xlfn.XLOOKUP(C353,customers!$A$1:$A$1001,customers!$C$1:$C$1001,,0))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 I353="Ara","Arabica", I353="Lib", "Liberica")</f>
        <v>Arabica</v>
      </c>
      <c r="O353" t="str" cm="1">
        <f t="array" ref="O353">_xlfn.SWITCH(J353, "M","Medium","L","Light","D","Dark")</f>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 customers!$A$1:$A$1001, customers!$B$1:$B$1001, , 0)</f>
        <v>Flynn Antony</v>
      </c>
      <c r="G354" s="2" t="str">
        <f>IF(_xlfn.XLOOKUP(C354,customers!$A$1:$A$1001,customers!$C$1:$C$1001,,0)=0, "",_xlfn.XLOOKUP(C354,customers!$A$1:$A$1001,customers!$C$1:$C$1001,,0))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 I354="Ara","Arabica", I354="Lib", "Liberica")</f>
        <v>Excelsa</v>
      </c>
      <c r="O354" t="str" cm="1">
        <f t="array" ref="O354">_xlfn.SWITCH(J354, "M","Medium","L","Light","D","Dark")</f>
        <v>Dark</v>
      </c>
      <c r="P354" t="str">
        <f>_xlfn.XLOOKUP(Orders[[#This Row],[Customer ID]],customers!$A$1:$A$1001,customers!$I$1:$I$1001,,0)</f>
        <v>No</v>
      </c>
    </row>
    <row r="355" spans="1:16" x14ac:dyDescent="0.3">
      <c r="A355" s="2" t="s">
        <v>2482</v>
      </c>
      <c r="B355" s="3">
        <v>43860</v>
      </c>
      <c r="C355" s="2" t="s">
        <v>2483</v>
      </c>
      <c r="D355" t="s">
        <v>6157</v>
      </c>
      <c r="E355" s="2">
        <v>4</v>
      </c>
      <c r="F355" s="2" t="str">
        <f>_xlfn.XLOOKUP(C355, customers!$A$1:$A$1001, customers!$B$1:$B$1001, , 0)</f>
        <v>Maitilde Boxill</v>
      </c>
      <c r="G355" s="2" t="str">
        <f>IF(_xlfn.XLOOKUP(C355,customers!$A$1:$A$1001,customers!$C$1:$C$1001,,0)=0, "",_xlfn.XLOOKUP(C355,customers!$A$1:$A$1001,customers!$C$1:$C$1001,,0))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 I355="Ara","Arabica", I355="Lib", "Liberica")</f>
        <v>Arabica</v>
      </c>
      <c r="O355" t="str" cm="1">
        <f t="array" ref="O355">_xlfn.SWITCH(J355, "M","Medium","L","Light","D","Dark")</f>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 customers!$A$1:$A$1001, customers!$B$1:$B$1001, , 0)</f>
        <v>Jodee Caldicott</v>
      </c>
      <c r="G356" s="2" t="str">
        <f>IF(_xlfn.XLOOKUP(C356,customers!$A$1:$A$1001,customers!$C$1:$C$1001,,0)=0, "",_xlfn.XLOOKUP(C356,customers!$A$1:$A$1001,customers!$C$1:$C$1001,,0))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 I356="Ara","Arabica", I356="Lib", "Liberica")</f>
        <v>Arabica</v>
      </c>
      <c r="O356" t="str" cm="1">
        <f t="array" ref="O356">_xlfn.SWITCH(J356, "M","Medium","L","Light","D","Dark")</f>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 customers!$A$1:$A$1001, customers!$B$1:$B$1001, , 0)</f>
        <v>Marianna Vedmore</v>
      </c>
      <c r="G357" s="2" t="str">
        <f>IF(_xlfn.XLOOKUP(C357,customers!$A$1:$A$1001,customers!$C$1:$C$1001,,0)=0, "",_xlfn.XLOOKUP(C357,customers!$A$1:$A$1001,customers!$C$1:$C$1001,,0))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 I357="Ara","Arabica", I357="Lib", "Liberica")</f>
        <v>Arabica</v>
      </c>
      <c r="O357" t="str" cm="1">
        <f t="array" ref="O357">_xlfn.SWITCH(J357, "M","Medium","L","Light","D","Dark")</f>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 customers!$A$1:$A$1001, customers!$B$1:$B$1001, , 0)</f>
        <v>Willey Romao</v>
      </c>
      <c r="G358" s="2" t="str">
        <f>IF(_xlfn.XLOOKUP(C358,customers!$A$1:$A$1001,customers!$C$1:$C$1001,,0)=0, "",_xlfn.XLOOKUP(C358,customers!$A$1:$A$1001,customers!$C$1:$C$1001,,0))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 I358="Ara","Arabica", I358="Lib", "Liberica")</f>
        <v>Liberica</v>
      </c>
      <c r="O358" t="str" cm="1">
        <f t="array" ref="O358">_xlfn.SWITCH(J358, "M","Medium","L","Light","D","Dark")</f>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 customers!$A$1:$A$1001, customers!$B$1:$B$1001, , 0)</f>
        <v>Enriqueta Ixor</v>
      </c>
      <c r="G359" s="2" t="str">
        <f>IF(_xlfn.XLOOKUP(C359,customers!$A$1:$A$1001,customers!$C$1:$C$1001,,0)=0, "",_xlfn.XLOOKUP(C359,customers!$A$1:$A$1001,customers!$C$1:$C$1001,,0))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 I359="Ara","Arabica", I359="Lib", "Liberica")</f>
        <v>Arabica</v>
      </c>
      <c r="O359" t="str" cm="1">
        <f t="array" ref="O359">_xlfn.SWITCH(J359, "M","Medium","L","Light","D","Dark")</f>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 customers!$A$1:$A$1001, customers!$B$1:$B$1001, , 0)</f>
        <v>Tomasina Cotmore</v>
      </c>
      <c r="G360" s="2" t="str">
        <f>IF(_xlfn.XLOOKUP(C360,customers!$A$1:$A$1001,customers!$C$1:$C$1001,,0)=0, "",_xlfn.XLOOKUP(C360,customers!$A$1:$A$1001,customers!$C$1:$C$1001,,0))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 I360="Ara","Arabica", I360="Lib", "Liberica")</f>
        <v>Arabica</v>
      </c>
      <c r="O360" t="str" cm="1">
        <f t="array" ref="O360">_xlfn.SWITCH(J360, "M","Medium","L","Light","D","Dark")</f>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 customers!$A$1:$A$1001, customers!$B$1:$B$1001, , 0)</f>
        <v>Yuma Skipsey</v>
      </c>
      <c r="G361" s="2" t="str">
        <f>IF(_xlfn.XLOOKUP(C361,customers!$A$1:$A$1001,customers!$C$1:$C$1001,,0)=0, "",_xlfn.XLOOKUP(C361,customers!$A$1:$A$1001,customers!$C$1:$C$1001,,0))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 I361="Ara","Arabica", I361="Lib", "Liberica")</f>
        <v>Robusta</v>
      </c>
      <c r="O361" t="str" cm="1">
        <f t="array" ref="O361">_xlfn.SWITCH(J361, "M","Medium","L","Light","D","Dark")</f>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 customers!$A$1:$A$1001, customers!$B$1:$B$1001, , 0)</f>
        <v>Nicko Corps</v>
      </c>
      <c r="G362" s="2" t="str">
        <f>IF(_xlfn.XLOOKUP(C362,customers!$A$1:$A$1001,customers!$C$1:$C$1001,,0)=0, "",_xlfn.XLOOKUP(C362,customers!$A$1:$A$1001,customers!$C$1:$C$1001,,0))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 I362="Ara","Arabica", I362="Lib", "Liberica")</f>
        <v>Robusta</v>
      </c>
      <c r="O362" t="str" cm="1">
        <f t="array" ref="O362">_xlfn.SWITCH(J362, "M","Medium","L","Light","D","Dark")</f>
        <v>Dark</v>
      </c>
      <c r="P362" t="str">
        <f>_xlfn.XLOOKUP(Orders[[#This Row],[Customer ID]],customers!$A$1:$A$1001,customers!$I$1:$I$1001,,0)</f>
        <v>No</v>
      </c>
    </row>
    <row r="363" spans="1:16" x14ac:dyDescent="0.3">
      <c r="A363" s="2" t="s">
        <v>2521</v>
      </c>
      <c r="B363" s="3">
        <v>44058</v>
      </c>
      <c r="C363" s="2" t="s">
        <v>2522</v>
      </c>
      <c r="D363" t="s">
        <v>6146</v>
      </c>
      <c r="E363" s="2">
        <v>1</v>
      </c>
      <c r="F363" s="2" t="str">
        <f>_xlfn.XLOOKUP(C363, customers!$A$1:$A$1001, customers!$B$1:$B$1001, , 0)</f>
        <v>Nicko Corps</v>
      </c>
      <c r="G363" s="2" t="str">
        <f>IF(_xlfn.XLOOKUP(C363,customers!$A$1:$A$1001,customers!$C$1:$C$1001,,0)=0, "",_xlfn.XLOOKUP(C363,customers!$A$1:$A$1001,customers!$C$1:$C$1001,,0))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 I363="Ara","Arabica", I363="Lib", "Liberica")</f>
        <v>Robusta</v>
      </c>
      <c r="O363" t="str" cm="1">
        <f t="array" ref="O363">_xlfn.SWITCH(J363, "M","Medium","L","Light","D","Dark")</f>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 customers!$A$1:$A$1001, customers!$B$1:$B$1001, , 0)</f>
        <v>Feliks Babber</v>
      </c>
      <c r="G364" s="2" t="str">
        <f>IF(_xlfn.XLOOKUP(C364,customers!$A$1:$A$1001,customers!$C$1:$C$1001,,0)=0, "",_xlfn.XLOOKUP(C364,customers!$A$1:$A$1001,customers!$C$1:$C$1001,,0))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 I364="Ara","Arabica", I364="Lib", "Liberica")</f>
        <v>Excelsa</v>
      </c>
      <c r="O364" t="str" cm="1">
        <f t="array" ref="O364">_xlfn.SWITCH(J364, "M","Medium","L","Light","D","Dark")</f>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 customers!$A$1:$A$1001, customers!$B$1:$B$1001, , 0)</f>
        <v>Kaja Loxton</v>
      </c>
      <c r="G365" s="2" t="str">
        <f>IF(_xlfn.XLOOKUP(C365,customers!$A$1:$A$1001,customers!$C$1:$C$1001,,0)=0, "",_xlfn.XLOOKUP(C365,customers!$A$1:$A$1001,customers!$C$1:$C$1001,,0))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 I365="Ara","Arabica", I365="Lib", "Liberica")</f>
        <v>Liberica</v>
      </c>
      <c r="O365" t="str" cm="1">
        <f t="array" ref="O365">_xlfn.SWITCH(J365, "M","Medium","L","Light","D","Dark")</f>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 customers!$A$1:$A$1001, customers!$B$1:$B$1001, , 0)</f>
        <v>Parker Tofful</v>
      </c>
      <c r="G366" s="2" t="str">
        <f>IF(_xlfn.XLOOKUP(C366,customers!$A$1:$A$1001,customers!$C$1:$C$1001,,0)=0, "",_xlfn.XLOOKUP(C366,customers!$A$1:$A$1001,customers!$C$1:$C$1001,,0))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 I366="Ara","Arabica", I366="Lib", "Liberica")</f>
        <v>Excelsa</v>
      </c>
      <c r="O366" t="str" cm="1">
        <f t="array" ref="O366">_xlfn.SWITCH(J366, "M","Medium","L","Light","D","Dark")</f>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 customers!$A$1:$A$1001, customers!$B$1:$B$1001, , 0)</f>
        <v>Casi Gwinnett</v>
      </c>
      <c r="G367" s="2" t="str">
        <f>IF(_xlfn.XLOOKUP(C367,customers!$A$1:$A$1001,customers!$C$1:$C$1001,,0)=0, "",_xlfn.XLOOKUP(C367,customers!$A$1:$A$1001,customers!$C$1:$C$1001,,0))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 I367="Ara","Arabica", I367="Lib", "Liberica")</f>
        <v>Liberica</v>
      </c>
      <c r="O367" t="str" cm="1">
        <f t="array" ref="O367">_xlfn.SWITCH(J367, "M","Medium","L","Light","D","Dark")</f>
        <v>Dark</v>
      </c>
      <c r="P367" t="str">
        <f>_xlfn.XLOOKUP(Orders[[#This Row],[Customer ID]],customers!$A$1:$A$1001,customers!$I$1:$I$1001,,0)</f>
        <v>No</v>
      </c>
    </row>
    <row r="368" spans="1:16" x14ac:dyDescent="0.3">
      <c r="A368" s="2" t="s">
        <v>2554</v>
      </c>
      <c r="B368" s="3">
        <v>43874</v>
      </c>
      <c r="C368" s="2" t="s">
        <v>2555</v>
      </c>
      <c r="D368" t="s">
        <v>6144</v>
      </c>
      <c r="E368" s="2">
        <v>6</v>
      </c>
      <c r="F368" s="2" t="str">
        <f>_xlfn.XLOOKUP(C368, customers!$A$1:$A$1001, customers!$B$1:$B$1001, , 0)</f>
        <v>Saree Ellesworth</v>
      </c>
      <c r="G368" s="2" t="str">
        <f>IF(_xlfn.XLOOKUP(C368,customers!$A$1:$A$1001,customers!$C$1:$C$1001,,0)=0, "",_xlfn.XLOOKUP(C368,customers!$A$1:$A$1001,customers!$C$1:$C$1001,,0))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 I368="Ara","Arabica", I368="Lib", "Liberica")</f>
        <v>Excelsa</v>
      </c>
      <c r="O368" t="str" cm="1">
        <f t="array" ref="O368">_xlfn.SWITCH(J368, "M","Medium","L","Light","D","Dark")</f>
        <v>Dark</v>
      </c>
      <c r="P368" t="str">
        <f>_xlfn.XLOOKUP(Orders[[#This Row],[Customer ID]],customers!$A$1:$A$1001,customers!$I$1:$I$1001,,0)</f>
        <v>No</v>
      </c>
    </row>
    <row r="369" spans="1:16" x14ac:dyDescent="0.3">
      <c r="A369" s="2" t="s">
        <v>2559</v>
      </c>
      <c r="B369" s="3">
        <v>44393</v>
      </c>
      <c r="C369" s="2" t="s">
        <v>2560</v>
      </c>
      <c r="D369" t="s">
        <v>6159</v>
      </c>
      <c r="E369" s="2">
        <v>2</v>
      </c>
      <c r="F369" s="2" t="str">
        <f>_xlfn.XLOOKUP(C369, customers!$A$1:$A$1001, customers!$B$1:$B$1001, , 0)</f>
        <v>Silvio Iorizzi</v>
      </c>
      <c r="G369" s="2" t="str">
        <f>IF(_xlfn.XLOOKUP(C369,customers!$A$1:$A$1001,customers!$C$1:$C$1001,,0)=0, "",_xlfn.XLOOKUP(C369,customers!$A$1:$A$1001,customers!$C$1:$C$1001,,0))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 I369="Ara","Arabica", I369="Lib", "Liberica")</f>
        <v>Liberica</v>
      </c>
      <c r="O369" t="str" cm="1">
        <f t="array" ref="O369">_xlfn.SWITCH(J369, "M","Medium","L","Light","D","Dark")</f>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 customers!$A$1:$A$1001, customers!$B$1:$B$1001, , 0)</f>
        <v>Leesa Flaonier</v>
      </c>
      <c r="G370" s="2" t="str">
        <f>IF(_xlfn.XLOOKUP(C370,customers!$A$1:$A$1001,customers!$C$1:$C$1001,,0)=0, "",_xlfn.XLOOKUP(C370,customers!$A$1:$A$1001,customers!$C$1:$C$1001,,0))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 I370="Ara","Arabica", I370="Lib", "Liberica")</f>
        <v>Excelsa</v>
      </c>
      <c r="O370" t="str" cm="1">
        <f t="array" ref="O370">_xlfn.SWITCH(J370, "M","Medium","L","Light","D","Dark")</f>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 customers!$A$1:$A$1001, customers!$B$1:$B$1001, , 0)</f>
        <v>Abba Pummell</v>
      </c>
      <c r="G371" s="2" t="str">
        <f>IF(_xlfn.XLOOKUP(C371,customers!$A$1:$A$1001,customers!$C$1:$C$1001,,0)=0, "",_xlfn.XLOOKUP(C371,customers!$A$1:$A$1001,customers!$C$1:$C$1001,,0))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 I371="Ara","Arabica", I371="Lib", "Liberica")</f>
        <v>Excelsa</v>
      </c>
      <c r="O371" t="str" cm="1">
        <f t="array" ref="O371">_xlfn.SWITCH(J371, "M","Medium","L","Light","D","Dark")</f>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 customers!$A$1:$A$1001, customers!$B$1:$B$1001, , 0)</f>
        <v>Corinna Catcheside</v>
      </c>
      <c r="G372" s="2" t="str">
        <f>IF(_xlfn.XLOOKUP(C372,customers!$A$1:$A$1001,customers!$C$1:$C$1001,,0)=0, "",_xlfn.XLOOKUP(C372,customers!$A$1:$A$1001,customers!$C$1:$C$1001,,0))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 I372="Ara","Arabica", I372="Lib", "Liberica")</f>
        <v>Excelsa</v>
      </c>
      <c r="O372" t="str" cm="1">
        <f t="array" ref="O372">_xlfn.SWITCH(J372, "M","Medium","L","Light","D","Dark")</f>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 customers!$A$1:$A$1001, customers!$B$1:$B$1001, , 0)</f>
        <v>Cortney Gibbonson</v>
      </c>
      <c r="G373" s="2" t="str">
        <f>IF(_xlfn.XLOOKUP(C373,customers!$A$1:$A$1001,customers!$C$1:$C$1001,,0)=0, "",_xlfn.XLOOKUP(C373,customers!$A$1:$A$1001,customers!$C$1:$C$1001,,0))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 I373="Ara","Arabica", I373="Lib", "Liberica")</f>
        <v>Arabica</v>
      </c>
      <c r="O373" t="str" cm="1">
        <f t="array" ref="O373">_xlfn.SWITCH(J373, "M","Medium","L","Light","D","Dark")</f>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 customers!$A$1:$A$1001, customers!$B$1:$B$1001, , 0)</f>
        <v>Terri Farra</v>
      </c>
      <c r="G374" s="2" t="str">
        <f>IF(_xlfn.XLOOKUP(C374,customers!$A$1:$A$1001,customers!$C$1:$C$1001,,0)=0, "",_xlfn.XLOOKUP(C374,customers!$A$1:$A$1001,customers!$C$1:$C$1001,,0))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 I374="Ara","Arabica", I374="Lib", "Liberica")</f>
        <v>Robusta</v>
      </c>
      <c r="O374" t="str" cm="1">
        <f t="array" ref="O374">_xlfn.SWITCH(J374, "M","Medium","L","Light","D","Dark")</f>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 customers!$A$1:$A$1001, customers!$B$1:$B$1001, , 0)</f>
        <v>Corney Curme</v>
      </c>
      <c r="G375" s="2" t="str">
        <f>IF(_xlfn.XLOOKUP(C375,customers!$A$1:$A$1001,customers!$C$1:$C$1001,,0)=0, "",_xlfn.XLOOKUP(C375,customers!$A$1:$A$1001,customers!$C$1:$C$1001,,0))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 I375="Ara","Arabica", I375="Lib", "Liberica")</f>
        <v>Arabica</v>
      </c>
      <c r="O375" t="str" cm="1">
        <f t="array" ref="O375">_xlfn.SWITCH(J375, "M","Medium","L","Light","D","Dark")</f>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 customers!$A$1:$A$1001, customers!$B$1:$B$1001, , 0)</f>
        <v>Gothart Bamfield</v>
      </c>
      <c r="G376" s="2" t="str">
        <f>IF(_xlfn.XLOOKUP(C376,customers!$A$1:$A$1001,customers!$C$1:$C$1001,,0)=0, "",_xlfn.XLOOKUP(C376,customers!$A$1:$A$1001,customers!$C$1:$C$1001,,0))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 I376="Ara","Arabica", I376="Lib", "Liberica")</f>
        <v>Liberica</v>
      </c>
      <c r="O376" t="str" cm="1">
        <f t="array" ref="O376">_xlfn.SWITCH(J376, "M","Medium","L","Light","D","Dark")</f>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 customers!$A$1:$A$1001, customers!$B$1:$B$1001, , 0)</f>
        <v>Waylin Hollingdale</v>
      </c>
      <c r="G377" s="2" t="str">
        <f>IF(_xlfn.XLOOKUP(C377,customers!$A$1:$A$1001,customers!$C$1:$C$1001,,0)=0, "",_xlfn.XLOOKUP(C377,customers!$A$1:$A$1001,customers!$C$1:$C$1001,,0))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 I377="Ara","Arabica", I377="Lib", "Liberica")</f>
        <v>Arabica</v>
      </c>
      <c r="O377" t="str" cm="1">
        <f t="array" ref="O377">_xlfn.SWITCH(J377, "M","Medium","L","Light","D","Dark")</f>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 customers!$A$1:$A$1001, customers!$B$1:$B$1001, , 0)</f>
        <v>Judd De Leek</v>
      </c>
      <c r="G378" s="2" t="str">
        <f>IF(_xlfn.XLOOKUP(C378,customers!$A$1:$A$1001,customers!$C$1:$C$1001,,0)=0, "",_xlfn.XLOOKUP(C378,customers!$A$1:$A$1001,customers!$C$1:$C$1001,,0))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 I378="Ara","Arabica", I378="Lib", "Liberica")</f>
        <v>Robusta</v>
      </c>
      <c r="O378" t="str" cm="1">
        <f t="array" ref="O378">_xlfn.SWITCH(J378, "M","Medium","L","Light","D","Dark")</f>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 customers!$A$1:$A$1001, customers!$B$1:$B$1001, , 0)</f>
        <v>Vanya Skullet</v>
      </c>
      <c r="G379" s="2" t="str">
        <f>IF(_xlfn.XLOOKUP(C379,customers!$A$1:$A$1001,customers!$C$1:$C$1001,,0)=0, "",_xlfn.XLOOKUP(C379,customers!$A$1:$A$1001,customers!$C$1:$C$1001,,0))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 I379="Ara","Arabica", I379="Lib", "Liberica")</f>
        <v>Robusta</v>
      </c>
      <c r="O379" t="str" cm="1">
        <f t="array" ref="O379">_xlfn.SWITCH(J379, "M","Medium","L","Light","D","Dark")</f>
        <v>Dark</v>
      </c>
      <c r="P379" t="str">
        <f>_xlfn.XLOOKUP(Orders[[#This Row],[Customer ID]],customers!$A$1:$A$1001,customers!$I$1:$I$1001,,0)</f>
        <v>No</v>
      </c>
    </row>
    <row r="380" spans="1:16" x14ac:dyDescent="0.3">
      <c r="A380" s="2" t="s">
        <v>2621</v>
      </c>
      <c r="B380" s="3">
        <v>44377</v>
      </c>
      <c r="C380" s="2" t="s">
        <v>2622</v>
      </c>
      <c r="D380" t="s">
        <v>6180</v>
      </c>
      <c r="E380" s="2">
        <v>3</v>
      </c>
      <c r="F380" s="2" t="str">
        <f>_xlfn.XLOOKUP(C380, customers!$A$1:$A$1001, customers!$B$1:$B$1001, , 0)</f>
        <v>Jany Rudeforth</v>
      </c>
      <c r="G380" s="2" t="str">
        <f>IF(_xlfn.XLOOKUP(C380,customers!$A$1:$A$1001,customers!$C$1:$C$1001,,0)=0, "",_xlfn.XLOOKUP(C380,customers!$A$1:$A$1001,customers!$C$1:$C$1001,,0))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 I380="Ara","Arabica", I380="Lib", "Liberica")</f>
        <v>Arabica</v>
      </c>
      <c r="O380" t="str" cm="1">
        <f t="array" ref="O380">_xlfn.SWITCH(J380, "M","Medium","L","Light","D","Dark")</f>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 customers!$A$1:$A$1001, customers!$B$1:$B$1001, , 0)</f>
        <v>Ashbey Tomaszewski</v>
      </c>
      <c r="G381" s="2" t="str">
        <f>IF(_xlfn.XLOOKUP(C381,customers!$A$1:$A$1001,customers!$C$1:$C$1001,,0)=0, "",_xlfn.XLOOKUP(C381,customers!$A$1:$A$1001,customers!$C$1:$C$1001,,0))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 I381="Ara","Arabica", I381="Lib", "Liberica")</f>
        <v>Robusta</v>
      </c>
      <c r="O381" t="str" cm="1">
        <f t="array" ref="O381">_xlfn.SWITCH(J381, "M","Medium","L","Light","D","Dark")</f>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 customers!$A$1:$A$1001, customers!$B$1:$B$1001, , 0)</f>
        <v>Flynn Antony</v>
      </c>
      <c r="G382" s="2" t="str">
        <f>IF(_xlfn.XLOOKUP(C382,customers!$A$1:$A$1001,customers!$C$1:$C$1001,,0)=0, "",_xlfn.XLOOKUP(C382,customers!$A$1:$A$1001,customers!$C$1:$C$1001,,0))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 I382="Ara","Arabica", I382="Lib", "Liberica")</f>
        <v>Liberica</v>
      </c>
      <c r="O382" t="str" cm="1">
        <f t="array" ref="O382">_xlfn.SWITCH(J382, "M","Medium","L","Light","D","Dark")</f>
        <v>Dark</v>
      </c>
      <c r="P382" t="str">
        <f>_xlfn.XLOOKUP(Orders[[#This Row],[Customer ID]],customers!$A$1:$A$1001,customers!$I$1:$I$1001,,0)</f>
        <v>No</v>
      </c>
    </row>
    <row r="383" spans="1:16" x14ac:dyDescent="0.3">
      <c r="A383" s="2" t="s">
        <v>2638</v>
      </c>
      <c r="B383" s="3">
        <v>44646</v>
      </c>
      <c r="C383" s="2" t="s">
        <v>2639</v>
      </c>
      <c r="D383" t="s">
        <v>6154</v>
      </c>
      <c r="E383" s="2">
        <v>5</v>
      </c>
      <c r="F383" s="2" t="str">
        <f>_xlfn.XLOOKUP(C383, customers!$A$1:$A$1001, customers!$B$1:$B$1001, , 0)</f>
        <v>Pren Bess</v>
      </c>
      <c r="G383" s="2" t="str">
        <f>IF(_xlfn.XLOOKUP(C383,customers!$A$1:$A$1001,customers!$C$1:$C$1001,,0)=0, "",_xlfn.XLOOKUP(C383,customers!$A$1:$A$1001,customers!$C$1:$C$1001,,0))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 I383="Ara","Arabica", I383="Lib", "Liberica")</f>
        <v>Arabica</v>
      </c>
      <c r="O383" t="str" cm="1">
        <f t="array" ref="O383">_xlfn.SWITCH(J383, "M","Medium","L","Light","D","Dark")</f>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 customers!$A$1:$A$1001, customers!$B$1:$B$1001, , 0)</f>
        <v>Elka Windress</v>
      </c>
      <c r="G384" s="2" t="str">
        <f>IF(_xlfn.XLOOKUP(C384,customers!$A$1:$A$1001,customers!$C$1:$C$1001,,0)=0, "",_xlfn.XLOOKUP(C384,customers!$A$1:$A$1001,customers!$C$1:$C$1001,,0))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 I384="Ara","Arabica", I384="Lib", "Liberica")</f>
        <v>Excelsa</v>
      </c>
      <c r="O384" t="str" cm="1">
        <f t="array" ref="O384">_xlfn.SWITCH(J384, "M","Medium","L","Light","D","Dark")</f>
        <v>Dark</v>
      </c>
      <c r="P384" t="str">
        <f>_xlfn.XLOOKUP(Orders[[#This Row],[Customer ID]],customers!$A$1:$A$1001,customers!$I$1:$I$1001,,0)</f>
        <v>No</v>
      </c>
    </row>
    <row r="385" spans="1:16" x14ac:dyDescent="0.3">
      <c r="A385" s="2" t="s">
        <v>2650</v>
      </c>
      <c r="B385" s="3">
        <v>43586</v>
      </c>
      <c r="C385" s="2" t="s">
        <v>2651</v>
      </c>
      <c r="D385" t="s">
        <v>6176</v>
      </c>
      <c r="E385" s="2">
        <v>6</v>
      </c>
      <c r="F385" s="2" t="str">
        <f>_xlfn.XLOOKUP(C385, customers!$A$1:$A$1001, customers!$B$1:$B$1001, , 0)</f>
        <v>Marty Kidstoun</v>
      </c>
      <c r="G385" s="2" t="str">
        <f>IF(_xlfn.XLOOKUP(C385,customers!$A$1:$A$1001,customers!$C$1:$C$1001,,0)=0, "",_xlfn.XLOOKUP(C385,customers!$A$1:$A$1001,customers!$C$1:$C$1001,,0))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 I385="Ara","Arabica", I385="Lib", "Liberica")</f>
        <v>Excelsa</v>
      </c>
      <c r="O385" t="str" cm="1">
        <f t="array" ref="O385">_xlfn.SWITCH(J385, "M","Medium","L","Light","D","Dark")</f>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 customers!$A$1:$A$1001, customers!$B$1:$B$1001, , 0)</f>
        <v>Nickey Dimbleby</v>
      </c>
      <c r="G386" s="2" t="str">
        <f>IF(_xlfn.XLOOKUP(C386,customers!$A$1:$A$1001,customers!$C$1:$C$1001,,0)=0, "",_xlfn.XLOOKUP(C386,customers!$A$1:$A$1001,customers!$C$1:$C$1001,,0))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 I386="Ara","Arabica", I386="Lib", "Liberica")</f>
        <v>Arabica</v>
      </c>
      <c r="O386" t="str" cm="1">
        <f t="array" ref="O386">_xlfn.SWITCH(J386, "M","Medium","L","Light","D","Dark")</f>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 customers!$A$1:$A$1001, customers!$B$1:$B$1001, , 0)</f>
        <v>Virgil Baumadier</v>
      </c>
      <c r="G387" s="2" t="str">
        <f>IF(_xlfn.XLOOKUP(C387,customers!$A$1:$A$1001,customers!$C$1:$C$1001,,0)=0, "",_xlfn.XLOOKUP(C387,customers!$A$1:$A$1001,customers!$C$1:$C$1001,,0))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 I387="Ara","Arabica", I387="Lib", "Liberica")</f>
        <v>Liberica</v>
      </c>
      <c r="O387" t="str" cm="1">
        <f t="array" ref="O387">_xlfn.SWITCH(J387, "M","Medium","L","Light","D","Dark")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 customers!$A$1:$A$1001, customers!$B$1:$B$1001, , 0)</f>
        <v>Lenore Messenbird</v>
      </c>
      <c r="G388" s="2" t="str">
        <f>IF(_xlfn.XLOOKUP(C388,customers!$A$1:$A$1001,customers!$C$1:$C$1001,,0)=0, "",_xlfn.XLOOKUP(C388,customers!$A$1:$A$1001,customers!$C$1:$C$1001,,0))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 I388="Ara","Arabica", I388="Lib", "Liberica")</f>
        <v>Arabica</v>
      </c>
      <c r="O388" t="str" cm="1">
        <f t="array" ref="O388">_xlfn.SWITCH(J388, "M","Medium","L","Light","D","Dark")</f>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 customers!$A$1:$A$1001, customers!$B$1:$B$1001, , 0)</f>
        <v>Shirleen Welds</v>
      </c>
      <c r="G389" s="2" t="str">
        <f>IF(_xlfn.XLOOKUP(C389,customers!$A$1:$A$1001,customers!$C$1:$C$1001,,0)=0, "",_xlfn.XLOOKUP(C389,customers!$A$1:$A$1001,customers!$C$1:$C$1001,,0))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 I389="Ara","Arabica", I389="Lib", "Liberica")</f>
        <v>Excelsa</v>
      </c>
      <c r="O389" t="str" cm="1">
        <f t="array" ref="O389">_xlfn.SWITCH(J389, "M","Medium","L","Light","D","Dark")</f>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 customers!$A$1:$A$1001, customers!$B$1:$B$1001, , 0)</f>
        <v>Maisie Sarvar</v>
      </c>
      <c r="G390" s="2" t="str">
        <f>IF(_xlfn.XLOOKUP(C390,customers!$A$1:$A$1001,customers!$C$1:$C$1001,,0)=0, "",_xlfn.XLOOKUP(C390,customers!$A$1:$A$1001,customers!$C$1:$C$1001,,0))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 I390="Ara","Arabica", I390="Lib", "Liberica")</f>
        <v>Liberica</v>
      </c>
      <c r="O390" t="str" cm="1">
        <f t="array" ref="O390">_xlfn.SWITCH(J390, "M","Medium","L","Light","D","Dark")</f>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 customers!$A$1:$A$1001, customers!$B$1:$B$1001, , 0)</f>
        <v>Andrej Havick</v>
      </c>
      <c r="G391" s="2" t="str">
        <f>IF(_xlfn.XLOOKUP(C391,customers!$A$1:$A$1001,customers!$C$1:$C$1001,,0)=0, "",_xlfn.XLOOKUP(C391,customers!$A$1:$A$1001,customers!$C$1:$C$1001,,0))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 I391="Ara","Arabica", I391="Lib", "Liberica")</f>
        <v>Liberica</v>
      </c>
      <c r="O391" t="str" cm="1">
        <f t="array" ref="O391">_xlfn.SWITCH(J391, "M","Medium","L","Light","D","Dark")</f>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 customers!$A$1:$A$1001, customers!$B$1:$B$1001, , 0)</f>
        <v>Sloan Diviny</v>
      </c>
      <c r="G392" s="2" t="str">
        <f>IF(_xlfn.XLOOKUP(C392,customers!$A$1:$A$1001,customers!$C$1:$C$1001,,0)=0, "",_xlfn.XLOOKUP(C392,customers!$A$1:$A$1001,customers!$C$1:$C$1001,,0))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 I392="Ara","Arabica", I392="Lib", "Liberica")</f>
        <v>Excelsa</v>
      </c>
      <c r="O392" t="str" cm="1">
        <f t="array" ref="O392">_xlfn.SWITCH(J392, "M","Medium","L","Light","D","Dark")</f>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 customers!$A$1:$A$1001, customers!$B$1:$B$1001, , 0)</f>
        <v>Itch Norquoy</v>
      </c>
      <c r="G393" s="2" t="str">
        <f>IF(_xlfn.XLOOKUP(C393,customers!$A$1:$A$1001,customers!$C$1:$C$1001,,0)=0, "",_xlfn.XLOOKUP(C393,customers!$A$1:$A$1001,customers!$C$1:$C$1001,,0))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 I393="Ara","Arabica", I393="Lib", "Liberica")</f>
        <v>Arabica</v>
      </c>
      <c r="O393" t="str" cm="1">
        <f t="array" ref="O393">_xlfn.SWITCH(J393, "M","Medium","L","Light","D","Dark")</f>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 customers!$A$1:$A$1001, customers!$B$1:$B$1001, , 0)</f>
        <v>Anson Iddison</v>
      </c>
      <c r="G394" s="2" t="str">
        <f>IF(_xlfn.XLOOKUP(C394,customers!$A$1:$A$1001,customers!$C$1:$C$1001,,0)=0, "",_xlfn.XLOOKUP(C394,customers!$A$1:$A$1001,customers!$C$1:$C$1001,,0))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 I394="Ara","Arabica", I394="Lib", "Liberica")</f>
        <v>Excelsa</v>
      </c>
      <c r="O394" t="str" cm="1">
        <f t="array" ref="O394">_xlfn.SWITCH(J394, "M","Medium","L","Light","D","Dark")</f>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 customers!$A$1:$A$1001, customers!$B$1:$B$1001, , 0)</f>
        <v>Anson Iddison</v>
      </c>
      <c r="G395" s="2" t="str">
        <f>IF(_xlfn.XLOOKUP(C395,customers!$A$1:$A$1001,customers!$C$1:$C$1001,,0)=0, "",_xlfn.XLOOKUP(C395,customers!$A$1:$A$1001,customers!$C$1:$C$1001,,0))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 I395="Ara","Arabica", I395="Lib", "Liberica")</f>
        <v>Arabica</v>
      </c>
      <c r="O395" t="str" cm="1">
        <f t="array" ref="O395">_xlfn.SWITCH(J395, "M","Medium","L","Light","D","Dark")</f>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 customers!$A$1:$A$1001, customers!$B$1:$B$1001, , 0)</f>
        <v>Randal Longfield</v>
      </c>
      <c r="G396" s="2" t="str">
        <f>IF(_xlfn.XLOOKUP(C396,customers!$A$1:$A$1001,customers!$C$1:$C$1001,,0)=0, "",_xlfn.XLOOKUP(C396,customers!$A$1:$A$1001,customers!$C$1:$C$1001,,0))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 I396="Ara","Arabica", I396="Lib", "Liberica")</f>
        <v>Robusta</v>
      </c>
      <c r="O396" t="str" cm="1">
        <f t="array" ref="O396">_xlfn.SWITCH(J396, "M","Medium","L","Light","D","Dark")</f>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 customers!$A$1:$A$1001, customers!$B$1:$B$1001, , 0)</f>
        <v>Gregorius Kislingbury</v>
      </c>
      <c r="G397" s="2" t="str">
        <f>IF(_xlfn.XLOOKUP(C397,customers!$A$1:$A$1001,customers!$C$1:$C$1001,,0)=0, "",_xlfn.XLOOKUP(C397,customers!$A$1:$A$1001,customers!$C$1:$C$1001,,0))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 I397="Ara","Arabica", I397="Lib", "Liberica")</f>
        <v>Liberica</v>
      </c>
      <c r="O397" t="str" cm="1">
        <f t="array" ref="O397">_xlfn.SWITCH(J397, "M","Medium","L","Light","D","Dark")</f>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 customers!$A$1:$A$1001, customers!$B$1:$B$1001, , 0)</f>
        <v>Xenos Gibbons</v>
      </c>
      <c r="G398" s="2" t="str">
        <f>IF(_xlfn.XLOOKUP(C398,customers!$A$1:$A$1001,customers!$C$1:$C$1001,,0)=0, "",_xlfn.XLOOKUP(C398,customers!$A$1:$A$1001,customers!$C$1:$C$1001,,0))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 I398="Ara","Arabica", I398="Lib", "Liberica")</f>
        <v>Arabica</v>
      </c>
      <c r="O398" t="str" cm="1">
        <f t="array" ref="O398">_xlfn.SWITCH(J398, "M","Medium","L","Light","D","Dark")</f>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 customers!$A$1:$A$1001, customers!$B$1:$B$1001, , 0)</f>
        <v>Fleur Parres</v>
      </c>
      <c r="G399" s="2" t="str">
        <f>IF(_xlfn.XLOOKUP(C399,customers!$A$1:$A$1001,customers!$C$1:$C$1001,,0)=0, "",_xlfn.XLOOKUP(C399,customers!$A$1:$A$1001,customers!$C$1:$C$1001,,0))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 I399="Ara","Arabica", I399="Lib", "Liberica")</f>
        <v>Liberica</v>
      </c>
      <c r="O399" t="str" cm="1">
        <f t="array" ref="O399">_xlfn.SWITCH(J399, "M","Medium","L","Light","D","Dark")</f>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 customers!$A$1:$A$1001, customers!$B$1:$B$1001, , 0)</f>
        <v>Gran Sibray</v>
      </c>
      <c r="G400" s="2" t="str">
        <f>IF(_xlfn.XLOOKUP(C400,customers!$A$1:$A$1001,customers!$C$1:$C$1001,,0)=0, "",_xlfn.XLOOKUP(C400,customers!$A$1:$A$1001,customers!$C$1:$C$1001,,0))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 I400="Ara","Arabica", I400="Lib", "Liberica")</f>
        <v>Arabica</v>
      </c>
      <c r="O400" t="str" cm="1">
        <f t="array" ref="O400">_xlfn.SWITCH(J400, "M","Medium","L","Light","D","Dark")</f>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 customers!$A$1:$A$1001, customers!$B$1:$B$1001, , 0)</f>
        <v>Ingelbert Hotchkin</v>
      </c>
      <c r="G401" s="2" t="str">
        <f>IF(_xlfn.XLOOKUP(C401,customers!$A$1:$A$1001,customers!$C$1:$C$1001,,0)=0, "",_xlfn.XLOOKUP(C401,customers!$A$1:$A$1001,customers!$C$1:$C$1001,,0))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 I401="Ara","Arabica", I401="Lib", "Liberica")</f>
        <v>Excelsa</v>
      </c>
      <c r="O401" t="str" cm="1">
        <f t="array" ref="O401">_xlfn.SWITCH(J401, "M","Medium","L","Light","D","Dark")</f>
        <v>Dark</v>
      </c>
      <c r="P401" t="str">
        <f>_xlfn.XLOOKUP(Orders[[#This Row],[Customer ID]],customers!$A$1:$A$1001,customers!$I$1:$I$1001,,0)</f>
        <v>No</v>
      </c>
    </row>
    <row r="402" spans="1:16" x14ac:dyDescent="0.3">
      <c r="A402" s="2" t="s">
        <v>2745</v>
      </c>
      <c r="B402" s="3">
        <v>44332</v>
      </c>
      <c r="C402" s="2" t="s">
        <v>2746</v>
      </c>
      <c r="D402" t="s">
        <v>6170</v>
      </c>
      <c r="E402" s="2">
        <v>4</v>
      </c>
      <c r="F402" s="2" t="str">
        <f>_xlfn.XLOOKUP(C402, customers!$A$1:$A$1001, customers!$B$1:$B$1001, , 0)</f>
        <v>Neely Broadberrie</v>
      </c>
      <c r="G402" s="2" t="str">
        <f>IF(_xlfn.XLOOKUP(C402,customers!$A$1:$A$1001,customers!$C$1:$C$1001,,0)=0, "",_xlfn.XLOOKUP(C402,customers!$A$1:$A$1001,customers!$C$1:$C$1001,,0))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 I402="Ara","Arabica", I402="Lib", "Liberica")</f>
        <v>Liberica</v>
      </c>
      <c r="O402" t="str" cm="1">
        <f t="array" ref="O402">_xlfn.SWITCH(J402, "M","Medium","L","Light","D","Dark")</f>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 customers!$A$1:$A$1001, customers!$B$1:$B$1001, , 0)</f>
        <v>Rutger Pithcock</v>
      </c>
      <c r="G403" s="2" t="str">
        <f>IF(_xlfn.XLOOKUP(C403,customers!$A$1:$A$1001,customers!$C$1:$C$1001,,0)=0, "",_xlfn.XLOOKUP(C403,customers!$A$1:$A$1001,customers!$C$1:$C$1001,,0))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 I403="Ara","Arabica", I403="Lib", "Liberica")</f>
        <v>Liberica</v>
      </c>
      <c r="O403" t="str" cm="1">
        <f t="array" ref="O403">_xlfn.SWITCH(J403, "M","Medium","L","Light","D","Dark")</f>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 customers!$A$1:$A$1001, customers!$B$1:$B$1001, , 0)</f>
        <v>Gale Croysdale</v>
      </c>
      <c r="G404" s="2" t="str">
        <f>IF(_xlfn.XLOOKUP(C404,customers!$A$1:$A$1001,customers!$C$1:$C$1001,,0)=0, "",_xlfn.XLOOKUP(C404,customers!$A$1:$A$1001,customers!$C$1:$C$1001,,0))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 I404="Ara","Arabica", I404="Lib", "Liberica")</f>
        <v>Robusta</v>
      </c>
      <c r="O404" t="str" cm="1">
        <f t="array" ref="O404">_xlfn.SWITCH(J404, "M","Medium","L","Light","D","Dark")</f>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 customers!$A$1:$A$1001, customers!$B$1:$B$1001, , 0)</f>
        <v>Benedetto Gozzett</v>
      </c>
      <c r="G405" s="2" t="str">
        <f>IF(_xlfn.XLOOKUP(C405,customers!$A$1:$A$1001,customers!$C$1:$C$1001,,0)=0, "",_xlfn.XLOOKUP(C405,customers!$A$1:$A$1001,customers!$C$1:$C$1001,,0))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 I405="Ara","Arabica", I405="Lib", "Liberica")</f>
        <v>Liberica</v>
      </c>
      <c r="O405" t="str" cm="1">
        <f t="array" ref="O405">_xlfn.SWITCH(J405, "M","Medium","L","Light","D","Dark")</f>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 customers!$A$1:$A$1001, customers!$B$1:$B$1001, , 0)</f>
        <v>Tania Craggs</v>
      </c>
      <c r="G406" s="2" t="str">
        <f>IF(_xlfn.XLOOKUP(C406,customers!$A$1:$A$1001,customers!$C$1:$C$1001,,0)=0, "",_xlfn.XLOOKUP(C406,customers!$A$1:$A$1001,customers!$C$1:$C$1001,,0))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 I406="Ara","Arabica", I406="Lib", "Liberica")</f>
        <v>Arabica</v>
      </c>
      <c r="O406" t="str" cm="1">
        <f t="array" ref="O406">_xlfn.SWITCH(J406, "M","Medium","L","Light","D","Dark")</f>
        <v>Dark</v>
      </c>
      <c r="P406" t="str">
        <f>_xlfn.XLOOKUP(Orders[[#This Row],[Customer ID]],customers!$A$1:$A$1001,customers!$I$1:$I$1001,,0)</f>
        <v>No</v>
      </c>
    </row>
    <row r="407" spans="1:16" x14ac:dyDescent="0.3">
      <c r="A407" s="2" t="s">
        <v>2775</v>
      </c>
      <c r="B407" s="3">
        <v>44167</v>
      </c>
      <c r="C407" s="2" t="s">
        <v>2776</v>
      </c>
      <c r="D407" t="s">
        <v>6139</v>
      </c>
      <c r="E407" s="2">
        <v>3</v>
      </c>
      <c r="F407" s="2" t="str">
        <f>_xlfn.XLOOKUP(C407, customers!$A$1:$A$1001, customers!$B$1:$B$1001, , 0)</f>
        <v>Leonie Cullrford</v>
      </c>
      <c r="G407" s="2" t="str">
        <f>IF(_xlfn.XLOOKUP(C407,customers!$A$1:$A$1001,customers!$C$1:$C$1001,,0)=0, "",_xlfn.XLOOKUP(C407,customers!$A$1:$A$1001,customers!$C$1:$C$1001,,0))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 I407="Ara","Arabica", I407="Lib", "Liberica")</f>
        <v>Excelsa</v>
      </c>
      <c r="O407" t="str" cm="1">
        <f t="array" ref="O407">_xlfn.SWITCH(J407, "M","Medium","L","Light","D","Dark")</f>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 customers!$A$1:$A$1001, customers!$B$1:$B$1001, , 0)</f>
        <v>Auguste Rizon</v>
      </c>
      <c r="G408" s="2" t="str">
        <f>IF(_xlfn.XLOOKUP(C408,customers!$A$1:$A$1001,customers!$C$1:$C$1001,,0)=0, "",_xlfn.XLOOKUP(C408,customers!$A$1:$A$1001,customers!$C$1:$C$1001,,0))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 I408="Ara","Arabica", I408="Lib", "Liberica")</f>
        <v>Excelsa</v>
      </c>
      <c r="O408" t="str" cm="1">
        <f t="array" ref="O408">_xlfn.SWITCH(J408, "M","Medium","L","Light","D","Dark")</f>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 customers!$A$1:$A$1001, customers!$B$1:$B$1001, , 0)</f>
        <v>Lorin Guerrazzi</v>
      </c>
      <c r="G409" s="2" t="str">
        <f>IF(_xlfn.XLOOKUP(C409,customers!$A$1:$A$1001,customers!$C$1:$C$1001,,0)=0, "",_xlfn.XLOOKUP(C409,customers!$A$1:$A$1001,customers!$C$1:$C$1001,,0))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 I409="Ara","Arabica", I409="Lib", "Liberica")</f>
        <v>Excelsa</v>
      </c>
      <c r="O409" t="str" cm="1">
        <f t="array" ref="O409">_xlfn.SWITCH(J409, "M","Medium","L","Light","D","Dark")</f>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 customers!$A$1:$A$1001, customers!$B$1:$B$1001, , 0)</f>
        <v>Felice Miell</v>
      </c>
      <c r="G410" s="2" t="str">
        <f>IF(_xlfn.XLOOKUP(C410,customers!$A$1:$A$1001,customers!$C$1:$C$1001,,0)=0, "",_xlfn.XLOOKUP(C410,customers!$A$1:$A$1001,customers!$C$1:$C$1001,,0))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 I410="Ara","Arabica", I410="Lib", "Liberica")</f>
        <v>Arabica</v>
      </c>
      <c r="O410" t="str" cm="1">
        <f t="array" ref="O410">_xlfn.SWITCH(J410, "M","Medium","L","Light","D","Dark")</f>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 customers!$A$1:$A$1001, customers!$B$1:$B$1001, , 0)</f>
        <v>Hamish Skeech</v>
      </c>
      <c r="G411" s="2" t="str">
        <f>IF(_xlfn.XLOOKUP(C411,customers!$A$1:$A$1001,customers!$C$1:$C$1001,,0)=0, "",_xlfn.XLOOKUP(C411,customers!$A$1:$A$1001,customers!$C$1:$C$1001,,0))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 I411="Ara","Arabica", I411="Lib", "Liberica")</f>
        <v>Liberica</v>
      </c>
      <c r="O411" t="str" cm="1">
        <f t="array" ref="O411">_xlfn.SWITCH(J411, "M","Medium","L","Light","D","Dark")</f>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 customers!$A$1:$A$1001, customers!$B$1:$B$1001, , 0)</f>
        <v>Giordano Lorenzin</v>
      </c>
      <c r="G412" s="2" t="str">
        <f>IF(_xlfn.XLOOKUP(C412,customers!$A$1:$A$1001,customers!$C$1:$C$1001,,0)=0, "",_xlfn.XLOOKUP(C412,customers!$A$1:$A$1001,customers!$C$1:$C$1001,,0))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 I412="Ara","Arabica", I412="Lib", "Liberica")</f>
        <v>Arabica</v>
      </c>
      <c r="O412" t="str" cm="1">
        <f t="array" ref="O412">_xlfn.SWITCH(J412, "M","Medium","L","Light","D","Dark")</f>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 customers!$A$1:$A$1001, customers!$B$1:$B$1001, , 0)</f>
        <v>Harwilll Bishell</v>
      </c>
      <c r="G413" s="2" t="str">
        <f>IF(_xlfn.XLOOKUP(C413,customers!$A$1:$A$1001,customers!$C$1:$C$1001,,0)=0, "",_xlfn.XLOOKUP(C413,customers!$A$1:$A$1001,customers!$C$1:$C$1001,,0))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 I413="Ara","Arabica", I413="Lib", "Liberica")</f>
        <v>Liberica</v>
      </c>
      <c r="O413" t="str" cm="1">
        <f t="array" ref="O413">_xlfn.SWITCH(J413, "M","Medium","L","Light","D","Dark")</f>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 customers!$A$1:$A$1001, customers!$B$1:$B$1001, , 0)</f>
        <v>Freeland Missenden</v>
      </c>
      <c r="G414" s="2" t="str">
        <f>IF(_xlfn.XLOOKUP(C414,customers!$A$1:$A$1001,customers!$C$1:$C$1001,,0)=0, "",_xlfn.XLOOKUP(C414,customers!$A$1:$A$1001,customers!$C$1:$C$1001,,0))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 I414="Ara","Arabica", I414="Lib", "Liberica")</f>
        <v>Arabica</v>
      </c>
      <c r="O414" t="str" cm="1">
        <f t="array" ref="O414">_xlfn.SWITCH(J414, "M","Medium","L","Light","D","Dark")</f>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 customers!$A$1:$A$1001, customers!$B$1:$B$1001, , 0)</f>
        <v>Waylan Springall</v>
      </c>
      <c r="G415" s="2" t="str">
        <f>IF(_xlfn.XLOOKUP(C415,customers!$A$1:$A$1001,customers!$C$1:$C$1001,,0)=0, "",_xlfn.XLOOKUP(C415,customers!$A$1:$A$1001,customers!$C$1:$C$1001,,0))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 I415="Ara","Arabica", I415="Lib", "Liberica")</f>
        <v>Liberica</v>
      </c>
      <c r="O415" t="str" cm="1">
        <f t="array" ref="O415">_xlfn.SWITCH(J415, "M","Medium","L","Light","D","Dark")</f>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 customers!$A$1:$A$1001, customers!$B$1:$B$1001, , 0)</f>
        <v>Kiri Avramow</v>
      </c>
      <c r="G416" s="2" t="str">
        <f>IF(_xlfn.XLOOKUP(C416,customers!$A$1:$A$1001,customers!$C$1:$C$1001,,0)=0, "",_xlfn.XLOOKUP(C416,customers!$A$1:$A$1001,customers!$C$1:$C$1001,,0))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 I416="Ara","Arabica", I416="Lib", "Liberica")</f>
        <v>Robusta</v>
      </c>
      <c r="O416" t="str" cm="1">
        <f t="array" ref="O416">_xlfn.SWITCH(J416, "M","Medium","L","Light","D","Dark")</f>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 customers!$A$1:$A$1001, customers!$B$1:$B$1001, , 0)</f>
        <v>Gregg Hawkyens</v>
      </c>
      <c r="G417" s="2" t="str">
        <f>IF(_xlfn.XLOOKUP(C417,customers!$A$1:$A$1001,customers!$C$1:$C$1001,,0)=0, "",_xlfn.XLOOKUP(C417,customers!$A$1:$A$1001,customers!$C$1:$C$1001,,0))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 I417="Ara","Arabica", I417="Lib", "Liberica")</f>
        <v>Robusta</v>
      </c>
      <c r="O417" t="str" cm="1">
        <f t="array" ref="O417">_xlfn.SWITCH(J417, "M","Medium","L","Light","D","Dark")</f>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 customers!$A$1:$A$1001, customers!$B$1:$B$1001, , 0)</f>
        <v>Reggis Pracy</v>
      </c>
      <c r="G418" s="2" t="str">
        <f>IF(_xlfn.XLOOKUP(C418,customers!$A$1:$A$1001,customers!$C$1:$C$1001,,0)=0, "",_xlfn.XLOOKUP(C418,customers!$A$1:$A$1001,customers!$C$1:$C$1001,,0))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 I418="Ara","Arabica", I418="Lib", "Liberica")</f>
        <v>Arabica</v>
      </c>
      <c r="O418" t="str" cm="1">
        <f t="array" ref="O418">_xlfn.SWITCH(J418, "M","Medium","L","Light","D","Dark")</f>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 customers!$A$1:$A$1001, customers!$B$1:$B$1001, , 0)</f>
        <v>Paula Denis</v>
      </c>
      <c r="G419" s="2" t="str">
        <f>IF(_xlfn.XLOOKUP(C419,customers!$A$1:$A$1001,customers!$C$1:$C$1001,,0)=0, "",_xlfn.XLOOKUP(C419,customers!$A$1:$A$1001,customers!$C$1:$C$1001,,0))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 I419="Ara","Arabica", I419="Lib", "Liberica")</f>
        <v>Arabica</v>
      </c>
      <c r="O419" t="str" cm="1">
        <f t="array" ref="O419">_xlfn.SWITCH(J419, "M","Medium","L","Light","D","Dark")</f>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 customers!$A$1:$A$1001, customers!$B$1:$B$1001, , 0)</f>
        <v>Broderick McGilvra</v>
      </c>
      <c r="G420" s="2" t="str">
        <f>IF(_xlfn.XLOOKUP(C420,customers!$A$1:$A$1001,customers!$C$1:$C$1001,,0)=0, "",_xlfn.XLOOKUP(C420,customers!$A$1:$A$1001,customers!$C$1:$C$1001,,0))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 I420="Ara","Arabica", I420="Lib", "Liberica")</f>
        <v>Arabica</v>
      </c>
      <c r="O420" t="str" cm="1">
        <f t="array" ref="O420">_xlfn.SWITCH(J420, "M","Medium","L","Light","D","Dark")</f>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 customers!$A$1:$A$1001, customers!$B$1:$B$1001, , 0)</f>
        <v>Annabella Danzey</v>
      </c>
      <c r="G421" s="2" t="str">
        <f>IF(_xlfn.XLOOKUP(C421,customers!$A$1:$A$1001,customers!$C$1:$C$1001,,0)=0, "",_xlfn.XLOOKUP(C421,customers!$A$1:$A$1001,customers!$C$1:$C$1001,,0))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 I421="Ara","Arabica", I421="Lib", "Liberica")</f>
        <v>Liberica</v>
      </c>
      <c r="O421" t="str" cm="1">
        <f t="array" ref="O421">_xlfn.SWITCH(J421, "M","Medium","L","Light","D","Dark")</f>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 customers!$A$1:$A$1001, customers!$B$1:$B$1001, , 0)</f>
        <v>Terri Farra</v>
      </c>
      <c r="G422" s="2" t="str">
        <f>IF(_xlfn.XLOOKUP(C422,customers!$A$1:$A$1001,customers!$C$1:$C$1001,,0)=0, "",_xlfn.XLOOKUP(C422,customers!$A$1:$A$1001,customers!$C$1:$C$1001,,0))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 I422="Ara","Arabica", I422="Lib", "Liberica")</f>
        <v>Liberica</v>
      </c>
      <c r="O422" t="str" cm="1">
        <f t="array" ref="O422">_xlfn.SWITCH(J422, "M","Medium","L","Light","D","Dark")</f>
        <v>Dark</v>
      </c>
      <c r="P422" t="str">
        <f>_xlfn.XLOOKUP(Orders[[#This Row],[Customer ID]],customers!$A$1:$A$1001,customers!$I$1:$I$1001,,0)</f>
        <v>No</v>
      </c>
    </row>
    <row r="423" spans="1:16" x14ac:dyDescent="0.3">
      <c r="A423" s="2" t="s">
        <v>2855</v>
      </c>
      <c r="B423" s="3">
        <v>43866</v>
      </c>
      <c r="C423" s="2" t="s">
        <v>2586</v>
      </c>
      <c r="D423" t="s">
        <v>6168</v>
      </c>
      <c r="E423" s="2">
        <v>6</v>
      </c>
      <c r="F423" s="2" t="str">
        <f>_xlfn.XLOOKUP(C423, customers!$A$1:$A$1001, customers!$B$1:$B$1001, , 0)</f>
        <v>Terri Farra</v>
      </c>
      <c r="G423" s="2" t="str">
        <f>IF(_xlfn.XLOOKUP(C423,customers!$A$1:$A$1001,customers!$C$1:$C$1001,,0)=0, "",_xlfn.XLOOKUP(C423,customers!$A$1:$A$1001,customers!$C$1:$C$1001,,0))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 I423="Ara","Arabica", I423="Lib", "Liberica")</f>
        <v>Arabica</v>
      </c>
      <c r="O423" t="str" cm="1">
        <f t="array" ref="O423">_xlfn.SWITCH(J423, "M","Medium","L","Light","D","Dark")</f>
        <v>Dark</v>
      </c>
      <c r="P423" t="str">
        <f>_xlfn.XLOOKUP(Orders[[#This Row],[Customer ID]],customers!$A$1:$A$1001,customers!$I$1:$I$1001,,0)</f>
        <v>No</v>
      </c>
    </row>
    <row r="424" spans="1:16" x14ac:dyDescent="0.3">
      <c r="A424" s="2" t="s">
        <v>2866</v>
      </c>
      <c r="B424" s="3">
        <v>43868</v>
      </c>
      <c r="C424" s="2" t="s">
        <v>2867</v>
      </c>
      <c r="D424" t="s">
        <v>6158</v>
      </c>
      <c r="E424" s="2">
        <v>5</v>
      </c>
      <c r="F424" s="2" t="str">
        <f>_xlfn.XLOOKUP(C424, customers!$A$1:$A$1001, customers!$B$1:$B$1001, , 0)</f>
        <v>Nevins Glowacz</v>
      </c>
      <c r="G424" s="2" t="str">
        <f>IF(_xlfn.XLOOKUP(C424,customers!$A$1:$A$1001,customers!$C$1:$C$1001,,0)=0, "",_xlfn.XLOOKUP(C424,customers!$A$1:$A$1001,customers!$C$1:$C$1001,,0))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 I424="Ara","Arabica", I424="Lib", "Liberica")</f>
        <v>Arabica</v>
      </c>
      <c r="O424" t="str" cm="1">
        <f t="array" ref="O424">_xlfn.SWITCH(J424, "M","Medium","L","Light","D","Dark")</f>
        <v>Dark</v>
      </c>
      <c r="P424" t="str">
        <f>_xlfn.XLOOKUP(Orders[[#This Row],[Customer ID]],customers!$A$1:$A$1001,customers!$I$1:$I$1001,,0)</f>
        <v>No</v>
      </c>
    </row>
    <row r="425" spans="1:16" x14ac:dyDescent="0.3">
      <c r="A425" s="2" t="s">
        <v>2871</v>
      </c>
      <c r="B425" s="3">
        <v>44183</v>
      </c>
      <c r="C425" s="2" t="s">
        <v>2872</v>
      </c>
      <c r="D425" t="s">
        <v>6146</v>
      </c>
      <c r="E425" s="2">
        <v>3</v>
      </c>
      <c r="F425" s="2" t="str">
        <f>_xlfn.XLOOKUP(C425, customers!$A$1:$A$1001, customers!$B$1:$B$1001, , 0)</f>
        <v>Adelice Isabell</v>
      </c>
      <c r="G425" s="2" t="str">
        <f>IF(_xlfn.XLOOKUP(C425,customers!$A$1:$A$1001,customers!$C$1:$C$1001,,0)=0, "",_xlfn.XLOOKUP(C425,customers!$A$1:$A$1001,customers!$C$1:$C$1001,,0))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 I425="Ara","Arabica", I425="Lib", "Liberica")</f>
        <v>Robusta</v>
      </c>
      <c r="O425" t="str" cm="1">
        <f t="array" ref="O425">_xlfn.SWITCH(J425, "M","Medium","L","Light","D","Dark")</f>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 customers!$A$1:$A$1001, customers!$B$1:$B$1001, , 0)</f>
        <v>Yulma Dombrell</v>
      </c>
      <c r="G426" s="2" t="str">
        <f>IF(_xlfn.XLOOKUP(C426,customers!$A$1:$A$1001,customers!$C$1:$C$1001,,0)=0, "",_xlfn.XLOOKUP(C426,customers!$A$1:$A$1001,customers!$C$1:$C$1001,,0))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 I426="Ara","Arabica", I426="Lib", "Liberica")</f>
        <v>Excelsa</v>
      </c>
      <c r="O426" t="str" cm="1">
        <f t="array" ref="O426">_xlfn.SWITCH(J426, "M","Medium","L","Light","D","Dark")</f>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 customers!$A$1:$A$1001, customers!$B$1:$B$1001, , 0)</f>
        <v>Alric Darth</v>
      </c>
      <c r="G427" s="2" t="str">
        <f>IF(_xlfn.XLOOKUP(C427,customers!$A$1:$A$1001,customers!$C$1:$C$1001,,0)=0, "",_xlfn.XLOOKUP(C427,customers!$A$1:$A$1001,customers!$C$1:$C$1001,,0))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 I427="Ara","Arabica", I427="Lib", "Liberica")</f>
        <v>Robusta</v>
      </c>
      <c r="O427" t="str" cm="1">
        <f t="array" ref="O427">_xlfn.SWITCH(J427, "M","Medium","L","Light","D","Dark")</f>
        <v>Dark</v>
      </c>
      <c r="P427" t="str">
        <f>_xlfn.XLOOKUP(Orders[[#This Row],[Customer ID]],customers!$A$1:$A$1001,customers!$I$1:$I$1001,,0)</f>
        <v>No</v>
      </c>
    </row>
    <row r="428" spans="1:16" x14ac:dyDescent="0.3">
      <c r="A428" s="2" t="s">
        <v>2888</v>
      </c>
      <c r="B428" s="3">
        <v>43556</v>
      </c>
      <c r="C428" s="2" t="s">
        <v>2889</v>
      </c>
      <c r="D428" t="s">
        <v>6178</v>
      </c>
      <c r="E428" s="2">
        <v>4</v>
      </c>
      <c r="F428" s="2" t="str">
        <f>_xlfn.XLOOKUP(C428, customers!$A$1:$A$1001, customers!$B$1:$B$1001, , 0)</f>
        <v>Manuel Darrigoe</v>
      </c>
      <c r="G428" s="2" t="str">
        <f>IF(_xlfn.XLOOKUP(C428,customers!$A$1:$A$1001,customers!$C$1:$C$1001,,0)=0, "",_xlfn.XLOOKUP(C428,customers!$A$1:$A$1001,customers!$C$1:$C$1001,,0))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 I428="Ara","Arabica", I428="Lib", "Liberica")</f>
        <v>Robusta</v>
      </c>
      <c r="O428" t="str" cm="1">
        <f t="array" ref="O428">_xlfn.SWITCH(J428, "M","Medium","L","Light","D","Dark")</f>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 customers!$A$1:$A$1001, customers!$B$1:$B$1001, , 0)</f>
        <v>Kynthia Berick</v>
      </c>
      <c r="G429" s="2" t="str">
        <f>IF(_xlfn.XLOOKUP(C429,customers!$A$1:$A$1001,customers!$C$1:$C$1001,,0)=0, "",_xlfn.XLOOKUP(C429,customers!$A$1:$A$1001,customers!$C$1:$C$1001,,0))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 I429="Ara","Arabica", I429="Lib", "Liberica")</f>
        <v>Arabica</v>
      </c>
      <c r="O429" t="str" cm="1">
        <f t="array" ref="O429">_xlfn.SWITCH(J429, "M","Medium","L","Light","D","Dark")</f>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 customers!$A$1:$A$1001, customers!$B$1:$B$1001, , 0)</f>
        <v>Minetta Ackrill</v>
      </c>
      <c r="G430" s="2" t="str">
        <f>IF(_xlfn.XLOOKUP(C430,customers!$A$1:$A$1001,customers!$C$1:$C$1001,,0)=0, "",_xlfn.XLOOKUP(C430,customers!$A$1:$A$1001,customers!$C$1:$C$1001,,0))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 I430="Ara","Arabica", I430="Lib", "Liberica")</f>
        <v>Robusta</v>
      </c>
      <c r="O430" t="str" cm="1">
        <f t="array" ref="O430">_xlfn.SWITCH(J430, "M","Medium","L","Light","D","Dark")</f>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 customers!$A$1:$A$1001, customers!$B$1:$B$1001, , 0)</f>
        <v>Terri Farra</v>
      </c>
      <c r="G431" s="2" t="str">
        <f>IF(_xlfn.XLOOKUP(C431,customers!$A$1:$A$1001,customers!$C$1:$C$1001,,0)=0, "",_xlfn.XLOOKUP(C431,customers!$A$1:$A$1001,customers!$C$1:$C$1001,,0))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 I431="Ara","Arabica", I431="Lib", "Liberica")</f>
        <v>Arabica</v>
      </c>
      <c r="O431" t="str" cm="1">
        <f t="array" ref="O431">_xlfn.SWITCH(J431, "M","Medium","L","Light","D","Dark")</f>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 customers!$A$1:$A$1001, customers!$B$1:$B$1001, , 0)</f>
        <v>Melosa Kippen</v>
      </c>
      <c r="G432" s="2" t="str">
        <f>IF(_xlfn.XLOOKUP(C432,customers!$A$1:$A$1001,customers!$C$1:$C$1001,,0)=0, "",_xlfn.XLOOKUP(C432,customers!$A$1:$A$1001,customers!$C$1:$C$1001,,0))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 I432="Ara","Arabica", I432="Lib", "Liberica")</f>
        <v>Robusta</v>
      </c>
      <c r="O432" t="str" cm="1">
        <f t="array" ref="O432">_xlfn.SWITCH(J432, "M","Medium","L","Light","D","Dark")</f>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 customers!$A$1:$A$1001, customers!$B$1:$B$1001, , 0)</f>
        <v>Witty Ranson</v>
      </c>
      <c r="G433" s="2" t="str">
        <f>IF(_xlfn.XLOOKUP(C433,customers!$A$1:$A$1001,customers!$C$1:$C$1001,,0)=0, "",_xlfn.XLOOKUP(C433,customers!$A$1:$A$1001,customers!$C$1:$C$1001,,0))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 I433="Ara","Arabica", I433="Lib", "Liberica")</f>
        <v>Excelsa</v>
      </c>
      <c r="O433" t="str" cm="1">
        <f t="array" ref="O433">_xlfn.SWITCH(J433, "M","Medium","L","Light","D","Dark")</f>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 customers!$A$1:$A$1001, customers!$B$1:$B$1001, , 0)</f>
        <v>Rod Gowdie</v>
      </c>
      <c r="G434" s="2" t="str">
        <f>IF(_xlfn.XLOOKUP(C434,customers!$A$1:$A$1001,customers!$C$1:$C$1001,,0)=0, "",_xlfn.XLOOKUP(C434,customers!$A$1:$A$1001,customers!$C$1:$C$1001,,0))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 I434="Ara","Arabica", I434="Lib", "Liberica")</f>
        <v>Arabica</v>
      </c>
      <c r="O434" t="str" cm="1">
        <f t="array" ref="O434">_xlfn.SWITCH(J434, "M","Medium","L","Light","D","Dark")</f>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 customers!$A$1:$A$1001, customers!$B$1:$B$1001, , 0)</f>
        <v>Lemuel Rignold</v>
      </c>
      <c r="G435" s="2" t="str">
        <f>IF(_xlfn.XLOOKUP(C435,customers!$A$1:$A$1001,customers!$C$1:$C$1001,,0)=0, "",_xlfn.XLOOKUP(C435,customers!$A$1:$A$1001,customers!$C$1:$C$1001,,0))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 I435="Ara","Arabica", I435="Lib", "Liberica")</f>
        <v>Liberica</v>
      </c>
      <c r="O435" t="str" cm="1">
        <f t="array" ref="O435">_xlfn.SWITCH(J435, "M","Medium","L","Light","D","Dark")</f>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 customers!$A$1:$A$1001, customers!$B$1:$B$1001, , 0)</f>
        <v>Nevsa Fields</v>
      </c>
      <c r="G436" s="2" t="str">
        <f>IF(_xlfn.XLOOKUP(C436,customers!$A$1:$A$1001,customers!$C$1:$C$1001,,0)=0, "",_xlfn.XLOOKUP(C436,customers!$A$1:$A$1001,customers!$C$1:$C$1001,,0))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 I436="Ara","Arabica", I436="Lib", "Liberica")</f>
        <v>Arabica</v>
      </c>
      <c r="O436" t="str" cm="1">
        <f t="array" ref="O436">_xlfn.SWITCH(J436, "M","Medium","L","Light","D","Dark")</f>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 customers!$A$1:$A$1001, customers!$B$1:$B$1001, , 0)</f>
        <v>Chance Rowthorn</v>
      </c>
      <c r="G437" s="2" t="str">
        <f>IF(_xlfn.XLOOKUP(C437,customers!$A$1:$A$1001,customers!$C$1:$C$1001,,0)=0, "",_xlfn.XLOOKUP(C437,customers!$A$1:$A$1001,customers!$C$1:$C$1001,,0))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 I437="Ara","Arabica", I437="Lib", "Liberica")</f>
        <v>Excelsa</v>
      </c>
      <c r="O437" t="str" cm="1">
        <f t="array" ref="O437">_xlfn.SWITCH(J437, "M","Medium","L","Light","D","Dark")</f>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 customers!$A$1:$A$1001, customers!$B$1:$B$1001, , 0)</f>
        <v>Orly Ryland</v>
      </c>
      <c r="G438" s="2" t="str">
        <f>IF(_xlfn.XLOOKUP(C438,customers!$A$1:$A$1001,customers!$C$1:$C$1001,,0)=0, "",_xlfn.XLOOKUP(C438,customers!$A$1:$A$1001,customers!$C$1:$C$1001,,0))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 I438="Ara","Arabica", I438="Lib", "Liberica")</f>
        <v>Liberica</v>
      </c>
      <c r="O438" t="str" cm="1">
        <f t="array" ref="O438">_xlfn.SWITCH(J438, "M","Medium","L","Light","D","Dark")</f>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 customers!$A$1:$A$1001, customers!$B$1:$B$1001, , 0)</f>
        <v>Willabella Abramski</v>
      </c>
      <c r="G439" s="2" t="str">
        <f>IF(_xlfn.XLOOKUP(C439,customers!$A$1:$A$1001,customers!$C$1:$C$1001,,0)=0, "",_xlfn.XLOOKUP(C439,customers!$A$1:$A$1001,customers!$C$1:$C$1001,,0))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 I439="Ara","Arabica", I439="Lib", "Liberica")</f>
        <v>Liberica</v>
      </c>
      <c r="O439" t="str" cm="1">
        <f t="array" ref="O439">_xlfn.SWITCH(J439, "M","Medium","L","Light","D","Dark")</f>
        <v>Dark</v>
      </c>
      <c r="P439" t="str">
        <f>_xlfn.XLOOKUP(Orders[[#This Row],[Customer ID]],customers!$A$1:$A$1001,customers!$I$1:$I$1001,,0)</f>
        <v>No</v>
      </c>
    </row>
    <row r="440" spans="1:16" x14ac:dyDescent="0.3">
      <c r="A440" s="2" t="s">
        <v>2956</v>
      </c>
      <c r="B440" s="3">
        <v>43483</v>
      </c>
      <c r="C440" s="2" t="s">
        <v>3042</v>
      </c>
      <c r="D440" t="s">
        <v>6169</v>
      </c>
      <c r="E440" s="2">
        <v>2</v>
      </c>
      <c r="F440" s="2" t="str">
        <f>_xlfn.XLOOKUP(C440, customers!$A$1:$A$1001, customers!$B$1:$B$1001, , 0)</f>
        <v>Morgen Seson</v>
      </c>
      <c r="G440" s="2" t="str">
        <f>IF(_xlfn.XLOOKUP(C440,customers!$A$1:$A$1001,customers!$C$1:$C$1001,,0)=0, "",_xlfn.XLOOKUP(C440,customers!$A$1:$A$1001,customers!$C$1:$C$1001,,0))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 I440="Ara","Arabica", I440="Lib", "Liberica")</f>
        <v>Liberica</v>
      </c>
      <c r="O440" t="str" cm="1">
        <f t="array" ref="O440">_xlfn.SWITCH(J440, "M","Medium","L","Light","D","Dark")</f>
        <v>Dark</v>
      </c>
      <c r="P440" t="str">
        <f>_xlfn.XLOOKUP(Orders[[#This Row],[Customer ID]],customers!$A$1:$A$1001,customers!$I$1:$I$1001,,0)</f>
        <v>No</v>
      </c>
    </row>
    <row r="441" spans="1:16" x14ac:dyDescent="0.3">
      <c r="A441" s="2" t="s">
        <v>2962</v>
      </c>
      <c r="B441" s="3">
        <v>43562</v>
      </c>
      <c r="C441" s="2" t="s">
        <v>2963</v>
      </c>
      <c r="D441" t="s">
        <v>6176</v>
      </c>
      <c r="E441" s="2">
        <v>4</v>
      </c>
      <c r="F441" s="2" t="str">
        <f>_xlfn.XLOOKUP(C441, customers!$A$1:$A$1001, customers!$B$1:$B$1001, , 0)</f>
        <v>Chickie Ragless</v>
      </c>
      <c r="G441" s="2" t="str">
        <f>IF(_xlfn.XLOOKUP(C441,customers!$A$1:$A$1001,customers!$C$1:$C$1001,,0)=0, "",_xlfn.XLOOKUP(C441,customers!$A$1:$A$1001,customers!$C$1:$C$1001,,0))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 I441="Ara","Arabica", I441="Lib", "Liberica")</f>
        <v>Excelsa</v>
      </c>
      <c r="O441" t="str" cm="1">
        <f t="array" ref="O441">_xlfn.SWITCH(J441, "M","Medium","L","Light","D","Dark")</f>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 customers!$A$1:$A$1001, customers!$B$1:$B$1001, , 0)</f>
        <v>Freda Hollows</v>
      </c>
      <c r="G442" s="2" t="str">
        <f>IF(_xlfn.XLOOKUP(C442,customers!$A$1:$A$1001,customers!$C$1:$C$1001,,0)=0, "",_xlfn.XLOOKUP(C442,customers!$A$1:$A$1001,customers!$C$1:$C$1001,,0))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 I442="Ara","Arabica", I442="Lib", "Liberica")</f>
        <v>Arabica</v>
      </c>
      <c r="O442" t="str" cm="1">
        <f t="array" ref="O442">_xlfn.SWITCH(J442, "M","Medium","L","Light","D","Dark")</f>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 customers!$A$1:$A$1001, customers!$B$1:$B$1001, , 0)</f>
        <v>Livy Lathleiff</v>
      </c>
      <c r="G443" s="2" t="str">
        <f>IF(_xlfn.XLOOKUP(C443,customers!$A$1:$A$1001,customers!$C$1:$C$1001,,0)=0, "",_xlfn.XLOOKUP(C443,customers!$A$1:$A$1001,customers!$C$1:$C$1001,,0))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 I443="Ara","Arabica", I443="Lib", "Liberica")</f>
        <v>Excelsa</v>
      </c>
      <c r="O443" t="str" cm="1">
        <f t="array" ref="O443">_xlfn.SWITCH(J443, "M","Medium","L","Light","D","Dark")</f>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 customers!$A$1:$A$1001, customers!$B$1:$B$1001, , 0)</f>
        <v>Koralle Heads</v>
      </c>
      <c r="G444" s="2" t="str">
        <f>IF(_xlfn.XLOOKUP(C444,customers!$A$1:$A$1001,customers!$C$1:$C$1001,,0)=0, "",_xlfn.XLOOKUP(C444,customers!$A$1:$A$1001,customers!$C$1:$C$1001,,0))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 I444="Ara","Arabica", I444="Lib", "Liberica")</f>
        <v>Robusta</v>
      </c>
      <c r="O444" t="str" cm="1">
        <f t="array" ref="O444">_xlfn.SWITCH(J444, "M","Medium","L","Light","D","Dark")</f>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 customers!$A$1:$A$1001, customers!$B$1:$B$1001, , 0)</f>
        <v>Theo Bowne</v>
      </c>
      <c r="G445" s="2" t="str">
        <f>IF(_xlfn.XLOOKUP(C445,customers!$A$1:$A$1001,customers!$C$1:$C$1001,,0)=0, "",_xlfn.XLOOKUP(C445,customers!$A$1:$A$1001,customers!$C$1:$C$1001,,0))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 I445="Ara","Arabica", I445="Lib", "Liberica")</f>
        <v>Excelsa</v>
      </c>
      <c r="O445" t="str" cm="1">
        <f t="array" ref="O445">_xlfn.SWITCH(J445, "M","Medium","L","Light","D","Dark")</f>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 customers!$A$1:$A$1001, customers!$B$1:$B$1001, , 0)</f>
        <v>Rasia Jacquemard</v>
      </c>
      <c r="G446" s="2" t="str">
        <f>IF(_xlfn.XLOOKUP(C446,customers!$A$1:$A$1001,customers!$C$1:$C$1001,,0)=0, "",_xlfn.XLOOKUP(C446,customers!$A$1:$A$1001,customers!$C$1:$C$1001,,0))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 I446="Ara","Arabica", I446="Lib", "Liberica")</f>
        <v>Excelsa</v>
      </c>
      <c r="O446" t="str" cm="1">
        <f t="array" ref="O446">_xlfn.SWITCH(J446, "M","Medium","L","Light","D","Dark")</f>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 customers!$A$1:$A$1001, customers!$B$1:$B$1001, , 0)</f>
        <v>Kizzie Warman</v>
      </c>
      <c r="G447" s="2" t="str">
        <f>IF(_xlfn.XLOOKUP(C447,customers!$A$1:$A$1001,customers!$C$1:$C$1001,,0)=0, "",_xlfn.XLOOKUP(C447,customers!$A$1:$A$1001,customers!$C$1:$C$1001,,0))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 I447="Ara","Arabica", I447="Lib", "Liberica")</f>
        <v>Liberica</v>
      </c>
      <c r="O447" t="str" cm="1">
        <f t="array" ref="O447">_xlfn.SWITCH(J447, "M","Medium","L","Light","D","Dark")</f>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 customers!$A$1:$A$1001, customers!$B$1:$B$1001, , 0)</f>
        <v>Wain Cholomin</v>
      </c>
      <c r="G448" s="2" t="str">
        <f>IF(_xlfn.XLOOKUP(C448,customers!$A$1:$A$1001,customers!$C$1:$C$1001,,0)=0, "",_xlfn.XLOOKUP(C448,customers!$A$1:$A$1001,customers!$C$1:$C$1001,,0))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 I448="Ara","Arabica", I448="Lib", "Liberica")</f>
        <v>Liberica</v>
      </c>
      <c r="O448" t="str" cm="1">
        <f t="array" ref="O448">_xlfn.SWITCH(J448, "M","Medium","L","Light","D","Dark")</f>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 customers!$A$1:$A$1001, customers!$B$1:$B$1001, , 0)</f>
        <v>Arleen Braidman</v>
      </c>
      <c r="G449" s="2" t="str">
        <f>IF(_xlfn.XLOOKUP(C449,customers!$A$1:$A$1001,customers!$C$1:$C$1001,,0)=0, "",_xlfn.XLOOKUP(C449,customers!$A$1:$A$1001,customers!$C$1:$C$1001,,0))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 I449="Ara","Arabica", I449="Lib", "Liberica")</f>
        <v>Robusta</v>
      </c>
      <c r="O449" t="str" cm="1">
        <f t="array" ref="O449">_xlfn.SWITCH(J449, "M","Medium","L","Light","D","Dark")</f>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 customers!$A$1:$A$1001, customers!$B$1:$B$1001, , 0)</f>
        <v>Pru Durban</v>
      </c>
      <c r="G450" s="2" t="str">
        <f>IF(_xlfn.XLOOKUP(C450,customers!$A$1:$A$1001,customers!$C$1:$C$1001,,0)=0, "",_xlfn.XLOOKUP(C450,customers!$A$1:$A$1001,customers!$C$1:$C$1001,,0))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 I450="Ara","Arabica", I450="Lib", "Liberica")</f>
        <v>Robusta</v>
      </c>
      <c r="O450" t="str" cm="1">
        <f t="array" ref="O450">_xlfn.SWITCH(J450, "M","Medium","L","Light","D","Dark")</f>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 customers!$A$1:$A$1001, customers!$B$1:$B$1001, , 0)</f>
        <v>Antone Harrold</v>
      </c>
      <c r="G451" s="2" t="str">
        <f>IF(_xlfn.XLOOKUP(C451,customers!$A$1:$A$1001,customers!$C$1:$C$1001,,0)=0, "",_xlfn.XLOOKUP(C451,customers!$A$1:$A$1001,customers!$C$1:$C$1001,,0))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 I451="Ara","Arabica", I451="Lib", "Liberica")</f>
        <v>Robusta</v>
      </c>
      <c r="O451" t="str" cm="1">
        <f t="array" ref="O451">_xlfn.SWITCH(J451, "M","Medium","L","Light","D","Dark")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 customers!$A$1:$A$1001, customers!$B$1:$B$1001, , 0)</f>
        <v>Sim Pamphilon</v>
      </c>
      <c r="G452" s="2" t="str">
        <f>IF(_xlfn.XLOOKUP(C452,customers!$A$1:$A$1001,customers!$C$1:$C$1001,,0)=0, "",_xlfn.XLOOKUP(C452,customers!$A$1:$A$1001,customers!$C$1:$C$1001,,0))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 I452="Ara","Arabica", I452="Lib", "Liberica")</f>
        <v>Liberica</v>
      </c>
      <c r="O452" t="str" cm="1">
        <f t="array" ref="O452">_xlfn.SWITCH(J452, "M","Medium","L","Light","D","Dark")</f>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 customers!$A$1:$A$1001, customers!$B$1:$B$1001, , 0)</f>
        <v>Mohandis Spurden</v>
      </c>
      <c r="G453" s="2" t="str">
        <f>IF(_xlfn.XLOOKUP(C453,customers!$A$1:$A$1001,customers!$C$1:$C$1001,,0)=0, "",_xlfn.XLOOKUP(C453,customers!$A$1:$A$1001,customers!$C$1:$C$1001,,0))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 I453="Ara","Arabica", I453="Lib", "Liberica")</f>
        <v>Robusta</v>
      </c>
      <c r="O453" t="str" cm="1">
        <f t="array" ref="O453">_xlfn.SWITCH(J453, "M","Medium","L","Light","D","Dark")</f>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 customers!$A$1:$A$1001, customers!$B$1:$B$1001, , 0)</f>
        <v>Morgen Seson</v>
      </c>
      <c r="G454" s="2" t="str">
        <f>IF(_xlfn.XLOOKUP(C454,customers!$A$1:$A$1001,customers!$C$1:$C$1001,,0)=0, "",_xlfn.XLOOKUP(C454,customers!$A$1:$A$1001,customers!$C$1:$C$1001,,0))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 I454="Ara","Arabica", I454="Lib", "Liberica")</f>
        <v>Arabica</v>
      </c>
      <c r="O454" t="str" cm="1">
        <f t="array" ref="O454">_xlfn.SWITCH(J454, "M","Medium","L","Light","D","Dark")</f>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 customers!$A$1:$A$1001, customers!$B$1:$B$1001, , 0)</f>
        <v>Nalani Pirrone</v>
      </c>
      <c r="G455" s="2" t="str">
        <f>IF(_xlfn.XLOOKUP(C455,customers!$A$1:$A$1001,customers!$C$1:$C$1001,,0)=0, "",_xlfn.XLOOKUP(C455,customers!$A$1:$A$1001,customers!$C$1:$C$1001,,0))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 I455="Ara","Arabica", I455="Lib", "Liberica")</f>
        <v>Liberica</v>
      </c>
      <c r="O455" t="str" cm="1">
        <f t="array" ref="O455">_xlfn.SWITCH(J455, "M","Medium","L","Light","D","Dark")</f>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 customers!$A$1:$A$1001, customers!$B$1:$B$1001, , 0)</f>
        <v>Reube Cawley</v>
      </c>
      <c r="G456" s="2" t="str">
        <f>IF(_xlfn.XLOOKUP(C456,customers!$A$1:$A$1001,customers!$C$1:$C$1001,,0)=0, "",_xlfn.XLOOKUP(C456,customers!$A$1:$A$1001,customers!$C$1:$C$1001,,0))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 I456="Ara","Arabica", I456="Lib", "Liberica")</f>
        <v>Robusta</v>
      </c>
      <c r="O456" t="str" cm="1">
        <f t="array" ref="O456">_xlfn.SWITCH(J456, "M","Medium","L","Light","D","Dark")</f>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 customers!$A$1:$A$1001, customers!$B$1:$B$1001, , 0)</f>
        <v>Stan Barribal</v>
      </c>
      <c r="G457" s="2" t="str">
        <f>IF(_xlfn.XLOOKUP(C457,customers!$A$1:$A$1001,customers!$C$1:$C$1001,,0)=0, "",_xlfn.XLOOKUP(C457,customers!$A$1:$A$1001,customers!$C$1:$C$1001,,0))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 I457="Ara","Arabica", I457="Lib", "Liberica")</f>
        <v>Liberica</v>
      </c>
      <c r="O457" t="str" cm="1">
        <f t="array" ref="O457">_xlfn.SWITCH(J457, "M","Medium","L","Light","D","Dark")</f>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 customers!$A$1:$A$1001, customers!$B$1:$B$1001, , 0)</f>
        <v>Agnes Adamides</v>
      </c>
      <c r="G458" s="2" t="str">
        <f>IF(_xlfn.XLOOKUP(C458,customers!$A$1:$A$1001,customers!$C$1:$C$1001,,0)=0, "",_xlfn.XLOOKUP(C458,customers!$A$1:$A$1001,customers!$C$1:$C$1001,,0))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 I458="Ara","Arabica", I458="Lib", "Liberica")</f>
        <v>Robusta</v>
      </c>
      <c r="O458" t="str" cm="1">
        <f t="array" ref="O458">_xlfn.SWITCH(J458, "M","Medium","L","Light","D","Dark")</f>
        <v>Dark</v>
      </c>
      <c r="P458" t="str">
        <f>_xlfn.XLOOKUP(Orders[[#This Row],[Customer ID]],customers!$A$1:$A$1001,customers!$I$1:$I$1001,,0)</f>
        <v>No</v>
      </c>
    </row>
    <row r="459" spans="1:16" x14ac:dyDescent="0.3">
      <c r="A459" s="2" t="s">
        <v>3070</v>
      </c>
      <c r="B459" s="3">
        <v>43671</v>
      </c>
      <c r="C459" s="2" t="s">
        <v>3071</v>
      </c>
      <c r="D459" t="s">
        <v>6161</v>
      </c>
      <c r="E459" s="2">
        <v>5</v>
      </c>
      <c r="F459" s="2" t="str">
        <f>_xlfn.XLOOKUP(C459, customers!$A$1:$A$1001, customers!$B$1:$B$1001, , 0)</f>
        <v>Carmelita Thowes</v>
      </c>
      <c r="G459" s="2" t="str">
        <f>IF(_xlfn.XLOOKUP(C459,customers!$A$1:$A$1001,customers!$C$1:$C$1001,,0)=0, "",_xlfn.XLOOKUP(C459,customers!$A$1:$A$1001,customers!$C$1:$C$1001,,0))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 I459="Ara","Arabica", I459="Lib", "Liberica")</f>
        <v>Liberica</v>
      </c>
      <c r="O459" t="str" cm="1">
        <f t="array" ref="O459">_xlfn.SWITCH(J459, "M","Medium","L","Light","D","Dark")</f>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 customers!$A$1:$A$1001, customers!$B$1:$B$1001, , 0)</f>
        <v>Rodolfo Willoway</v>
      </c>
      <c r="G460" s="2" t="str">
        <f>IF(_xlfn.XLOOKUP(C460,customers!$A$1:$A$1001,customers!$C$1:$C$1001,,0)=0, "",_xlfn.XLOOKUP(C460,customers!$A$1:$A$1001,customers!$C$1:$C$1001,,0))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 I460="Ara","Arabica", I460="Lib", "Liberica")</f>
        <v>Arabica</v>
      </c>
      <c r="O460" t="str" cm="1">
        <f t="array" ref="O460">_xlfn.SWITCH(J460, "M","Medium","L","Light","D","Dark")</f>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 customers!$A$1:$A$1001, customers!$B$1:$B$1001, , 0)</f>
        <v>Alvis Elwin</v>
      </c>
      <c r="G461" s="2" t="str">
        <f>IF(_xlfn.XLOOKUP(C461,customers!$A$1:$A$1001,customers!$C$1:$C$1001,,0)=0, "",_xlfn.XLOOKUP(C461,customers!$A$1:$A$1001,customers!$C$1:$C$1001,,0))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 I461="Ara","Arabica", I461="Lib", "Liberica")</f>
        <v>Liberica</v>
      </c>
      <c r="O461" t="str" cm="1">
        <f t="array" ref="O461">_xlfn.SWITCH(J461, "M","Medium","L","Light","D","Dark")</f>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 customers!$A$1:$A$1001, customers!$B$1:$B$1001, , 0)</f>
        <v>Araldo Bilbrook</v>
      </c>
      <c r="G462" s="2" t="str">
        <f>IF(_xlfn.XLOOKUP(C462,customers!$A$1:$A$1001,customers!$C$1:$C$1001,,0)=0, "",_xlfn.XLOOKUP(C462,customers!$A$1:$A$1001,customers!$C$1:$C$1001,,0))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 I462="Ara","Arabica", I462="Lib", "Liberica")</f>
        <v>Robusta</v>
      </c>
      <c r="O462" t="str" cm="1">
        <f t="array" ref="O462">_xlfn.SWITCH(J462, "M","Medium","L","Light","D","Dark")</f>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 customers!$A$1:$A$1001, customers!$B$1:$B$1001, , 0)</f>
        <v>Ransell McKall</v>
      </c>
      <c r="G463" s="2" t="str">
        <f>IF(_xlfn.XLOOKUP(C463,customers!$A$1:$A$1001,customers!$C$1:$C$1001,,0)=0, "",_xlfn.XLOOKUP(C463,customers!$A$1:$A$1001,customers!$C$1:$C$1001,,0))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 I463="Ara","Arabica", I463="Lib", "Liberica")</f>
        <v>Robusta</v>
      </c>
      <c r="O463" t="str" cm="1">
        <f t="array" ref="O463">_xlfn.SWITCH(J463, "M","Medium","L","Light","D","Dark")</f>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 customers!$A$1:$A$1001, customers!$B$1:$B$1001, , 0)</f>
        <v>Borg Daile</v>
      </c>
      <c r="G464" s="2" t="str">
        <f>IF(_xlfn.XLOOKUP(C464,customers!$A$1:$A$1001,customers!$C$1:$C$1001,,0)=0, "",_xlfn.XLOOKUP(C464,customers!$A$1:$A$1001,customers!$C$1:$C$1001,,0))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 I464="Ara","Arabica", I464="Lib", "Liberica")</f>
        <v>Arabica</v>
      </c>
      <c r="O464" t="str" cm="1">
        <f t="array" ref="O464">_xlfn.SWITCH(J464, "M","Medium","L","Light","D","Dark")</f>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 customers!$A$1:$A$1001, customers!$B$1:$B$1001, , 0)</f>
        <v>Adolphe Treherne</v>
      </c>
      <c r="G465" s="2" t="str">
        <f>IF(_xlfn.XLOOKUP(C465,customers!$A$1:$A$1001,customers!$C$1:$C$1001,,0)=0, "",_xlfn.XLOOKUP(C465,customers!$A$1:$A$1001,customers!$C$1:$C$1001,,0))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 I465="Ara","Arabica", I465="Lib", "Liberica")</f>
        <v>Excelsa</v>
      </c>
      <c r="O465" t="str" cm="1">
        <f t="array" ref="O465">_xlfn.SWITCH(J465, "M","Medium","L","Light","D","Dark")</f>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 customers!$A$1:$A$1001, customers!$B$1:$B$1001, , 0)</f>
        <v>Annetta Brentnall</v>
      </c>
      <c r="G466" s="2" t="str">
        <f>IF(_xlfn.XLOOKUP(C466,customers!$A$1:$A$1001,customers!$C$1:$C$1001,,0)=0, "",_xlfn.XLOOKUP(C466,customers!$A$1:$A$1001,customers!$C$1:$C$1001,,0))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 I466="Ara","Arabica", I466="Lib", "Liberica")</f>
        <v>Liberica</v>
      </c>
      <c r="O466" t="str" cm="1">
        <f t="array" ref="O466">_xlfn.SWITCH(J466, "M","Medium","L","Light","D","Dark")</f>
        <v>Dark</v>
      </c>
      <c r="P466" t="str">
        <f>_xlfn.XLOOKUP(Orders[[#This Row],[Customer ID]],customers!$A$1:$A$1001,customers!$I$1:$I$1001,,0)</f>
        <v>No</v>
      </c>
    </row>
    <row r="467" spans="1:16" x14ac:dyDescent="0.3">
      <c r="A467" s="2" t="s">
        <v>3118</v>
      </c>
      <c r="B467" s="3">
        <v>43814</v>
      </c>
      <c r="C467" s="2" t="s">
        <v>3119</v>
      </c>
      <c r="D467" t="s">
        <v>6149</v>
      </c>
      <c r="E467" s="2">
        <v>1</v>
      </c>
      <c r="F467" s="2" t="str">
        <f>_xlfn.XLOOKUP(C467, customers!$A$1:$A$1001, customers!$B$1:$B$1001, , 0)</f>
        <v>Dick Drinkall</v>
      </c>
      <c r="G467" s="2" t="str">
        <f>IF(_xlfn.XLOOKUP(C467,customers!$A$1:$A$1001,customers!$C$1:$C$1001,,0)=0, "",_xlfn.XLOOKUP(C467,customers!$A$1:$A$1001,customers!$C$1:$C$1001,,0))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 I467="Ara","Arabica", I467="Lib", "Liberica")</f>
        <v>Robusta</v>
      </c>
      <c r="O467" t="str" cm="1">
        <f t="array" ref="O467">_xlfn.SWITCH(J467, "M","Medium","L","Light","D","Dark")</f>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 customers!$A$1:$A$1001, customers!$B$1:$B$1001, , 0)</f>
        <v>Dagny Kornel</v>
      </c>
      <c r="G468" s="2" t="str">
        <f>IF(_xlfn.XLOOKUP(C468,customers!$A$1:$A$1001,customers!$C$1:$C$1001,,0)=0, "",_xlfn.XLOOKUP(C468,customers!$A$1:$A$1001,customers!$C$1:$C$1001,,0))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 I468="Ara","Arabica", I468="Lib", "Liberica")</f>
        <v>Arabica</v>
      </c>
      <c r="O468" t="str" cm="1">
        <f t="array" ref="O468">_xlfn.SWITCH(J468, "M","Medium","L","Light","D","Dark")</f>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 customers!$A$1:$A$1001, customers!$B$1:$B$1001, , 0)</f>
        <v>Rhona Lequeux</v>
      </c>
      <c r="G469" s="2" t="str">
        <f>IF(_xlfn.XLOOKUP(C469,customers!$A$1:$A$1001,customers!$C$1:$C$1001,,0)=0, "",_xlfn.XLOOKUP(C469,customers!$A$1:$A$1001,customers!$C$1:$C$1001,,0))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 I469="Ara","Arabica", I469="Lib", "Liberica")</f>
        <v>Arabica</v>
      </c>
      <c r="O469" t="str" cm="1">
        <f t="array" ref="O469">_xlfn.SWITCH(J469, "M","Medium","L","Light","D","Dark")</f>
        <v>Dark</v>
      </c>
      <c r="P469" t="str">
        <f>_xlfn.XLOOKUP(Orders[[#This Row],[Customer ID]],customers!$A$1:$A$1001,customers!$I$1:$I$1001,,0)</f>
        <v>No</v>
      </c>
    </row>
    <row r="470" spans="1:16" x14ac:dyDescent="0.3">
      <c r="A470" s="2" t="s">
        <v>3136</v>
      </c>
      <c r="B470" s="3">
        <v>44023</v>
      </c>
      <c r="C470" s="2" t="s">
        <v>3137</v>
      </c>
      <c r="D470" t="s">
        <v>6141</v>
      </c>
      <c r="E470" s="2">
        <v>3</v>
      </c>
      <c r="F470" s="2" t="str">
        <f>_xlfn.XLOOKUP(C470, customers!$A$1:$A$1001, customers!$B$1:$B$1001, , 0)</f>
        <v>Julius Mccaull</v>
      </c>
      <c r="G470" s="2" t="str">
        <f>IF(_xlfn.XLOOKUP(C470,customers!$A$1:$A$1001,customers!$C$1:$C$1001,,0)=0, "",_xlfn.XLOOKUP(C470,customers!$A$1:$A$1001,customers!$C$1:$C$1001,,0))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 I470="Ara","Arabica", I470="Lib", "Liberica")</f>
        <v>Excelsa</v>
      </c>
      <c r="O470" t="str" cm="1">
        <f t="array" ref="O470">_xlfn.SWITCH(J470, "M","Medium","L","Light","D","Dark")</f>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 customers!$A$1:$A$1001, customers!$B$1:$B$1001, , 0)</f>
        <v>Ailey Brash</v>
      </c>
      <c r="G471" s="2" t="str">
        <f>IF(_xlfn.XLOOKUP(C471,customers!$A$1:$A$1001,customers!$C$1:$C$1001,,0)=0, "",_xlfn.XLOOKUP(C471,customers!$A$1:$A$1001,customers!$C$1:$C$1001,,0))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 I471="Ara","Arabica", I471="Lib", "Liberica")</f>
        <v>Excelsa</v>
      </c>
      <c r="O471" t="str" cm="1">
        <f t="array" ref="O471">_xlfn.SWITCH(J471, "M","Medium","L","Light","D","Dark")</f>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 customers!$A$1:$A$1001, customers!$B$1:$B$1001, , 0)</f>
        <v>Alberto Hutchinson</v>
      </c>
      <c r="G472" s="2" t="str">
        <f>IF(_xlfn.XLOOKUP(C472,customers!$A$1:$A$1001,customers!$C$1:$C$1001,,0)=0, "",_xlfn.XLOOKUP(C472,customers!$A$1:$A$1001,customers!$C$1:$C$1001,,0))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 I472="Ara","Arabica", I472="Lib", "Liberica")</f>
        <v>Arabica</v>
      </c>
      <c r="O472" t="str" cm="1">
        <f t="array" ref="O472">_xlfn.SWITCH(J472, "M","Medium","L","Light","D","Dark")</f>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 customers!$A$1:$A$1001, customers!$B$1:$B$1001, , 0)</f>
        <v>Lamond Gheeraert</v>
      </c>
      <c r="G473" s="2" t="str">
        <f>IF(_xlfn.XLOOKUP(C473,customers!$A$1:$A$1001,customers!$C$1:$C$1001,,0)=0, "",_xlfn.XLOOKUP(C473,customers!$A$1:$A$1001,customers!$C$1:$C$1001,,0))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 I473="Ara","Arabica", I473="Lib", "Liberica")</f>
        <v>Liberica</v>
      </c>
      <c r="O473" t="str" cm="1">
        <f t="array" ref="O473">_xlfn.SWITCH(J473, "M","Medium","L","Light","D","Dark")</f>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 customers!$A$1:$A$1001, customers!$B$1:$B$1001, , 0)</f>
        <v>Roxine Drivers</v>
      </c>
      <c r="G474" s="2" t="str">
        <f>IF(_xlfn.XLOOKUP(C474,customers!$A$1:$A$1001,customers!$C$1:$C$1001,,0)=0, "",_xlfn.XLOOKUP(C474,customers!$A$1:$A$1001,customers!$C$1:$C$1001,,0))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 I474="Ara","Arabica", I474="Lib", "Liberica")</f>
        <v>Arabica</v>
      </c>
      <c r="O474" t="str" cm="1">
        <f t="array" ref="O474">_xlfn.SWITCH(J474, "M","Medium","L","Light","D","Dark")</f>
        <v>Dark</v>
      </c>
      <c r="P474" t="str">
        <f>_xlfn.XLOOKUP(Orders[[#This Row],[Customer ID]],customers!$A$1:$A$1001,customers!$I$1:$I$1001,,0)</f>
        <v>No</v>
      </c>
    </row>
    <row r="475" spans="1:16" x14ac:dyDescent="0.3">
      <c r="A475" s="2" t="s">
        <v>3164</v>
      </c>
      <c r="B475" s="3">
        <v>44603</v>
      </c>
      <c r="C475" s="2" t="s">
        <v>3165</v>
      </c>
      <c r="D475" t="s">
        <v>6140</v>
      </c>
      <c r="E475" s="2">
        <v>2</v>
      </c>
      <c r="F475" s="2" t="str">
        <f>_xlfn.XLOOKUP(C475, customers!$A$1:$A$1001, customers!$B$1:$B$1001, , 0)</f>
        <v>Heloise Zeal</v>
      </c>
      <c r="G475" s="2" t="str">
        <f>IF(_xlfn.XLOOKUP(C475,customers!$A$1:$A$1001,customers!$C$1:$C$1001,,0)=0, "",_xlfn.XLOOKUP(C475,customers!$A$1:$A$1001,customers!$C$1:$C$1001,,0))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 I475="Ara","Arabica", I475="Lib", "Liberica")</f>
        <v>Arabica</v>
      </c>
      <c r="O475" t="str" cm="1">
        <f t="array" ref="O475">_xlfn.SWITCH(J475, "M","Medium","L","Light","D","Dark")</f>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 customers!$A$1:$A$1001, customers!$B$1:$B$1001, , 0)</f>
        <v>Granger Smallcombe</v>
      </c>
      <c r="G476" s="2" t="str">
        <f>IF(_xlfn.XLOOKUP(C476,customers!$A$1:$A$1001,customers!$C$1:$C$1001,,0)=0, "",_xlfn.XLOOKUP(C476,customers!$A$1:$A$1001,customers!$C$1:$C$1001,,0))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 I476="Ara","Arabica", I476="Lib", "Liberica")</f>
        <v>Excelsa</v>
      </c>
      <c r="O476" t="str" cm="1">
        <f t="array" ref="O476">_xlfn.SWITCH(J476, "M","Medium","L","Light","D","Dark")</f>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 customers!$A$1:$A$1001, customers!$B$1:$B$1001, , 0)</f>
        <v>Daryn Dibley</v>
      </c>
      <c r="G477" s="2" t="str">
        <f>IF(_xlfn.XLOOKUP(C477,customers!$A$1:$A$1001,customers!$C$1:$C$1001,,0)=0, "",_xlfn.XLOOKUP(C477,customers!$A$1:$A$1001,customers!$C$1:$C$1001,,0))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 I477="Ara","Arabica", I477="Lib", "Liberica")</f>
        <v>Liberica</v>
      </c>
      <c r="O477" t="str" cm="1">
        <f t="array" ref="O477">_xlfn.SWITCH(J477, "M","Medium","L","Light","D","Dark")</f>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 customers!$A$1:$A$1001, customers!$B$1:$B$1001, , 0)</f>
        <v>Gardy Dimitriou</v>
      </c>
      <c r="G478" s="2" t="str">
        <f>IF(_xlfn.XLOOKUP(C478,customers!$A$1:$A$1001,customers!$C$1:$C$1001,,0)=0, "",_xlfn.XLOOKUP(C478,customers!$A$1:$A$1001,customers!$C$1:$C$1001,,0))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 I478="Ara","Arabica", I478="Lib", "Liberica")</f>
        <v>Excelsa</v>
      </c>
      <c r="O478" t="str" cm="1">
        <f t="array" ref="O478">_xlfn.SWITCH(J478, "M","Medium","L","Light","D","Dark")</f>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 customers!$A$1:$A$1001, customers!$B$1:$B$1001, , 0)</f>
        <v>Fanny Flanagan</v>
      </c>
      <c r="G479" s="2" t="str">
        <f>IF(_xlfn.XLOOKUP(C479,customers!$A$1:$A$1001,customers!$C$1:$C$1001,,0)=0, "",_xlfn.XLOOKUP(C479,customers!$A$1:$A$1001,customers!$C$1:$C$1001,,0))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 I479="Ara","Arabica", I479="Lib", "Liberica")</f>
        <v>Liberica</v>
      </c>
      <c r="O479" t="str" cm="1">
        <f t="array" ref="O479">_xlfn.SWITCH(J479, "M","Medium","L","Light","D","Dark")</f>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 customers!$A$1:$A$1001, customers!$B$1:$B$1001, , 0)</f>
        <v>Ailey Brash</v>
      </c>
      <c r="G480" s="2" t="str">
        <f>IF(_xlfn.XLOOKUP(C480,customers!$A$1:$A$1001,customers!$C$1:$C$1001,,0)=0, "",_xlfn.XLOOKUP(C480,customers!$A$1:$A$1001,customers!$C$1:$C$1001,,0))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 I480="Ara","Arabica", I480="Lib", "Liberica")</f>
        <v>Robusta</v>
      </c>
      <c r="O480" t="str" cm="1">
        <f t="array" ref="O480">_xlfn.SWITCH(J480, "M","Medium","L","Light","D","Dark")</f>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 customers!$A$1:$A$1001, customers!$B$1:$B$1001, , 0)</f>
        <v>Ailey Brash</v>
      </c>
      <c r="G481" s="2" t="str">
        <f>IF(_xlfn.XLOOKUP(C481,customers!$A$1:$A$1001,customers!$C$1:$C$1001,,0)=0, "",_xlfn.XLOOKUP(C481,customers!$A$1:$A$1001,customers!$C$1:$C$1001,,0))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 I481="Ara","Arabica", I481="Lib", "Liberica")</f>
        <v>Excelsa</v>
      </c>
      <c r="O481" t="str" cm="1">
        <f t="array" ref="O481">_xlfn.SWITCH(J481, "M","Medium","L","Light","D","Dark")</f>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 customers!$A$1:$A$1001, customers!$B$1:$B$1001, , 0)</f>
        <v>Ailey Brash</v>
      </c>
      <c r="G482" s="2" t="str">
        <f>IF(_xlfn.XLOOKUP(C482,customers!$A$1:$A$1001,customers!$C$1:$C$1001,,0)=0, "",_xlfn.XLOOKUP(C482,customers!$A$1:$A$1001,customers!$C$1:$C$1001,,0))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 I482="Ara","Arabica", I482="Lib", "Liberica")</f>
        <v>Excelsa</v>
      </c>
      <c r="O482" t="str" cm="1">
        <f t="array" ref="O482">_xlfn.SWITCH(J482, "M","Medium","L","Light","D","Dark")</f>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 customers!$A$1:$A$1001, customers!$B$1:$B$1001, , 0)</f>
        <v>Nanny Izhakov</v>
      </c>
      <c r="G483" s="2" t="str">
        <f>IF(_xlfn.XLOOKUP(C483,customers!$A$1:$A$1001,customers!$C$1:$C$1001,,0)=0, "",_xlfn.XLOOKUP(C483,customers!$A$1:$A$1001,customers!$C$1:$C$1001,,0))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 I483="Ara","Arabica", I483="Lib", "Liberica")</f>
        <v>Robusta</v>
      </c>
      <c r="O483" t="str" cm="1">
        <f t="array" ref="O483">_xlfn.SWITCH(J483, "M","Medium","L","Light","D","Dark")</f>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 customers!$A$1:$A$1001, customers!$B$1:$B$1001, , 0)</f>
        <v>Stanly Keets</v>
      </c>
      <c r="G484" s="2" t="str">
        <f>IF(_xlfn.XLOOKUP(C484,customers!$A$1:$A$1001,customers!$C$1:$C$1001,,0)=0, "",_xlfn.XLOOKUP(C484,customers!$A$1:$A$1001,customers!$C$1:$C$1001,,0))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 I484="Ara","Arabica", I484="Lib", "Liberica")</f>
        <v>Excelsa</v>
      </c>
      <c r="O484" t="str" cm="1">
        <f t="array" ref="O484">_xlfn.SWITCH(J484, "M","Medium","L","Light","D","Dark")</f>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 customers!$A$1:$A$1001, customers!$B$1:$B$1001, , 0)</f>
        <v>Orion Dyott</v>
      </c>
      <c r="G485" s="2" t="str">
        <f>IF(_xlfn.XLOOKUP(C485,customers!$A$1:$A$1001,customers!$C$1:$C$1001,,0)=0, "",_xlfn.XLOOKUP(C485,customers!$A$1:$A$1001,customers!$C$1:$C$1001,,0))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 I485="Ara","Arabica", I485="Lib", "Liberica")</f>
        <v>Liberica</v>
      </c>
      <c r="O485" t="str" cm="1">
        <f t="array" ref="O485">_xlfn.SWITCH(J485, "M","Medium","L","Light","D","Dark")</f>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 customers!$A$1:$A$1001, customers!$B$1:$B$1001, , 0)</f>
        <v>Keefer Cake</v>
      </c>
      <c r="G486" s="2" t="str">
        <f>IF(_xlfn.XLOOKUP(C486,customers!$A$1:$A$1001,customers!$C$1:$C$1001,,0)=0, "",_xlfn.XLOOKUP(C486,customers!$A$1:$A$1001,customers!$C$1:$C$1001,,0))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 I486="Ara","Arabica", I486="Lib", "Liberica")</f>
        <v>Liberica</v>
      </c>
      <c r="O486" t="str" cm="1">
        <f t="array" ref="O486">_xlfn.SWITCH(J486, "M","Medium","L","Light","D","Dark")</f>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 customers!$A$1:$A$1001, customers!$B$1:$B$1001, , 0)</f>
        <v>Morna Hansed</v>
      </c>
      <c r="G487" s="2" t="str">
        <f>IF(_xlfn.XLOOKUP(C487,customers!$A$1:$A$1001,customers!$C$1:$C$1001,,0)=0, "",_xlfn.XLOOKUP(C487,customers!$A$1:$A$1001,customers!$C$1:$C$1001,,0))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 I487="Ara","Arabica", I487="Lib", "Liberica")</f>
        <v>Robusta</v>
      </c>
      <c r="O487" t="str" cm="1">
        <f t="array" ref="O487">_xlfn.SWITCH(J487, "M","Medium","L","Light","D","Dark")</f>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 customers!$A$1:$A$1001, customers!$B$1:$B$1001, , 0)</f>
        <v>Franny Kienlein</v>
      </c>
      <c r="G488" s="2" t="str">
        <f>IF(_xlfn.XLOOKUP(C488,customers!$A$1:$A$1001,customers!$C$1:$C$1001,,0)=0, "",_xlfn.XLOOKUP(C488,customers!$A$1:$A$1001,customers!$C$1:$C$1001,,0))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 I488="Ara","Arabica", I488="Lib", "Liberica")</f>
        <v>Liberica</v>
      </c>
      <c r="O488" t="str" cm="1">
        <f t="array" ref="O488">_xlfn.SWITCH(J488, "M","Medium","L","Light","D","Dark")</f>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 customers!$A$1:$A$1001, customers!$B$1:$B$1001, , 0)</f>
        <v>Klarika Egglestone</v>
      </c>
      <c r="G489" s="2" t="str">
        <f>IF(_xlfn.XLOOKUP(C489,customers!$A$1:$A$1001,customers!$C$1:$C$1001,,0)=0, "",_xlfn.XLOOKUP(C489,customers!$A$1:$A$1001,customers!$C$1:$C$1001,,0))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 I489="Ara","Arabica", I489="Lib", "Liberica")</f>
        <v>Excelsa</v>
      </c>
      <c r="O489" t="str" cm="1">
        <f t="array" ref="O489">_xlfn.SWITCH(J489, "M","Medium","L","Light","D","Dark")</f>
        <v>Dark</v>
      </c>
      <c r="P489" t="str">
        <f>_xlfn.XLOOKUP(Orders[[#This Row],[Customer ID]],customers!$A$1:$A$1001,customers!$I$1:$I$1001,,0)</f>
        <v>No</v>
      </c>
    </row>
    <row r="490" spans="1:16" x14ac:dyDescent="0.3">
      <c r="A490" s="2" t="s">
        <v>3248</v>
      </c>
      <c r="B490" s="3">
        <v>43954</v>
      </c>
      <c r="C490" s="2" t="s">
        <v>3249</v>
      </c>
      <c r="D490" t="s">
        <v>6174</v>
      </c>
      <c r="E490" s="2">
        <v>5</v>
      </c>
      <c r="F490" s="2" t="str">
        <f>_xlfn.XLOOKUP(C490, customers!$A$1:$A$1001, customers!$B$1:$B$1001, , 0)</f>
        <v>Becky Semkins</v>
      </c>
      <c r="G490" s="2" t="str">
        <f>IF(_xlfn.XLOOKUP(C490,customers!$A$1:$A$1001,customers!$C$1:$C$1001,,0)=0, "",_xlfn.XLOOKUP(C490,customers!$A$1:$A$1001,customers!$C$1:$C$1001,,0))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 I490="Ara","Arabica", I490="Lib", "Liberica")</f>
        <v>Robusta</v>
      </c>
      <c r="O490" t="str" cm="1">
        <f t="array" ref="O490">_xlfn.SWITCH(J490, "M","Medium","L","Light","D","Dark")</f>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 customers!$A$1:$A$1001, customers!$B$1:$B$1001, , 0)</f>
        <v>Sean Lorenzetti</v>
      </c>
      <c r="G491" s="2" t="str">
        <f>IF(_xlfn.XLOOKUP(C491,customers!$A$1:$A$1001,customers!$C$1:$C$1001,,0)=0, "",_xlfn.XLOOKUP(C491,customers!$A$1:$A$1001,customers!$C$1:$C$1001,,0))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 I491="Ara","Arabica", I491="Lib", "Liberica")</f>
        <v>Liberica</v>
      </c>
      <c r="O491" t="str" cm="1">
        <f t="array" ref="O491">_xlfn.SWITCH(J491, "M","Medium","L","Light","D","Dark")</f>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 customers!$A$1:$A$1001, customers!$B$1:$B$1001, , 0)</f>
        <v>Bob Giannazzi</v>
      </c>
      <c r="G492" s="2" t="str">
        <f>IF(_xlfn.XLOOKUP(C492,customers!$A$1:$A$1001,customers!$C$1:$C$1001,,0)=0, "",_xlfn.XLOOKUP(C492,customers!$A$1:$A$1001,customers!$C$1:$C$1001,,0))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 I492="Ara","Arabica", I492="Lib", "Liberica")</f>
        <v>Liberica</v>
      </c>
      <c r="O492" t="str" cm="1">
        <f t="array" ref="O492">_xlfn.SWITCH(J492, "M","Medium","L","Light","D","Dark")</f>
        <v>Dark</v>
      </c>
      <c r="P492" t="str">
        <f>_xlfn.XLOOKUP(Orders[[#This Row],[Customer ID]],customers!$A$1:$A$1001,customers!$I$1:$I$1001,,0)</f>
        <v>No</v>
      </c>
    </row>
    <row r="493" spans="1:16" x14ac:dyDescent="0.3">
      <c r="A493" s="2" t="s">
        <v>3266</v>
      </c>
      <c r="B493" s="3">
        <v>44101</v>
      </c>
      <c r="C493" s="2" t="s">
        <v>3267</v>
      </c>
      <c r="D493" t="s">
        <v>6150</v>
      </c>
      <c r="E493" s="2">
        <v>6</v>
      </c>
      <c r="F493" s="2" t="str">
        <f>_xlfn.XLOOKUP(C493, customers!$A$1:$A$1001, customers!$B$1:$B$1001, , 0)</f>
        <v>Kendra Backshell</v>
      </c>
      <c r="G493" s="2" t="str">
        <f>IF(_xlfn.XLOOKUP(C493,customers!$A$1:$A$1001,customers!$C$1:$C$1001,,0)=0, "",_xlfn.XLOOKUP(C493,customers!$A$1:$A$1001,customers!$C$1:$C$1001,,0))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 I493="Ara","Arabica", I493="Lib", "Liberica")</f>
        <v>Liberica</v>
      </c>
      <c r="O493" t="str" cm="1">
        <f t="array" ref="O493">_xlfn.SWITCH(J493, "M","Medium","L","Light","D","Dark")</f>
        <v>Dark</v>
      </c>
      <c r="P493" t="str">
        <f>_xlfn.XLOOKUP(Orders[[#This Row],[Customer ID]],customers!$A$1:$A$1001,customers!$I$1:$I$1001,,0)</f>
        <v>No</v>
      </c>
    </row>
    <row r="494" spans="1:16" x14ac:dyDescent="0.3">
      <c r="A494" s="2" t="s">
        <v>3271</v>
      </c>
      <c r="B494" s="3">
        <v>44620</v>
      </c>
      <c r="C494" s="2" t="s">
        <v>3272</v>
      </c>
      <c r="D494" t="s">
        <v>6156</v>
      </c>
      <c r="E494" s="2">
        <v>1</v>
      </c>
      <c r="F494" s="2" t="str">
        <f>_xlfn.XLOOKUP(C494, customers!$A$1:$A$1001, customers!$B$1:$B$1001, , 0)</f>
        <v>Uriah Lethbrig</v>
      </c>
      <c r="G494" s="2" t="str">
        <f>IF(_xlfn.XLOOKUP(C494,customers!$A$1:$A$1001,customers!$C$1:$C$1001,,0)=0, "",_xlfn.XLOOKUP(C494,customers!$A$1:$A$1001,customers!$C$1:$C$1001,,0))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 I494="Ara","Arabica", I494="Lib", "Liberica")</f>
        <v>Excelsa</v>
      </c>
      <c r="O494" t="str" cm="1">
        <f t="array" ref="O494">_xlfn.SWITCH(J494, "M","Medium","L","Light","D","Dark")</f>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 customers!$A$1:$A$1001, customers!$B$1:$B$1001, , 0)</f>
        <v>Sky Farnish</v>
      </c>
      <c r="G495" s="2" t="str">
        <f>IF(_xlfn.XLOOKUP(C495,customers!$A$1:$A$1001,customers!$C$1:$C$1001,,0)=0, "",_xlfn.XLOOKUP(C495,customers!$A$1:$A$1001,customers!$C$1:$C$1001,,0))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 I495="Ara","Arabica", I495="Lib", "Liberica")</f>
        <v>Robusta</v>
      </c>
      <c r="O495" t="str" cm="1">
        <f t="array" ref="O495">_xlfn.SWITCH(J495, "M","Medium","L","Light","D","Dark")</f>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 customers!$A$1:$A$1001, customers!$B$1:$B$1001, , 0)</f>
        <v>Felicia Jecock</v>
      </c>
      <c r="G496" s="2" t="str">
        <f>IF(_xlfn.XLOOKUP(C496,customers!$A$1:$A$1001,customers!$C$1:$C$1001,,0)=0, "",_xlfn.XLOOKUP(C496,customers!$A$1:$A$1001,customers!$C$1:$C$1001,,0))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 I496="Ara","Arabica", I496="Lib", "Liberica")</f>
        <v>Liberica</v>
      </c>
      <c r="O496" t="str" cm="1">
        <f t="array" ref="O496">_xlfn.SWITCH(J496, "M","Medium","L","Light","D","Dark")</f>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 customers!$A$1:$A$1001, customers!$B$1:$B$1001, , 0)</f>
        <v>Currey MacAllister</v>
      </c>
      <c r="G497" s="2" t="str">
        <f>IF(_xlfn.XLOOKUP(C497,customers!$A$1:$A$1001,customers!$C$1:$C$1001,,0)=0, "",_xlfn.XLOOKUP(C497,customers!$A$1:$A$1001,customers!$C$1:$C$1001,,0))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 I497="Ara","Arabica", I497="Lib", "Liberica")</f>
        <v>Liberica</v>
      </c>
      <c r="O497" t="str" cm="1">
        <f t="array" ref="O497">_xlfn.SWITCH(J497, "M","Medium","L","Light","D","Dark")</f>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 customers!$A$1:$A$1001, customers!$B$1:$B$1001, , 0)</f>
        <v>Hamlen Pallister</v>
      </c>
      <c r="G498" s="2" t="str">
        <f>IF(_xlfn.XLOOKUP(C498,customers!$A$1:$A$1001,customers!$C$1:$C$1001,,0)=0, "",_xlfn.XLOOKUP(C498,customers!$A$1:$A$1001,customers!$C$1:$C$1001,,0))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 I498="Ara","Arabica", I498="Lib", "Liberica")</f>
        <v>Excelsa</v>
      </c>
      <c r="O498" t="str" cm="1">
        <f t="array" ref="O498">_xlfn.SWITCH(J498, "M","Medium","L","Light","D","Dark")</f>
        <v>Dark</v>
      </c>
      <c r="P498" t="str">
        <f>_xlfn.XLOOKUP(Orders[[#This Row],[Customer ID]],customers!$A$1:$A$1001,customers!$I$1:$I$1001,,0)</f>
        <v>No</v>
      </c>
    </row>
    <row r="499" spans="1:16" x14ac:dyDescent="0.3">
      <c r="A499" s="2" t="s">
        <v>3300</v>
      </c>
      <c r="B499" s="3">
        <v>44351</v>
      </c>
      <c r="C499" s="2" t="s">
        <v>3301</v>
      </c>
      <c r="D499" t="s">
        <v>6147</v>
      </c>
      <c r="E499" s="2">
        <v>4</v>
      </c>
      <c r="F499" s="2" t="str">
        <f>_xlfn.XLOOKUP(C499, customers!$A$1:$A$1001, customers!$B$1:$B$1001, , 0)</f>
        <v>Chantal Mersh</v>
      </c>
      <c r="G499" s="2" t="str">
        <f>IF(_xlfn.XLOOKUP(C499,customers!$A$1:$A$1001,customers!$C$1:$C$1001,,0)=0, "",_xlfn.XLOOKUP(C499,customers!$A$1:$A$1001,customers!$C$1:$C$1001,,0))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 I499="Ara","Arabica", I499="Lib", "Liberica")</f>
        <v>Arabica</v>
      </c>
      <c r="O499" t="str" cm="1">
        <f t="array" ref="O499">_xlfn.SWITCH(J499, "M","Medium","L","Light","D","Dark")</f>
        <v>Dark</v>
      </c>
      <c r="P499" t="str">
        <f>_xlfn.XLOOKUP(Orders[[#This Row],[Customer ID]],customers!$A$1:$A$1001,customers!$I$1:$I$1001,,0)</f>
        <v>No</v>
      </c>
    </row>
    <row r="500" spans="1:16" x14ac:dyDescent="0.3">
      <c r="A500" s="2" t="s">
        <v>3307</v>
      </c>
      <c r="B500" s="3">
        <v>44159</v>
      </c>
      <c r="C500" s="2" t="s">
        <v>3368</v>
      </c>
      <c r="D500" t="s">
        <v>6138</v>
      </c>
      <c r="E500" s="2">
        <v>5</v>
      </c>
      <c r="F500" s="2" t="str">
        <f>_xlfn.XLOOKUP(C500, customers!$A$1:$A$1001, customers!$B$1:$B$1001, , 0)</f>
        <v>Marja Urion</v>
      </c>
      <c r="G500" s="2" t="str">
        <f>IF(_xlfn.XLOOKUP(C500,customers!$A$1:$A$1001,customers!$C$1:$C$1001,,0)=0, "",_xlfn.XLOOKUP(C500,customers!$A$1:$A$1001,customers!$C$1:$C$1001,,0))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 I500="Ara","Arabica", I500="Lib", "Liberica")</f>
        <v>Robusta</v>
      </c>
      <c r="O500" t="str" cm="1">
        <f t="array" ref="O500">_xlfn.SWITCH(J500, "M","Medium","L","Light","D","Dark")</f>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 customers!$A$1:$A$1001, customers!$B$1:$B$1001, , 0)</f>
        <v>Malynda Purbrick</v>
      </c>
      <c r="G501" s="2" t="str">
        <f>IF(_xlfn.XLOOKUP(C501,customers!$A$1:$A$1001,customers!$C$1:$C$1001,,0)=0, "",_xlfn.XLOOKUP(C501,customers!$A$1:$A$1001,customers!$C$1:$C$1001,,0))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 I501="Ara","Arabica", I501="Lib", "Liberica")</f>
        <v>Robusta</v>
      </c>
      <c r="O501" t="str" cm="1">
        <f t="array" ref="O501">_xlfn.SWITCH(J501, "M","Medium","L","Light","D","Dark")</f>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 customers!$A$1:$A$1001, customers!$B$1:$B$1001, , 0)</f>
        <v>Alf Housaman</v>
      </c>
      <c r="G502" s="2" t="str">
        <f>IF(_xlfn.XLOOKUP(C502,customers!$A$1:$A$1001,customers!$C$1:$C$1001,,0)=0, "",_xlfn.XLOOKUP(C502,customers!$A$1:$A$1001,customers!$C$1:$C$1001,,0))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 I502="Ara","Arabica", I502="Lib", "Liberica")</f>
        <v>Robusta</v>
      </c>
      <c r="O502" t="str" cm="1">
        <f t="array" ref="O502">_xlfn.SWITCH(J502, "M","Medium","L","Light","D","Dark")</f>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 customers!$A$1:$A$1001, customers!$B$1:$B$1001, , 0)</f>
        <v>Gladi Ducker</v>
      </c>
      <c r="G503" s="2" t="str">
        <f>IF(_xlfn.XLOOKUP(C503,customers!$A$1:$A$1001,customers!$C$1:$C$1001,,0)=0, "",_xlfn.XLOOKUP(C503,customers!$A$1:$A$1001,customers!$C$1:$C$1001,,0))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 I503="Ara","Arabica", I503="Lib", "Liberica")</f>
        <v>Robusta</v>
      </c>
      <c r="O503" t="str" cm="1">
        <f t="array" ref="O503">_xlfn.SWITCH(J503, "M","Medium","L","Light","D","Dark")</f>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 customers!$A$1:$A$1001, customers!$B$1:$B$1001, , 0)</f>
        <v>Gladi Ducker</v>
      </c>
      <c r="G504" s="2" t="str">
        <f>IF(_xlfn.XLOOKUP(C504,customers!$A$1:$A$1001,customers!$C$1:$C$1001,,0)=0, "",_xlfn.XLOOKUP(C504,customers!$A$1:$A$1001,customers!$C$1:$C$1001,,0))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 I504="Ara","Arabica", I504="Lib", "Liberica")</f>
        <v>Excelsa</v>
      </c>
      <c r="O504" t="str" cm="1">
        <f t="array" ref="O504">_xlfn.SWITCH(J504, "M","Medium","L","Light","D","Dark")</f>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 customers!$A$1:$A$1001, customers!$B$1:$B$1001, , 0)</f>
        <v>Gladi Ducker</v>
      </c>
      <c r="G505" s="2" t="str">
        <f>IF(_xlfn.XLOOKUP(C505,customers!$A$1:$A$1001,customers!$C$1:$C$1001,,0)=0, "",_xlfn.XLOOKUP(C505,customers!$A$1:$A$1001,customers!$C$1:$C$1001,,0))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 I505="Ara","Arabica", I505="Lib", "Liberica")</f>
        <v>Liberica</v>
      </c>
      <c r="O505" t="str" cm="1">
        <f t="array" ref="O505">_xlfn.SWITCH(J505, "M","Medium","L","Light","D","Dark")</f>
        <v>Dark</v>
      </c>
      <c r="P505" t="str">
        <f>_xlfn.XLOOKUP(Orders[[#This Row],[Customer ID]],customers!$A$1:$A$1001,customers!$I$1:$I$1001,,0)</f>
        <v>No</v>
      </c>
    </row>
    <row r="506" spans="1:16" x14ac:dyDescent="0.3">
      <c r="A506" s="2" t="s">
        <v>3323</v>
      </c>
      <c r="B506" s="3">
        <v>43467</v>
      </c>
      <c r="C506" s="2" t="s">
        <v>3324</v>
      </c>
      <c r="D506" t="s">
        <v>6145</v>
      </c>
      <c r="E506" s="2">
        <v>3</v>
      </c>
      <c r="F506" s="2" t="str">
        <f>_xlfn.XLOOKUP(C506, customers!$A$1:$A$1001, customers!$B$1:$B$1001, , 0)</f>
        <v>Gladi Ducker</v>
      </c>
      <c r="G506" s="2" t="str">
        <f>IF(_xlfn.XLOOKUP(C506,customers!$A$1:$A$1001,customers!$C$1:$C$1001,,0)=0, "",_xlfn.XLOOKUP(C506,customers!$A$1:$A$1001,customers!$C$1:$C$1001,,0))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 I506="Ara","Arabica", I506="Lib", "Liberica")</f>
        <v>Liberica</v>
      </c>
      <c r="O506" t="str" cm="1">
        <f t="array" ref="O506">_xlfn.SWITCH(J506, "M","Medium","L","Light","D","Dark")</f>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 customers!$A$1:$A$1001, customers!$B$1:$B$1001, , 0)</f>
        <v>Wain Stearley</v>
      </c>
      <c r="G507" s="2" t="str">
        <f>IF(_xlfn.XLOOKUP(C507,customers!$A$1:$A$1001,customers!$C$1:$C$1001,,0)=0, "",_xlfn.XLOOKUP(C507,customers!$A$1:$A$1001,customers!$C$1:$C$1001,,0))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 I507="Ara","Arabica", I507="Lib", "Liberica")</f>
        <v>Liberica</v>
      </c>
      <c r="O507" t="str" cm="1">
        <f t="array" ref="O507">_xlfn.SWITCH(J507, "M","Medium","L","Light","D","Dark")</f>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 customers!$A$1:$A$1001, customers!$B$1:$B$1001, , 0)</f>
        <v>Diane-marie Wincer</v>
      </c>
      <c r="G508" s="2" t="str">
        <f>IF(_xlfn.XLOOKUP(C508,customers!$A$1:$A$1001,customers!$C$1:$C$1001,,0)=0, "",_xlfn.XLOOKUP(C508,customers!$A$1:$A$1001,customers!$C$1:$C$1001,,0))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 I508="Ara","Arabica", I508="Lib", "Liberica")</f>
        <v>Arabica</v>
      </c>
      <c r="O508" t="str" cm="1">
        <f t="array" ref="O508">_xlfn.SWITCH(J508, "M","Medium","L","Light","D","Dark")</f>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 customers!$A$1:$A$1001, customers!$B$1:$B$1001, , 0)</f>
        <v>Perry Lyfield</v>
      </c>
      <c r="G509" s="2" t="str">
        <f>IF(_xlfn.XLOOKUP(C509,customers!$A$1:$A$1001,customers!$C$1:$C$1001,,0)=0, "",_xlfn.XLOOKUP(C509,customers!$A$1:$A$1001,customers!$C$1:$C$1001,,0))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 I509="Ara","Arabica", I509="Lib", "Liberica")</f>
        <v>Arabica</v>
      </c>
      <c r="O509" t="str" cm="1">
        <f t="array" ref="O509">_xlfn.SWITCH(J509, "M","Medium","L","Light","D","Dark")</f>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 customers!$A$1:$A$1001, customers!$B$1:$B$1001, , 0)</f>
        <v>Heall Perris</v>
      </c>
      <c r="G510" s="2" t="str">
        <f>IF(_xlfn.XLOOKUP(C510,customers!$A$1:$A$1001,customers!$C$1:$C$1001,,0)=0, "",_xlfn.XLOOKUP(C510,customers!$A$1:$A$1001,customers!$C$1:$C$1001,,0))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 I510="Ara","Arabica", I510="Lib", "Liberica")</f>
        <v>Liberica</v>
      </c>
      <c r="O510" t="str" cm="1">
        <f t="array" ref="O510">_xlfn.SWITCH(J510, "M","Medium","L","Light","D","Dark")</f>
        <v>Dark</v>
      </c>
      <c r="P510" t="str">
        <f>_xlfn.XLOOKUP(Orders[[#This Row],[Customer ID]],customers!$A$1:$A$1001,customers!$I$1:$I$1001,,0)</f>
        <v>No</v>
      </c>
    </row>
    <row r="511" spans="1:16" x14ac:dyDescent="0.3">
      <c r="A511" s="2" t="s">
        <v>3367</v>
      </c>
      <c r="B511" s="3">
        <v>43785</v>
      </c>
      <c r="C511" s="2" t="s">
        <v>3368</v>
      </c>
      <c r="D511" t="s">
        <v>6147</v>
      </c>
      <c r="E511" s="2">
        <v>3</v>
      </c>
      <c r="F511" s="2" t="str">
        <f>_xlfn.XLOOKUP(C511, customers!$A$1:$A$1001, customers!$B$1:$B$1001, , 0)</f>
        <v>Marja Urion</v>
      </c>
      <c r="G511" s="2" t="str">
        <f>IF(_xlfn.XLOOKUP(C511,customers!$A$1:$A$1001,customers!$C$1:$C$1001,,0)=0, "",_xlfn.XLOOKUP(C511,customers!$A$1:$A$1001,customers!$C$1:$C$1001,,0))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 I511="Ara","Arabica", I511="Lib", "Liberica")</f>
        <v>Arabica</v>
      </c>
      <c r="O511" t="str" cm="1">
        <f t="array" ref="O511">_xlfn.SWITCH(J511, "M","Medium","L","Light","D","Dark")</f>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 customers!$A$1:$A$1001, customers!$B$1:$B$1001, , 0)</f>
        <v>Camellia Kid</v>
      </c>
      <c r="G512" s="2" t="str">
        <f>IF(_xlfn.XLOOKUP(C512,customers!$A$1:$A$1001,customers!$C$1:$C$1001,,0)=0, "",_xlfn.XLOOKUP(C512,customers!$A$1:$A$1001,customers!$C$1:$C$1001,,0))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 I512="Ara","Arabica", I512="Lib", "Liberica")</f>
        <v>Robusta</v>
      </c>
      <c r="O512" t="str" cm="1">
        <f t="array" ref="O512">_xlfn.SWITCH(J512, "M","Medium","L","Light","D","Dark")</f>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 customers!$A$1:$A$1001, customers!$B$1:$B$1001, , 0)</f>
        <v>Carolann Beine</v>
      </c>
      <c r="G513" s="2" t="str">
        <f>IF(_xlfn.XLOOKUP(C513,customers!$A$1:$A$1001,customers!$C$1:$C$1001,,0)=0, "",_xlfn.XLOOKUP(C513,customers!$A$1:$A$1001,customers!$C$1:$C$1001,,0))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 I513="Ara","Arabica", I513="Lib", "Liberica")</f>
        <v>Arabica</v>
      </c>
      <c r="O513" t="str" cm="1">
        <f t="array" ref="O513">_xlfn.SWITCH(J513, "M","Medium","L","Light","D","Dark")</f>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 customers!$A$1:$A$1001, customers!$B$1:$B$1001, , 0)</f>
        <v>Celia Bakeup</v>
      </c>
      <c r="G514" s="2" t="str">
        <f>IF(_xlfn.XLOOKUP(C514,customers!$A$1:$A$1001,customers!$C$1:$C$1001,,0)=0, "",_xlfn.XLOOKUP(C514,customers!$A$1:$A$1001,customers!$C$1:$C$1001,,0))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 I514="Ara","Arabica", I514="Lib", "Liberica")</f>
        <v>Liberica</v>
      </c>
      <c r="O514" t="str" cm="1">
        <f t="array" ref="O514">_xlfn.SWITCH(J514, "M","Medium","L","Light","D","Dark")</f>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 customers!$A$1:$A$1001, customers!$B$1:$B$1001, , 0)</f>
        <v>Nataniel Helkin</v>
      </c>
      <c r="G515" s="2" t="str">
        <f>IF(_xlfn.XLOOKUP(C515,customers!$A$1:$A$1001,customers!$C$1:$C$1001,,0)=0, "",_xlfn.XLOOKUP(C515,customers!$A$1:$A$1001,customers!$C$1:$C$1001,,0))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 I515="Ara","Arabica", I515="Lib", "Liberica")</f>
        <v>Liberica</v>
      </c>
      <c r="O515" t="str" cm="1">
        <f t="array" ref="O515">_xlfn.SWITCH(J515, "M","Medium","L","Light","D","Dark")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 customers!$A$1:$A$1001, customers!$B$1:$B$1001, , 0)</f>
        <v>Pippo Witherington</v>
      </c>
      <c r="G516" s="2" t="str">
        <f>IF(_xlfn.XLOOKUP(C516,customers!$A$1:$A$1001,customers!$C$1:$C$1001,,0)=0, "",_xlfn.XLOOKUP(C516,customers!$A$1:$A$1001,customers!$C$1:$C$1001,,0))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 I516="Ara","Arabica", I516="Lib", "Liberica")</f>
        <v>Liberica</v>
      </c>
      <c r="O516" t="str" cm="1">
        <f t="array" ref="O516">_xlfn.SWITCH(J516, "M","Medium","L","Light","D","Dark")</f>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 customers!$A$1:$A$1001, customers!$B$1:$B$1001, , 0)</f>
        <v>Tildie Tilzey</v>
      </c>
      <c r="G517" s="2" t="str">
        <f>IF(_xlfn.XLOOKUP(C517,customers!$A$1:$A$1001,customers!$C$1:$C$1001,,0)=0, "",_xlfn.XLOOKUP(C517,customers!$A$1:$A$1001,customers!$C$1:$C$1001,,0))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 I517="Ara","Arabica", I517="Lib", "Liberica")</f>
        <v>Robusta</v>
      </c>
      <c r="O517" t="str" cm="1">
        <f t="array" ref="O517">_xlfn.SWITCH(J517, "M","Medium","L","Light","D","Dark")</f>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 customers!$A$1:$A$1001, customers!$B$1:$B$1001, , 0)</f>
        <v>Cindra Burling</v>
      </c>
      <c r="G518" s="2" t="str">
        <f>IF(_xlfn.XLOOKUP(C518,customers!$A$1:$A$1001,customers!$C$1:$C$1001,,0)=0, "",_xlfn.XLOOKUP(C518,customers!$A$1:$A$1001,customers!$C$1:$C$1001,,0))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 I518="Ara","Arabica", I518="Lib", "Liberica")</f>
        <v>Robusta</v>
      </c>
      <c r="O518" t="str" cm="1">
        <f t="array" ref="O518">_xlfn.SWITCH(J518, "M","Medium","L","Light","D","Dark")</f>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 customers!$A$1:$A$1001, customers!$B$1:$B$1001, , 0)</f>
        <v>Channa Belamy</v>
      </c>
      <c r="G519" s="2" t="str">
        <f>IF(_xlfn.XLOOKUP(C519,customers!$A$1:$A$1001,customers!$C$1:$C$1001,,0)=0, "",_xlfn.XLOOKUP(C519,customers!$A$1:$A$1001,customers!$C$1:$C$1001,,0))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 I519="Ara","Arabica", I519="Lib", "Liberica")</f>
        <v>Liberica</v>
      </c>
      <c r="O519" t="str" cm="1">
        <f t="array" ref="O519">_xlfn.SWITCH(J519, "M","Medium","L","Light","D","Dark")</f>
        <v>Dark</v>
      </c>
      <c r="P519" t="str">
        <f>_xlfn.XLOOKUP(Orders[[#This Row],[Customer ID]],customers!$A$1:$A$1001,customers!$I$1:$I$1001,,0)</f>
        <v>No</v>
      </c>
    </row>
    <row r="520" spans="1:16" x14ac:dyDescent="0.3">
      <c r="A520" s="2" t="s">
        <v>3418</v>
      </c>
      <c r="B520" s="3">
        <v>44194</v>
      </c>
      <c r="C520" s="2" t="s">
        <v>3419</v>
      </c>
      <c r="D520" t="s">
        <v>6185</v>
      </c>
      <c r="E520" s="2">
        <v>5</v>
      </c>
      <c r="F520" s="2" t="str">
        <f>_xlfn.XLOOKUP(C520, customers!$A$1:$A$1001, customers!$B$1:$B$1001, , 0)</f>
        <v>Karl Imorts</v>
      </c>
      <c r="G520" s="2" t="str">
        <f>IF(_xlfn.XLOOKUP(C520,customers!$A$1:$A$1001,customers!$C$1:$C$1001,,0)=0, "",_xlfn.XLOOKUP(C520,customers!$A$1:$A$1001,customers!$C$1:$C$1001,,0))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 I520="Ara","Arabica", I520="Lib", "Liberica")</f>
        <v>Excelsa</v>
      </c>
      <c r="O520" t="str" cm="1">
        <f t="array" ref="O520">_xlfn.SWITCH(J520, "M","Medium","L","Light","D","Dark")</f>
        <v>Dark</v>
      </c>
      <c r="P520" t="str">
        <f>_xlfn.XLOOKUP(Orders[[#This Row],[Customer ID]],customers!$A$1:$A$1001,customers!$I$1:$I$1001,,0)</f>
        <v>No</v>
      </c>
    </row>
    <row r="521" spans="1:16" x14ac:dyDescent="0.3">
      <c r="A521" s="2" t="s">
        <v>3424</v>
      </c>
      <c r="B521" s="3">
        <v>44026</v>
      </c>
      <c r="C521" s="2" t="s">
        <v>3368</v>
      </c>
      <c r="D521" t="s">
        <v>6158</v>
      </c>
      <c r="E521" s="2">
        <v>2</v>
      </c>
      <c r="F521" s="2" t="str">
        <f>_xlfn.XLOOKUP(C521, customers!$A$1:$A$1001, customers!$B$1:$B$1001, , 0)</f>
        <v>Marja Urion</v>
      </c>
      <c r="G521" s="2" t="str">
        <f>IF(_xlfn.XLOOKUP(C521,customers!$A$1:$A$1001,customers!$C$1:$C$1001,,0)=0, "",_xlfn.XLOOKUP(C521,customers!$A$1:$A$1001,customers!$C$1:$C$1001,,0))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 I521="Ara","Arabica", I521="Lib", "Liberica")</f>
        <v>Arabica</v>
      </c>
      <c r="O521" t="str" cm="1">
        <f t="array" ref="O521">_xlfn.SWITCH(J521, "M","Medium","L","Light","D","Dark")</f>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 customers!$A$1:$A$1001, customers!$B$1:$B$1001, , 0)</f>
        <v>Mag Armistead</v>
      </c>
      <c r="G522" s="2" t="str">
        <f>IF(_xlfn.XLOOKUP(C522,customers!$A$1:$A$1001,customers!$C$1:$C$1001,,0)=0, "",_xlfn.XLOOKUP(C522,customers!$A$1:$A$1001,customers!$C$1:$C$1001,,0))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 I522="Ara","Arabica", I522="Lib", "Liberica")</f>
        <v>Liberica</v>
      </c>
      <c r="O522" t="str" cm="1">
        <f t="array" ref="O522">_xlfn.SWITCH(J522, "M","Medium","L","Light","D","Dark")</f>
        <v>Dark</v>
      </c>
      <c r="P522" t="str">
        <f>_xlfn.XLOOKUP(Orders[[#This Row],[Customer ID]],customers!$A$1:$A$1001,customers!$I$1:$I$1001,,0)</f>
        <v>No</v>
      </c>
    </row>
    <row r="523" spans="1:16" x14ac:dyDescent="0.3">
      <c r="A523" s="2" t="s">
        <v>3430</v>
      </c>
      <c r="B523" s="3">
        <v>44446</v>
      </c>
      <c r="C523" s="2" t="s">
        <v>3431</v>
      </c>
      <c r="D523" t="s">
        <v>6138</v>
      </c>
      <c r="E523" s="2">
        <v>4</v>
      </c>
      <c r="F523" s="2" t="str">
        <f>_xlfn.XLOOKUP(C523, customers!$A$1:$A$1001, customers!$B$1:$B$1001, , 0)</f>
        <v>Mag Armistead</v>
      </c>
      <c r="G523" s="2" t="str">
        <f>IF(_xlfn.XLOOKUP(C523,customers!$A$1:$A$1001,customers!$C$1:$C$1001,,0)=0, "",_xlfn.XLOOKUP(C523,customers!$A$1:$A$1001,customers!$C$1:$C$1001,,0))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 I523="Ara","Arabica", I523="Lib", "Liberica")</f>
        <v>Robusta</v>
      </c>
      <c r="O523" t="str" cm="1">
        <f t="array" ref="O523">_xlfn.SWITCH(J523, "M","Medium","L","Light","D","Dark")</f>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 customers!$A$1:$A$1001, customers!$B$1:$B$1001, , 0)</f>
        <v>Vasili Upstone</v>
      </c>
      <c r="G524" s="2" t="str">
        <f>IF(_xlfn.XLOOKUP(C524,customers!$A$1:$A$1001,customers!$C$1:$C$1001,,0)=0, "",_xlfn.XLOOKUP(C524,customers!$A$1:$A$1001,customers!$C$1:$C$1001,,0))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 I524="Ara","Arabica", I524="Lib", "Liberica")</f>
        <v>Robusta</v>
      </c>
      <c r="O524" t="str" cm="1">
        <f t="array" ref="O524">_xlfn.SWITCH(J524, "M","Medium","L","Light","D","Dark")</f>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 customers!$A$1:$A$1001, customers!$B$1:$B$1001, , 0)</f>
        <v>Berty Beelby</v>
      </c>
      <c r="G525" s="2" t="str">
        <f>IF(_xlfn.XLOOKUP(C525,customers!$A$1:$A$1001,customers!$C$1:$C$1001,,0)=0, "",_xlfn.XLOOKUP(C525,customers!$A$1:$A$1001,customers!$C$1:$C$1001,,0))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 I525="Ara","Arabica", I525="Lib", "Liberica")</f>
        <v>Liberica</v>
      </c>
      <c r="O525" t="str" cm="1">
        <f t="array" ref="O525">_xlfn.SWITCH(J525, "M","Medium","L","Light","D","Dark")</f>
        <v>Dark</v>
      </c>
      <c r="P525" t="str">
        <f>_xlfn.XLOOKUP(Orders[[#This Row],[Customer ID]],customers!$A$1:$A$1001,customers!$I$1:$I$1001,,0)</f>
        <v>No</v>
      </c>
    </row>
    <row r="526" spans="1:16" x14ac:dyDescent="0.3">
      <c r="A526" s="2" t="s">
        <v>3453</v>
      </c>
      <c r="B526" s="3">
        <v>44255</v>
      </c>
      <c r="C526" s="2" t="s">
        <v>3454</v>
      </c>
      <c r="D526" t="s">
        <v>6164</v>
      </c>
      <c r="E526" s="2">
        <v>2</v>
      </c>
      <c r="F526" s="2" t="str">
        <f>_xlfn.XLOOKUP(C526, customers!$A$1:$A$1001, customers!$B$1:$B$1001, , 0)</f>
        <v>Erny Stenyng</v>
      </c>
      <c r="G526" s="2" t="str">
        <f>IF(_xlfn.XLOOKUP(C526,customers!$A$1:$A$1001,customers!$C$1:$C$1001,,0)=0, "",_xlfn.XLOOKUP(C526,customers!$A$1:$A$1001,customers!$C$1:$C$1001,,0))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 I526="Ara","Arabica", I526="Lib", "Liberica")</f>
        <v>Liberica</v>
      </c>
      <c r="O526" t="str" cm="1">
        <f t="array" ref="O526">_xlfn.SWITCH(J526, "M","Medium","L","Light","D","Dark")</f>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 customers!$A$1:$A$1001, customers!$B$1:$B$1001, , 0)</f>
        <v>Edin Yantsurev</v>
      </c>
      <c r="G527" s="2" t="str">
        <f>IF(_xlfn.XLOOKUP(C527,customers!$A$1:$A$1001,customers!$C$1:$C$1001,,0)=0, "",_xlfn.XLOOKUP(C527,customers!$A$1:$A$1001,customers!$C$1:$C$1001,,0))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 I527="Ara","Arabica", I527="Lib", "Liberica")</f>
        <v>Robusta</v>
      </c>
      <c r="O527" t="str" cm="1">
        <f t="array" ref="O527">_xlfn.SWITCH(J527, "M","Medium","L","Light","D","Dark")</f>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 customers!$A$1:$A$1001, customers!$B$1:$B$1001, , 0)</f>
        <v>Webb Speechly</v>
      </c>
      <c r="G528" s="2" t="str">
        <f>IF(_xlfn.XLOOKUP(C528,customers!$A$1:$A$1001,customers!$C$1:$C$1001,,0)=0, "",_xlfn.XLOOKUP(C528,customers!$A$1:$A$1001,customers!$C$1:$C$1001,,0))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 I528="Ara","Arabica", I528="Lib", "Liberica")</f>
        <v>Excelsa</v>
      </c>
      <c r="O528" t="str" cm="1">
        <f t="array" ref="O528">_xlfn.SWITCH(J528, "M","Medium","L","Light","D","Dark")</f>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 customers!$A$1:$A$1001, customers!$B$1:$B$1001, , 0)</f>
        <v>Irvine Phillpot</v>
      </c>
      <c r="G529" s="2" t="str">
        <f>IF(_xlfn.XLOOKUP(C529,customers!$A$1:$A$1001,customers!$C$1:$C$1001,,0)=0, "",_xlfn.XLOOKUP(C529,customers!$A$1:$A$1001,customers!$C$1:$C$1001,,0))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 I529="Ara","Arabica", I529="Lib", "Liberica")</f>
        <v>Excelsa</v>
      </c>
      <c r="O529" t="str" cm="1">
        <f t="array" ref="O529">_xlfn.SWITCH(J529, "M","Medium","L","Light","D","Dark")</f>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 customers!$A$1:$A$1001, customers!$B$1:$B$1001, , 0)</f>
        <v>Lem Pennacci</v>
      </c>
      <c r="G530" s="2" t="str">
        <f>IF(_xlfn.XLOOKUP(C530,customers!$A$1:$A$1001,customers!$C$1:$C$1001,,0)=0, "",_xlfn.XLOOKUP(C530,customers!$A$1:$A$1001,customers!$C$1:$C$1001,,0))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 I530="Ara","Arabica", I530="Lib", "Liberica")</f>
        <v>Excelsa</v>
      </c>
      <c r="O530" t="str" cm="1">
        <f t="array" ref="O530">_xlfn.SWITCH(J530, "M","Medium","L","Light","D","Dark")</f>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 customers!$A$1:$A$1001, customers!$B$1:$B$1001, , 0)</f>
        <v>Starr Arpin</v>
      </c>
      <c r="G531" s="2" t="str">
        <f>IF(_xlfn.XLOOKUP(C531,customers!$A$1:$A$1001,customers!$C$1:$C$1001,,0)=0, "",_xlfn.XLOOKUP(C531,customers!$A$1:$A$1001,customers!$C$1:$C$1001,,0))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 I531="Ara","Arabica", I531="Lib", "Liberica")</f>
        <v>Robusta</v>
      </c>
      <c r="O531" t="str" cm="1">
        <f t="array" ref="O531">_xlfn.SWITCH(J531, "M","Medium","L","Light","D","Dark")</f>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 customers!$A$1:$A$1001, customers!$B$1:$B$1001, , 0)</f>
        <v>Donny Fries</v>
      </c>
      <c r="G532" s="2" t="str">
        <f>IF(_xlfn.XLOOKUP(C532,customers!$A$1:$A$1001,customers!$C$1:$C$1001,,0)=0, "",_xlfn.XLOOKUP(C532,customers!$A$1:$A$1001,customers!$C$1:$C$1001,,0))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 I532="Ara","Arabica", I532="Lib", "Liberica")</f>
        <v>Robusta</v>
      </c>
      <c r="O532" t="str" cm="1">
        <f t="array" ref="O532">_xlfn.SWITCH(J532, "M","Medium","L","Light","D","Dark")</f>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 customers!$A$1:$A$1001, customers!$B$1:$B$1001, , 0)</f>
        <v>Rana Sharer</v>
      </c>
      <c r="G533" s="2" t="str">
        <f>IF(_xlfn.XLOOKUP(C533,customers!$A$1:$A$1001,customers!$C$1:$C$1001,,0)=0, "",_xlfn.XLOOKUP(C533,customers!$A$1:$A$1001,customers!$C$1:$C$1001,,0))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 I533="Ara","Arabica", I533="Lib", "Liberica")</f>
        <v>Robusta</v>
      </c>
      <c r="O533" t="str" cm="1">
        <f t="array" ref="O533">_xlfn.SWITCH(J533, "M","Medium","L","Light","D","Dark")</f>
        <v>Dark</v>
      </c>
      <c r="P533" t="str">
        <f>_xlfn.XLOOKUP(Orders[[#This Row],[Customer ID]],customers!$A$1:$A$1001,customers!$I$1:$I$1001,,0)</f>
        <v>No</v>
      </c>
    </row>
    <row r="534" spans="1:16" x14ac:dyDescent="0.3">
      <c r="A534" s="2" t="s">
        <v>3499</v>
      </c>
      <c r="B534" s="3">
        <v>44330</v>
      </c>
      <c r="C534" s="2" t="s">
        <v>3500</v>
      </c>
      <c r="D534" t="s">
        <v>6139</v>
      </c>
      <c r="E534" s="2">
        <v>2</v>
      </c>
      <c r="F534" s="2" t="str">
        <f>_xlfn.XLOOKUP(C534, customers!$A$1:$A$1001, customers!$B$1:$B$1001, , 0)</f>
        <v>Nannie Naseby</v>
      </c>
      <c r="G534" s="2" t="str">
        <f>IF(_xlfn.XLOOKUP(C534,customers!$A$1:$A$1001,customers!$C$1:$C$1001,,0)=0, "",_xlfn.XLOOKUP(C534,customers!$A$1:$A$1001,customers!$C$1:$C$1001,,0))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 I534="Ara","Arabica", I534="Lib", "Liberica")</f>
        <v>Excelsa</v>
      </c>
      <c r="O534" t="str" cm="1">
        <f t="array" ref="O534">_xlfn.SWITCH(J534, "M","Medium","L","Light","D","Dark")</f>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 customers!$A$1:$A$1001, customers!$B$1:$B$1001, , 0)</f>
        <v>Rea Offell</v>
      </c>
      <c r="G535" s="2" t="str">
        <f>IF(_xlfn.XLOOKUP(C535,customers!$A$1:$A$1001,customers!$C$1:$C$1001,,0)=0, "",_xlfn.XLOOKUP(C535,customers!$A$1:$A$1001,customers!$C$1:$C$1001,,0))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 I535="Ara","Arabica", I535="Lib", "Liberica")</f>
        <v>Robusta</v>
      </c>
      <c r="O535" t="str" cm="1">
        <f t="array" ref="O535">_xlfn.SWITCH(J535, "M","Medium","L","Light","D","Dark")</f>
        <v>Dark</v>
      </c>
      <c r="P535" t="str">
        <f>_xlfn.XLOOKUP(Orders[[#This Row],[Customer ID]],customers!$A$1:$A$1001,customers!$I$1:$I$1001,,0)</f>
        <v>No</v>
      </c>
    </row>
    <row r="536" spans="1:16" x14ac:dyDescent="0.3">
      <c r="A536" s="2" t="s">
        <v>3510</v>
      </c>
      <c r="B536" s="3">
        <v>44563</v>
      </c>
      <c r="C536" s="2" t="s">
        <v>3511</v>
      </c>
      <c r="D536" t="s">
        <v>6151</v>
      </c>
      <c r="E536" s="2">
        <v>2</v>
      </c>
      <c r="F536" s="2" t="str">
        <f>_xlfn.XLOOKUP(C536, customers!$A$1:$A$1001, customers!$B$1:$B$1001, , 0)</f>
        <v>Kris O'Cullen</v>
      </c>
      <c r="G536" s="2" t="str">
        <f>IF(_xlfn.XLOOKUP(C536,customers!$A$1:$A$1001,customers!$C$1:$C$1001,,0)=0, "",_xlfn.XLOOKUP(C536,customers!$A$1:$A$1001,customers!$C$1:$C$1001,,0))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 I536="Ara","Arabica", I536="Lib", "Liberica")</f>
        <v>Robusta</v>
      </c>
      <c r="O536" t="str" cm="1">
        <f t="array" ref="O536">_xlfn.SWITCH(J536, "M","Medium","L","Light","D","Dark")</f>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 customers!$A$1:$A$1001, customers!$B$1:$B$1001, , 0)</f>
        <v>Timoteo Glisane</v>
      </c>
      <c r="G537" s="2" t="str">
        <f>IF(_xlfn.XLOOKUP(C537,customers!$A$1:$A$1001,customers!$C$1:$C$1001,,0)=0, "",_xlfn.XLOOKUP(C537,customers!$A$1:$A$1001,customers!$C$1:$C$1001,,0))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 I537="Ara","Arabica", I537="Lib", "Liberica")</f>
        <v>Liberica</v>
      </c>
      <c r="O537" t="str" cm="1">
        <f t="array" ref="O537">_xlfn.SWITCH(J537, "M","Medium","L","Light","D","Dark")</f>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 customers!$A$1:$A$1001, customers!$B$1:$B$1001, , 0)</f>
        <v>Marja Urion</v>
      </c>
      <c r="G538" s="2" t="str">
        <f>IF(_xlfn.XLOOKUP(C538,customers!$A$1:$A$1001,customers!$C$1:$C$1001,,0)=0, "",_xlfn.XLOOKUP(C538,customers!$A$1:$A$1001,customers!$C$1:$C$1001,,0))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 I538="Ara","Arabica", I538="Lib", "Liberica")</f>
        <v>Robusta</v>
      </c>
      <c r="O538" t="str" cm="1">
        <f t="array" ref="O538">_xlfn.SWITCH(J538, "M","Medium","L","Light","D","Dark")</f>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 customers!$A$1:$A$1001, customers!$B$1:$B$1001, , 0)</f>
        <v>Hildegarde Brangan</v>
      </c>
      <c r="G539" s="2" t="str">
        <f>IF(_xlfn.XLOOKUP(C539,customers!$A$1:$A$1001,customers!$C$1:$C$1001,,0)=0, "",_xlfn.XLOOKUP(C539,customers!$A$1:$A$1001,customers!$C$1:$C$1001,,0))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 I539="Ara","Arabica", I539="Lib", "Liberica")</f>
        <v>Excelsa</v>
      </c>
      <c r="O539" t="str" cm="1">
        <f t="array" ref="O539">_xlfn.SWITCH(J539, "M","Medium","L","Light","D","Dark")</f>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 customers!$A$1:$A$1001, customers!$B$1:$B$1001, , 0)</f>
        <v>Amii Gallyon</v>
      </c>
      <c r="G540" s="2" t="str">
        <f>IF(_xlfn.XLOOKUP(C540,customers!$A$1:$A$1001,customers!$C$1:$C$1001,,0)=0, "",_xlfn.XLOOKUP(C540,customers!$A$1:$A$1001,customers!$C$1:$C$1001,,0))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 I540="Ara","Arabica", I540="Lib", "Liberica")</f>
        <v>Robusta</v>
      </c>
      <c r="O540" t="str" cm="1">
        <f t="array" ref="O540">_xlfn.SWITCH(J540, "M","Medium","L","Light","D","Dark")</f>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 customers!$A$1:$A$1001, customers!$B$1:$B$1001, , 0)</f>
        <v>Birgit Domange</v>
      </c>
      <c r="G541" s="2" t="str">
        <f>IF(_xlfn.XLOOKUP(C541,customers!$A$1:$A$1001,customers!$C$1:$C$1001,,0)=0, "",_xlfn.XLOOKUP(C541,customers!$A$1:$A$1001,customers!$C$1:$C$1001,,0))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 I541="Ara","Arabica", I541="Lib", "Liberica")</f>
        <v>Robusta</v>
      </c>
      <c r="O541" t="str" cm="1">
        <f t="array" ref="O541">_xlfn.SWITCH(J541, "M","Medium","L","Light","D","Dark")</f>
        <v>Dark</v>
      </c>
      <c r="P541" t="str">
        <f>_xlfn.XLOOKUP(Orders[[#This Row],[Customer ID]],customers!$A$1:$A$1001,customers!$I$1:$I$1001,,0)</f>
        <v>No</v>
      </c>
    </row>
    <row r="542" spans="1:16" x14ac:dyDescent="0.3">
      <c r="A542" s="2" t="s">
        <v>3542</v>
      </c>
      <c r="B542" s="3">
        <v>43584</v>
      </c>
      <c r="C542" s="2" t="s">
        <v>3543</v>
      </c>
      <c r="D542" t="s">
        <v>6170</v>
      </c>
      <c r="E542" s="2">
        <v>4</v>
      </c>
      <c r="F542" s="2" t="str">
        <f>_xlfn.XLOOKUP(C542, customers!$A$1:$A$1001, customers!$B$1:$B$1001, , 0)</f>
        <v>Killian Osler</v>
      </c>
      <c r="G542" s="2" t="str">
        <f>IF(_xlfn.XLOOKUP(C542,customers!$A$1:$A$1001,customers!$C$1:$C$1001,,0)=0, "",_xlfn.XLOOKUP(C542,customers!$A$1:$A$1001,customers!$C$1:$C$1001,,0))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 I542="Ara","Arabica", I542="Lib", "Liberica")</f>
        <v>Liberica</v>
      </c>
      <c r="O542" t="str" cm="1">
        <f t="array" ref="O542">_xlfn.SWITCH(J542, "M","Medium","L","Light","D","Dark")</f>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 customers!$A$1:$A$1001, customers!$B$1:$B$1001, , 0)</f>
        <v>Lora Dukes</v>
      </c>
      <c r="G543" s="2" t="str">
        <f>IF(_xlfn.XLOOKUP(C543,customers!$A$1:$A$1001,customers!$C$1:$C$1001,,0)=0, "",_xlfn.XLOOKUP(C543,customers!$A$1:$A$1001,customers!$C$1:$C$1001,,0))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 I543="Ara","Arabica", I543="Lib", "Liberica")</f>
        <v>Arabica</v>
      </c>
      <c r="O543" t="str" cm="1">
        <f t="array" ref="O543">_xlfn.SWITCH(J543, "M","Medium","L","Light","D","Dark")</f>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 customers!$A$1:$A$1001, customers!$B$1:$B$1001, , 0)</f>
        <v>Zack Pellett</v>
      </c>
      <c r="G544" s="2" t="str">
        <f>IF(_xlfn.XLOOKUP(C544,customers!$A$1:$A$1001,customers!$C$1:$C$1001,,0)=0, "",_xlfn.XLOOKUP(C544,customers!$A$1:$A$1001,customers!$C$1:$C$1001,,0))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 I544="Ara","Arabica", I544="Lib", "Liberica")</f>
        <v>Arabica</v>
      </c>
      <c r="O544" t="str" cm="1">
        <f t="array" ref="O544">_xlfn.SWITCH(J544, "M","Medium","L","Light","D","Dark")</f>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 customers!$A$1:$A$1001, customers!$B$1:$B$1001, , 0)</f>
        <v>Ilaire Sprakes</v>
      </c>
      <c r="G545" s="2" t="str">
        <f>IF(_xlfn.XLOOKUP(C545,customers!$A$1:$A$1001,customers!$C$1:$C$1001,,0)=0, "",_xlfn.XLOOKUP(C545,customers!$A$1:$A$1001,customers!$C$1:$C$1001,,0))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 I545="Ara","Arabica", I545="Lib", "Liberica")</f>
        <v>Robusta</v>
      </c>
      <c r="O545" t="str" cm="1">
        <f t="array" ref="O545">_xlfn.SWITCH(J545, "M","Medium","L","Light","D","Dark")</f>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 customers!$A$1:$A$1001, customers!$B$1:$B$1001, , 0)</f>
        <v>Heda Fromant</v>
      </c>
      <c r="G546" s="2" t="str">
        <f>IF(_xlfn.XLOOKUP(C546,customers!$A$1:$A$1001,customers!$C$1:$C$1001,,0)=0, "",_xlfn.XLOOKUP(C546,customers!$A$1:$A$1001,customers!$C$1:$C$1001,,0))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 I546="Ara","Arabica", I546="Lib", "Liberica")</f>
        <v>Arabica</v>
      </c>
      <c r="O546" t="str" cm="1">
        <f t="array" ref="O546">_xlfn.SWITCH(J546, "M","Medium","L","Light","D","Dark")</f>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 customers!$A$1:$A$1001, customers!$B$1:$B$1001, , 0)</f>
        <v>Rufus Flear</v>
      </c>
      <c r="G547" s="2" t="str">
        <f>IF(_xlfn.XLOOKUP(C547,customers!$A$1:$A$1001,customers!$C$1:$C$1001,,0)=0, "",_xlfn.XLOOKUP(C547,customers!$A$1:$A$1001,customers!$C$1:$C$1001,,0))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 I547="Ara","Arabica", I547="Lib", "Liberica")</f>
        <v>Liberica</v>
      </c>
      <c r="O547" t="str" cm="1">
        <f t="array" ref="O547">_xlfn.SWITCH(J547, "M","Medium","L","Light","D","Dark")</f>
        <v>Dark</v>
      </c>
      <c r="P547" t="str">
        <f>_xlfn.XLOOKUP(Orders[[#This Row],[Customer ID]],customers!$A$1:$A$1001,customers!$I$1:$I$1001,,0)</f>
        <v>No</v>
      </c>
    </row>
    <row r="548" spans="1:16" x14ac:dyDescent="0.3">
      <c r="A548" s="2" t="s">
        <v>3577</v>
      </c>
      <c r="B548" s="3">
        <v>44127</v>
      </c>
      <c r="C548" s="2" t="s">
        <v>3578</v>
      </c>
      <c r="D548" t="s">
        <v>6185</v>
      </c>
      <c r="E548" s="2">
        <v>3</v>
      </c>
      <c r="F548" s="2" t="str">
        <f>_xlfn.XLOOKUP(C548, customers!$A$1:$A$1001, customers!$B$1:$B$1001, , 0)</f>
        <v>Dom Milella</v>
      </c>
      <c r="G548" s="2" t="str">
        <f>IF(_xlfn.XLOOKUP(C548,customers!$A$1:$A$1001,customers!$C$1:$C$1001,,0)=0, "",_xlfn.XLOOKUP(C548,customers!$A$1:$A$1001,customers!$C$1:$C$1001,,0))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 I548="Ara","Arabica", I548="Lib", "Liberica")</f>
        <v>Excelsa</v>
      </c>
      <c r="O548" t="str" cm="1">
        <f t="array" ref="O548">_xlfn.SWITCH(J548, "M","Medium","L","Light","D","Dark")</f>
        <v>Dark</v>
      </c>
      <c r="P548" t="str">
        <f>_xlfn.XLOOKUP(Orders[[#This Row],[Customer ID]],customers!$A$1:$A$1001,customers!$I$1:$I$1001,,0)</f>
        <v>No</v>
      </c>
    </row>
    <row r="549" spans="1:16" x14ac:dyDescent="0.3">
      <c r="A549" s="2" t="s">
        <v>3582</v>
      </c>
      <c r="B549" s="3">
        <v>44265</v>
      </c>
      <c r="C549" s="2" t="s">
        <v>3594</v>
      </c>
      <c r="D549" t="s">
        <v>6178</v>
      </c>
      <c r="E549" s="2">
        <v>3</v>
      </c>
      <c r="F549" s="2" t="str">
        <f>_xlfn.XLOOKUP(C549, customers!$A$1:$A$1001, customers!$B$1:$B$1001, , 0)</f>
        <v>Wilek Lightollers</v>
      </c>
      <c r="G549" s="2" t="str">
        <f>IF(_xlfn.XLOOKUP(C549,customers!$A$1:$A$1001,customers!$C$1:$C$1001,,0)=0, "",_xlfn.XLOOKUP(C549,customers!$A$1:$A$1001,customers!$C$1:$C$1001,,0))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 I549="Ara","Arabica", I549="Lib", "Liberica")</f>
        <v>Robusta</v>
      </c>
      <c r="O549" t="str" cm="1">
        <f t="array" ref="O549">_xlfn.SWITCH(J549, "M","Medium","L","Light","D","Dark")</f>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 customers!$A$1:$A$1001, customers!$B$1:$B$1001, , 0)</f>
        <v>Bette-ann Munden</v>
      </c>
      <c r="G550" s="2" t="str">
        <f>IF(_xlfn.XLOOKUP(C550,customers!$A$1:$A$1001,customers!$C$1:$C$1001,,0)=0, "",_xlfn.XLOOKUP(C550,customers!$A$1:$A$1001,customers!$C$1:$C$1001,,0))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 I550="Ara","Arabica", I550="Lib", "Liberica")</f>
        <v>Excelsa</v>
      </c>
      <c r="O550" t="str" cm="1">
        <f t="array" ref="O550">_xlfn.SWITCH(J550, "M","Medium","L","Light","D","Dark")</f>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 customers!$A$1:$A$1001, customers!$B$1:$B$1001, , 0)</f>
        <v>Wilek Lightollers</v>
      </c>
      <c r="G551" s="2" t="str">
        <f>IF(_xlfn.XLOOKUP(C551,customers!$A$1:$A$1001,customers!$C$1:$C$1001,,0)=0, "",_xlfn.XLOOKUP(C551,customers!$A$1:$A$1001,customers!$C$1:$C$1001,,0))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 I551="Ara","Arabica", I551="Lib", "Liberica")</f>
        <v>Excelsa</v>
      </c>
      <c r="O551" t="str" cm="1">
        <f t="array" ref="O551">_xlfn.SWITCH(J551, "M","Medium","L","Light","D","Dark")</f>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 customers!$A$1:$A$1001, customers!$B$1:$B$1001, , 0)</f>
        <v>Nick Brakespear</v>
      </c>
      <c r="G552" s="2" t="str">
        <f>IF(_xlfn.XLOOKUP(C552,customers!$A$1:$A$1001,customers!$C$1:$C$1001,,0)=0, "",_xlfn.XLOOKUP(C552,customers!$A$1:$A$1001,customers!$C$1:$C$1001,,0))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 I552="Ara","Arabica", I552="Lib", "Liberica")</f>
        <v>Liberica</v>
      </c>
      <c r="O552" t="str" cm="1">
        <f t="array" ref="O552">_xlfn.SWITCH(J552, "M","Medium","L","Light","D","Dark")</f>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 customers!$A$1:$A$1001, customers!$B$1:$B$1001, , 0)</f>
        <v>Malynda Glawsop</v>
      </c>
      <c r="G553" s="2" t="str">
        <f>IF(_xlfn.XLOOKUP(C553,customers!$A$1:$A$1001,customers!$C$1:$C$1001,,0)=0, "",_xlfn.XLOOKUP(C553,customers!$A$1:$A$1001,customers!$C$1:$C$1001,,0))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 I553="Ara","Arabica", I553="Lib", "Liberica")</f>
        <v>Excelsa</v>
      </c>
      <c r="O553" t="str" cm="1">
        <f t="array" ref="O553">_xlfn.SWITCH(J553, "M","Medium","L","Light","D","Dark")</f>
        <v>Dark</v>
      </c>
      <c r="P553" t="str">
        <f>_xlfn.XLOOKUP(Orders[[#This Row],[Customer ID]],customers!$A$1:$A$1001,customers!$I$1:$I$1001,,0)</f>
        <v>No</v>
      </c>
    </row>
    <row r="554" spans="1:16" x14ac:dyDescent="0.3">
      <c r="A554" s="2" t="s">
        <v>3611</v>
      </c>
      <c r="B554" s="3">
        <v>43761</v>
      </c>
      <c r="C554" s="2" t="s">
        <v>3612</v>
      </c>
      <c r="D554" t="s">
        <v>6184</v>
      </c>
      <c r="E554" s="2">
        <v>4</v>
      </c>
      <c r="F554" s="2" t="str">
        <f>_xlfn.XLOOKUP(C554, customers!$A$1:$A$1001, customers!$B$1:$B$1001, , 0)</f>
        <v>Granville Alberts</v>
      </c>
      <c r="G554" s="2" t="str">
        <f>IF(_xlfn.XLOOKUP(C554,customers!$A$1:$A$1001,customers!$C$1:$C$1001,,0)=0, "",_xlfn.XLOOKUP(C554,customers!$A$1:$A$1001,customers!$C$1:$C$1001,,0))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 I554="Ara","Arabica", I554="Lib", "Liberica")</f>
        <v>Excelsa</v>
      </c>
      <c r="O554" t="str" cm="1">
        <f t="array" ref="O554">_xlfn.SWITCH(J554, "M","Medium","L","Light","D","Dark")</f>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 customers!$A$1:$A$1001, customers!$B$1:$B$1001, , 0)</f>
        <v>Vasily Polglase</v>
      </c>
      <c r="G555" s="2" t="str">
        <f>IF(_xlfn.XLOOKUP(C555,customers!$A$1:$A$1001,customers!$C$1:$C$1001,,0)=0, "",_xlfn.XLOOKUP(C555,customers!$A$1:$A$1001,customers!$C$1:$C$1001,,0))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 I555="Ara","Arabica", I555="Lib", "Liberica")</f>
        <v>Excelsa</v>
      </c>
      <c r="O555" t="str" cm="1">
        <f t="array" ref="O555">_xlfn.SWITCH(J555, "M","Medium","L","Light","D","Dark")</f>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 customers!$A$1:$A$1001, customers!$B$1:$B$1001, , 0)</f>
        <v>Madelaine Sharples</v>
      </c>
      <c r="G556" s="2" t="str">
        <f>IF(_xlfn.XLOOKUP(C556,customers!$A$1:$A$1001,customers!$C$1:$C$1001,,0)=0, "",_xlfn.XLOOKUP(C556,customers!$A$1:$A$1001,customers!$C$1:$C$1001,,0))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 I556="Ara","Arabica", I556="Lib", "Liberica")</f>
        <v>Robusta</v>
      </c>
      <c r="O556" t="str" cm="1">
        <f t="array" ref="O556">_xlfn.SWITCH(J556, "M","Medium","L","Light","D","Dark")</f>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 customers!$A$1:$A$1001, customers!$B$1:$B$1001, , 0)</f>
        <v>Sigfrid Busch</v>
      </c>
      <c r="G557" s="2" t="str">
        <f>IF(_xlfn.XLOOKUP(C557,customers!$A$1:$A$1001,customers!$C$1:$C$1001,,0)=0, "",_xlfn.XLOOKUP(C557,customers!$A$1:$A$1001,customers!$C$1:$C$1001,,0))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 I557="Ara","Arabica", I557="Lib", "Liberica")</f>
        <v>Excelsa</v>
      </c>
      <c r="O557" t="str" cm="1">
        <f t="array" ref="O557">_xlfn.SWITCH(J557, "M","Medium","L","Light","D","Dark")</f>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 customers!$A$1:$A$1001, customers!$B$1:$B$1001, , 0)</f>
        <v>Cissiee Raisbeck</v>
      </c>
      <c r="G558" s="2" t="str">
        <f>IF(_xlfn.XLOOKUP(C558,customers!$A$1:$A$1001,customers!$C$1:$C$1001,,0)=0, "",_xlfn.XLOOKUP(C558,customers!$A$1:$A$1001,customers!$C$1:$C$1001,,0))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 I558="Ara","Arabica", I558="Lib", "Liberica")</f>
        <v>Liberica</v>
      </c>
      <c r="O558" t="str" cm="1">
        <f t="array" ref="O558">_xlfn.SWITCH(J558, "M","Medium","L","Light","D","Dark")</f>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 customers!$A$1:$A$1001, customers!$B$1:$B$1001, , 0)</f>
        <v>Marja Urion</v>
      </c>
      <c r="G559" s="2" t="str">
        <f>IF(_xlfn.XLOOKUP(C559,customers!$A$1:$A$1001,customers!$C$1:$C$1001,,0)=0, "",_xlfn.XLOOKUP(C559,customers!$A$1:$A$1001,customers!$C$1:$C$1001,,0))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 I559="Ara","Arabica", I559="Lib", "Liberica")</f>
        <v>Excelsa</v>
      </c>
      <c r="O559" t="str" cm="1">
        <f t="array" ref="O559">_xlfn.SWITCH(J559, "M","Medium","L","Light","D","Dark")</f>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 customers!$A$1:$A$1001, customers!$B$1:$B$1001, , 0)</f>
        <v>Kenton Wetherick</v>
      </c>
      <c r="G560" s="2" t="str">
        <f>IF(_xlfn.XLOOKUP(C560,customers!$A$1:$A$1001,customers!$C$1:$C$1001,,0)=0, "",_xlfn.XLOOKUP(C560,customers!$A$1:$A$1001,customers!$C$1:$C$1001,,0))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 I560="Ara","Arabica", I560="Lib", "Liberica")</f>
        <v>Liberica</v>
      </c>
      <c r="O560" t="str" cm="1">
        <f t="array" ref="O560">_xlfn.SWITCH(J560, "M","Medium","L","Light","D","Dark")</f>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 customers!$A$1:$A$1001, customers!$B$1:$B$1001, , 0)</f>
        <v>Reamonn Aynold</v>
      </c>
      <c r="G561" s="2" t="str">
        <f>IF(_xlfn.XLOOKUP(C561,customers!$A$1:$A$1001,customers!$C$1:$C$1001,,0)=0, "",_xlfn.XLOOKUP(C561,customers!$A$1:$A$1001,customers!$C$1:$C$1001,,0))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 I561="Ara","Arabica", I561="Lib", "Liberica")</f>
        <v>Arabica</v>
      </c>
      <c r="O561" t="str" cm="1">
        <f t="array" ref="O561">_xlfn.SWITCH(J561, "M","Medium","L","Light","D","Dark")</f>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 customers!$A$1:$A$1001, customers!$B$1:$B$1001, , 0)</f>
        <v>Hatty Dovydenas</v>
      </c>
      <c r="G562" s="2" t="str">
        <f>IF(_xlfn.XLOOKUP(C562,customers!$A$1:$A$1001,customers!$C$1:$C$1001,,0)=0, "",_xlfn.XLOOKUP(C562,customers!$A$1:$A$1001,customers!$C$1:$C$1001,,0))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 I562="Ara","Arabica", I562="Lib", "Liberica")</f>
        <v>Excelsa</v>
      </c>
      <c r="O562" t="str" cm="1">
        <f t="array" ref="O562">_xlfn.SWITCH(J562, "M","Medium","L","Light","D","Dark")</f>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 customers!$A$1:$A$1001, customers!$B$1:$B$1001, , 0)</f>
        <v>Nathaniel Bloxland</v>
      </c>
      <c r="G563" s="2" t="str">
        <f>IF(_xlfn.XLOOKUP(C563,customers!$A$1:$A$1001,customers!$C$1:$C$1001,,0)=0, "",_xlfn.XLOOKUP(C563,customers!$A$1:$A$1001,customers!$C$1:$C$1001,,0))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 I563="Ara","Arabica", I563="Lib", "Liberica")</f>
        <v>Arabica</v>
      </c>
      <c r="O563" t="str" cm="1">
        <f t="array" ref="O563">_xlfn.SWITCH(J563, "M","Medium","L","Light","D","Dark")</f>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 customers!$A$1:$A$1001, customers!$B$1:$B$1001, , 0)</f>
        <v>Brendan Grece</v>
      </c>
      <c r="G564" s="2" t="str">
        <f>IF(_xlfn.XLOOKUP(C564,customers!$A$1:$A$1001,customers!$C$1:$C$1001,,0)=0, "",_xlfn.XLOOKUP(C564,customers!$A$1:$A$1001,customers!$C$1:$C$1001,,0))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 I564="Ara","Arabica", I564="Lib", "Liberica")</f>
        <v>Liberica</v>
      </c>
      <c r="O564" t="str" cm="1">
        <f t="array" ref="O564">_xlfn.SWITCH(J564, "M","Medium","L","Light","D","Dark")</f>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 customers!$A$1:$A$1001, customers!$B$1:$B$1001, , 0)</f>
        <v>Don Flintiff</v>
      </c>
      <c r="G565" s="2" t="str">
        <f>IF(_xlfn.XLOOKUP(C565,customers!$A$1:$A$1001,customers!$C$1:$C$1001,,0)=0, "",_xlfn.XLOOKUP(C565,customers!$A$1:$A$1001,customers!$C$1:$C$1001,,0))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 I565="Ara","Arabica", I565="Lib", "Liberica")</f>
        <v>Excelsa</v>
      </c>
      <c r="O565" t="str" cm="1">
        <f t="array" ref="O565">_xlfn.SWITCH(J565, "M","Medium","L","Light","D","Dark")</f>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 customers!$A$1:$A$1001, customers!$B$1:$B$1001, , 0)</f>
        <v>Abbe Thys</v>
      </c>
      <c r="G566" s="2" t="str">
        <f>IF(_xlfn.XLOOKUP(C566,customers!$A$1:$A$1001,customers!$C$1:$C$1001,,0)=0, "",_xlfn.XLOOKUP(C566,customers!$A$1:$A$1001,customers!$C$1:$C$1001,,0))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 I566="Ara","Arabica", I566="Lib", "Liberica")</f>
        <v>Robusta</v>
      </c>
      <c r="O566" t="str" cm="1">
        <f t="array" ref="O566">_xlfn.SWITCH(J566, "M","Medium","L","Light","D","Dark")</f>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 customers!$A$1:$A$1001, customers!$B$1:$B$1001, , 0)</f>
        <v>Jackquelin Chugg</v>
      </c>
      <c r="G567" s="2" t="str">
        <f>IF(_xlfn.XLOOKUP(C567,customers!$A$1:$A$1001,customers!$C$1:$C$1001,,0)=0, "",_xlfn.XLOOKUP(C567,customers!$A$1:$A$1001,customers!$C$1:$C$1001,,0))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 I567="Ara","Arabica", I567="Lib", "Liberica")</f>
        <v>Robusta</v>
      </c>
      <c r="O567" t="str" cm="1">
        <f t="array" ref="O567">_xlfn.SWITCH(J567, "M","Medium","L","Light","D","Dark")</f>
        <v>Dark</v>
      </c>
      <c r="P567" t="str">
        <f>_xlfn.XLOOKUP(Orders[[#This Row],[Customer ID]],customers!$A$1:$A$1001,customers!$I$1:$I$1001,,0)</f>
        <v>No</v>
      </c>
    </row>
    <row r="568" spans="1:16" x14ac:dyDescent="0.3">
      <c r="A568" s="2" t="s">
        <v>3689</v>
      </c>
      <c r="B568" s="3">
        <v>44459</v>
      </c>
      <c r="C568" s="2" t="s">
        <v>3690</v>
      </c>
      <c r="D568" t="s">
        <v>6152</v>
      </c>
      <c r="E568" s="2">
        <v>6</v>
      </c>
      <c r="F568" s="2" t="str">
        <f>_xlfn.XLOOKUP(C568, customers!$A$1:$A$1001, customers!$B$1:$B$1001, , 0)</f>
        <v>Audra Kelston</v>
      </c>
      <c r="G568" s="2" t="str">
        <f>IF(_xlfn.XLOOKUP(C568,customers!$A$1:$A$1001,customers!$C$1:$C$1001,,0)=0, "",_xlfn.XLOOKUP(C568,customers!$A$1:$A$1001,customers!$C$1:$C$1001,,0))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 I568="Ara","Arabica", I568="Lib", "Liberica")</f>
        <v>Arabica</v>
      </c>
      <c r="O568" t="str" cm="1">
        <f t="array" ref="O568">_xlfn.SWITCH(J568, "M","Medium","L","Light","D","Dark")</f>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 customers!$A$1:$A$1001, customers!$B$1:$B$1001, , 0)</f>
        <v>Elvina Angel</v>
      </c>
      <c r="G569" s="2" t="str">
        <f>IF(_xlfn.XLOOKUP(C569,customers!$A$1:$A$1001,customers!$C$1:$C$1001,,0)=0, "",_xlfn.XLOOKUP(C569,customers!$A$1:$A$1001,customers!$C$1:$C$1001,,0))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 I569="Ara","Arabica", I569="Lib", "Liberica")</f>
        <v>Robusta</v>
      </c>
      <c r="O569" t="str" cm="1">
        <f t="array" ref="O569">_xlfn.SWITCH(J569, "M","Medium","L","Light","D","Dark")</f>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 customers!$A$1:$A$1001, customers!$B$1:$B$1001, , 0)</f>
        <v>Claiborne Mottram</v>
      </c>
      <c r="G570" s="2" t="str">
        <f>IF(_xlfn.XLOOKUP(C570,customers!$A$1:$A$1001,customers!$C$1:$C$1001,,0)=0, "",_xlfn.XLOOKUP(C570,customers!$A$1:$A$1001,customers!$C$1:$C$1001,,0))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 I570="Ara","Arabica", I570="Lib", "Liberica")</f>
        <v>Liberica</v>
      </c>
      <c r="O570" t="str" cm="1">
        <f t="array" ref="O570">_xlfn.SWITCH(J570, "M","Medium","L","Light","D","Dark")</f>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 customers!$A$1:$A$1001, customers!$B$1:$B$1001, , 0)</f>
        <v>Don Flintiff</v>
      </c>
      <c r="G571" s="2" t="str">
        <f>IF(_xlfn.XLOOKUP(C571,customers!$A$1:$A$1001,customers!$C$1:$C$1001,,0)=0, "",_xlfn.XLOOKUP(C571,customers!$A$1:$A$1001,customers!$C$1:$C$1001,,0))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 I571="Ara","Arabica", I571="Lib", "Liberica")</f>
        <v>Arabica</v>
      </c>
      <c r="O571" t="str" cm="1">
        <f t="array" ref="O571">_xlfn.SWITCH(J571, "M","Medium","L","Light","D","Dark")</f>
        <v>Dark</v>
      </c>
      <c r="P571" t="str">
        <f>_xlfn.XLOOKUP(Orders[[#This Row],[Customer ID]],customers!$A$1:$A$1001,customers!$I$1:$I$1001,,0)</f>
        <v>No</v>
      </c>
    </row>
    <row r="572" spans="1:16" x14ac:dyDescent="0.3">
      <c r="A572" s="2" t="s">
        <v>3712</v>
      </c>
      <c r="B572" s="3">
        <v>43928</v>
      </c>
      <c r="C572" s="2" t="s">
        <v>3713</v>
      </c>
      <c r="D572" t="s">
        <v>6157</v>
      </c>
      <c r="E572" s="2">
        <v>4</v>
      </c>
      <c r="F572" s="2" t="str">
        <f>_xlfn.XLOOKUP(C572, customers!$A$1:$A$1001, customers!$B$1:$B$1001, , 0)</f>
        <v>Donalt Sangwin</v>
      </c>
      <c r="G572" s="2" t="str">
        <f>IF(_xlfn.XLOOKUP(C572,customers!$A$1:$A$1001,customers!$C$1:$C$1001,,0)=0, "",_xlfn.XLOOKUP(C572,customers!$A$1:$A$1001,customers!$C$1:$C$1001,,0))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 I572="Ara","Arabica", I572="Lib", "Liberica")</f>
        <v>Arabica</v>
      </c>
      <c r="O572" t="str" cm="1">
        <f t="array" ref="O572">_xlfn.SWITCH(J572, "M","Medium","L","Light","D","Dark")</f>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 customers!$A$1:$A$1001, customers!$B$1:$B$1001, , 0)</f>
        <v>Elizabet Aizikowitz</v>
      </c>
      <c r="G573" s="2" t="str">
        <f>IF(_xlfn.XLOOKUP(C573,customers!$A$1:$A$1001,customers!$C$1:$C$1001,,0)=0, "",_xlfn.XLOOKUP(C573,customers!$A$1:$A$1001,customers!$C$1:$C$1001,,0))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 I573="Ara","Arabica", I573="Lib", "Liberica")</f>
        <v>Excelsa</v>
      </c>
      <c r="O573" t="str" cm="1">
        <f t="array" ref="O573">_xlfn.SWITCH(J573, "M","Medium","L","Light","D","Dark")</f>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 customers!$A$1:$A$1001, customers!$B$1:$B$1001, , 0)</f>
        <v>Herbie Peppard</v>
      </c>
      <c r="G574" s="2" t="str">
        <f>IF(_xlfn.XLOOKUP(C574,customers!$A$1:$A$1001,customers!$C$1:$C$1001,,0)=0, "",_xlfn.XLOOKUP(C574,customers!$A$1:$A$1001,customers!$C$1:$C$1001,,0))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 I574="Ara","Arabica", I574="Lib", "Liberica")</f>
        <v>Arabica</v>
      </c>
      <c r="O574" t="str" cm="1">
        <f t="array" ref="O574">_xlfn.SWITCH(J574, "M","Medium","L","Light","D","Dark")</f>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 customers!$A$1:$A$1001, customers!$B$1:$B$1001, , 0)</f>
        <v>Cornie Venour</v>
      </c>
      <c r="G575" s="2" t="str">
        <f>IF(_xlfn.XLOOKUP(C575,customers!$A$1:$A$1001,customers!$C$1:$C$1001,,0)=0, "",_xlfn.XLOOKUP(C575,customers!$A$1:$A$1001,customers!$C$1:$C$1001,,0))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 I575="Ara","Arabica", I575="Lib", "Liberica")</f>
        <v>Arabica</v>
      </c>
      <c r="O575" t="str" cm="1">
        <f t="array" ref="O575">_xlfn.SWITCH(J575, "M","Medium","L","Light","D","Dark")</f>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 customers!$A$1:$A$1001, customers!$B$1:$B$1001, , 0)</f>
        <v>Maggy Harby</v>
      </c>
      <c r="G576" s="2" t="str">
        <f>IF(_xlfn.XLOOKUP(C576,customers!$A$1:$A$1001,customers!$C$1:$C$1001,,0)=0, "",_xlfn.XLOOKUP(C576,customers!$A$1:$A$1001,customers!$C$1:$C$1001,,0))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 I576="Ara","Arabica", I576="Lib", "Liberica")</f>
        <v>Robusta</v>
      </c>
      <c r="O576" t="str" cm="1">
        <f t="array" ref="O576">_xlfn.SWITCH(J576, "M","Medium","L","Light","D","Dark")</f>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 customers!$A$1:$A$1001, customers!$B$1:$B$1001, , 0)</f>
        <v>Reggie Thickpenny</v>
      </c>
      <c r="G577" s="2" t="str">
        <f>IF(_xlfn.XLOOKUP(C577,customers!$A$1:$A$1001,customers!$C$1:$C$1001,,0)=0, "",_xlfn.XLOOKUP(C577,customers!$A$1:$A$1001,customers!$C$1:$C$1001,,0))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 I577="Ara","Arabica", I577="Lib", "Liberica")</f>
        <v>Liberica</v>
      </c>
      <c r="O577" t="str" cm="1">
        <f t="array" ref="O577">_xlfn.SWITCH(J577, "M","Medium","L","Light","D","Dark")</f>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 customers!$A$1:$A$1001, customers!$B$1:$B$1001, , 0)</f>
        <v>Phyllys Ormerod</v>
      </c>
      <c r="G578" s="2" t="str">
        <f>IF(_xlfn.XLOOKUP(C578,customers!$A$1:$A$1001,customers!$C$1:$C$1001,,0)=0, "",_xlfn.XLOOKUP(C578,customers!$A$1:$A$1001,customers!$C$1:$C$1001,,0))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 I578="Ara","Arabica", I578="Lib", "Liberica")</f>
        <v>Arabica</v>
      </c>
      <c r="O578" t="str" cm="1">
        <f t="array" ref="O578">_xlfn.SWITCH(J578, "M","Medium","L","Light","D","Dark")</f>
        <v>Dark</v>
      </c>
      <c r="P578" t="str">
        <f>_xlfn.XLOOKUP(Orders[[#This Row],[Customer ID]],customers!$A$1:$A$1001,customers!$I$1:$I$1001,,0)</f>
        <v>No</v>
      </c>
    </row>
    <row r="579" spans="1:16" x14ac:dyDescent="0.3">
      <c r="A579" s="2" t="s">
        <v>3751</v>
      </c>
      <c r="B579" s="3">
        <v>44410</v>
      </c>
      <c r="C579" s="2" t="s">
        <v>3752</v>
      </c>
      <c r="D579" t="s">
        <v>6162</v>
      </c>
      <c r="E579" s="2">
        <v>4</v>
      </c>
      <c r="F579" s="2" t="str">
        <f>_xlfn.XLOOKUP(C579, customers!$A$1:$A$1001, customers!$B$1:$B$1001, , 0)</f>
        <v>Don Flintiff</v>
      </c>
      <c r="G579" s="2" t="str">
        <f>IF(_xlfn.XLOOKUP(C579,customers!$A$1:$A$1001,customers!$C$1:$C$1001,,0)=0, "",_xlfn.XLOOKUP(C579,customers!$A$1:$A$1001,customers!$C$1:$C$1001,,0))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 I579="Ara","Arabica", I579="Lib", "Liberica")</f>
        <v>Liberica</v>
      </c>
      <c r="O579" t="str" cm="1">
        <f t="array" ref="O579">_xlfn.SWITCH(J579, "M","Medium","L","Light","D","Dark")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 customers!$A$1:$A$1001, customers!$B$1:$B$1001, , 0)</f>
        <v>Tymon Zanetti</v>
      </c>
      <c r="G580" s="2" t="str">
        <f>IF(_xlfn.XLOOKUP(C580,customers!$A$1:$A$1001,customers!$C$1:$C$1001,,0)=0, "",_xlfn.XLOOKUP(C580,customers!$A$1:$A$1001,customers!$C$1:$C$1001,,0))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 I580="Ara","Arabica", I580="Lib", "Liberica")</f>
        <v>Excelsa</v>
      </c>
      <c r="O580" t="str" cm="1">
        <f t="array" ref="O580">_xlfn.SWITCH(J580, "M","Medium","L","Light","D","Dark")</f>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 customers!$A$1:$A$1001, customers!$B$1:$B$1001, , 0)</f>
        <v>Tymon Zanetti</v>
      </c>
      <c r="G581" s="2" t="str">
        <f>IF(_xlfn.XLOOKUP(C581,customers!$A$1:$A$1001,customers!$C$1:$C$1001,,0)=0, "",_xlfn.XLOOKUP(C581,customers!$A$1:$A$1001,customers!$C$1:$C$1001,,0))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 I581="Ara","Arabica", I581="Lib", "Liberica")</f>
        <v>Arabica</v>
      </c>
      <c r="O581" t="str" cm="1">
        <f t="array" ref="O581">_xlfn.SWITCH(J581, "M","Medium","L","Light","D","Dark")</f>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 customers!$A$1:$A$1001, customers!$B$1:$B$1001, , 0)</f>
        <v>Reinaldos Kirtley</v>
      </c>
      <c r="G582" s="2" t="str">
        <f>IF(_xlfn.XLOOKUP(C582,customers!$A$1:$A$1001,customers!$C$1:$C$1001,,0)=0, "",_xlfn.XLOOKUP(C582,customers!$A$1:$A$1001,customers!$C$1:$C$1001,,0))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 I582="Ara","Arabica", I582="Lib", "Liberica")</f>
        <v>Excelsa</v>
      </c>
      <c r="O582" t="str" cm="1">
        <f t="array" ref="O582">_xlfn.SWITCH(J582, "M","Medium","L","Light","D","Dark")</f>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 customers!$A$1:$A$1001, customers!$B$1:$B$1001, , 0)</f>
        <v>Carney Clemencet</v>
      </c>
      <c r="G583" s="2" t="str">
        <f>IF(_xlfn.XLOOKUP(C583,customers!$A$1:$A$1001,customers!$C$1:$C$1001,,0)=0, "",_xlfn.XLOOKUP(C583,customers!$A$1:$A$1001,customers!$C$1:$C$1001,,0))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 I583="Ara","Arabica", I583="Lib", "Liberica")</f>
        <v>Excelsa</v>
      </c>
      <c r="O583" t="str" cm="1">
        <f t="array" ref="O583">_xlfn.SWITCH(J583, "M","Medium","L","Light","D","Dark")</f>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 customers!$A$1:$A$1001, customers!$B$1:$B$1001, , 0)</f>
        <v>Russell Donet</v>
      </c>
      <c r="G584" s="2" t="str">
        <f>IF(_xlfn.XLOOKUP(C584,customers!$A$1:$A$1001,customers!$C$1:$C$1001,,0)=0, "",_xlfn.XLOOKUP(C584,customers!$A$1:$A$1001,customers!$C$1:$C$1001,,0))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 I584="Ara","Arabica", I584="Lib", "Liberica")</f>
        <v>Excelsa</v>
      </c>
      <c r="O584" t="str" cm="1">
        <f t="array" ref="O584">_xlfn.SWITCH(J584, "M","Medium","L","Light","D","Dark")</f>
        <v>Dark</v>
      </c>
      <c r="P584" t="str">
        <f>_xlfn.XLOOKUP(Orders[[#This Row],[Customer ID]],customers!$A$1:$A$1001,customers!$I$1:$I$1001,,0)</f>
        <v>No</v>
      </c>
    </row>
    <row r="585" spans="1:16" x14ac:dyDescent="0.3">
      <c r="A585" s="2" t="s">
        <v>3784</v>
      </c>
      <c r="B585" s="3">
        <v>43538</v>
      </c>
      <c r="C585" s="2" t="s">
        <v>3785</v>
      </c>
      <c r="D585" t="s">
        <v>6178</v>
      </c>
      <c r="E585" s="2">
        <v>1</v>
      </c>
      <c r="F585" s="2" t="str">
        <f>_xlfn.XLOOKUP(C585, customers!$A$1:$A$1001, customers!$B$1:$B$1001, , 0)</f>
        <v>Sidney Gawen</v>
      </c>
      <c r="G585" s="2" t="str">
        <f>IF(_xlfn.XLOOKUP(C585,customers!$A$1:$A$1001,customers!$C$1:$C$1001,,0)=0, "",_xlfn.XLOOKUP(C585,customers!$A$1:$A$1001,customers!$C$1:$C$1001,,0))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 I585="Ara","Arabica", I585="Lib", "Liberica")</f>
        <v>Robusta</v>
      </c>
      <c r="O585" t="str" cm="1">
        <f t="array" ref="O585">_xlfn.SWITCH(J585, "M","Medium","L","Light","D","Dark")</f>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 customers!$A$1:$A$1001, customers!$B$1:$B$1001, , 0)</f>
        <v>Rickey Readie</v>
      </c>
      <c r="G586" s="2" t="str">
        <f>IF(_xlfn.XLOOKUP(C586,customers!$A$1:$A$1001,customers!$C$1:$C$1001,,0)=0, "",_xlfn.XLOOKUP(C586,customers!$A$1:$A$1001,customers!$C$1:$C$1001,,0))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 I586="Ara","Arabica", I586="Lib", "Liberica")</f>
        <v>Robusta</v>
      </c>
      <c r="O586" t="str" cm="1">
        <f t="array" ref="O586">_xlfn.SWITCH(J586, "M","Medium","L","Light","D","Dark")</f>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 customers!$A$1:$A$1001, customers!$B$1:$B$1001, , 0)</f>
        <v>Cody Verissimo</v>
      </c>
      <c r="G587" s="2" t="str">
        <f>IF(_xlfn.XLOOKUP(C587,customers!$A$1:$A$1001,customers!$C$1:$C$1001,,0)=0, "",_xlfn.XLOOKUP(C587,customers!$A$1:$A$1001,customers!$C$1:$C$1001,,0))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 I587="Ara","Arabica", I587="Lib", "Liberica")</f>
        <v>Excelsa</v>
      </c>
      <c r="O587" t="str" cm="1">
        <f t="array" ref="O587">_xlfn.SWITCH(J587, "M","Medium","L","Light","D","Dark")</f>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 customers!$A$1:$A$1001, customers!$B$1:$B$1001, , 0)</f>
        <v>Zilvia Claisse</v>
      </c>
      <c r="G588" s="2" t="str">
        <f>IF(_xlfn.XLOOKUP(C588,customers!$A$1:$A$1001,customers!$C$1:$C$1001,,0)=0, "",_xlfn.XLOOKUP(C588,customers!$A$1:$A$1001,customers!$C$1:$C$1001,,0))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 I588="Ara","Arabica", I588="Lib", "Liberica")</f>
        <v>Robusta</v>
      </c>
      <c r="O588" t="str" cm="1">
        <f t="array" ref="O588">_xlfn.SWITCH(J588, "M","Medium","L","Light","D","Dark")</f>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 customers!$A$1:$A$1001, customers!$B$1:$B$1001, , 0)</f>
        <v>Bar O' Mahony</v>
      </c>
      <c r="G589" s="2" t="str">
        <f>IF(_xlfn.XLOOKUP(C589,customers!$A$1:$A$1001,customers!$C$1:$C$1001,,0)=0, "",_xlfn.XLOOKUP(C589,customers!$A$1:$A$1001,customers!$C$1:$C$1001,,0))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 I589="Ara","Arabica", I589="Lib", "Liberica")</f>
        <v>Liberica</v>
      </c>
      <c r="O589" t="str" cm="1">
        <f t="array" ref="O589">_xlfn.SWITCH(J589, "M","Medium","L","Light","D","Dark")</f>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 customers!$A$1:$A$1001, customers!$B$1:$B$1001, , 0)</f>
        <v>Valenka Stansbury</v>
      </c>
      <c r="G590" s="2" t="str">
        <f>IF(_xlfn.XLOOKUP(C590,customers!$A$1:$A$1001,customers!$C$1:$C$1001,,0)=0, "",_xlfn.XLOOKUP(C590,customers!$A$1:$A$1001,customers!$C$1:$C$1001,,0))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 I590="Ara","Arabica", I590="Lib", "Liberica")</f>
        <v>Robusta</v>
      </c>
      <c r="O590" t="str" cm="1">
        <f t="array" ref="O590">_xlfn.SWITCH(J590, "M","Medium","L","Light","D","Dark")</f>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 customers!$A$1:$A$1001, customers!$B$1:$B$1001, , 0)</f>
        <v>Daniel Heinonen</v>
      </c>
      <c r="G591" s="2" t="str">
        <f>IF(_xlfn.XLOOKUP(C591,customers!$A$1:$A$1001,customers!$C$1:$C$1001,,0)=0, "",_xlfn.XLOOKUP(C591,customers!$A$1:$A$1001,customers!$C$1:$C$1001,,0))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 I591="Ara","Arabica", I591="Lib", "Liberica")</f>
        <v>Excelsa</v>
      </c>
      <c r="O591" t="str" cm="1">
        <f t="array" ref="O591">_xlfn.SWITCH(J591, "M","Medium","L","Light","D","Dark")</f>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 customers!$A$1:$A$1001, customers!$B$1:$B$1001, , 0)</f>
        <v>Jewelle Shenton</v>
      </c>
      <c r="G592" s="2" t="str">
        <f>IF(_xlfn.XLOOKUP(C592,customers!$A$1:$A$1001,customers!$C$1:$C$1001,,0)=0, "",_xlfn.XLOOKUP(C592,customers!$A$1:$A$1001,customers!$C$1:$C$1001,,0))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 I592="Ara","Arabica", I592="Lib", "Liberica")</f>
        <v>Excelsa</v>
      </c>
      <c r="O592" t="str" cm="1">
        <f t="array" ref="O592">_xlfn.SWITCH(J592, "M","Medium","L","Light","D","Dark")</f>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 customers!$A$1:$A$1001, customers!$B$1:$B$1001, , 0)</f>
        <v>Jennifer Wilkisson</v>
      </c>
      <c r="G593" s="2" t="str">
        <f>IF(_xlfn.XLOOKUP(C593,customers!$A$1:$A$1001,customers!$C$1:$C$1001,,0)=0, "",_xlfn.XLOOKUP(C593,customers!$A$1:$A$1001,customers!$C$1:$C$1001,,0))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 I593="Ara","Arabica", I593="Lib", "Liberica")</f>
        <v>Robusta</v>
      </c>
      <c r="O593" t="str" cm="1">
        <f t="array" ref="O593">_xlfn.SWITCH(J593, "M","Medium","L","Light","D","Dark")</f>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 customers!$A$1:$A$1001, customers!$B$1:$B$1001, , 0)</f>
        <v>Kylie Mowat</v>
      </c>
      <c r="G594" s="2" t="str">
        <f>IF(_xlfn.XLOOKUP(C594,customers!$A$1:$A$1001,customers!$C$1:$C$1001,,0)=0, "",_xlfn.XLOOKUP(C594,customers!$A$1:$A$1001,customers!$C$1:$C$1001,,0))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 I594="Ara","Arabica", I594="Lib", "Liberica")</f>
        <v>Arabica</v>
      </c>
      <c r="O594" t="str" cm="1">
        <f t="array" ref="O594">_xlfn.SWITCH(J594, "M","Medium","L","Light","D","Dark")</f>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 customers!$A$1:$A$1001, customers!$B$1:$B$1001, , 0)</f>
        <v>Cody Verissimo</v>
      </c>
      <c r="G595" s="2" t="str">
        <f>IF(_xlfn.XLOOKUP(C595,customers!$A$1:$A$1001,customers!$C$1:$C$1001,,0)=0, "",_xlfn.XLOOKUP(C595,customers!$A$1:$A$1001,customers!$C$1:$C$1001,,0))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 I595="Ara","Arabica", I595="Lib", "Liberica")</f>
        <v>Excelsa</v>
      </c>
      <c r="O595" t="str" cm="1">
        <f t="array" ref="O595">_xlfn.SWITCH(J595, "M","Medium","L","Light","D","Dark")</f>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 customers!$A$1:$A$1001, customers!$B$1:$B$1001, , 0)</f>
        <v>Gabriel Starcks</v>
      </c>
      <c r="G596" s="2" t="str">
        <f>IF(_xlfn.XLOOKUP(C596,customers!$A$1:$A$1001,customers!$C$1:$C$1001,,0)=0, "",_xlfn.XLOOKUP(C596,customers!$A$1:$A$1001,customers!$C$1:$C$1001,,0))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 I596="Ara","Arabica", I596="Lib", "Liberica")</f>
        <v>Arabica</v>
      </c>
      <c r="O596" t="str" cm="1">
        <f t="array" ref="O596">_xlfn.SWITCH(J596, "M","Medium","L","Light","D","Dark")</f>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 customers!$A$1:$A$1001, customers!$B$1:$B$1001, , 0)</f>
        <v>Darby Dummer</v>
      </c>
      <c r="G597" s="2" t="str">
        <f>IF(_xlfn.XLOOKUP(C597,customers!$A$1:$A$1001,customers!$C$1:$C$1001,,0)=0, "",_xlfn.XLOOKUP(C597,customers!$A$1:$A$1001,customers!$C$1:$C$1001,,0))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 I597="Ara","Arabica", I597="Lib", "Liberica")</f>
        <v>Excelsa</v>
      </c>
      <c r="O597" t="str" cm="1">
        <f t="array" ref="O597">_xlfn.SWITCH(J597, "M","Medium","L","Light","D","Dark")</f>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 customers!$A$1:$A$1001, customers!$B$1:$B$1001, , 0)</f>
        <v>Kienan Scholard</v>
      </c>
      <c r="G598" s="2" t="str">
        <f>IF(_xlfn.XLOOKUP(C598,customers!$A$1:$A$1001,customers!$C$1:$C$1001,,0)=0, "",_xlfn.XLOOKUP(C598,customers!$A$1:$A$1001,customers!$C$1:$C$1001,,0))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 I598="Ara","Arabica", I598="Lib", "Liberica")</f>
        <v>Arabica</v>
      </c>
      <c r="O598" t="str" cm="1">
        <f t="array" ref="O598">_xlfn.SWITCH(J598, "M","Medium","L","Light","D","Dark")</f>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 customers!$A$1:$A$1001, customers!$B$1:$B$1001, , 0)</f>
        <v>Bo Kindley</v>
      </c>
      <c r="G599" s="2" t="str">
        <f>IF(_xlfn.XLOOKUP(C599,customers!$A$1:$A$1001,customers!$C$1:$C$1001,,0)=0, "",_xlfn.XLOOKUP(C599,customers!$A$1:$A$1001,customers!$C$1:$C$1001,,0))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 I599="Ara","Arabica", I599="Lib", "Liberica")</f>
        <v>Liberica</v>
      </c>
      <c r="O599" t="str" cm="1">
        <f t="array" ref="O599">_xlfn.SWITCH(J599, "M","Medium","L","Light","D","Dark")</f>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 customers!$A$1:$A$1001, customers!$B$1:$B$1001, , 0)</f>
        <v>Krissie Hammett</v>
      </c>
      <c r="G600" s="2" t="str">
        <f>IF(_xlfn.XLOOKUP(C600,customers!$A$1:$A$1001,customers!$C$1:$C$1001,,0)=0, "",_xlfn.XLOOKUP(C600,customers!$A$1:$A$1001,customers!$C$1:$C$1001,,0))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 I600="Ara","Arabica", I600="Lib", "Liberica")</f>
        <v>Robusta</v>
      </c>
      <c r="O600" t="str" cm="1">
        <f t="array" ref="O600">_xlfn.SWITCH(J600, "M","Medium","L","Light","D","Dark")</f>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 customers!$A$1:$A$1001, customers!$B$1:$B$1001, , 0)</f>
        <v>Alisha Hulburt</v>
      </c>
      <c r="G601" s="2" t="str">
        <f>IF(_xlfn.XLOOKUP(C601,customers!$A$1:$A$1001,customers!$C$1:$C$1001,,0)=0, "",_xlfn.XLOOKUP(C601,customers!$A$1:$A$1001,customers!$C$1:$C$1001,,0))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 I601="Ara","Arabica", I601="Lib", "Liberica")</f>
        <v>Arabica</v>
      </c>
      <c r="O601" t="str" cm="1">
        <f t="array" ref="O601">_xlfn.SWITCH(J601, "M","Medium","L","Light","D","Dark")</f>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 customers!$A$1:$A$1001, customers!$B$1:$B$1001, , 0)</f>
        <v>Peyter Lauritzen</v>
      </c>
      <c r="G602" s="2" t="str">
        <f>IF(_xlfn.XLOOKUP(C602,customers!$A$1:$A$1001,customers!$C$1:$C$1001,,0)=0, "",_xlfn.XLOOKUP(C602,customers!$A$1:$A$1001,customers!$C$1:$C$1001,,0))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 I602="Ara","Arabica", I602="Lib", "Liberica")</f>
        <v>Liberica</v>
      </c>
      <c r="O602" t="str" cm="1">
        <f t="array" ref="O602">_xlfn.SWITCH(J602, "M","Medium","L","Light","D","Dark")</f>
        <v>Dark</v>
      </c>
      <c r="P602" t="str">
        <f>_xlfn.XLOOKUP(Orders[[#This Row],[Customer ID]],customers!$A$1:$A$1001,customers!$I$1:$I$1001,,0)</f>
        <v>No</v>
      </c>
    </row>
    <row r="603" spans="1:16" x14ac:dyDescent="0.3">
      <c r="A603" s="2" t="s">
        <v>3883</v>
      </c>
      <c r="B603" s="3">
        <v>43815</v>
      </c>
      <c r="C603" s="2" t="s">
        <v>3884</v>
      </c>
      <c r="D603" t="s">
        <v>6142</v>
      </c>
      <c r="E603" s="2">
        <v>4</v>
      </c>
      <c r="F603" s="2" t="str">
        <f>_xlfn.XLOOKUP(C603, customers!$A$1:$A$1001, customers!$B$1:$B$1001, , 0)</f>
        <v>Aurelia Burgwin</v>
      </c>
      <c r="G603" s="2" t="str">
        <f>IF(_xlfn.XLOOKUP(C603,customers!$A$1:$A$1001,customers!$C$1:$C$1001,,0)=0, "",_xlfn.XLOOKUP(C603,customers!$A$1:$A$1001,customers!$C$1:$C$1001,,0))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 I603="Ara","Arabica", I603="Lib", "Liberica")</f>
        <v>Robusta</v>
      </c>
      <c r="O603" t="str" cm="1">
        <f t="array" ref="O603">_xlfn.SWITCH(J603, "M","Medium","L","Light","D","Dark")</f>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 customers!$A$1:$A$1001, customers!$B$1:$B$1001, , 0)</f>
        <v>Emalee Rolin</v>
      </c>
      <c r="G604" s="2" t="str">
        <f>IF(_xlfn.XLOOKUP(C604,customers!$A$1:$A$1001,customers!$C$1:$C$1001,,0)=0, "",_xlfn.XLOOKUP(C604,customers!$A$1:$A$1001,customers!$C$1:$C$1001,,0))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 I604="Ara","Arabica", I604="Lib", "Liberica")</f>
        <v>Excelsa</v>
      </c>
      <c r="O604" t="str" cm="1">
        <f t="array" ref="O604">_xlfn.SWITCH(J604, "M","Medium","L","Light","D","Dark")</f>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 customers!$A$1:$A$1001, customers!$B$1:$B$1001, , 0)</f>
        <v>Donavon Fowle</v>
      </c>
      <c r="G605" s="2" t="str">
        <f>IF(_xlfn.XLOOKUP(C605,customers!$A$1:$A$1001,customers!$C$1:$C$1001,,0)=0, "",_xlfn.XLOOKUP(C605,customers!$A$1:$A$1001,customers!$C$1:$C$1001,,0))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 I605="Ara","Arabica", I605="Lib", "Liberica")</f>
        <v>Robusta</v>
      </c>
      <c r="O605" t="str" cm="1">
        <f t="array" ref="O605">_xlfn.SWITCH(J605, "M","Medium","L","Light","D","Dark")</f>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 customers!$A$1:$A$1001, customers!$B$1:$B$1001, , 0)</f>
        <v>Jorge Bettison</v>
      </c>
      <c r="G606" s="2" t="str">
        <f>IF(_xlfn.XLOOKUP(C606,customers!$A$1:$A$1001,customers!$C$1:$C$1001,,0)=0, "",_xlfn.XLOOKUP(C606,customers!$A$1:$A$1001,customers!$C$1:$C$1001,,0))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 I606="Ara","Arabica", I606="Lib", "Liberica")</f>
        <v>Liberica</v>
      </c>
      <c r="O606" t="str" cm="1">
        <f t="array" ref="O606">_xlfn.SWITCH(J606, "M","Medium","L","Light","D","Dark")</f>
        <v>Dark</v>
      </c>
      <c r="P606" t="str">
        <f>_xlfn.XLOOKUP(Orders[[#This Row],[Customer ID]],customers!$A$1:$A$1001,customers!$I$1:$I$1001,,0)</f>
        <v>No</v>
      </c>
    </row>
    <row r="607" spans="1:16" x14ac:dyDescent="0.3">
      <c r="A607" s="2" t="s">
        <v>3905</v>
      </c>
      <c r="B607" s="3">
        <v>44028</v>
      </c>
      <c r="C607" s="2" t="s">
        <v>3906</v>
      </c>
      <c r="D607" t="s">
        <v>6182</v>
      </c>
      <c r="E607" s="2">
        <v>5</v>
      </c>
      <c r="F607" s="2" t="str">
        <f>_xlfn.XLOOKUP(C607, customers!$A$1:$A$1001, customers!$B$1:$B$1001, , 0)</f>
        <v>Wang Powlesland</v>
      </c>
      <c r="G607" s="2" t="str">
        <f>IF(_xlfn.XLOOKUP(C607,customers!$A$1:$A$1001,customers!$C$1:$C$1001,,0)=0, "",_xlfn.XLOOKUP(C607,customers!$A$1:$A$1001,customers!$C$1:$C$1001,,0))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 I607="Ara","Arabica", I607="Lib", "Liberica")</f>
        <v>Arabica</v>
      </c>
      <c r="O607" t="str" cm="1">
        <f t="array" ref="O607">_xlfn.SWITCH(J607, "M","Medium","L","Light","D","Dark")</f>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 customers!$A$1:$A$1001, customers!$B$1:$B$1001, , 0)</f>
        <v>Cody Verissimo</v>
      </c>
      <c r="G608" s="2" t="str">
        <f>IF(_xlfn.XLOOKUP(C608,customers!$A$1:$A$1001,customers!$C$1:$C$1001,,0)=0, "",_xlfn.XLOOKUP(C608,customers!$A$1:$A$1001,customers!$C$1:$C$1001,,0))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 I608="Ara","Arabica", I608="Lib", "Liberica")</f>
        <v>Liberica</v>
      </c>
      <c r="O608" t="str" cm="1">
        <f t="array" ref="O608">_xlfn.SWITCH(J608, "M","Medium","L","Light","D","Dark")</f>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 customers!$A$1:$A$1001, customers!$B$1:$B$1001, , 0)</f>
        <v>Laurence Ellingham</v>
      </c>
      <c r="G609" s="2" t="str">
        <f>IF(_xlfn.XLOOKUP(C609,customers!$A$1:$A$1001,customers!$C$1:$C$1001,,0)=0, "",_xlfn.XLOOKUP(C609,customers!$A$1:$A$1001,customers!$C$1:$C$1001,,0))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 I609="Ara","Arabica", I609="Lib", "Liberica")</f>
        <v>Excelsa</v>
      </c>
      <c r="O609" t="str" cm="1">
        <f t="array" ref="O609">_xlfn.SWITCH(J609, "M","Medium","L","Light","D","Dark")</f>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 customers!$A$1:$A$1001, customers!$B$1:$B$1001, , 0)</f>
        <v>Billy Neiland</v>
      </c>
      <c r="G610" s="2" t="str">
        <f>IF(_xlfn.XLOOKUP(C610,customers!$A$1:$A$1001,customers!$C$1:$C$1001,,0)=0, "",_xlfn.XLOOKUP(C610,customers!$A$1:$A$1001,customers!$C$1:$C$1001,,0))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 I610="Ara","Arabica", I610="Lib", "Liberica")</f>
        <v>Excelsa</v>
      </c>
      <c r="O610" t="str" cm="1">
        <f t="array" ref="O610">_xlfn.SWITCH(J610, "M","Medium","L","Light","D","Dark")</f>
        <v>Dark</v>
      </c>
      <c r="P610" t="str">
        <f>_xlfn.XLOOKUP(Orders[[#This Row],[Customer ID]],customers!$A$1:$A$1001,customers!$I$1:$I$1001,,0)</f>
        <v>No</v>
      </c>
    </row>
    <row r="611" spans="1:16" x14ac:dyDescent="0.3">
      <c r="A611" s="2" t="s">
        <v>3927</v>
      </c>
      <c r="B611" s="3">
        <v>44147</v>
      </c>
      <c r="C611" s="2" t="s">
        <v>3928</v>
      </c>
      <c r="D611" t="s">
        <v>6159</v>
      </c>
      <c r="E611" s="2">
        <v>6</v>
      </c>
      <c r="F611" s="2" t="str">
        <f>_xlfn.XLOOKUP(C611, customers!$A$1:$A$1001, customers!$B$1:$B$1001, , 0)</f>
        <v>Ancell Fendt</v>
      </c>
      <c r="G611" s="2" t="str">
        <f>IF(_xlfn.XLOOKUP(C611,customers!$A$1:$A$1001,customers!$C$1:$C$1001,,0)=0, "",_xlfn.XLOOKUP(C611,customers!$A$1:$A$1001,customers!$C$1:$C$1001,,0))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 I611="Ara","Arabica", I611="Lib", "Liberica")</f>
        <v>Liberica</v>
      </c>
      <c r="O611" t="str" cm="1">
        <f t="array" ref="O611">_xlfn.SWITCH(J611, "M","Medium","L","Light","D","Dark")</f>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 customers!$A$1:$A$1001, customers!$B$1:$B$1001, , 0)</f>
        <v>Angelia Cleyburn</v>
      </c>
      <c r="G612" s="2" t="str">
        <f>IF(_xlfn.XLOOKUP(C612,customers!$A$1:$A$1001,customers!$C$1:$C$1001,,0)=0, "",_xlfn.XLOOKUP(C612,customers!$A$1:$A$1001,customers!$C$1:$C$1001,,0))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 I612="Ara","Arabica", I612="Lib", "Liberica")</f>
        <v>Robusta</v>
      </c>
      <c r="O612" t="str" cm="1">
        <f t="array" ref="O612">_xlfn.SWITCH(J612, "M","Medium","L","Light","D","Dark")</f>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 customers!$A$1:$A$1001, customers!$B$1:$B$1001, , 0)</f>
        <v>Temple Castiglione</v>
      </c>
      <c r="G613" s="2" t="str">
        <f>IF(_xlfn.XLOOKUP(C613,customers!$A$1:$A$1001,customers!$C$1:$C$1001,,0)=0, "",_xlfn.XLOOKUP(C613,customers!$A$1:$A$1001,customers!$C$1:$C$1001,,0))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 I613="Ara","Arabica", I613="Lib", "Liberica")</f>
        <v>Excelsa</v>
      </c>
      <c r="O613" t="str" cm="1">
        <f t="array" ref="O613">_xlfn.SWITCH(J613, "M","Medium","L","Light","D","Dark")</f>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 customers!$A$1:$A$1001, customers!$B$1:$B$1001, , 0)</f>
        <v>Betti Lacasa</v>
      </c>
      <c r="G614" s="2" t="str">
        <f>IF(_xlfn.XLOOKUP(C614,customers!$A$1:$A$1001,customers!$C$1:$C$1001,,0)=0, "",_xlfn.XLOOKUP(C614,customers!$A$1:$A$1001,customers!$C$1:$C$1001,,0))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 I614="Ara","Arabica", I614="Lib", "Liberica")</f>
        <v>Arabica</v>
      </c>
      <c r="O614" t="str" cm="1">
        <f t="array" ref="O614">_xlfn.SWITCH(J614, "M","Medium","L","Light","D","Dark")</f>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 customers!$A$1:$A$1001, customers!$B$1:$B$1001, , 0)</f>
        <v>Gunilla Lynch</v>
      </c>
      <c r="G615" s="2" t="str">
        <f>IF(_xlfn.XLOOKUP(C615,customers!$A$1:$A$1001,customers!$C$1:$C$1001,,0)=0, "",_xlfn.XLOOKUP(C615,customers!$A$1:$A$1001,customers!$C$1:$C$1001,,0))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 I615="Ara","Arabica", I615="Lib", "Liberica")</f>
        <v>Robusta</v>
      </c>
      <c r="O615" t="str" cm="1">
        <f t="array" ref="O615">_xlfn.SWITCH(J615, "M","Medium","L","Light","D","Dark")</f>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 customers!$A$1:$A$1001, customers!$B$1:$B$1001, , 0)</f>
        <v>Cody Verissimo</v>
      </c>
      <c r="G616" s="2" t="str">
        <f>IF(_xlfn.XLOOKUP(C616,customers!$A$1:$A$1001,customers!$C$1:$C$1001,,0)=0, "",_xlfn.XLOOKUP(C616,customers!$A$1:$A$1001,customers!$C$1:$C$1001,,0))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 I616="Ara","Arabica", I616="Lib", "Liberica")</f>
        <v>Robusta</v>
      </c>
      <c r="O616" t="str" cm="1">
        <f t="array" ref="O616">_xlfn.SWITCH(J616, "M","Medium","L","Light","D","Dark")</f>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 customers!$A$1:$A$1001, customers!$B$1:$B$1001, , 0)</f>
        <v>Shay Couronne</v>
      </c>
      <c r="G617" s="2" t="str">
        <f>IF(_xlfn.XLOOKUP(C617,customers!$A$1:$A$1001,customers!$C$1:$C$1001,,0)=0, "",_xlfn.XLOOKUP(C617,customers!$A$1:$A$1001,customers!$C$1:$C$1001,,0))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 I617="Ara","Arabica", I617="Lib", "Liberica")</f>
        <v>Liberica</v>
      </c>
      <c r="O617" t="str" cm="1">
        <f t="array" ref="O617">_xlfn.SWITCH(J617, "M","Medium","L","Light","D","Dark")</f>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 customers!$A$1:$A$1001, customers!$B$1:$B$1001, , 0)</f>
        <v>Linus Flippelli</v>
      </c>
      <c r="G618" s="2" t="str">
        <f>IF(_xlfn.XLOOKUP(C618,customers!$A$1:$A$1001,customers!$C$1:$C$1001,,0)=0, "",_xlfn.XLOOKUP(C618,customers!$A$1:$A$1001,customers!$C$1:$C$1001,,0))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 I618="Ara","Arabica", I618="Lib", "Liberica")</f>
        <v>Excelsa</v>
      </c>
      <c r="O618" t="str" cm="1">
        <f t="array" ref="O618">_xlfn.SWITCH(J618, "M","Medium","L","Light","D","Dark")</f>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 customers!$A$1:$A$1001, customers!$B$1:$B$1001, , 0)</f>
        <v>Rachelle Elizabeth</v>
      </c>
      <c r="G619" s="2" t="str">
        <f>IF(_xlfn.XLOOKUP(C619,customers!$A$1:$A$1001,customers!$C$1:$C$1001,,0)=0, "",_xlfn.XLOOKUP(C619,customers!$A$1:$A$1001,customers!$C$1:$C$1001,,0))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 I619="Ara","Arabica", I619="Lib", "Liberica")</f>
        <v>Liberica</v>
      </c>
      <c r="O619" t="str" cm="1">
        <f t="array" ref="O619">_xlfn.SWITCH(J619, "M","Medium","L","Light","D","Dark")</f>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 customers!$A$1:$A$1001, customers!$B$1:$B$1001, , 0)</f>
        <v>Innis Renhard</v>
      </c>
      <c r="G620" s="2" t="str">
        <f>IF(_xlfn.XLOOKUP(C620,customers!$A$1:$A$1001,customers!$C$1:$C$1001,,0)=0, "",_xlfn.XLOOKUP(C620,customers!$A$1:$A$1001,customers!$C$1:$C$1001,,0))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 I620="Ara","Arabica", I620="Lib", "Liberica")</f>
        <v>Excelsa</v>
      </c>
      <c r="O620" t="str" cm="1">
        <f t="array" ref="O620">_xlfn.SWITCH(J620, "M","Medium","L","Light","D","Dark")</f>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 customers!$A$1:$A$1001, customers!$B$1:$B$1001, , 0)</f>
        <v>Winne Roche</v>
      </c>
      <c r="G621" s="2" t="str">
        <f>IF(_xlfn.XLOOKUP(C621,customers!$A$1:$A$1001,customers!$C$1:$C$1001,,0)=0, "",_xlfn.XLOOKUP(C621,customers!$A$1:$A$1001,customers!$C$1:$C$1001,,0))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 I621="Ara","Arabica", I621="Lib", "Liberica")</f>
        <v>Liberica</v>
      </c>
      <c r="O621" t="str" cm="1">
        <f t="array" ref="O621">_xlfn.SWITCH(J621, "M","Medium","L","Light","D","Dark")</f>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 customers!$A$1:$A$1001, customers!$B$1:$B$1001, , 0)</f>
        <v>Linn Alaway</v>
      </c>
      <c r="G622" s="2" t="str">
        <f>IF(_xlfn.XLOOKUP(C622,customers!$A$1:$A$1001,customers!$C$1:$C$1001,,0)=0, "",_xlfn.XLOOKUP(C622,customers!$A$1:$A$1001,customers!$C$1:$C$1001,,0))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 I622="Ara","Arabica", I622="Lib", "Liberica")</f>
        <v>Arabica</v>
      </c>
      <c r="O622" t="str" cm="1">
        <f t="array" ref="O622">_xlfn.SWITCH(J622, "M","Medium","L","Light","D","Dark")</f>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 customers!$A$1:$A$1001, customers!$B$1:$B$1001, , 0)</f>
        <v>Cordy Odgaard</v>
      </c>
      <c r="G623" s="2" t="str">
        <f>IF(_xlfn.XLOOKUP(C623,customers!$A$1:$A$1001,customers!$C$1:$C$1001,,0)=0, "",_xlfn.XLOOKUP(C623,customers!$A$1:$A$1001,customers!$C$1:$C$1001,,0))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 I623="Ara","Arabica", I623="Lib", "Liberica")</f>
        <v>Arabica</v>
      </c>
      <c r="O623" t="str" cm="1">
        <f t="array" ref="O623">_xlfn.SWITCH(J623, "M","Medium","L","Light","D","Dark")</f>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 customers!$A$1:$A$1001, customers!$B$1:$B$1001, , 0)</f>
        <v>Bertine Byrd</v>
      </c>
      <c r="G624" s="2" t="str">
        <f>IF(_xlfn.XLOOKUP(C624,customers!$A$1:$A$1001,customers!$C$1:$C$1001,,0)=0, "",_xlfn.XLOOKUP(C624,customers!$A$1:$A$1001,customers!$C$1:$C$1001,,0))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 I624="Ara","Arabica", I624="Lib", "Liberica")</f>
        <v>Liberica</v>
      </c>
      <c r="O624" t="str" cm="1">
        <f t="array" ref="O624">_xlfn.SWITCH(J624, "M","Medium","L","Light","D","Dark")</f>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 customers!$A$1:$A$1001, customers!$B$1:$B$1001, , 0)</f>
        <v>Nelie Garnson</v>
      </c>
      <c r="G625" s="2" t="str">
        <f>IF(_xlfn.XLOOKUP(C625,customers!$A$1:$A$1001,customers!$C$1:$C$1001,,0)=0, "",_xlfn.XLOOKUP(C625,customers!$A$1:$A$1001,customers!$C$1:$C$1001,,0))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 I625="Ara","Arabica", I625="Lib", "Liberica")</f>
        <v>Excelsa</v>
      </c>
      <c r="O625" t="str" cm="1">
        <f t="array" ref="O625">_xlfn.SWITCH(J625, "M","Medium","L","Light","D","Dark")</f>
        <v>Dark</v>
      </c>
      <c r="P625" t="str">
        <f>_xlfn.XLOOKUP(Orders[[#This Row],[Customer ID]],customers!$A$1:$A$1001,customers!$I$1:$I$1001,,0)</f>
        <v>No</v>
      </c>
    </row>
    <row r="626" spans="1:16" x14ac:dyDescent="0.3">
      <c r="A626" s="2" t="s">
        <v>4012</v>
      </c>
      <c r="B626" s="3">
        <v>44010</v>
      </c>
      <c r="C626" s="2" t="s">
        <v>4013</v>
      </c>
      <c r="D626" t="s">
        <v>6166</v>
      </c>
      <c r="E626" s="2">
        <v>2</v>
      </c>
      <c r="F626" s="2" t="str">
        <f>_xlfn.XLOOKUP(C626, customers!$A$1:$A$1001, customers!$B$1:$B$1001, , 0)</f>
        <v>Dianne Chardin</v>
      </c>
      <c r="G626" s="2" t="str">
        <f>IF(_xlfn.XLOOKUP(C626,customers!$A$1:$A$1001,customers!$C$1:$C$1001,,0)=0, "",_xlfn.XLOOKUP(C626,customers!$A$1:$A$1001,customers!$C$1:$C$1001,,0))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 I626="Ara","Arabica", I626="Lib", "Liberica")</f>
        <v>Excelsa</v>
      </c>
      <c r="O626" t="str" cm="1">
        <f t="array" ref="O626">_xlfn.SWITCH(J626, "M","Medium","L","Light","D","Dark")</f>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 customers!$A$1:$A$1001, customers!$B$1:$B$1001, , 0)</f>
        <v>Hailee Radbone</v>
      </c>
      <c r="G627" s="2" t="str">
        <f>IF(_xlfn.XLOOKUP(C627,customers!$A$1:$A$1001,customers!$C$1:$C$1001,,0)=0, "",_xlfn.XLOOKUP(C627,customers!$A$1:$A$1001,customers!$C$1:$C$1001,,0))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 I627="Ara","Arabica", I627="Lib", "Liberica")</f>
        <v>Robusta</v>
      </c>
      <c r="O627" t="str" cm="1">
        <f t="array" ref="O627">_xlfn.SWITCH(J627, "M","Medium","L","Light","D","Dark")</f>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 customers!$A$1:$A$1001, customers!$B$1:$B$1001, , 0)</f>
        <v>Wallis Bernth</v>
      </c>
      <c r="G628" s="2" t="str">
        <f>IF(_xlfn.XLOOKUP(C628,customers!$A$1:$A$1001,customers!$C$1:$C$1001,,0)=0, "",_xlfn.XLOOKUP(C628,customers!$A$1:$A$1001,customers!$C$1:$C$1001,,0))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 I628="Ara","Arabica", I628="Lib", "Liberica")</f>
        <v>Arabica</v>
      </c>
      <c r="O628" t="str" cm="1">
        <f t="array" ref="O628">_xlfn.SWITCH(J628, "M","Medium","L","Light","D","Dark")</f>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 customers!$A$1:$A$1001, customers!$B$1:$B$1001, , 0)</f>
        <v>Byron Acarson</v>
      </c>
      <c r="G629" s="2" t="str">
        <f>IF(_xlfn.XLOOKUP(C629,customers!$A$1:$A$1001,customers!$C$1:$C$1001,,0)=0, "",_xlfn.XLOOKUP(C629,customers!$A$1:$A$1001,customers!$C$1:$C$1001,,0))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 I629="Ara","Arabica", I629="Lib", "Liberica")</f>
        <v>Excelsa</v>
      </c>
      <c r="O629" t="str" cm="1">
        <f t="array" ref="O629">_xlfn.SWITCH(J629, "M","Medium","L","Light","D","Dark")</f>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 customers!$A$1:$A$1001, customers!$B$1:$B$1001, , 0)</f>
        <v>Faunie Brigham</v>
      </c>
      <c r="G630" s="2" t="str">
        <f>IF(_xlfn.XLOOKUP(C630,customers!$A$1:$A$1001,customers!$C$1:$C$1001,,0)=0, "",_xlfn.XLOOKUP(C630,customers!$A$1:$A$1001,customers!$C$1:$C$1001,,0))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 I630="Ara","Arabica", I630="Lib", "Liberica")</f>
        <v>Excelsa</v>
      </c>
      <c r="O630" t="str" cm="1">
        <f t="array" ref="O630">_xlfn.SWITCH(J630, "M","Medium","L","Light","D","Dark")</f>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 customers!$A$1:$A$1001, customers!$B$1:$B$1001, , 0)</f>
        <v>Faunie Brigham</v>
      </c>
      <c r="G631" s="2" t="str">
        <f>IF(_xlfn.XLOOKUP(C631,customers!$A$1:$A$1001,customers!$C$1:$C$1001,,0)=0, "",_xlfn.XLOOKUP(C631,customers!$A$1:$A$1001,customers!$C$1:$C$1001,,0))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 I631="Ara","Arabica", I631="Lib", "Liberica")</f>
        <v>Liberica</v>
      </c>
      <c r="O631" t="str" cm="1">
        <f t="array" ref="O631">_xlfn.SWITCH(J631, "M","Medium","L","Light","D","Dark")</f>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 customers!$A$1:$A$1001, customers!$B$1:$B$1001, , 0)</f>
        <v>Faunie Brigham</v>
      </c>
      <c r="G632" s="2" t="str">
        <f>IF(_xlfn.XLOOKUP(C632,customers!$A$1:$A$1001,customers!$C$1:$C$1001,,0)=0, "",_xlfn.XLOOKUP(C632,customers!$A$1:$A$1001,customers!$C$1:$C$1001,,0))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 I632="Ara","Arabica", I632="Lib", "Liberica")</f>
        <v>Arabica</v>
      </c>
      <c r="O632" t="str" cm="1">
        <f t="array" ref="O632">_xlfn.SWITCH(J632, "M","Medium","L","Light","D","Dark")</f>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 customers!$A$1:$A$1001, customers!$B$1:$B$1001, , 0)</f>
        <v>Faunie Brigham</v>
      </c>
      <c r="G633" s="2" t="str">
        <f>IF(_xlfn.XLOOKUP(C633,customers!$A$1:$A$1001,customers!$C$1:$C$1001,,0)=0, "",_xlfn.XLOOKUP(C633,customers!$A$1:$A$1001,customers!$C$1:$C$1001,,0))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 I633="Ara","Arabica", I633="Lib", "Liberica")</f>
        <v>Robusta</v>
      </c>
      <c r="O633" t="str" cm="1">
        <f t="array" ref="O633">_xlfn.SWITCH(J633, "M","Medium","L","Light","D","Dark")</f>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 customers!$A$1:$A$1001, customers!$B$1:$B$1001, , 0)</f>
        <v>Marjorie Yoxen</v>
      </c>
      <c r="G634" s="2" t="str">
        <f>IF(_xlfn.XLOOKUP(C634,customers!$A$1:$A$1001,customers!$C$1:$C$1001,,0)=0, "",_xlfn.XLOOKUP(C634,customers!$A$1:$A$1001,customers!$C$1:$C$1001,,0))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 I634="Ara","Arabica", I634="Lib", "Liberica")</f>
        <v>Excelsa</v>
      </c>
      <c r="O634" t="str" cm="1">
        <f t="array" ref="O634">_xlfn.SWITCH(J634, "M","Medium","L","Light","D","Dark")</f>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 customers!$A$1:$A$1001, customers!$B$1:$B$1001, , 0)</f>
        <v>Gaspar McGavin</v>
      </c>
      <c r="G635" s="2" t="str">
        <f>IF(_xlfn.XLOOKUP(C635,customers!$A$1:$A$1001,customers!$C$1:$C$1001,,0)=0, "",_xlfn.XLOOKUP(C635,customers!$A$1:$A$1001,customers!$C$1:$C$1001,,0))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 I635="Ara","Arabica", I635="Lib", "Liberica")</f>
        <v>Robusta</v>
      </c>
      <c r="O635" t="str" cm="1">
        <f t="array" ref="O635">_xlfn.SWITCH(J635, "M","Medium","L","Light","D","Dark")</f>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 customers!$A$1:$A$1001, customers!$B$1:$B$1001, , 0)</f>
        <v>Lindy Uttermare</v>
      </c>
      <c r="G636" s="2" t="str">
        <f>IF(_xlfn.XLOOKUP(C636,customers!$A$1:$A$1001,customers!$C$1:$C$1001,,0)=0, "",_xlfn.XLOOKUP(C636,customers!$A$1:$A$1001,customers!$C$1:$C$1001,,0))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 I636="Ara","Arabica", I636="Lib", "Liberica")</f>
        <v>Liberica</v>
      </c>
      <c r="O636" t="str" cm="1">
        <f t="array" ref="O636">_xlfn.SWITCH(J636, "M","Medium","L","Light","D","Dark")</f>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 customers!$A$1:$A$1001, customers!$B$1:$B$1001, , 0)</f>
        <v>Eal D'Ambrogio</v>
      </c>
      <c r="G637" s="2" t="str">
        <f>IF(_xlfn.XLOOKUP(C637,customers!$A$1:$A$1001,customers!$C$1:$C$1001,,0)=0, "",_xlfn.XLOOKUP(C637,customers!$A$1:$A$1001,customers!$C$1:$C$1001,,0))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 I637="Ara","Arabica", I637="Lib", "Liberica")</f>
        <v>Excelsa</v>
      </c>
      <c r="O637" t="str" cm="1">
        <f t="array" ref="O637">_xlfn.SWITCH(J637, "M","Medium","L","Light","D","Dark")</f>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 customers!$A$1:$A$1001, customers!$B$1:$B$1001, , 0)</f>
        <v>Carolee Winchcombe</v>
      </c>
      <c r="G638" s="2" t="str">
        <f>IF(_xlfn.XLOOKUP(C638,customers!$A$1:$A$1001,customers!$C$1:$C$1001,,0)=0, "",_xlfn.XLOOKUP(C638,customers!$A$1:$A$1001,customers!$C$1:$C$1001,,0))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 I638="Ara","Arabica", I638="Lib", "Liberica")</f>
        <v>Liberica</v>
      </c>
      <c r="O638" t="str" cm="1">
        <f t="array" ref="O638">_xlfn.SWITCH(J638, "M","Medium","L","Light","D","Dark")</f>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 customers!$A$1:$A$1001, customers!$B$1:$B$1001, , 0)</f>
        <v>Benedikta Paumier</v>
      </c>
      <c r="G639" s="2" t="str">
        <f>IF(_xlfn.XLOOKUP(C639,customers!$A$1:$A$1001,customers!$C$1:$C$1001,,0)=0, "",_xlfn.XLOOKUP(C639,customers!$A$1:$A$1001,customers!$C$1:$C$1001,,0))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 I639="Ara","Arabica", I639="Lib", "Liberica")</f>
        <v>Excelsa</v>
      </c>
      <c r="O639" t="str" cm="1">
        <f t="array" ref="O639">_xlfn.SWITCH(J639, "M","Medium","L","Light","D","Dark")</f>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 customers!$A$1:$A$1001, customers!$B$1:$B$1001, , 0)</f>
        <v>Neville Piatto</v>
      </c>
      <c r="G640" s="2" t="str">
        <f>IF(_xlfn.XLOOKUP(C640,customers!$A$1:$A$1001,customers!$C$1:$C$1001,,0)=0, "",_xlfn.XLOOKUP(C640,customers!$A$1:$A$1001,customers!$C$1:$C$1001,,0))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 I640="Ara","Arabica", I640="Lib", "Liberica")</f>
        <v>Arabica</v>
      </c>
      <c r="O640" t="str" cm="1">
        <f t="array" ref="O640">_xlfn.SWITCH(J640, "M","Medium","L","Light","D","Dark")</f>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 customers!$A$1:$A$1001, customers!$B$1:$B$1001, , 0)</f>
        <v>Jeno Capey</v>
      </c>
      <c r="G641" s="2" t="str">
        <f>IF(_xlfn.XLOOKUP(C641,customers!$A$1:$A$1001,customers!$C$1:$C$1001,,0)=0, "",_xlfn.XLOOKUP(C641,customers!$A$1:$A$1001,customers!$C$1:$C$1001,,0))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 I641="Ara","Arabica", I641="Lib", "Liberica")</f>
        <v>Liberica</v>
      </c>
      <c r="O641" t="str" cm="1">
        <f t="array" ref="O641">_xlfn.SWITCH(J641, "M","Medium","L","Light","D","Dark")</f>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 customers!$A$1:$A$1001, customers!$B$1:$B$1001, , 0)</f>
        <v>Tuckie Mathonnet</v>
      </c>
      <c r="G642" s="2" t="str">
        <f>IF(_xlfn.XLOOKUP(C642,customers!$A$1:$A$1001,customers!$C$1:$C$1001,,0)=0, "",_xlfn.XLOOKUP(C642,customers!$A$1:$A$1001,customers!$C$1:$C$1001,,0))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 I642="Ara","Arabica", I642="Lib", "Liberica")</f>
        <v>Robusta</v>
      </c>
      <c r="O642" t="str" cm="1">
        <f t="array" ref="O642">_xlfn.SWITCH(J642, "M","Medium","L","Light","D","Dark")</f>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 customers!$A$1:$A$1001, customers!$B$1:$B$1001, , 0)</f>
        <v>Yardley Basill</v>
      </c>
      <c r="G643" s="2" t="str">
        <f>IF(_xlfn.XLOOKUP(C643,customers!$A$1:$A$1001,customers!$C$1:$C$1001,,0)=0, "",_xlfn.XLOOKUP(C643,customers!$A$1:$A$1001,customers!$C$1:$C$1001,,0))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 I643="Ara","Arabica", I643="Lib", "Liberica")</f>
        <v>Robusta</v>
      </c>
      <c r="O643" t="str" cm="1">
        <f t="array" ref="O643">_xlfn.SWITCH(J643, "M","Medium","L","Light","D","Dark")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 customers!$A$1:$A$1001, customers!$B$1:$B$1001, , 0)</f>
        <v>Maggy Baistow</v>
      </c>
      <c r="G644" s="2" t="str">
        <f>IF(_xlfn.XLOOKUP(C644,customers!$A$1:$A$1001,customers!$C$1:$C$1001,,0)=0, "",_xlfn.XLOOKUP(C644,customers!$A$1:$A$1001,customers!$C$1:$C$1001,,0))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 I644="Ara","Arabica", I644="Lib", "Liberica")</f>
        <v>Excelsa</v>
      </c>
      <c r="O644" t="str" cm="1">
        <f t="array" ref="O644">_xlfn.SWITCH(J644, "M","Medium","L","Light","D","Dark")</f>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 customers!$A$1:$A$1001, customers!$B$1:$B$1001, , 0)</f>
        <v>Courtney Pallant</v>
      </c>
      <c r="G645" s="2" t="str">
        <f>IF(_xlfn.XLOOKUP(C645,customers!$A$1:$A$1001,customers!$C$1:$C$1001,,0)=0, "",_xlfn.XLOOKUP(C645,customers!$A$1:$A$1001,customers!$C$1:$C$1001,,0))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 I645="Ara","Arabica", I645="Lib", "Liberica")</f>
        <v>Excelsa</v>
      </c>
      <c r="O645" t="str" cm="1">
        <f t="array" ref="O645">_xlfn.SWITCH(J645, "M","Medium","L","Light","D","Dark")</f>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 customers!$A$1:$A$1001, customers!$B$1:$B$1001, , 0)</f>
        <v>Marne Mingey</v>
      </c>
      <c r="G646" s="2" t="str">
        <f>IF(_xlfn.XLOOKUP(C646,customers!$A$1:$A$1001,customers!$C$1:$C$1001,,0)=0, "",_xlfn.XLOOKUP(C646,customers!$A$1:$A$1001,customers!$C$1:$C$1001,,0))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 I646="Ara","Arabica", I646="Lib", "Liberica")</f>
        <v>Robusta</v>
      </c>
      <c r="O646" t="str" cm="1">
        <f t="array" ref="O646">_xlfn.SWITCH(J646, "M","Medium","L","Light","D","Dark")</f>
        <v>Dark</v>
      </c>
      <c r="P646" t="str">
        <f>_xlfn.XLOOKUP(Orders[[#This Row],[Customer ID]],customers!$A$1:$A$1001,customers!$I$1:$I$1001,,0)</f>
        <v>No</v>
      </c>
    </row>
    <row r="647" spans="1:16" x14ac:dyDescent="0.3">
      <c r="A647" s="2" t="s">
        <v>4133</v>
      </c>
      <c r="B647" s="3">
        <v>44106</v>
      </c>
      <c r="C647" s="2" t="s">
        <v>4134</v>
      </c>
      <c r="D647" t="s">
        <v>6168</v>
      </c>
      <c r="E647" s="2">
        <v>3</v>
      </c>
      <c r="F647" s="2" t="str">
        <f>_xlfn.XLOOKUP(C647, customers!$A$1:$A$1001, customers!$B$1:$B$1001, , 0)</f>
        <v>Denny O' Ronan</v>
      </c>
      <c r="G647" s="2" t="str">
        <f>IF(_xlfn.XLOOKUP(C647,customers!$A$1:$A$1001,customers!$C$1:$C$1001,,0)=0, "",_xlfn.XLOOKUP(C647,customers!$A$1:$A$1001,customers!$C$1:$C$1001,,0))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 I647="Ara","Arabica", I647="Lib", "Liberica")</f>
        <v>Arabica</v>
      </c>
      <c r="O647" t="str" cm="1">
        <f t="array" ref="O647">_xlfn.SWITCH(J647, "M","Medium","L","Light","D","Dark")</f>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 customers!$A$1:$A$1001, customers!$B$1:$B$1001, , 0)</f>
        <v>Dottie Rallin</v>
      </c>
      <c r="G648" s="2" t="str">
        <f>IF(_xlfn.XLOOKUP(C648,customers!$A$1:$A$1001,customers!$C$1:$C$1001,,0)=0, "",_xlfn.XLOOKUP(C648,customers!$A$1:$A$1001,customers!$C$1:$C$1001,,0))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 I648="Ara","Arabica", I648="Lib", "Liberica")</f>
        <v>Arabica</v>
      </c>
      <c r="O648" t="str" cm="1">
        <f t="array" ref="O648">_xlfn.SWITCH(J648, "M","Medium","L","Light","D","Dark")</f>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 customers!$A$1:$A$1001, customers!$B$1:$B$1001, , 0)</f>
        <v>Ardith Chill</v>
      </c>
      <c r="G649" s="2" t="str">
        <f>IF(_xlfn.XLOOKUP(C649,customers!$A$1:$A$1001,customers!$C$1:$C$1001,,0)=0, "",_xlfn.XLOOKUP(C649,customers!$A$1:$A$1001,customers!$C$1:$C$1001,,0))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 I649="Ara","Arabica", I649="Lib", "Liberica")</f>
        <v>Liberica</v>
      </c>
      <c r="O649" t="str" cm="1">
        <f t="array" ref="O649">_xlfn.SWITCH(J649, "M","Medium","L","Light","D","Dark")</f>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 customers!$A$1:$A$1001, customers!$B$1:$B$1001, , 0)</f>
        <v>Tuckie Mathonnet</v>
      </c>
      <c r="G650" s="2" t="str">
        <f>IF(_xlfn.XLOOKUP(C650,customers!$A$1:$A$1001,customers!$C$1:$C$1001,,0)=0, "",_xlfn.XLOOKUP(C650,customers!$A$1:$A$1001,customers!$C$1:$C$1001,,0))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 I650="Ara","Arabica", I650="Lib", "Liberica")</f>
        <v>Robusta</v>
      </c>
      <c r="O650" t="str" cm="1">
        <f t="array" ref="O650">_xlfn.SWITCH(J650, "M","Medium","L","Light","D","Dark")</f>
        <v>Dark</v>
      </c>
      <c r="P650" t="str">
        <f>_xlfn.XLOOKUP(Orders[[#This Row],[Customer ID]],customers!$A$1:$A$1001,customers!$I$1:$I$1001,,0)</f>
        <v>No</v>
      </c>
    </row>
    <row r="651" spans="1:16" x14ac:dyDescent="0.3">
      <c r="A651" s="2" t="s">
        <v>4157</v>
      </c>
      <c r="B651" s="3">
        <v>44015</v>
      </c>
      <c r="C651" s="2" t="s">
        <v>4158</v>
      </c>
      <c r="D651" t="s">
        <v>6170</v>
      </c>
      <c r="E651" s="2">
        <v>6</v>
      </c>
      <c r="F651" s="2" t="str">
        <f>_xlfn.XLOOKUP(C651, customers!$A$1:$A$1001, customers!$B$1:$B$1001, , 0)</f>
        <v>Charmane Denys</v>
      </c>
      <c r="G651" s="2" t="str">
        <f>IF(_xlfn.XLOOKUP(C651,customers!$A$1:$A$1001,customers!$C$1:$C$1001,,0)=0, "",_xlfn.XLOOKUP(C651,customers!$A$1:$A$1001,customers!$C$1:$C$1001,,0))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 I651="Ara","Arabica", I651="Lib", "Liberica")</f>
        <v>Liberica</v>
      </c>
      <c r="O651" t="str" cm="1">
        <f t="array" ref="O651">_xlfn.SWITCH(J651, "M","Medium","L","Light","D","Dark")</f>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 customers!$A$1:$A$1001, customers!$B$1:$B$1001, , 0)</f>
        <v>Cecily Stebbings</v>
      </c>
      <c r="G652" s="2" t="str">
        <f>IF(_xlfn.XLOOKUP(C652,customers!$A$1:$A$1001,customers!$C$1:$C$1001,,0)=0, "",_xlfn.XLOOKUP(C652,customers!$A$1:$A$1001,customers!$C$1:$C$1001,,0))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 I652="Ara","Arabica", I652="Lib", "Liberica")</f>
        <v>Robusta</v>
      </c>
      <c r="O652" t="str" cm="1">
        <f t="array" ref="O652">_xlfn.SWITCH(J652, "M","Medium","L","Light","D","Dark")</f>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 customers!$A$1:$A$1001, customers!$B$1:$B$1001, , 0)</f>
        <v>Giana Tonnesen</v>
      </c>
      <c r="G653" s="2" t="str">
        <f>IF(_xlfn.XLOOKUP(C653,customers!$A$1:$A$1001,customers!$C$1:$C$1001,,0)=0, "",_xlfn.XLOOKUP(C653,customers!$A$1:$A$1001,customers!$C$1:$C$1001,,0))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 I653="Ara","Arabica", I653="Lib", "Liberica")</f>
        <v>Robusta</v>
      </c>
      <c r="O653" t="str" cm="1">
        <f t="array" ref="O653">_xlfn.SWITCH(J653, "M","Medium","L","Light","D","Dark")</f>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 customers!$A$1:$A$1001, customers!$B$1:$B$1001, , 0)</f>
        <v>Rhetta Zywicki</v>
      </c>
      <c r="G654" s="2" t="str">
        <f>IF(_xlfn.XLOOKUP(C654,customers!$A$1:$A$1001,customers!$C$1:$C$1001,,0)=0, "",_xlfn.XLOOKUP(C654,customers!$A$1:$A$1001,customers!$C$1:$C$1001,,0))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 I654="Ara","Arabica", I654="Lib", "Liberica")</f>
        <v>Liberica</v>
      </c>
      <c r="O654" t="str" cm="1">
        <f t="array" ref="O654">_xlfn.SWITCH(J654, "M","Medium","L","Light","D","Dark")</f>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 customers!$A$1:$A$1001, customers!$B$1:$B$1001, , 0)</f>
        <v>Almeria Burgett</v>
      </c>
      <c r="G655" s="2" t="str">
        <f>IF(_xlfn.XLOOKUP(C655,customers!$A$1:$A$1001,customers!$C$1:$C$1001,,0)=0, "",_xlfn.XLOOKUP(C655,customers!$A$1:$A$1001,customers!$C$1:$C$1001,,0))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 I655="Ara","Arabica", I655="Lib", "Liberica")</f>
        <v>Arabica</v>
      </c>
      <c r="O655" t="str" cm="1">
        <f t="array" ref="O655">_xlfn.SWITCH(J655, "M","Medium","L","Light","D","Dark")</f>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 customers!$A$1:$A$1001, customers!$B$1:$B$1001, , 0)</f>
        <v>Marvin Malloy</v>
      </c>
      <c r="G656" s="2" t="str">
        <f>IF(_xlfn.XLOOKUP(C656,customers!$A$1:$A$1001,customers!$C$1:$C$1001,,0)=0, "",_xlfn.XLOOKUP(C656,customers!$A$1:$A$1001,customers!$C$1:$C$1001,,0))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 I656="Ara","Arabica", I656="Lib", "Liberica")</f>
        <v>Arabica</v>
      </c>
      <c r="O656" t="str" cm="1">
        <f t="array" ref="O656">_xlfn.SWITCH(J656, "M","Medium","L","Light","D","Dark")</f>
        <v>Dark</v>
      </c>
      <c r="P656" t="str">
        <f>_xlfn.XLOOKUP(Orders[[#This Row],[Customer ID]],customers!$A$1:$A$1001,customers!$I$1:$I$1001,,0)</f>
        <v>No</v>
      </c>
    </row>
    <row r="657" spans="1:16" x14ac:dyDescent="0.3">
      <c r="A657" s="2" t="s">
        <v>4191</v>
      </c>
      <c r="B657" s="3">
        <v>43728</v>
      </c>
      <c r="C657" s="2" t="s">
        <v>4192</v>
      </c>
      <c r="D657" t="s">
        <v>6151</v>
      </c>
      <c r="E657" s="2">
        <v>2</v>
      </c>
      <c r="F657" s="2" t="str">
        <f>_xlfn.XLOOKUP(C657, customers!$A$1:$A$1001, customers!$B$1:$B$1001, , 0)</f>
        <v>Maxim McParland</v>
      </c>
      <c r="G657" s="2" t="str">
        <f>IF(_xlfn.XLOOKUP(C657,customers!$A$1:$A$1001,customers!$C$1:$C$1001,,0)=0, "",_xlfn.XLOOKUP(C657,customers!$A$1:$A$1001,customers!$C$1:$C$1001,,0))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 I657="Ara","Arabica", I657="Lib", "Liberica")</f>
        <v>Robusta</v>
      </c>
      <c r="O657" t="str" cm="1">
        <f t="array" ref="O657">_xlfn.SWITCH(J657, "M","Medium","L","Light","D","Dark")</f>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 customers!$A$1:$A$1001, customers!$B$1:$B$1001, , 0)</f>
        <v>Sylas Jennaroy</v>
      </c>
      <c r="G658" s="2" t="str">
        <f>IF(_xlfn.XLOOKUP(C658,customers!$A$1:$A$1001,customers!$C$1:$C$1001,,0)=0, "",_xlfn.XLOOKUP(C658,customers!$A$1:$A$1001,customers!$C$1:$C$1001,,0))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 I658="Ara","Arabica", I658="Lib", "Liberica")</f>
        <v>Liberica</v>
      </c>
      <c r="O658" t="str" cm="1">
        <f t="array" ref="O658">_xlfn.SWITCH(J658, "M","Medium","L","Light","D","Dark")</f>
        <v>Dark</v>
      </c>
      <c r="P658" t="str">
        <f>_xlfn.XLOOKUP(Orders[[#This Row],[Customer ID]],customers!$A$1:$A$1001,customers!$I$1:$I$1001,,0)</f>
        <v>No</v>
      </c>
    </row>
    <row r="659" spans="1:16" x14ac:dyDescent="0.3">
      <c r="A659" s="2" t="s">
        <v>4201</v>
      </c>
      <c r="B659" s="3">
        <v>43831</v>
      </c>
      <c r="C659" s="2" t="s">
        <v>4202</v>
      </c>
      <c r="D659" t="s">
        <v>6157</v>
      </c>
      <c r="E659" s="2">
        <v>2</v>
      </c>
      <c r="F659" s="2" t="str">
        <f>_xlfn.XLOOKUP(C659, customers!$A$1:$A$1001, customers!$B$1:$B$1001, , 0)</f>
        <v>Wren Place</v>
      </c>
      <c r="G659" s="2" t="str">
        <f>IF(_xlfn.XLOOKUP(C659,customers!$A$1:$A$1001,customers!$C$1:$C$1001,,0)=0, "",_xlfn.XLOOKUP(C659,customers!$A$1:$A$1001,customers!$C$1:$C$1001,,0))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 I659="Ara","Arabica", I659="Lib", "Liberica")</f>
        <v>Arabica</v>
      </c>
      <c r="O659" t="str" cm="1">
        <f t="array" ref="O659">_xlfn.SWITCH(J659, "M","Medium","L","Light","D","Dark")</f>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 customers!$A$1:$A$1001, customers!$B$1:$B$1001, , 0)</f>
        <v>Janella Millett</v>
      </c>
      <c r="G660" s="2" t="str">
        <f>IF(_xlfn.XLOOKUP(C660,customers!$A$1:$A$1001,customers!$C$1:$C$1001,,0)=0, "",_xlfn.XLOOKUP(C660,customers!$A$1:$A$1001,customers!$C$1:$C$1001,,0))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 I660="Ara","Arabica", I660="Lib", "Liberica")</f>
        <v>Excelsa</v>
      </c>
      <c r="O660" t="str" cm="1">
        <f t="array" ref="O660">_xlfn.SWITCH(J660, "M","Medium","L","Light","D","Dark")</f>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 customers!$A$1:$A$1001, customers!$B$1:$B$1001, , 0)</f>
        <v>Dollie Gadsden</v>
      </c>
      <c r="G661" s="2" t="str">
        <f>IF(_xlfn.XLOOKUP(C661,customers!$A$1:$A$1001,customers!$C$1:$C$1001,,0)=0, "",_xlfn.XLOOKUP(C661,customers!$A$1:$A$1001,customers!$C$1:$C$1001,,0))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 I661="Ara","Arabica", I661="Lib", "Liberica")</f>
        <v>Arabica</v>
      </c>
      <c r="O661" t="str" cm="1">
        <f t="array" ref="O661">_xlfn.SWITCH(J661, "M","Medium","L","Light","D","Dark")</f>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 customers!$A$1:$A$1001, customers!$B$1:$B$1001, , 0)</f>
        <v>Val Wakelin</v>
      </c>
      <c r="G662" s="2" t="str">
        <f>IF(_xlfn.XLOOKUP(C662,customers!$A$1:$A$1001,customers!$C$1:$C$1001,,0)=0, "",_xlfn.XLOOKUP(C662,customers!$A$1:$A$1001,customers!$C$1:$C$1001,,0))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 I662="Ara","Arabica", I662="Lib", "Liberica")</f>
        <v>Excelsa</v>
      </c>
      <c r="O662" t="str" cm="1">
        <f t="array" ref="O662">_xlfn.SWITCH(J662, "M","Medium","L","Light","D","Dark")</f>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 customers!$A$1:$A$1001, customers!$B$1:$B$1001, , 0)</f>
        <v>Annie Campsall</v>
      </c>
      <c r="G663" s="2" t="str">
        <f>IF(_xlfn.XLOOKUP(C663,customers!$A$1:$A$1001,customers!$C$1:$C$1001,,0)=0, "",_xlfn.XLOOKUP(C663,customers!$A$1:$A$1001,customers!$C$1:$C$1001,,0))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 I663="Ara","Arabica", I663="Lib", "Liberica")</f>
        <v>Arabica</v>
      </c>
      <c r="O663" t="str" cm="1">
        <f t="array" ref="O663">_xlfn.SWITCH(J663, "M","Medium","L","Light","D","Dark")</f>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 customers!$A$1:$A$1001, customers!$B$1:$B$1001, , 0)</f>
        <v>Shermy Moseby</v>
      </c>
      <c r="G664" s="2" t="str">
        <f>IF(_xlfn.XLOOKUP(C664,customers!$A$1:$A$1001,customers!$C$1:$C$1001,,0)=0, "",_xlfn.XLOOKUP(C664,customers!$A$1:$A$1001,customers!$C$1:$C$1001,,0))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 I664="Ara","Arabica", I664="Lib", "Liberica")</f>
        <v>Liberica</v>
      </c>
      <c r="O664" t="str" cm="1">
        <f t="array" ref="O664">_xlfn.SWITCH(J664, "M","Medium","L","Light","D","Dark")</f>
        <v>Dark</v>
      </c>
      <c r="P664" t="str">
        <f>_xlfn.XLOOKUP(Orders[[#This Row],[Customer ID]],customers!$A$1:$A$1001,customers!$I$1:$I$1001,,0)</f>
        <v>No</v>
      </c>
    </row>
    <row r="665" spans="1:16" x14ac:dyDescent="0.3">
      <c r="A665" s="2" t="s">
        <v>4234</v>
      </c>
      <c r="B665" s="3">
        <v>43554</v>
      </c>
      <c r="C665" s="2" t="s">
        <v>4235</v>
      </c>
      <c r="D665" t="s">
        <v>6155</v>
      </c>
      <c r="E665" s="2">
        <v>6</v>
      </c>
      <c r="F665" s="2" t="str">
        <f>_xlfn.XLOOKUP(C665, customers!$A$1:$A$1001, customers!$B$1:$B$1001, , 0)</f>
        <v>Corrie Wass</v>
      </c>
      <c r="G665" s="2" t="str">
        <f>IF(_xlfn.XLOOKUP(C665,customers!$A$1:$A$1001,customers!$C$1:$C$1001,,0)=0, "",_xlfn.XLOOKUP(C665,customers!$A$1:$A$1001,customers!$C$1:$C$1001,,0))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 I665="Ara","Arabica", I665="Lib", "Liberica")</f>
        <v>Arabica</v>
      </c>
      <c r="O665" t="str" cm="1">
        <f t="array" ref="O665">_xlfn.SWITCH(J665, "M","Medium","L","Light","D","Dark")</f>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 customers!$A$1:$A$1001, customers!$B$1:$B$1001, , 0)</f>
        <v>Ira Sjostrom</v>
      </c>
      <c r="G666" s="2" t="str">
        <f>IF(_xlfn.XLOOKUP(C666,customers!$A$1:$A$1001,customers!$C$1:$C$1001,,0)=0, "",_xlfn.XLOOKUP(C666,customers!$A$1:$A$1001,customers!$C$1:$C$1001,,0))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 I666="Ara","Arabica", I666="Lib", "Liberica")</f>
        <v>Excelsa</v>
      </c>
      <c r="O666" t="str" cm="1">
        <f t="array" ref="O666">_xlfn.SWITCH(J666, "M","Medium","L","Light","D","Dark")</f>
        <v>Dark</v>
      </c>
      <c r="P666" t="str">
        <f>_xlfn.XLOOKUP(Orders[[#This Row],[Customer ID]],customers!$A$1:$A$1001,customers!$I$1:$I$1001,,0)</f>
        <v>No</v>
      </c>
    </row>
    <row r="667" spans="1:16" x14ac:dyDescent="0.3">
      <c r="A667" s="2" t="s">
        <v>4239</v>
      </c>
      <c r="B667" s="3">
        <v>44549</v>
      </c>
      <c r="C667" s="2" t="s">
        <v>4240</v>
      </c>
      <c r="D667" t="s">
        <v>6150</v>
      </c>
      <c r="E667" s="2">
        <v>2</v>
      </c>
      <c r="F667" s="2" t="str">
        <f>_xlfn.XLOOKUP(C667, customers!$A$1:$A$1001, customers!$B$1:$B$1001, , 0)</f>
        <v>Ira Sjostrom</v>
      </c>
      <c r="G667" s="2" t="str">
        <f>IF(_xlfn.XLOOKUP(C667,customers!$A$1:$A$1001,customers!$C$1:$C$1001,,0)=0, "",_xlfn.XLOOKUP(C667,customers!$A$1:$A$1001,customers!$C$1:$C$1001,,0))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 I667="Ara","Arabica", I667="Lib", "Liberica")</f>
        <v>Liberica</v>
      </c>
      <c r="O667" t="str" cm="1">
        <f t="array" ref="O667">_xlfn.SWITCH(J667, "M","Medium","L","Light","D","Dark")</f>
        <v>Dark</v>
      </c>
      <c r="P667" t="str">
        <f>_xlfn.XLOOKUP(Orders[[#This Row],[Customer ID]],customers!$A$1:$A$1001,customers!$I$1:$I$1001,,0)</f>
        <v>No</v>
      </c>
    </row>
    <row r="668" spans="1:16" x14ac:dyDescent="0.3">
      <c r="A668" s="2" t="s">
        <v>4250</v>
      </c>
      <c r="B668" s="3">
        <v>43987</v>
      </c>
      <c r="C668" s="2" t="s">
        <v>4251</v>
      </c>
      <c r="D668" t="s">
        <v>6168</v>
      </c>
      <c r="E668" s="2">
        <v>4</v>
      </c>
      <c r="F668" s="2" t="str">
        <f>_xlfn.XLOOKUP(C668, customers!$A$1:$A$1001, customers!$B$1:$B$1001, , 0)</f>
        <v>Jermaine Branchett</v>
      </c>
      <c r="G668" s="2" t="str">
        <f>IF(_xlfn.XLOOKUP(C668,customers!$A$1:$A$1001,customers!$C$1:$C$1001,,0)=0, "",_xlfn.XLOOKUP(C668,customers!$A$1:$A$1001,customers!$C$1:$C$1001,,0))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 I668="Ara","Arabica", I668="Lib", "Liberica")</f>
        <v>Arabica</v>
      </c>
      <c r="O668" t="str" cm="1">
        <f t="array" ref="O668">_xlfn.SWITCH(J668, "M","Medium","L","Light","D","Dark")</f>
        <v>Dark</v>
      </c>
      <c r="P668" t="str">
        <f>_xlfn.XLOOKUP(Orders[[#This Row],[Customer ID]],customers!$A$1:$A$1001,customers!$I$1:$I$1001,,0)</f>
        <v>No</v>
      </c>
    </row>
    <row r="669" spans="1:16" x14ac:dyDescent="0.3">
      <c r="A669" s="2" t="s">
        <v>4256</v>
      </c>
      <c r="B669" s="3">
        <v>44451</v>
      </c>
      <c r="C669" s="2" t="s">
        <v>4257</v>
      </c>
      <c r="D669" t="s">
        <v>6147</v>
      </c>
      <c r="E669" s="2">
        <v>6</v>
      </c>
      <c r="F669" s="2" t="str">
        <f>_xlfn.XLOOKUP(C669, customers!$A$1:$A$1001, customers!$B$1:$B$1001, , 0)</f>
        <v>Nissie Rudland</v>
      </c>
      <c r="G669" s="2" t="str">
        <f>IF(_xlfn.XLOOKUP(C669,customers!$A$1:$A$1001,customers!$C$1:$C$1001,,0)=0, "",_xlfn.XLOOKUP(C669,customers!$A$1:$A$1001,customers!$C$1:$C$1001,,0))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 I669="Ara","Arabica", I669="Lib", "Liberica")</f>
        <v>Arabica</v>
      </c>
      <c r="O669" t="str" cm="1">
        <f t="array" ref="O669">_xlfn.SWITCH(J669, "M","Medium","L","Light","D","Dark")</f>
        <v>Dark</v>
      </c>
      <c r="P669" t="str">
        <f>_xlfn.XLOOKUP(Orders[[#This Row],[Customer ID]],customers!$A$1:$A$1001,customers!$I$1:$I$1001,,0)</f>
        <v>No</v>
      </c>
    </row>
    <row r="670" spans="1:16" x14ac:dyDescent="0.3">
      <c r="A670" s="2" t="s">
        <v>4262</v>
      </c>
      <c r="B670" s="3">
        <v>44636</v>
      </c>
      <c r="C670" s="2" t="s">
        <v>4263</v>
      </c>
      <c r="D670" t="s">
        <v>6142</v>
      </c>
      <c r="E670" s="2">
        <v>5</v>
      </c>
      <c r="F670" s="2" t="str">
        <f>_xlfn.XLOOKUP(C670, customers!$A$1:$A$1001, customers!$B$1:$B$1001, , 0)</f>
        <v>Janella Millett</v>
      </c>
      <c r="G670" s="2" t="str">
        <f>IF(_xlfn.XLOOKUP(C670,customers!$A$1:$A$1001,customers!$C$1:$C$1001,,0)=0, "",_xlfn.XLOOKUP(C670,customers!$A$1:$A$1001,customers!$C$1:$C$1001,,0))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 I670="Ara","Arabica", I670="Lib", "Liberica")</f>
        <v>Robusta</v>
      </c>
      <c r="O670" t="str" cm="1">
        <f t="array" ref="O670">_xlfn.SWITCH(J670, "M","Medium","L","Light","D","Dark")</f>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 customers!$A$1:$A$1001, customers!$B$1:$B$1001, , 0)</f>
        <v>Ferdie Tourry</v>
      </c>
      <c r="G671" s="2" t="str">
        <f>IF(_xlfn.XLOOKUP(C671,customers!$A$1:$A$1001,customers!$C$1:$C$1001,,0)=0, "",_xlfn.XLOOKUP(C671,customers!$A$1:$A$1001,customers!$C$1:$C$1001,,0))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 I671="Ara","Arabica", I671="Lib", "Liberica")</f>
        <v>Liberica</v>
      </c>
      <c r="O671" t="str" cm="1">
        <f t="array" ref="O671">_xlfn.SWITCH(J671, "M","Medium","L","Light","D","Dark")</f>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 customers!$A$1:$A$1001, customers!$B$1:$B$1001, , 0)</f>
        <v>Cecil Weatherall</v>
      </c>
      <c r="G672" s="2" t="str">
        <f>IF(_xlfn.XLOOKUP(C672,customers!$A$1:$A$1001,customers!$C$1:$C$1001,,0)=0, "",_xlfn.XLOOKUP(C672,customers!$A$1:$A$1001,customers!$C$1:$C$1001,,0))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 I672="Ara","Arabica", I672="Lib", "Liberica")</f>
        <v>Liberica</v>
      </c>
      <c r="O672" t="str" cm="1">
        <f t="array" ref="O672">_xlfn.SWITCH(J672, "M","Medium","L","Light","D","Dark")</f>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 customers!$A$1:$A$1001, customers!$B$1:$B$1001, , 0)</f>
        <v>Gale Heindrick</v>
      </c>
      <c r="G673" s="2" t="str">
        <f>IF(_xlfn.XLOOKUP(C673,customers!$A$1:$A$1001,customers!$C$1:$C$1001,,0)=0, "",_xlfn.XLOOKUP(C673,customers!$A$1:$A$1001,customers!$C$1:$C$1001,,0))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 I673="Ara","Arabica", I673="Lib", "Liberica")</f>
        <v>Robusta</v>
      </c>
      <c r="O673" t="str" cm="1">
        <f t="array" ref="O673">_xlfn.SWITCH(J673, "M","Medium","L","Light","D","Dark")</f>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 customers!$A$1:$A$1001, customers!$B$1:$B$1001, , 0)</f>
        <v>Layne Imason</v>
      </c>
      <c r="G674" s="2" t="str">
        <f>IF(_xlfn.XLOOKUP(C674,customers!$A$1:$A$1001,customers!$C$1:$C$1001,,0)=0, "",_xlfn.XLOOKUP(C674,customers!$A$1:$A$1001,customers!$C$1:$C$1001,,0))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 I674="Ara","Arabica", I674="Lib", "Liberica")</f>
        <v>Liberica</v>
      </c>
      <c r="O674" t="str" cm="1">
        <f t="array" ref="O674">_xlfn.SWITCH(J674, "M","Medium","L","Light","D","Dark")</f>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 customers!$A$1:$A$1001, customers!$B$1:$B$1001, , 0)</f>
        <v>Hazel Saill</v>
      </c>
      <c r="G675" s="2" t="str">
        <f>IF(_xlfn.XLOOKUP(C675,customers!$A$1:$A$1001,customers!$C$1:$C$1001,,0)=0, "",_xlfn.XLOOKUP(C675,customers!$A$1:$A$1001,customers!$C$1:$C$1001,,0))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 I675="Ara","Arabica", I675="Lib", "Liberica")</f>
        <v>Excelsa</v>
      </c>
      <c r="O675" t="str" cm="1">
        <f t="array" ref="O675">_xlfn.SWITCH(J675, "M","Medium","L","Light","D","Dark")</f>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 customers!$A$1:$A$1001, customers!$B$1:$B$1001, , 0)</f>
        <v>Hermann Larvor</v>
      </c>
      <c r="G676" s="2" t="str">
        <f>IF(_xlfn.XLOOKUP(C676,customers!$A$1:$A$1001,customers!$C$1:$C$1001,,0)=0, "",_xlfn.XLOOKUP(C676,customers!$A$1:$A$1001,customers!$C$1:$C$1001,,0))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 I676="Ara","Arabica", I676="Lib", "Liberica")</f>
        <v>Arabica</v>
      </c>
      <c r="O676" t="str" cm="1">
        <f t="array" ref="O676">_xlfn.SWITCH(J676, "M","Medium","L","Light","D","Dark")</f>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 customers!$A$1:$A$1001, customers!$B$1:$B$1001, , 0)</f>
        <v>Terri Lyford</v>
      </c>
      <c r="G677" s="2" t="str">
        <f>IF(_xlfn.XLOOKUP(C677,customers!$A$1:$A$1001,customers!$C$1:$C$1001,,0)=0, "",_xlfn.XLOOKUP(C677,customers!$A$1:$A$1001,customers!$C$1:$C$1001,,0))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 I677="Ara","Arabica", I677="Lib", "Liberica")</f>
        <v>Liberica</v>
      </c>
      <c r="O677" t="str" cm="1">
        <f t="array" ref="O677">_xlfn.SWITCH(J677, "M","Medium","L","Light","D","Dark")</f>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 customers!$A$1:$A$1001, customers!$B$1:$B$1001, , 0)</f>
        <v>Gabey Cogan</v>
      </c>
      <c r="G678" s="2" t="str">
        <f>IF(_xlfn.XLOOKUP(C678,customers!$A$1:$A$1001,customers!$C$1:$C$1001,,0)=0, "",_xlfn.XLOOKUP(C678,customers!$A$1:$A$1001,customers!$C$1:$C$1001,,0))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 I678="Ara","Arabica", I678="Lib", "Liberica")</f>
        <v>Liberica</v>
      </c>
      <c r="O678" t="str" cm="1">
        <f t="array" ref="O678">_xlfn.SWITCH(J678, "M","Medium","L","Light","D","Dark")</f>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 customers!$A$1:$A$1001, customers!$B$1:$B$1001, , 0)</f>
        <v>Charin Penwarden</v>
      </c>
      <c r="G679" s="2" t="str">
        <f>IF(_xlfn.XLOOKUP(C679,customers!$A$1:$A$1001,customers!$C$1:$C$1001,,0)=0, "",_xlfn.XLOOKUP(C679,customers!$A$1:$A$1001,customers!$C$1:$C$1001,,0))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 I679="Ara","Arabica", I679="Lib", "Liberica")</f>
        <v>Liberica</v>
      </c>
      <c r="O679" t="str" cm="1">
        <f t="array" ref="O679">_xlfn.SWITCH(J679, "M","Medium","L","Light","D","Dark")</f>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 customers!$A$1:$A$1001, customers!$B$1:$B$1001, , 0)</f>
        <v>Milty Middis</v>
      </c>
      <c r="G680" s="2" t="str">
        <f>IF(_xlfn.XLOOKUP(C680,customers!$A$1:$A$1001,customers!$C$1:$C$1001,,0)=0, "",_xlfn.XLOOKUP(C680,customers!$A$1:$A$1001,customers!$C$1:$C$1001,,0))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 I680="Ara","Arabica", I680="Lib", "Liberica")</f>
        <v>Arabica</v>
      </c>
      <c r="O680" t="str" cm="1">
        <f t="array" ref="O680">_xlfn.SWITCH(J680, "M","Medium","L","Light","D","Dark")</f>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 customers!$A$1:$A$1001, customers!$B$1:$B$1001, , 0)</f>
        <v>Adrianne Vairow</v>
      </c>
      <c r="G681" s="2" t="str">
        <f>IF(_xlfn.XLOOKUP(C681,customers!$A$1:$A$1001,customers!$C$1:$C$1001,,0)=0, "",_xlfn.XLOOKUP(C681,customers!$A$1:$A$1001,customers!$C$1:$C$1001,,0))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 I681="Ara","Arabica", I681="Lib", "Liberica")</f>
        <v>Robusta</v>
      </c>
      <c r="O681" t="str" cm="1">
        <f t="array" ref="O681">_xlfn.SWITCH(J681, "M","Medium","L","Light","D","Dark")</f>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 customers!$A$1:$A$1001, customers!$B$1:$B$1001, , 0)</f>
        <v>Anjanette Goldie</v>
      </c>
      <c r="G682" s="2" t="str">
        <f>IF(_xlfn.XLOOKUP(C682,customers!$A$1:$A$1001,customers!$C$1:$C$1001,,0)=0, "",_xlfn.XLOOKUP(C682,customers!$A$1:$A$1001,customers!$C$1:$C$1001,,0))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 I682="Ara","Arabica", I682="Lib", "Liberica")</f>
        <v>Arabica</v>
      </c>
      <c r="O682" t="str" cm="1">
        <f t="array" ref="O682">_xlfn.SWITCH(J682, "M","Medium","L","Light","D","Dark")</f>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 customers!$A$1:$A$1001, customers!$B$1:$B$1001, , 0)</f>
        <v>Nicky Ayris</v>
      </c>
      <c r="G683" s="2" t="str">
        <f>IF(_xlfn.XLOOKUP(C683,customers!$A$1:$A$1001,customers!$C$1:$C$1001,,0)=0, "",_xlfn.XLOOKUP(C683,customers!$A$1:$A$1001,customers!$C$1:$C$1001,,0))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 I683="Ara","Arabica", I683="Lib", "Liberica")</f>
        <v>Liberica</v>
      </c>
      <c r="O683" t="str" cm="1">
        <f t="array" ref="O683">_xlfn.SWITCH(J683, "M","Medium","L","Light","D","Dark")</f>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 customers!$A$1:$A$1001, customers!$B$1:$B$1001, , 0)</f>
        <v>Laryssa Benediktovich</v>
      </c>
      <c r="G684" s="2" t="str">
        <f>IF(_xlfn.XLOOKUP(C684,customers!$A$1:$A$1001,customers!$C$1:$C$1001,,0)=0, "",_xlfn.XLOOKUP(C684,customers!$A$1:$A$1001,customers!$C$1:$C$1001,,0))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 I684="Ara","Arabica", I684="Lib", "Liberica")</f>
        <v>Excelsa</v>
      </c>
      <c r="O684" t="str" cm="1">
        <f t="array" ref="O684">_xlfn.SWITCH(J684, "M","Medium","L","Light","D","Dark")</f>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 customers!$A$1:$A$1001, customers!$B$1:$B$1001, , 0)</f>
        <v>Theo Jacobovitz</v>
      </c>
      <c r="G685" s="2" t="str">
        <f>IF(_xlfn.XLOOKUP(C685,customers!$A$1:$A$1001,customers!$C$1:$C$1001,,0)=0, "",_xlfn.XLOOKUP(C685,customers!$A$1:$A$1001,customers!$C$1:$C$1001,,0))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 I685="Ara","Arabica", I685="Lib", "Liberica")</f>
        <v>Liberica</v>
      </c>
      <c r="O685" t="str" cm="1">
        <f t="array" ref="O685">_xlfn.SWITCH(J685, "M","Medium","L","Light","D","Dark")</f>
        <v>Dark</v>
      </c>
      <c r="P685" t="str">
        <f>_xlfn.XLOOKUP(Orders[[#This Row],[Customer ID]],customers!$A$1:$A$1001,customers!$I$1:$I$1001,,0)</f>
        <v>No</v>
      </c>
    </row>
    <row r="686" spans="1:16" x14ac:dyDescent="0.3">
      <c r="A686" s="2" t="s">
        <v>4354</v>
      </c>
      <c r="B686" s="3">
        <v>43517</v>
      </c>
      <c r="C686" s="2" t="s">
        <v>4355</v>
      </c>
      <c r="D686" t="s">
        <v>6179</v>
      </c>
      <c r="E686" s="2">
        <v>6</v>
      </c>
      <c r="F686" s="2" t="str">
        <f>_xlfn.XLOOKUP(C686, customers!$A$1:$A$1001, customers!$B$1:$B$1001, , 0)</f>
        <v>Becca Ableson</v>
      </c>
      <c r="G686" s="2" t="str">
        <f>IF(_xlfn.XLOOKUP(C686,customers!$A$1:$A$1001,customers!$C$1:$C$1001,,0)=0, "",_xlfn.XLOOKUP(C686,customers!$A$1:$A$1001,customers!$C$1:$C$1001,,0))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 I686="Ara","Arabica", I686="Lib", "Liberica")</f>
        <v>Robusta</v>
      </c>
      <c r="O686" t="str" cm="1">
        <f t="array" ref="O686">_xlfn.SWITCH(J686, "M","Medium","L","Light","D","Dark")</f>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 customers!$A$1:$A$1001, customers!$B$1:$B$1001, , 0)</f>
        <v>Jeno Druitt</v>
      </c>
      <c r="G687" s="2" t="str">
        <f>IF(_xlfn.XLOOKUP(C687,customers!$A$1:$A$1001,customers!$C$1:$C$1001,,0)=0, "",_xlfn.XLOOKUP(C687,customers!$A$1:$A$1001,customers!$C$1:$C$1001,,0))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 I687="Ara","Arabica", I687="Lib", "Liberica")</f>
        <v>Liberica</v>
      </c>
      <c r="O687" t="str" cm="1">
        <f t="array" ref="O687">_xlfn.SWITCH(J687, "M","Medium","L","Light","D","Dark")</f>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 customers!$A$1:$A$1001, customers!$B$1:$B$1001, , 0)</f>
        <v>Deonne Shortall</v>
      </c>
      <c r="G688" s="2" t="str">
        <f>IF(_xlfn.XLOOKUP(C688,customers!$A$1:$A$1001,customers!$C$1:$C$1001,,0)=0, "",_xlfn.XLOOKUP(C688,customers!$A$1:$A$1001,customers!$C$1:$C$1001,,0))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 I688="Ara","Arabica", I688="Lib", "Liberica")</f>
        <v>Robusta</v>
      </c>
      <c r="O688" t="str" cm="1">
        <f t="array" ref="O688">_xlfn.SWITCH(J688, "M","Medium","L","Light","D","Dark")</f>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 customers!$A$1:$A$1001, customers!$B$1:$B$1001, , 0)</f>
        <v>Wilton Cottier</v>
      </c>
      <c r="G689" s="2" t="str">
        <f>IF(_xlfn.XLOOKUP(C689,customers!$A$1:$A$1001,customers!$C$1:$C$1001,,0)=0, "",_xlfn.XLOOKUP(C689,customers!$A$1:$A$1001,customers!$C$1:$C$1001,,0))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 I689="Ara","Arabica", I689="Lib", "Liberica")</f>
        <v>Excelsa</v>
      </c>
      <c r="O689" t="str" cm="1">
        <f t="array" ref="O689">_xlfn.SWITCH(J689, "M","Medium","L","Light","D","Dark")</f>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 customers!$A$1:$A$1001, customers!$B$1:$B$1001, , 0)</f>
        <v>Kevan Grinsted</v>
      </c>
      <c r="G690" s="2" t="str">
        <f>IF(_xlfn.XLOOKUP(C690,customers!$A$1:$A$1001,customers!$C$1:$C$1001,,0)=0, "",_xlfn.XLOOKUP(C690,customers!$A$1:$A$1001,customers!$C$1:$C$1001,,0))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 I690="Ara","Arabica", I690="Lib", "Liberica")</f>
        <v>Arabica</v>
      </c>
      <c r="O690" t="str" cm="1">
        <f t="array" ref="O690">_xlfn.SWITCH(J690, "M","Medium","L","Light","D","Dark")</f>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 customers!$A$1:$A$1001, customers!$B$1:$B$1001, , 0)</f>
        <v>Dionne Skyner</v>
      </c>
      <c r="G691" s="2" t="str">
        <f>IF(_xlfn.XLOOKUP(C691,customers!$A$1:$A$1001,customers!$C$1:$C$1001,,0)=0, "",_xlfn.XLOOKUP(C691,customers!$A$1:$A$1001,customers!$C$1:$C$1001,,0))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 I691="Ara","Arabica", I691="Lib", "Liberica")</f>
        <v>Arabica</v>
      </c>
      <c r="O691" t="str" cm="1">
        <f t="array" ref="O691">_xlfn.SWITCH(J691, "M","Medium","L","Light","D","Dark")</f>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 customers!$A$1:$A$1001, customers!$B$1:$B$1001, , 0)</f>
        <v>Francesco Dressel</v>
      </c>
      <c r="G692" s="2" t="str">
        <f>IF(_xlfn.XLOOKUP(C692,customers!$A$1:$A$1001,customers!$C$1:$C$1001,,0)=0, "",_xlfn.XLOOKUP(C692,customers!$A$1:$A$1001,customers!$C$1:$C$1001,,0))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 I692="Ara","Arabica", I692="Lib", "Liberica")</f>
        <v>Liberica</v>
      </c>
      <c r="O692" t="str" cm="1">
        <f t="array" ref="O692">_xlfn.SWITCH(J692, "M","Medium","L","Light","D","Dark")</f>
        <v>Dark</v>
      </c>
      <c r="P692" t="str">
        <f>_xlfn.XLOOKUP(Orders[[#This Row],[Customer ID]],customers!$A$1:$A$1001,customers!$I$1:$I$1001,,0)</f>
        <v>No</v>
      </c>
    </row>
    <row r="693" spans="1:16" x14ac:dyDescent="0.3">
      <c r="A693" s="2" t="s">
        <v>4393</v>
      </c>
      <c r="B693" s="3">
        <v>44227</v>
      </c>
      <c r="C693" s="2" t="s">
        <v>4434</v>
      </c>
      <c r="D693" t="s">
        <v>6155</v>
      </c>
      <c r="E693" s="2">
        <v>2</v>
      </c>
      <c r="F693" s="2" t="str">
        <f>_xlfn.XLOOKUP(C693, customers!$A$1:$A$1001, customers!$B$1:$B$1001, , 0)</f>
        <v>Jimmy Dymoke</v>
      </c>
      <c r="G693" s="2" t="str">
        <f>IF(_xlfn.XLOOKUP(C693,customers!$A$1:$A$1001,customers!$C$1:$C$1001,,0)=0, "",_xlfn.XLOOKUP(C693,customers!$A$1:$A$1001,customers!$C$1:$C$1001,,0))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 I693="Ara","Arabica", I693="Lib", "Liberica")</f>
        <v>Arabica</v>
      </c>
      <c r="O693" t="str" cm="1">
        <f t="array" ref="O693">_xlfn.SWITCH(J693, "M","Medium","L","Light","D","Dark")</f>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 customers!$A$1:$A$1001, customers!$B$1:$B$1001, , 0)</f>
        <v>Ambrosio Weinmann</v>
      </c>
      <c r="G694" s="2" t="str">
        <f>IF(_xlfn.XLOOKUP(C694,customers!$A$1:$A$1001,customers!$C$1:$C$1001,,0)=0, "",_xlfn.XLOOKUP(C694,customers!$A$1:$A$1001,customers!$C$1:$C$1001,,0))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 I694="Ara","Arabica", I694="Lib", "Liberica")</f>
        <v>Liberica</v>
      </c>
      <c r="O694" t="str" cm="1">
        <f t="array" ref="O694">_xlfn.SWITCH(J694, "M","Medium","L","Light","D","Dark")</f>
        <v>Dark</v>
      </c>
      <c r="P694" t="str">
        <f>_xlfn.XLOOKUP(Orders[[#This Row],[Customer ID]],customers!$A$1:$A$1001,customers!$I$1:$I$1001,,0)</f>
        <v>No</v>
      </c>
    </row>
    <row r="695" spans="1:16" x14ac:dyDescent="0.3">
      <c r="A695" s="2" t="s">
        <v>4405</v>
      </c>
      <c r="B695" s="3">
        <v>44012</v>
      </c>
      <c r="C695" s="2" t="s">
        <v>4406</v>
      </c>
      <c r="D695" t="s">
        <v>6175</v>
      </c>
      <c r="E695" s="2">
        <v>2</v>
      </c>
      <c r="F695" s="2" t="str">
        <f>_xlfn.XLOOKUP(C695, customers!$A$1:$A$1001, customers!$B$1:$B$1001, , 0)</f>
        <v>Elden Andriessen</v>
      </c>
      <c r="G695" s="2" t="str">
        <f>IF(_xlfn.XLOOKUP(C695,customers!$A$1:$A$1001,customers!$C$1:$C$1001,,0)=0, "",_xlfn.XLOOKUP(C695,customers!$A$1:$A$1001,customers!$C$1:$C$1001,,0))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 I695="Ara","Arabica", I695="Lib", "Liberica")</f>
        <v>Arabica</v>
      </c>
      <c r="O695" t="str" cm="1">
        <f t="array" ref="O695">_xlfn.SWITCH(J695, "M","Medium","L","Light","D","Dark")</f>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 customers!$A$1:$A$1001, customers!$B$1:$B$1001, , 0)</f>
        <v>Roxie Deaconson</v>
      </c>
      <c r="G696" s="2" t="str">
        <f>IF(_xlfn.XLOOKUP(C696,customers!$A$1:$A$1001,customers!$C$1:$C$1001,,0)=0, "",_xlfn.XLOOKUP(C696,customers!$A$1:$A$1001,customers!$C$1:$C$1001,,0))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 I696="Ara","Arabica", I696="Lib", "Liberica")</f>
        <v>Excelsa</v>
      </c>
      <c r="O696" t="str" cm="1">
        <f t="array" ref="O696">_xlfn.SWITCH(J696, "M","Medium","L","Light","D","Dark")</f>
        <v>Dark</v>
      </c>
      <c r="P696" t="str">
        <f>_xlfn.XLOOKUP(Orders[[#This Row],[Customer ID]],customers!$A$1:$A$1001,customers!$I$1:$I$1001,,0)</f>
        <v>No</v>
      </c>
    </row>
    <row r="697" spans="1:16" x14ac:dyDescent="0.3">
      <c r="A697" s="2" t="s">
        <v>4417</v>
      </c>
      <c r="B697" s="3">
        <v>44300</v>
      </c>
      <c r="C697" s="2" t="s">
        <v>4418</v>
      </c>
      <c r="D697" t="s">
        <v>6164</v>
      </c>
      <c r="E697" s="2">
        <v>5</v>
      </c>
      <c r="F697" s="2" t="str">
        <f>_xlfn.XLOOKUP(C697, customers!$A$1:$A$1001, customers!$B$1:$B$1001, , 0)</f>
        <v>Davida Caro</v>
      </c>
      <c r="G697" s="2" t="str">
        <f>IF(_xlfn.XLOOKUP(C697,customers!$A$1:$A$1001,customers!$C$1:$C$1001,,0)=0, "",_xlfn.XLOOKUP(C697,customers!$A$1:$A$1001,customers!$C$1:$C$1001,,0))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 I697="Ara","Arabica", I697="Lib", "Liberica")</f>
        <v>Liberica</v>
      </c>
      <c r="O697" t="str" cm="1">
        <f t="array" ref="O697">_xlfn.SWITCH(J697, "M","Medium","L","Light","D","Dark")</f>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 customers!$A$1:$A$1001, customers!$B$1:$B$1001, , 0)</f>
        <v>Johna Bluck</v>
      </c>
      <c r="G698" s="2" t="str">
        <f>IF(_xlfn.XLOOKUP(C698,customers!$A$1:$A$1001,customers!$C$1:$C$1001,,0)=0, "",_xlfn.XLOOKUP(C698,customers!$A$1:$A$1001,customers!$C$1:$C$1001,,0))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 I698="Ara","Arabica", I698="Lib", "Liberica")</f>
        <v>Liberica</v>
      </c>
      <c r="O698" t="str" cm="1">
        <f t="array" ref="O698">_xlfn.SWITCH(J698, "M","Medium","L","Light","D","Dark")</f>
        <v>Dark</v>
      </c>
      <c r="P698" t="str">
        <f>_xlfn.XLOOKUP(Orders[[#This Row],[Customer ID]],customers!$A$1:$A$1001,customers!$I$1:$I$1001,,0)</f>
        <v>No</v>
      </c>
    </row>
    <row r="699" spans="1:16" x14ac:dyDescent="0.3">
      <c r="A699" s="2" t="s">
        <v>4429</v>
      </c>
      <c r="B699" s="3">
        <v>44547</v>
      </c>
      <c r="C699" s="2" t="s">
        <v>4430</v>
      </c>
      <c r="D699" t="s">
        <v>6157</v>
      </c>
      <c r="E699" s="2">
        <v>3</v>
      </c>
      <c r="F699" s="2" t="str">
        <f>_xlfn.XLOOKUP(C699, customers!$A$1:$A$1001, customers!$B$1:$B$1001, , 0)</f>
        <v>Myrle Dearden</v>
      </c>
      <c r="G699" s="2" t="str">
        <f>IF(_xlfn.XLOOKUP(C699,customers!$A$1:$A$1001,customers!$C$1:$C$1001,,0)=0, "",_xlfn.XLOOKUP(C699,customers!$A$1:$A$1001,customers!$C$1:$C$1001,,0))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 I699="Ara","Arabica", I699="Lib", "Liberica")</f>
        <v>Arabica</v>
      </c>
      <c r="O699" t="str" cm="1">
        <f t="array" ref="O699">_xlfn.SWITCH(J699, "M","Medium","L","Light","D","Dark")</f>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 customers!$A$1:$A$1001, customers!$B$1:$B$1001, , 0)</f>
        <v>Jimmy Dymoke</v>
      </c>
      <c r="G700" s="2" t="str">
        <f>IF(_xlfn.XLOOKUP(C700,customers!$A$1:$A$1001,customers!$C$1:$C$1001,,0)=0, "",_xlfn.XLOOKUP(C700,customers!$A$1:$A$1001,customers!$C$1:$C$1001,,0))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 I700="Ara","Arabica", I700="Lib", "Liberica")</f>
        <v>Liberica</v>
      </c>
      <c r="O700" t="str" cm="1">
        <f t="array" ref="O700">_xlfn.SWITCH(J700, "M","Medium","L","Light","D","Dark")</f>
        <v>Dark</v>
      </c>
      <c r="P700" t="str">
        <f>_xlfn.XLOOKUP(Orders[[#This Row],[Customer ID]],customers!$A$1:$A$1001,customers!$I$1:$I$1001,,0)</f>
        <v>No</v>
      </c>
    </row>
    <row r="701" spans="1:16" x14ac:dyDescent="0.3">
      <c r="A701" s="2" t="s">
        <v>4439</v>
      </c>
      <c r="B701" s="3">
        <v>44298</v>
      </c>
      <c r="C701" s="2" t="s">
        <v>4440</v>
      </c>
      <c r="D701" t="s">
        <v>6158</v>
      </c>
      <c r="E701" s="2">
        <v>4</v>
      </c>
      <c r="F701" s="2" t="str">
        <f>_xlfn.XLOOKUP(C701, customers!$A$1:$A$1001, customers!$B$1:$B$1001, , 0)</f>
        <v>Orland Tadman</v>
      </c>
      <c r="G701" s="2" t="str">
        <f>IF(_xlfn.XLOOKUP(C701,customers!$A$1:$A$1001,customers!$C$1:$C$1001,,0)=0, "",_xlfn.XLOOKUP(C701,customers!$A$1:$A$1001,customers!$C$1:$C$1001,,0))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 I701="Ara","Arabica", I701="Lib", "Liberica")</f>
        <v>Arabica</v>
      </c>
      <c r="O701" t="str" cm="1">
        <f t="array" ref="O701">_xlfn.SWITCH(J701, "M","Medium","L","Light","D","Dark")</f>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 customers!$A$1:$A$1001, customers!$B$1:$B$1001, , 0)</f>
        <v>Barrett Gudde</v>
      </c>
      <c r="G702" s="2" t="str">
        <f>IF(_xlfn.XLOOKUP(C702,customers!$A$1:$A$1001,customers!$C$1:$C$1001,,0)=0, "",_xlfn.XLOOKUP(C702,customers!$A$1:$A$1001,customers!$C$1:$C$1001,,0))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 I702="Ara","Arabica", I702="Lib", "Liberica")</f>
        <v>Liberica</v>
      </c>
      <c r="O702" t="str" cm="1">
        <f t="array" ref="O702">_xlfn.SWITCH(J702, "M","Medium","L","Light","D","Dark")</f>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 customers!$A$1:$A$1001, customers!$B$1:$B$1001, , 0)</f>
        <v>Nathan Sictornes</v>
      </c>
      <c r="G703" s="2" t="str">
        <f>IF(_xlfn.XLOOKUP(C703,customers!$A$1:$A$1001,customers!$C$1:$C$1001,,0)=0, "",_xlfn.XLOOKUP(C703,customers!$A$1:$A$1001,customers!$C$1:$C$1001,,0))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 I703="Ara","Arabica", I703="Lib", "Liberica")</f>
        <v>Arabica</v>
      </c>
      <c r="O703" t="str" cm="1">
        <f t="array" ref="O703">_xlfn.SWITCH(J703, "M","Medium","L","Light","D","Dark")</f>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 customers!$A$1:$A$1001, customers!$B$1:$B$1001, , 0)</f>
        <v>Vivyan Dunning</v>
      </c>
      <c r="G704" s="2" t="str">
        <f>IF(_xlfn.XLOOKUP(C704,customers!$A$1:$A$1001,customers!$C$1:$C$1001,,0)=0, "",_xlfn.XLOOKUP(C704,customers!$A$1:$A$1001,customers!$C$1:$C$1001,,0))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 I704="Ara","Arabica", I704="Lib", "Liberica")</f>
        <v>Arabica</v>
      </c>
      <c r="O704" t="str" cm="1">
        <f t="array" ref="O704">_xlfn.SWITCH(J704, "M","Medium","L","Light","D","Dark")</f>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 customers!$A$1:$A$1001, customers!$B$1:$B$1001, , 0)</f>
        <v>Doralin Baison</v>
      </c>
      <c r="G705" s="2" t="str">
        <f>IF(_xlfn.XLOOKUP(C705,customers!$A$1:$A$1001,customers!$C$1:$C$1001,,0)=0, "",_xlfn.XLOOKUP(C705,customers!$A$1:$A$1001,customers!$C$1:$C$1001,,0))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 I705="Ara","Arabica", I705="Lib", "Liberica")</f>
        <v>Liberica</v>
      </c>
      <c r="O705" t="str" cm="1">
        <f t="array" ref="O705">_xlfn.SWITCH(J705, "M","Medium","L","Light","D","Dark")</f>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 customers!$A$1:$A$1001, customers!$B$1:$B$1001, , 0)</f>
        <v>Josefina Ferens</v>
      </c>
      <c r="G706" s="2" t="str">
        <f>IF(_xlfn.XLOOKUP(C706,customers!$A$1:$A$1001,customers!$C$1:$C$1001,,0)=0, "",_xlfn.XLOOKUP(C706,customers!$A$1:$A$1001,customers!$C$1:$C$1001,,0))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 I706="Ara","Arabica", I706="Lib", "Liberica")</f>
        <v>Excelsa</v>
      </c>
      <c r="O706" t="str" cm="1">
        <f t="array" ref="O706">_xlfn.SWITCH(J706, "M","Medium","L","Light","D","Dark")</f>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 customers!$A$1:$A$1001, customers!$B$1:$B$1001, , 0)</f>
        <v>Shelley Gehring</v>
      </c>
      <c r="G707" s="2" t="str">
        <f>IF(_xlfn.XLOOKUP(C707,customers!$A$1:$A$1001,customers!$C$1:$C$1001,,0)=0, "",_xlfn.XLOOKUP(C707,customers!$A$1:$A$1001,customers!$C$1:$C$1001,,0))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 I707="Ara","Arabica", I707="Lib", "Liberica")</f>
        <v>Excelsa</v>
      </c>
      <c r="O707" t="str" cm="1">
        <f t="array" ref="O707">_xlfn.SWITCH(J707, "M","Medium","L","Light","D","Dark")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 customers!$A$1:$A$1001, customers!$B$1:$B$1001, , 0)</f>
        <v>Barrie Fallowes</v>
      </c>
      <c r="G708" s="2" t="str">
        <f>IF(_xlfn.XLOOKUP(C708,customers!$A$1:$A$1001,customers!$C$1:$C$1001,,0)=0, "",_xlfn.XLOOKUP(C708,customers!$A$1:$A$1001,customers!$C$1:$C$1001,,0))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 I708="Ara","Arabica", I708="Lib", "Liberica")</f>
        <v>Excelsa</v>
      </c>
      <c r="O708" t="str" cm="1">
        <f t="array" ref="O708">_xlfn.SWITCH(J708, "M","Medium","L","Light","D","Dark")</f>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 customers!$A$1:$A$1001, customers!$B$1:$B$1001, , 0)</f>
        <v>Nicolas Aiton</v>
      </c>
      <c r="G709" s="2" t="str">
        <f>IF(_xlfn.XLOOKUP(C709,customers!$A$1:$A$1001,customers!$C$1:$C$1001,,0)=0, "",_xlfn.XLOOKUP(C709,customers!$A$1:$A$1001,customers!$C$1:$C$1001,,0))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 I709="Ara","Arabica", I709="Lib", "Liberica")</f>
        <v>Liberica</v>
      </c>
      <c r="O709" t="str" cm="1">
        <f t="array" ref="O709">_xlfn.SWITCH(J709, "M","Medium","L","Light","D","Dark")</f>
        <v>Dark</v>
      </c>
      <c r="P709" t="str">
        <f>_xlfn.XLOOKUP(Orders[[#This Row],[Customer ID]],customers!$A$1:$A$1001,customers!$I$1:$I$1001,,0)</f>
        <v>No</v>
      </c>
    </row>
    <row r="710" spans="1:16" x14ac:dyDescent="0.3">
      <c r="A710" s="2" t="s">
        <v>4488</v>
      </c>
      <c r="B710" s="3">
        <v>43804</v>
      </c>
      <c r="C710" s="2" t="s">
        <v>4489</v>
      </c>
      <c r="D710" t="s">
        <v>6157</v>
      </c>
      <c r="E710" s="2">
        <v>2</v>
      </c>
      <c r="F710" s="2" t="str">
        <f>_xlfn.XLOOKUP(C710, customers!$A$1:$A$1001, customers!$B$1:$B$1001, , 0)</f>
        <v>Shelli De Banke</v>
      </c>
      <c r="G710" s="2" t="str">
        <f>IF(_xlfn.XLOOKUP(C710,customers!$A$1:$A$1001,customers!$C$1:$C$1001,,0)=0, "",_xlfn.XLOOKUP(C710,customers!$A$1:$A$1001,customers!$C$1:$C$1001,,0))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 I710="Ara","Arabica", I710="Lib", "Liberica")</f>
        <v>Arabica</v>
      </c>
      <c r="O710" t="str" cm="1">
        <f t="array" ref="O710">_xlfn.SWITCH(J710, "M","Medium","L","Light","D","Dark")</f>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 customers!$A$1:$A$1001, customers!$B$1:$B$1001, , 0)</f>
        <v>Lyell Murch</v>
      </c>
      <c r="G711" s="2" t="str">
        <f>IF(_xlfn.XLOOKUP(C711,customers!$A$1:$A$1001,customers!$C$1:$C$1001,,0)=0, "",_xlfn.XLOOKUP(C711,customers!$A$1:$A$1001,customers!$C$1:$C$1001,,0))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 I711="Ara","Arabica", I711="Lib", "Liberica")</f>
        <v>Excelsa</v>
      </c>
      <c r="O711" t="str" cm="1">
        <f t="array" ref="O711">_xlfn.SWITCH(J711, "M","Medium","L","Light","D","Dark")</f>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 customers!$A$1:$A$1001, customers!$B$1:$B$1001, , 0)</f>
        <v>Stearne Count</v>
      </c>
      <c r="G712" s="2" t="str">
        <f>IF(_xlfn.XLOOKUP(C712,customers!$A$1:$A$1001,customers!$C$1:$C$1001,,0)=0, "",_xlfn.XLOOKUP(C712,customers!$A$1:$A$1001,customers!$C$1:$C$1001,,0))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 I712="Ara","Arabica", I712="Lib", "Liberica")</f>
        <v>Excelsa</v>
      </c>
      <c r="O712" t="str" cm="1">
        <f t="array" ref="O712">_xlfn.SWITCH(J712, "M","Medium","L","Light","D","Dark")</f>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 customers!$A$1:$A$1001, customers!$B$1:$B$1001, , 0)</f>
        <v>Selia Ragles</v>
      </c>
      <c r="G713" s="2" t="str">
        <f>IF(_xlfn.XLOOKUP(C713,customers!$A$1:$A$1001,customers!$C$1:$C$1001,,0)=0, "",_xlfn.XLOOKUP(C713,customers!$A$1:$A$1001,customers!$C$1:$C$1001,,0))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 I713="Ara","Arabica", I713="Lib", "Liberica")</f>
        <v>Robusta</v>
      </c>
      <c r="O713" t="str" cm="1">
        <f t="array" ref="O713">_xlfn.SWITCH(J713, "M","Medium","L","Light","D","Dark")</f>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 customers!$A$1:$A$1001, customers!$B$1:$B$1001, , 0)</f>
        <v>Silas Deehan</v>
      </c>
      <c r="G714" s="2" t="str">
        <f>IF(_xlfn.XLOOKUP(C714,customers!$A$1:$A$1001,customers!$C$1:$C$1001,,0)=0, "",_xlfn.XLOOKUP(C714,customers!$A$1:$A$1001,customers!$C$1:$C$1001,,0))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 I714="Ara","Arabica", I714="Lib", "Liberica")</f>
        <v>Excelsa</v>
      </c>
      <c r="O714" t="str" cm="1">
        <f t="array" ref="O714">_xlfn.SWITCH(J714, "M","Medium","L","Light","D","Dark")</f>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 customers!$A$1:$A$1001, customers!$B$1:$B$1001, , 0)</f>
        <v>Sacha Bruun</v>
      </c>
      <c r="G715" s="2" t="str">
        <f>IF(_xlfn.XLOOKUP(C715,customers!$A$1:$A$1001,customers!$C$1:$C$1001,,0)=0, "",_xlfn.XLOOKUP(C715,customers!$A$1:$A$1001,customers!$C$1:$C$1001,,0))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 I715="Ara","Arabica", I715="Lib", "Liberica")</f>
        <v>Robusta</v>
      </c>
      <c r="O715" t="str" cm="1">
        <f t="array" ref="O715">_xlfn.SWITCH(J715, "M","Medium","L","Light","D","Dark")</f>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 customers!$A$1:$A$1001, customers!$B$1:$B$1001, , 0)</f>
        <v>Alon Pllu</v>
      </c>
      <c r="G716" s="2" t="str">
        <f>IF(_xlfn.XLOOKUP(C716,customers!$A$1:$A$1001,customers!$C$1:$C$1001,,0)=0, "",_xlfn.XLOOKUP(C716,customers!$A$1:$A$1001,customers!$C$1:$C$1001,,0))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 I716="Ara","Arabica", I716="Lib", "Liberica")</f>
        <v>Excelsa</v>
      </c>
      <c r="O716" t="str" cm="1">
        <f t="array" ref="O716">_xlfn.SWITCH(J716, "M","Medium","L","Light","D","Dark")</f>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 customers!$A$1:$A$1001, customers!$B$1:$B$1001, , 0)</f>
        <v>Gilberto Cornier</v>
      </c>
      <c r="G717" s="2" t="str">
        <f>IF(_xlfn.XLOOKUP(C717,customers!$A$1:$A$1001,customers!$C$1:$C$1001,,0)=0, "",_xlfn.XLOOKUP(C717,customers!$A$1:$A$1001,customers!$C$1:$C$1001,,0))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 I717="Ara","Arabica", I717="Lib", "Liberica")</f>
        <v>Excelsa</v>
      </c>
      <c r="O717" t="str" cm="1">
        <f t="array" ref="O717">_xlfn.SWITCH(J717, "M","Medium","L","Light","D","Dark")</f>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 customers!$A$1:$A$1001, customers!$B$1:$B$1001, , 0)</f>
        <v>Jimmy Dymoke</v>
      </c>
      <c r="G718" s="2" t="str">
        <f>IF(_xlfn.XLOOKUP(C718,customers!$A$1:$A$1001,customers!$C$1:$C$1001,,0)=0, "",_xlfn.XLOOKUP(C718,customers!$A$1:$A$1001,customers!$C$1:$C$1001,,0))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 I718="Ara","Arabica", I718="Lib", "Liberica")</f>
        <v>Robusta</v>
      </c>
      <c r="O718" t="str" cm="1">
        <f t="array" ref="O718">_xlfn.SWITCH(J718, "M","Medium","L","Light","D","Dark")</f>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 customers!$A$1:$A$1001, customers!$B$1:$B$1001, , 0)</f>
        <v>Willabella Harvison</v>
      </c>
      <c r="G719" s="2" t="str">
        <f>IF(_xlfn.XLOOKUP(C719,customers!$A$1:$A$1001,customers!$C$1:$C$1001,,0)=0, "",_xlfn.XLOOKUP(C719,customers!$A$1:$A$1001,customers!$C$1:$C$1001,,0))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 I719="Ara","Arabica", I719="Lib", "Liberica")</f>
        <v>Arabica</v>
      </c>
      <c r="O719" t="str" cm="1">
        <f t="array" ref="O719">_xlfn.SWITCH(J719, "M","Medium","L","Light","D","Dark")</f>
        <v>Dark</v>
      </c>
      <c r="P719" t="str">
        <f>_xlfn.XLOOKUP(Orders[[#This Row],[Customer ID]],customers!$A$1:$A$1001,customers!$I$1:$I$1001,,0)</f>
        <v>No</v>
      </c>
    </row>
    <row r="720" spans="1:16" x14ac:dyDescent="0.3">
      <c r="A720" s="2" t="s">
        <v>4545</v>
      </c>
      <c r="B720" s="3">
        <v>44348</v>
      </c>
      <c r="C720" s="2" t="s">
        <v>4546</v>
      </c>
      <c r="D720" t="s">
        <v>6143</v>
      </c>
      <c r="E720" s="2">
        <v>3</v>
      </c>
      <c r="F720" s="2" t="str">
        <f>_xlfn.XLOOKUP(C720, customers!$A$1:$A$1001, customers!$B$1:$B$1001, , 0)</f>
        <v>Darice Heaford</v>
      </c>
      <c r="G720" s="2" t="str">
        <f>IF(_xlfn.XLOOKUP(C720,customers!$A$1:$A$1001,customers!$C$1:$C$1001,,0)=0, "",_xlfn.XLOOKUP(C720,customers!$A$1:$A$1001,customers!$C$1:$C$1001,,0))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 I720="Ara","Arabica", I720="Lib", "Liberica")</f>
        <v>Liberica</v>
      </c>
      <c r="O720" t="str" cm="1">
        <f t="array" ref="O720">_xlfn.SWITCH(J720, "M","Medium","L","Light","D","Dark")</f>
        <v>Dark</v>
      </c>
      <c r="P720" t="str">
        <f>_xlfn.XLOOKUP(Orders[[#This Row],[Customer ID]],customers!$A$1:$A$1001,customers!$I$1:$I$1001,,0)</f>
        <v>No</v>
      </c>
    </row>
    <row r="721" spans="1:16" x14ac:dyDescent="0.3">
      <c r="A721" s="2" t="s">
        <v>4551</v>
      </c>
      <c r="B721" s="3">
        <v>44150</v>
      </c>
      <c r="C721" s="2" t="s">
        <v>4552</v>
      </c>
      <c r="D721" t="s">
        <v>6170</v>
      </c>
      <c r="E721" s="2">
        <v>5</v>
      </c>
      <c r="F721" s="2" t="str">
        <f>_xlfn.XLOOKUP(C721, customers!$A$1:$A$1001, customers!$B$1:$B$1001, , 0)</f>
        <v>Granger Fantham</v>
      </c>
      <c r="G721" s="2" t="str">
        <f>IF(_xlfn.XLOOKUP(C721,customers!$A$1:$A$1001,customers!$C$1:$C$1001,,0)=0, "",_xlfn.XLOOKUP(C721,customers!$A$1:$A$1001,customers!$C$1:$C$1001,,0))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 I721="Ara","Arabica", I721="Lib", "Liberica")</f>
        <v>Liberica</v>
      </c>
      <c r="O721" t="str" cm="1">
        <f t="array" ref="O721">_xlfn.SWITCH(J721, "M","Medium","L","Light","D","Dark")</f>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 customers!$A$1:$A$1001, customers!$B$1:$B$1001, , 0)</f>
        <v>Reynolds Crookshanks</v>
      </c>
      <c r="G722" s="2" t="str">
        <f>IF(_xlfn.XLOOKUP(C722,customers!$A$1:$A$1001,customers!$C$1:$C$1001,,0)=0, "",_xlfn.XLOOKUP(C722,customers!$A$1:$A$1001,customers!$C$1:$C$1001,,0))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 I722="Ara","Arabica", I722="Lib", "Liberica")</f>
        <v>Excelsa</v>
      </c>
      <c r="O722" t="str" cm="1">
        <f t="array" ref="O722">_xlfn.SWITCH(J722, "M","Medium","L","Light","D","Dark")</f>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 customers!$A$1:$A$1001, customers!$B$1:$B$1001, , 0)</f>
        <v>Niels Leake</v>
      </c>
      <c r="G723" s="2" t="str">
        <f>IF(_xlfn.XLOOKUP(C723,customers!$A$1:$A$1001,customers!$C$1:$C$1001,,0)=0, "",_xlfn.XLOOKUP(C723,customers!$A$1:$A$1001,customers!$C$1:$C$1001,,0))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 I723="Ara","Arabica", I723="Lib", "Liberica")</f>
        <v>Robusta</v>
      </c>
      <c r="O723" t="str" cm="1">
        <f t="array" ref="O723">_xlfn.SWITCH(J723, "M","Medium","L","Light","D","Dark")</f>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 customers!$A$1:$A$1001, customers!$B$1:$B$1001, , 0)</f>
        <v>Hetti Measures</v>
      </c>
      <c r="G724" s="2" t="str">
        <f>IF(_xlfn.XLOOKUP(C724,customers!$A$1:$A$1001,customers!$C$1:$C$1001,,0)=0, "",_xlfn.XLOOKUP(C724,customers!$A$1:$A$1001,customers!$C$1:$C$1001,,0))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 I724="Ara","Arabica", I724="Lib", "Liberica")</f>
        <v>Excelsa</v>
      </c>
      <c r="O724" t="str" cm="1">
        <f t="array" ref="O724">_xlfn.SWITCH(J724, "M","Medium","L","Light","D","Dark")</f>
        <v>Dark</v>
      </c>
      <c r="P724" t="str">
        <f>_xlfn.XLOOKUP(Orders[[#This Row],[Customer ID]],customers!$A$1:$A$1001,customers!$I$1:$I$1001,,0)</f>
        <v>No</v>
      </c>
    </row>
    <row r="725" spans="1:16" x14ac:dyDescent="0.3">
      <c r="A725" s="2" t="s">
        <v>4574</v>
      </c>
      <c r="B725" s="3">
        <v>44470</v>
      </c>
      <c r="C725" s="2" t="s">
        <v>4575</v>
      </c>
      <c r="D725" t="s">
        <v>6166</v>
      </c>
      <c r="E725" s="2">
        <v>2</v>
      </c>
      <c r="F725" s="2" t="str">
        <f>_xlfn.XLOOKUP(C725, customers!$A$1:$A$1001, customers!$B$1:$B$1001, , 0)</f>
        <v>Gay Eilhersen</v>
      </c>
      <c r="G725" s="2" t="str">
        <f>IF(_xlfn.XLOOKUP(C725,customers!$A$1:$A$1001,customers!$C$1:$C$1001,,0)=0, "",_xlfn.XLOOKUP(C725,customers!$A$1:$A$1001,customers!$C$1:$C$1001,,0))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 I725="Ara","Arabica", I725="Lib", "Liberica")</f>
        <v>Excelsa</v>
      </c>
      <c r="O725" t="str" cm="1">
        <f t="array" ref="O725">_xlfn.SWITCH(J725, "M","Medium","L","Light","D","Dark")</f>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 customers!$A$1:$A$1001, customers!$B$1:$B$1001, , 0)</f>
        <v>Nico Hubert</v>
      </c>
      <c r="G726" s="2" t="str">
        <f>IF(_xlfn.XLOOKUP(C726,customers!$A$1:$A$1001,customers!$C$1:$C$1001,,0)=0, "",_xlfn.XLOOKUP(C726,customers!$A$1:$A$1001,customers!$C$1:$C$1001,,0))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 I726="Ara","Arabica", I726="Lib", "Liberica")</f>
        <v>Arabica</v>
      </c>
      <c r="O726" t="str" cm="1">
        <f t="array" ref="O726">_xlfn.SWITCH(J726, "M","Medium","L","Light","D","Dark")</f>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 customers!$A$1:$A$1001, customers!$B$1:$B$1001, , 0)</f>
        <v>Cristina Aleixo</v>
      </c>
      <c r="G727" s="2" t="str">
        <f>IF(_xlfn.XLOOKUP(C727,customers!$A$1:$A$1001,customers!$C$1:$C$1001,,0)=0, "",_xlfn.XLOOKUP(C727,customers!$A$1:$A$1001,customers!$C$1:$C$1001,,0))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 I727="Ara","Arabica", I727="Lib", "Liberica")</f>
        <v>Arabica</v>
      </c>
      <c r="O727" t="str" cm="1">
        <f t="array" ref="O727">_xlfn.SWITCH(J727, "M","Medium","L","Light","D","Dark")</f>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 customers!$A$1:$A$1001, customers!$B$1:$B$1001, , 0)</f>
        <v>Derrek Allpress</v>
      </c>
      <c r="G728" s="2" t="str">
        <f>IF(_xlfn.XLOOKUP(C728,customers!$A$1:$A$1001,customers!$C$1:$C$1001,,0)=0, "",_xlfn.XLOOKUP(C728,customers!$A$1:$A$1001,customers!$C$1:$C$1001,,0))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 I728="Ara","Arabica", I728="Lib", "Liberica")</f>
        <v>Liberica</v>
      </c>
      <c r="O728" t="str" cm="1">
        <f t="array" ref="O728">_xlfn.SWITCH(J728, "M","Medium","L","Light","D","Dark")</f>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 customers!$A$1:$A$1001, customers!$B$1:$B$1001, , 0)</f>
        <v>Rikki Tomkowicz</v>
      </c>
      <c r="G729" s="2" t="str">
        <f>IF(_xlfn.XLOOKUP(C729,customers!$A$1:$A$1001,customers!$C$1:$C$1001,,0)=0, "",_xlfn.XLOOKUP(C729,customers!$A$1:$A$1001,customers!$C$1:$C$1001,,0))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 I729="Ara","Arabica", I729="Lib", "Liberica")</f>
        <v>Robusta</v>
      </c>
      <c r="O729" t="str" cm="1">
        <f t="array" ref="O729">_xlfn.SWITCH(J729, "M","Medium","L","Light","D","Dark")</f>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 customers!$A$1:$A$1001, customers!$B$1:$B$1001, , 0)</f>
        <v>Rochette Huscroft</v>
      </c>
      <c r="G730" s="2" t="str">
        <f>IF(_xlfn.XLOOKUP(C730,customers!$A$1:$A$1001,customers!$C$1:$C$1001,,0)=0, "",_xlfn.XLOOKUP(C730,customers!$A$1:$A$1001,customers!$C$1:$C$1001,,0))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 I730="Ara","Arabica", I730="Lib", "Liberica")</f>
        <v>Excelsa</v>
      </c>
      <c r="O730" t="str" cm="1">
        <f t="array" ref="O730">_xlfn.SWITCH(J730, "M","Medium","L","Light","D","Dark")</f>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 customers!$A$1:$A$1001, customers!$B$1:$B$1001, , 0)</f>
        <v>Selle Scurrer</v>
      </c>
      <c r="G731" s="2" t="str">
        <f>IF(_xlfn.XLOOKUP(C731,customers!$A$1:$A$1001,customers!$C$1:$C$1001,,0)=0, "",_xlfn.XLOOKUP(C731,customers!$A$1:$A$1001,customers!$C$1:$C$1001,,0))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 I731="Ara","Arabica", I731="Lib", "Liberica")</f>
        <v>Liberica</v>
      </c>
      <c r="O731" t="str" cm="1">
        <f t="array" ref="O731">_xlfn.SWITCH(J731, "M","Medium","L","Light","D","Dark")</f>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 customers!$A$1:$A$1001, customers!$B$1:$B$1001, , 0)</f>
        <v>Andie Rudram</v>
      </c>
      <c r="G732" s="2" t="str">
        <f>IF(_xlfn.XLOOKUP(C732,customers!$A$1:$A$1001,customers!$C$1:$C$1001,,0)=0, "",_xlfn.XLOOKUP(C732,customers!$A$1:$A$1001,customers!$C$1:$C$1001,,0))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 I732="Ara","Arabica", I732="Lib", "Liberica")</f>
        <v>Liberica</v>
      </c>
      <c r="O732" t="str" cm="1">
        <f t="array" ref="O732">_xlfn.SWITCH(J732, "M","Medium","L","Light","D","Dark")</f>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 customers!$A$1:$A$1001, customers!$B$1:$B$1001, , 0)</f>
        <v>Leta Clarricoates</v>
      </c>
      <c r="G733" s="2" t="str">
        <f>IF(_xlfn.XLOOKUP(C733,customers!$A$1:$A$1001,customers!$C$1:$C$1001,,0)=0, "",_xlfn.XLOOKUP(C733,customers!$A$1:$A$1001,customers!$C$1:$C$1001,,0))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 I733="Ara","Arabica", I733="Lib", "Liberica")</f>
        <v>Liberica</v>
      </c>
      <c r="O733" t="str" cm="1">
        <f t="array" ref="O733">_xlfn.SWITCH(J733, "M","Medium","L","Light","D","Dark")</f>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 customers!$A$1:$A$1001, customers!$B$1:$B$1001, , 0)</f>
        <v>Jacquelyn Maha</v>
      </c>
      <c r="G734" s="2" t="str">
        <f>IF(_xlfn.XLOOKUP(C734,customers!$A$1:$A$1001,customers!$C$1:$C$1001,,0)=0, "",_xlfn.XLOOKUP(C734,customers!$A$1:$A$1001,customers!$C$1:$C$1001,,0))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 I734="Ara","Arabica", I734="Lib", "Liberica")</f>
        <v>Excelsa</v>
      </c>
      <c r="O734" t="str" cm="1">
        <f t="array" ref="O734">_xlfn.SWITCH(J734, "M","Medium","L","Light","D","Dark")</f>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 customers!$A$1:$A$1001, customers!$B$1:$B$1001, , 0)</f>
        <v>Glory Clemon</v>
      </c>
      <c r="G735" s="2" t="str">
        <f>IF(_xlfn.XLOOKUP(C735,customers!$A$1:$A$1001,customers!$C$1:$C$1001,,0)=0, "",_xlfn.XLOOKUP(C735,customers!$A$1:$A$1001,customers!$C$1:$C$1001,,0))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 I735="Ara","Arabica", I735="Lib", "Liberica")</f>
        <v>Liberica</v>
      </c>
      <c r="O735" t="str" cm="1">
        <f t="array" ref="O735">_xlfn.SWITCH(J735, "M","Medium","L","Light","D","Dark")</f>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 customers!$A$1:$A$1001, customers!$B$1:$B$1001, , 0)</f>
        <v>Alica Kift</v>
      </c>
      <c r="G736" s="2" t="str">
        <f>IF(_xlfn.XLOOKUP(C736,customers!$A$1:$A$1001,customers!$C$1:$C$1001,,0)=0, "",_xlfn.XLOOKUP(C736,customers!$A$1:$A$1001,customers!$C$1:$C$1001,,0))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 I736="Ara","Arabica", I736="Lib", "Liberica")</f>
        <v>Robusta</v>
      </c>
      <c r="O736" t="str" cm="1">
        <f t="array" ref="O736">_xlfn.SWITCH(J736, "M","Medium","L","Light","D","Dark")</f>
        <v>Dark</v>
      </c>
      <c r="P736" t="str">
        <f>_xlfn.XLOOKUP(Orders[[#This Row],[Customer ID]],customers!$A$1:$A$1001,customers!$I$1:$I$1001,,0)</f>
        <v>No</v>
      </c>
    </row>
    <row r="737" spans="1:16" x14ac:dyDescent="0.3">
      <c r="A737" s="2" t="s">
        <v>4642</v>
      </c>
      <c r="B737" s="3">
        <v>44757</v>
      </c>
      <c r="C737" s="2" t="s">
        <v>4643</v>
      </c>
      <c r="D737" t="s">
        <v>6153</v>
      </c>
      <c r="E737" s="2">
        <v>6</v>
      </c>
      <c r="F737" s="2" t="str">
        <f>_xlfn.XLOOKUP(C737, customers!$A$1:$A$1001, customers!$B$1:$B$1001, , 0)</f>
        <v>Babb Pollins</v>
      </c>
      <c r="G737" s="2" t="str">
        <f>IF(_xlfn.XLOOKUP(C737,customers!$A$1:$A$1001,customers!$C$1:$C$1001,,0)=0, "",_xlfn.XLOOKUP(C737,customers!$A$1:$A$1001,customers!$C$1:$C$1001,,0))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 I737="Ara","Arabica", I737="Lib", "Liberica")</f>
        <v>Excelsa</v>
      </c>
      <c r="O737" t="str" cm="1">
        <f t="array" ref="O737">_xlfn.SWITCH(J737, "M","Medium","L","Light","D","Dark")</f>
        <v>Dark</v>
      </c>
      <c r="P737" t="str">
        <f>_xlfn.XLOOKUP(Orders[[#This Row],[Customer ID]],customers!$A$1:$A$1001,customers!$I$1:$I$1001,,0)</f>
        <v>No</v>
      </c>
    </row>
    <row r="738" spans="1:16" x14ac:dyDescent="0.3">
      <c r="A738" s="2" t="s">
        <v>4647</v>
      </c>
      <c r="B738" s="3">
        <v>43508</v>
      </c>
      <c r="C738" s="2" t="s">
        <v>4648</v>
      </c>
      <c r="D738" t="s">
        <v>6143</v>
      </c>
      <c r="E738" s="2">
        <v>2</v>
      </c>
      <c r="F738" s="2" t="str">
        <f>_xlfn.XLOOKUP(C738, customers!$A$1:$A$1001, customers!$B$1:$B$1001, , 0)</f>
        <v>Jarret Toye</v>
      </c>
      <c r="G738" s="2" t="str">
        <f>IF(_xlfn.XLOOKUP(C738,customers!$A$1:$A$1001,customers!$C$1:$C$1001,,0)=0, "",_xlfn.XLOOKUP(C738,customers!$A$1:$A$1001,customers!$C$1:$C$1001,,0))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 I738="Ara","Arabica", I738="Lib", "Liberica")</f>
        <v>Liberica</v>
      </c>
      <c r="O738" t="str" cm="1">
        <f t="array" ref="O738">_xlfn.SWITCH(J738, "M","Medium","L","Light","D","Dark")</f>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 customers!$A$1:$A$1001, customers!$B$1:$B$1001, , 0)</f>
        <v>Carlie Linskill</v>
      </c>
      <c r="G739" s="2" t="str">
        <f>IF(_xlfn.XLOOKUP(C739,customers!$A$1:$A$1001,customers!$C$1:$C$1001,,0)=0, "",_xlfn.XLOOKUP(C739,customers!$A$1:$A$1001,customers!$C$1:$C$1001,,0))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 I739="Ara","Arabica", I739="Lib", "Liberica")</f>
        <v>Arabica</v>
      </c>
      <c r="O739" t="str" cm="1">
        <f t="array" ref="O739">_xlfn.SWITCH(J739, "M","Medium","L","Light","D","Dark")</f>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 customers!$A$1:$A$1001, customers!$B$1:$B$1001, , 0)</f>
        <v>Natal Vigrass</v>
      </c>
      <c r="G740" s="2" t="str">
        <f>IF(_xlfn.XLOOKUP(C740,customers!$A$1:$A$1001,customers!$C$1:$C$1001,,0)=0, "",_xlfn.XLOOKUP(C740,customers!$A$1:$A$1001,customers!$C$1:$C$1001,,0))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 I740="Ara","Arabica", I740="Lib", "Liberica")</f>
        <v>Robusta</v>
      </c>
      <c r="O740" t="str" cm="1">
        <f t="array" ref="O740">_xlfn.SWITCH(J740, "M","Medium","L","Light","D","Dark")</f>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 customers!$A$1:$A$1001, customers!$B$1:$B$1001, , 0)</f>
        <v>Jimmy Dymoke</v>
      </c>
      <c r="G741" s="2" t="str">
        <f>IF(_xlfn.XLOOKUP(C741,customers!$A$1:$A$1001,customers!$C$1:$C$1001,,0)=0, "",_xlfn.XLOOKUP(C741,customers!$A$1:$A$1001,customers!$C$1:$C$1001,,0))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 I741="Ara","Arabica", I741="Lib", "Liberica")</f>
        <v>Excelsa</v>
      </c>
      <c r="O741" t="str" cm="1">
        <f t="array" ref="O741">_xlfn.SWITCH(J741, "M","Medium","L","Light","D","Dark")</f>
        <v>Dark</v>
      </c>
      <c r="P741" t="str">
        <f>_xlfn.XLOOKUP(Orders[[#This Row],[Customer ID]],customers!$A$1:$A$1001,customers!$I$1:$I$1001,,0)</f>
        <v>No</v>
      </c>
    </row>
    <row r="742" spans="1:16" x14ac:dyDescent="0.3">
      <c r="A742" s="2" t="s">
        <v>4670</v>
      </c>
      <c r="B742" s="3">
        <v>44643</v>
      </c>
      <c r="C742" s="2" t="s">
        <v>4671</v>
      </c>
      <c r="D742" t="s">
        <v>6173</v>
      </c>
      <c r="E742" s="2">
        <v>4</v>
      </c>
      <c r="F742" s="2" t="str">
        <f>_xlfn.XLOOKUP(C742, customers!$A$1:$A$1001, customers!$B$1:$B$1001, , 0)</f>
        <v>Kandace Cragell</v>
      </c>
      <c r="G742" s="2" t="str">
        <f>IF(_xlfn.XLOOKUP(C742,customers!$A$1:$A$1001,customers!$C$1:$C$1001,,0)=0, "",_xlfn.XLOOKUP(C742,customers!$A$1:$A$1001,customers!$C$1:$C$1001,,0))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 I742="Ara","Arabica", I742="Lib", "Liberica")</f>
        <v>Robusta</v>
      </c>
      <c r="O742" t="str" cm="1">
        <f t="array" ref="O742">_xlfn.SWITCH(J742, "M","Medium","L","Light","D","Dark")</f>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 customers!$A$1:$A$1001, customers!$B$1:$B$1001, , 0)</f>
        <v>Lyon Ibert</v>
      </c>
      <c r="G743" s="2" t="str">
        <f>IF(_xlfn.XLOOKUP(C743,customers!$A$1:$A$1001,customers!$C$1:$C$1001,,0)=0, "",_xlfn.XLOOKUP(C743,customers!$A$1:$A$1001,customers!$C$1:$C$1001,,0))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 I743="Ara","Arabica", I743="Lib", "Liberica")</f>
        <v>Liberica</v>
      </c>
      <c r="O743" t="str" cm="1">
        <f t="array" ref="O743">_xlfn.SWITCH(J743, "M","Medium","L","Light","D","Dark")</f>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 customers!$A$1:$A$1001, customers!$B$1:$B$1001, , 0)</f>
        <v>Reese Lidgey</v>
      </c>
      <c r="G744" s="2" t="str">
        <f>IF(_xlfn.XLOOKUP(C744,customers!$A$1:$A$1001,customers!$C$1:$C$1001,,0)=0, "",_xlfn.XLOOKUP(C744,customers!$A$1:$A$1001,customers!$C$1:$C$1001,,0))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 I744="Ara","Arabica", I744="Lib", "Liberica")</f>
        <v>Liberica</v>
      </c>
      <c r="O744" t="str" cm="1">
        <f t="array" ref="O744">_xlfn.SWITCH(J744, "M","Medium","L","Light","D","Dark")</f>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 customers!$A$1:$A$1001, customers!$B$1:$B$1001, , 0)</f>
        <v>Tersina Castagne</v>
      </c>
      <c r="G745" s="2" t="str">
        <f>IF(_xlfn.XLOOKUP(C745,customers!$A$1:$A$1001,customers!$C$1:$C$1001,,0)=0, "",_xlfn.XLOOKUP(C745,customers!$A$1:$A$1001,customers!$C$1:$C$1001,,0))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 I745="Ara","Arabica", I745="Lib", "Liberica")</f>
        <v>Arabica</v>
      </c>
      <c r="O745" t="str" cm="1">
        <f t="array" ref="O745">_xlfn.SWITCH(J745, "M","Medium","L","Light","D","Dark")</f>
        <v>Dark</v>
      </c>
      <c r="P745" t="str">
        <f>_xlfn.XLOOKUP(Orders[[#This Row],[Customer ID]],customers!$A$1:$A$1001,customers!$I$1:$I$1001,,0)</f>
        <v>No</v>
      </c>
    </row>
    <row r="746" spans="1:16" x14ac:dyDescent="0.3">
      <c r="A746" s="2" t="s">
        <v>4694</v>
      </c>
      <c r="B746" s="3">
        <v>43539</v>
      </c>
      <c r="C746" s="2" t="s">
        <v>4695</v>
      </c>
      <c r="D746" t="s">
        <v>6174</v>
      </c>
      <c r="E746" s="2">
        <v>6</v>
      </c>
      <c r="F746" s="2" t="str">
        <f>_xlfn.XLOOKUP(C746, customers!$A$1:$A$1001, customers!$B$1:$B$1001, , 0)</f>
        <v>Samuele Klaaassen</v>
      </c>
      <c r="G746" s="2" t="str">
        <f>IF(_xlfn.XLOOKUP(C746,customers!$A$1:$A$1001,customers!$C$1:$C$1001,,0)=0, "",_xlfn.XLOOKUP(C746,customers!$A$1:$A$1001,customers!$C$1:$C$1001,,0))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 I746="Ara","Arabica", I746="Lib", "Liberica")</f>
        <v>Robusta</v>
      </c>
      <c r="O746" t="str" cm="1">
        <f t="array" ref="O746">_xlfn.SWITCH(J746, "M","Medium","L","Light","D","Dark")</f>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 customers!$A$1:$A$1001, customers!$B$1:$B$1001, , 0)</f>
        <v>Jordana Halden</v>
      </c>
      <c r="G747" s="2" t="str">
        <f>IF(_xlfn.XLOOKUP(C747,customers!$A$1:$A$1001,customers!$C$1:$C$1001,,0)=0, "",_xlfn.XLOOKUP(C747,customers!$A$1:$A$1001,customers!$C$1:$C$1001,,0))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 I747="Ara","Arabica", I747="Lib", "Liberica")</f>
        <v>Excelsa</v>
      </c>
      <c r="O747" t="str" cm="1">
        <f t="array" ref="O747">_xlfn.SWITCH(J747, "M","Medium","L","Light","D","Dark")</f>
        <v>Dark</v>
      </c>
      <c r="P747" t="str">
        <f>_xlfn.XLOOKUP(Orders[[#This Row],[Customer ID]],customers!$A$1:$A$1001,customers!$I$1:$I$1001,,0)</f>
        <v>No</v>
      </c>
    </row>
    <row r="748" spans="1:16" x14ac:dyDescent="0.3">
      <c r="A748" s="2" t="s">
        <v>4705</v>
      </c>
      <c r="B748" s="3">
        <v>43741</v>
      </c>
      <c r="C748" s="2" t="s">
        <v>4706</v>
      </c>
      <c r="D748" t="s">
        <v>6155</v>
      </c>
      <c r="E748" s="2">
        <v>3</v>
      </c>
      <c r="F748" s="2" t="str">
        <f>_xlfn.XLOOKUP(C748, customers!$A$1:$A$1001, customers!$B$1:$B$1001, , 0)</f>
        <v>Hussein Olliff</v>
      </c>
      <c r="G748" s="2" t="str">
        <f>IF(_xlfn.XLOOKUP(C748,customers!$A$1:$A$1001,customers!$C$1:$C$1001,,0)=0, "",_xlfn.XLOOKUP(C748,customers!$A$1:$A$1001,customers!$C$1:$C$1001,,0))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 I748="Ara","Arabica", I748="Lib", "Liberica")</f>
        <v>Arabica</v>
      </c>
      <c r="O748" t="str" cm="1">
        <f t="array" ref="O748">_xlfn.SWITCH(J748, "M","Medium","L","Light","D","Dark")</f>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 customers!$A$1:$A$1001, customers!$B$1:$B$1001, , 0)</f>
        <v>Teddi Quadri</v>
      </c>
      <c r="G749" s="2" t="str">
        <f>IF(_xlfn.XLOOKUP(C749,customers!$A$1:$A$1001,customers!$C$1:$C$1001,,0)=0, "",_xlfn.XLOOKUP(C749,customers!$A$1:$A$1001,customers!$C$1:$C$1001,,0))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 I749="Ara","Arabica", I749="Lib", "Liberica")</f>
        <v>Liberica</v>
      </c>
      <c r="O749" t="str" cm="1">
        <f t="array" ref="O749">_xlfn.SWITCH(J749, "M","Medium","L","Light","D","Dark")</f>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 customers!$A$1:$A$1001, customers!$B$1:$B$1001, , 0)</f>
        <v>Felita Eshmade</v>
      </c>
      <c r="G750" s="2" t="str">
        <f>IF(_xlfn.XLOOKUP(C750,customers!$A$1:$A$1001,customers!$C$1:$C$1001,,0)=0, "",_xlfn.XLOOKUP(C750,customers!$A$1:$A$1001,customers!$C$1:$C$1001,,0))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 I750="Ara","Arabica", I750="Lib", "Liberica")</f>
        <v>Excelsa</v>
      </c>
      <c r="O750" t="str" cm="1">
        <f t="array" ref="O750">_xlfn.SWITCH(J750, "M","Medium","L","Light","D","Dark")</f>
        <v>Dark</v>
      </c>
      <c r="P750" t="str">
        <f>_xlfn.XLOOKUP(Orders[[#This Row],[Customer ID]],customers!$A$1:$A$1001,customers!$I$1:$I$1001,,0)</f>
        <v>No</v>
      </c>
    </row>
    <row r="751" spans="1:16" x14ac:dyDescent="0.3">
      <c r="A751" s="2" t="s">
        <v>4723</v>
      </c>
      <c r="B751" s="3">
        <v>44209</v>
      </c>
      <c r="C751" s="2" t="s">
        <v>4724</v>
      </c>
      <c r="D751" t="s">
        <v>6163</v>
      </c>
      <c r="E751" s="2">
        <v>2</v>
      </c>
      <c r="F751" s="2" t="str">
        <f>_xlfn.XLOOKUP(C751, customers!$A$1:$A$1001, customers!$B$1:$B$1001, , 0)</f>
        <v>Melodie OIlier</v>
      </c>
      <c r="G751" s="2" t="str">
        <f>IF(_xlfn.XLOOKUP(C751,customers!$A$1:$A$1001,customers!$C$1:$C$1001,,0)=0, "",_xlfn.XLOOKUP(C751,customers!$A$1:$A$1001,customers!$C$1:$C$1001,,0))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 I751="Ara","Arabica", I751="Lib", "Liberica")</f>
        <v>Robusta</v>
      </c>
      <c r="O751" t="str" cm="1">
        <f t="array" ref="O751">_xlfn.SWITCH(J751, "M","Medium","L","Light","D","Dark")</f>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 customers!$A$1:$A$1001, customers!$B$1:$B$1001, , 0)</f>
        <v>Hazel Iacopini</v>
      </c>
      <c r="G752" s="2" t="str">
        <f>IF(_xlfn.XLOOKUP(C752,customers!$A$1:$A$1001,customers!$C$1:$C$1001,,0)=0, "",_xlfn.XLOOKUP(C752,customers!$A$1:$A$1001,customers!$C$1:$C$1001,,0))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 I752="Ara","Arabica", I752="Lib", "Liberica")</f>
        <v>Robusta</v>
      </c>
      <c r="O752" t="str" cm="1">
        <f t="array" ref="O752">_xlfn.SWITCH(J752, "M","Medium","L","Light","D","Dark")</f>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 customers!$A$1:$A$1001, customers!$B$1:$B$1001, , 0)</f>
        <v>Vinny Shoebotham</v>
      </c>
      <c r="G753" s="2" t="str">
        <f>IF(_xlfn.XLOOKUP(C753,customers!$A$1:$A$1001,customers!$C$1:$C$1001,,0)=0, "",_xlfn.XLOOKUP(C753,customers!$A$1:$A$1001,customers!$C$1:$C$1001,,0))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 I753="Ara","Arabica", I753="Lib", "Liberica")</f>
        <v>Liberica</v>
      </c>
      <c r="O753" t="str" cm="1">
        <f t="array" ref="O753">_xlfn.SWITCH(J753, "M","Medium","L","Light","D","Dark")</f>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 customers!$A$1:$A$1001, customers!$B$1:$B$1001, , 0)</f>
        <v>Bran Sterke</v>
      </c>
      <c r="G754" s="2" t="str">
        <f>IF(_xlfn.XLOOKUP(C754,customers!$A$1:$A$1001,customers!$C$1:$C$1001,,0)=0, "",_xlfn.XLOOKUP(C754,customers!$A$1:$A$1001,customers!$C$1:$C$1001,,0))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 I754="Ara","Arabica", I754="Lib", "Liberica")</f>
        <v>Excelsa</v>
      </c>
      <c r="O754" t="str" cm="1">
        <f t="array" ref="O754">_xlfn.SWITCH(J754, "M","Medium","L","Light","D","Dark")</f>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 customers!$A$1:$A$1001, customers!$B$1:$B$1001, , 0)</f>
        <v>Simone Capon</v>
      </c>
      <c r="G755" s="2" t="str">
        <f>IF(_xlfn.XLOOKUP(C755,customers!$A$1:$A$1001,customers!$C$1:$C$1001,,0)=0, "",_xlfn.XLOOKUP(C755,customers!$A$1:$A$1001,customers!$C$1:$C$1001,,0))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 I755="Ara","Arabica", I755="Lib", "Liberica")</f>
        <v>Arabica</v>
      </c>
      <c r="O755" t="str" cm="1">
        <f t="array" ref="O755">_xlfn.SWITCH(J755, "M","Medium","L","Light","D","Dark")</f>
        <v>Dark</v>
      </c>
      <c r="P755" t="str">
        <f>_xlfn.XLOOKUP(Orders[[#This Row],[Customer ID]],customers!$A$1:$A$1001,customers!$I$1:$I$1001,,0)</f>
        <v>No</v>
      </c>
    </row>
    <row r="756" spans="1:16" x14ac:dyDescent="0.3">
      <c r="A756" s="2" t="s">
        <v>4753</v>
      </c>
      <c r="B756" s="3">
        <v>44726</v>
      </c>
      <c r="C756" s="2" t="s">
        <v>4434</v>
      </c>
      <c r="D756" t="s">
        <v>6154</v>
      </c>
      <c r="E756" s="2">
        <v>6</v>
      </c>
      <c r="F756" s="2" t="str">
        <f>_xlfn.XLOOKUP(C756, customers!$A$1:$A$1001, customers!$B$1:$B$1001, , 0)</f>
        <v>Jimmy Dymoke</v>
      </c>
      <c r="G756" s="2" t="str">
        <f>IF(_xlfn.XLOOKUP(C756,customers!$A$1:$A$1001,customers!$C$1:$C$1001,,0)=0, "",_xlfn.XLOOKUP(C756,customers!$A$1:$A$1001,customers!$C$1:$C$1001,,0))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 I756="Ara","Arabica", I756="Lib", "Liberica")</f>
        <v>Arabica</v>
      </c>
      <c r="O756" t="str" cm="1">
        <f t="array" ref="O756">_xlfn.SWITCH(J756, "M","Medium","L","Light","D","Dark")</f>
        <v>Dark</v>
      </c>
      <c r="P756" t="str">
        <f>_xlfn.XLOOKUP(Orders[[#This Row],[Customer ID]],customers!$A$1:$A$1001,customers!$I$1:$I$1001,,0)</f>
        <v>No</v>
      </c>
    </row>
    <row r="757" spans="1:16" x14ac:dyDescent="0.3">
      <c r="A757" s="2" t="s">
        <v>4758</v>
      </c>
      <c r="B757" s="3">
        <v>44397</v>
      </c>
      <c r="C757" s="2" t="s">
        <v>4759</v>
      </c>
      <c r="D757" t="s">
        <v>6145</v>
      </c>
      <c r="E757" s="2">
        <v>6</v>
      </c>
      <c r="F757" s="2" t="str">
        <f>_xlfn.XLOOKUP(C757, customers!$A$1:$A$1001, customers!$B$1:$B$1001, , 0)</f>
        <v>Foster Constance</v>
      </c>
      <c r="G757" s="2" t="str">
        <f>IF(_xlfn.XLOOKUP(C757,customers!$A$1:$A$1001,customers!$C$1:$C$1001,,0)=0, "",_xlfn.XLOOKUP(C757,customers!$A$1:$A$1001,customers!$C$1:$C$1001,,0))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 I757="Ara","Arabica", I757="Lib", "Liberica")</f>
        <v>Liberica</v>
      </c>
      <c r="O757" t="str" cm="1">
        <f t="array" ref="O757">_xlfn.SWITCH(J757, "M","Medium","L","Light","D","Dark")</f>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 customers!$A$1:$A$1001, customers!$B$1:$B$1001, , 0)</f>
        <v>Fernando Sulman</v>
      </c>
      <c r="G758" s="2" t="str">
        <f>IF(_xlfn.XLOOKUP(C758,customers!$A$1:$A$1001,customers!$C$1:$C$1001,,0)=0, "",_xlfn.XLOOKUP(C758,customers!$A$1:$A$1001,customers!$C$1:$C$1001,,0))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 I758="Ara","Arabica", I758="Lib", "Liberica")</f>
        <v>Robusta</v>
      </c>
      <c r="O758" t="str" cm="1">
        <f t="array" ref="O758">_xlfn.SWITCH(J758, "M","Medium","L","Light","D","Dark")</f>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 customers!$A$1:$A$1001, customers!$B$1:$B$1001, , 0)</f>
        <v>Dorotea Hollyman</v>
      </c>
      <c r="G759" s="2" t="str">
        <f>IF(_xlfn.XLOOKUP(C759,customers!$A$1:$A$1001,customers!$C$1:$C$1001,,0)=0, "",_xlfn.XLOOKUP(C759,customers!$A$1:$A$1001,customers!$C$1:$C$1001,,0))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 I759="Ara","Arabica", I759="Lib", "Liberica")</f>
        <v>Arabica</v>
      </c>
      <c r="O759" t="str" cm="1">
        <f t="array" ref="O759">_xlfn.SWITCH(J759, "M","Medium","L","Light","D","Dark")</f>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 customers!$A$1:$A$1001, customers!$B$1:$B$1001, , 0)</f>
        <v>Lorelei Nardoni</v>
      </c>
      <c r="G760" s="2" t="str">
        <f>IF(_xlfn.XLOOKUP(C760,customers!$A$1:$A$1001,customers!$C$1:$C$1001,,0)=0, "",_xlfn.XLOOKUP(C760,customers!$A$1:$A$1001,customers!$C$1:$C$1001,,0))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 I760="Ara","Arabica", I760="Lib", "Liberica")</f>
        <v>Robusta</v>
      </c>
      <c r="O760" t="str" cm="1">
        <f t="array" ref="O760">_xlfn.SWITCH(J760, "M","Medium","L","Light","D","Dark")</f>
        <v>Dark</v>
      </c>
      <c r="P760" t="str">
        <f>_xlfn.XLOOKUP(Orders[[#This Row],[Customer ID]],customers!$A$1:$A$1001,customers!$I$1:$I$1001,,0)</f>
        <v>No</v>
      </c>
    </row>
    <row r="761" spans="1:16" x14ac:dyDescent="0.3">
      <c r="A761" s="2" t="s">
        <v>4781</v>
      </c>
      <c r="B761" s="3">
        <v>44126</v>
      </c>
      <c r="C761" s="2" t="s">
        <v>4782</v>
      </c>
      <c r="D761" t="s">
        <v>6165</v>
      </c>
      <c r="E761" s="2">
        <v>1</v>
      </c>
      <c r="F761" s="2" t="str">
        <f>_xlfn.XLOOKUP(C761, customers!$A$1:$A$1001, customers!$B$1:$B$1001, , 0)</f>
        <v>Dallas Yarham</v>
      </c>
      <c r="G761" s="2" t="str">
        <f>IF(_xlfn.XLOOKUP(C761,customers!$A$1:$A$1001,customers!$C$1:$C$1001,,0)=0, "",_xlfn.XLOOKUP(C761,customers!$A$1:$A$1001,customers!$C$1:$C$1001,,0))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 I761="Ara","Arabica", I761="Lib", "Liberica")</f>
        <v>Liberica</v>
      </c>
      <c r="O761" t="str" cm="1">
        <f t="array" ref="O761">_xlfn.SWITCH(J761, "M","Medium","L","Light","D","Dark")</f>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 customers!$A$1:$A$1001, customers!$B$1:$B$1001, , 0)</f>
        <v>Arlana Ferrea</v>
      </c>
      <c r="G762" s="2" t="str">
        <f>IF(_xlfn.XLOOKUP(C762,customers!$A$1:$A$1001,customers!$C$1:$C$1001,,0)=0, "",_xlfn.XLOOKUP(C762,customers!$A$1:$A$1001,customers!$C$1:$C$1001,,0))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 I762="Ara","Arabica", I762="Lib", "Liberica")</f>
        <v>Excelsa</v>
      </c>
      <c r="O762" t="str" cm="1">
        <f t="array" ref="O762">_xlfn.SWITCH(J762, "M","Medium","L","Light","D","Dark")</f>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 customers!$A$1:$A$1001, customers!$B$1:$B$1001, , 0)</f>
        <v>Chuck Kendrick</v>
      </c>
      <c r="G763" s="2" t="str">
        <f>IF(_xlfn.XLOOKUP(C763,customers!$A$1:$A$1001,customers!$C$1:$C$1001,,0)=0, "",_xlfn.XLOOKUP(C763,customers!$A$1:$A$1001,customers!$C$1:$C$1001,,0))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 I763="Ara","Arabica", I763="Lib", "Liberica")</f>
        <v>Excelsa</v>
      </c>
      <c r="O763" t="str" cm="1">
        <f t="array" ref="O763">_xlfn.SWITCH(J763, "M","Medium","L","Light","D","Dark")</f>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 customers!$A$1:$A$1001, customers!$B$1:$B$1001, , 0)</f>
        <v>Sharona Danilchik</v>
      </c>
      <c r="G764" s="2" t="str">
        <f>IF(_xlfn.XLOOKUP(C764,customers!$A$1:$A$1001,customers!$C$1:$C$1001,,0)=0, "",_xlfn.XLOOKUP(C764,customers!$A$1:$A$1001,customers!$C$1:$C$1001,,0))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 I764="Ara","Arabica", I764="Lib", "Liberica")</f>
        <v>Liberica</v>
      </c>
      <c r="O764" t="str" cm="1">
        <f t="array" ref="O764">_xlfn.SWITCH(J764, "M","Medium","L","Light","D","Dark")</f>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 customers!$A$1:$A$1001, customers!$B$1:$B$1001, , 0)</f>
        <v>Sarajane Potter</v>
      </c>
      <c r="G765" s="2" t="str">
        <f>IF(_xlfn.XLOOKUP(C765,customers!$A$1:$A$1001,customers!$C$1:$C$1001,,0)=0, "",_xlfn.XLOOKUP(C765,customers!$A$1:$A$1001,customers!$C$1:$C$1001,,0))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 I765="Ara","Arabica", I765="Lib", "Liberica")</f>
        <v>Arabica</v>
      </c>
      <c r="O765" t="str" cm="1">
        <f t="array" ref="O765">_xlfn.SWITCH(J765, "M","Medium","L","Light","D","Dark")</f>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 customers!$A$1:$A$1001, customers!$B$1:$B$1001, , 0)</f>
        <v>Bobby Folomkin</v>
      </c>
      <c r="G766" s="2" t="str">
        <f>IF(_xlfn.XLOOKUP(C766,customers!$A$1:$A$1001,customers!$C$1:$C$1001,,0)=0, "",_xlfn.XLOOKUP(C766,customers!$A$1:$A$1001,customers!$C$1:$C$1001,,0))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 I766="Ara","Arabica", I766="Lib", "Liberica")</f>
        <v>Arabica</v>
      </c>
      <c r="O766" t="str" cm="1">
        <f t="array" ref="O766">_xlfn.SWITCH(J766, "M","Medium","L","Light","D","Dark")</f>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 customers!$A$1:$A$1001, customers!$B$1:$B$1001, , 0)</f>
        <v>Rafferty Pursglove</v>
      </c>
      <c r="G767" s="2" t="str">
        <f>IF(_xlfn.XLOOKUP(C767,customers!$A$1:$A$1001,customers!$C$1:$C$1001,,0)=0, "",_xlfn.XLOOKUP(C767,customers!$A$1:$A$1001,customers!$C$1:$C$1001,,0))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 I767="Ara","Arabica", I767="Lib", "Liberica")</f>
        <v>Robusta</v>
      </c>
      <c r="O767" t="str" cm="1">
        <f t="array" ref="O767">_xlfn.SWITCH(J767, "M","Medium","L","Light","D","Dark")</f>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 customers!$A$1:$A$1001, customers!$B$1:$B$1001, , 0)</f>
        <v>Rafferty Pursglove</v>
      </c>
      <c r="G768" s="2" t="str">
        <f>IF(_xlfn.XLOOKUP(C768,customers!$A$1:$A$1001,customers!$C$1:$C$1001,,0)=0, "",_xlfn.XLOOKUP(C768,customers!$A$1:$A$1001,customers!$C$1:$C$1001,,0))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 I768="Ara","Arabica", I768="Lib", "Liberica")</f>
        <v>Arabica</v>
      </c>
      <c r="O768" t="str" cm="1">
        <f t="array" ref="O768">_xlfn.SWITCH(J768, "M","Medium","L","Light","D","Dark")</f>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 customers!$A$1:$A$1001, customers!$B$1:$B$1001, , 0)</f>
        <v>Foster Constance</v>
      </c>
      <c r="G769" s="2" t="str">
        <f>IF(_xlfn.XLOOKUP(C769,customers!$A$1:$A$1001,customers!$C$1:$C$1001,,0)=0, "",_xlfn.XLOOKUP(C769,customers!$A$1:$A$1001,customers!$C$1:$C$1001,,0))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 I769="Ara","Arabica", I769="Lib", "Liberica")</f>
        <v>Arabica</v>
      </c>
      <c r="O769" t="str" cm="1">
        <f t="array" ref="O769">_xlfn.SWITCH(J769, "M","Medium","L","Light","D","Dark")</f>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 customers!$A$1:$A$1001, customers!$B$1:$B$1001, , 0)</f>
        <v>Foster Constance</v>
      </c>
      <c r="G770" s="2" t="str">
        <f>IF(_xlfn.XLOOKUP(C770,customers!$A$1:$A$1001,customers!$C$1:$C$1001,,0)=0, "",_xlfn.XLOOKUP(C770,customers!$A$1:$A$1001,customers!$C$1:$C$1001,,0))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 I770="Ara","Arabica", I770="Lib", "Liberica")</f>
        <v>Robusta</v>
      </c>
      <c r="O770" t="str" cm="1">
        <f t="array" ref="O770">_xlfn.SWITCH(J770, "M","Medium","L","Light","D","Dark")</f>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 customers!$A$1:$A$1001, customers!$B$1:$B$1001, , 0)</f>
        <v>Dalia Eburah</v>
      </c>
      <c r="G771" s="2" t="str">
        <f>IF(_xlfn.XLOOKUP(C771,customers!$A$1:$A$1001,customers!$C$1:$C$1001,,0)=0, "",_xlfn.XLOOKUP(C771,customers!$A$1:$A$1001,customers!$C$1:$C$1001,,0))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 I771="Ara","Arabica", I771="Lib", "Liberica")</f>
        <v>Robusta</v>
      </c>
      <c r="O771" t="str" cm="1">
        <f t="array" ref="O771">_xlfn.SWITCH(J771, "M","Medium","L","Light","D","Dark")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 customers!$A$1:$A$1001, customers!$B$1:$B$1001, , 0)</f>
        <v>Martie Brimilcombe</v>
      </c>
      <c r="G772" s="2" t="str">
        <f>IF(_xlfn.XLOOKUP(C772,customers!$A$1:$A$1001,customers!$C$1:$C$1001,,0)=0, "",_xlfn.XLOOKUP(C772,customers!$A$1:$A$1001,customers!$C$1:$C$1001,,0))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 I772="Ara","Arabica", I772="Lib", "Liberica")</f>
        <v>Arabica</v>
      </c>
      <c r="O772" t="str" cm="1">
        <f t="array" ref="O772">_xlfn.SWITCH(J772, "M","Medium","L","Light","D","Dark")</f>
        <v>Dark</v>
      </c>
      <c r="P772" t="str">
        <f>_xlfn.XLOOKUP(Orders[[#This Row],[Customer ID]],customers!$A$1:$A$1001,customers!$I$1:$I$1001,,0)</f>
        <v>No</v>
      </c>
    </row>
    <row r="773" spans="1:16" x14ac:dyDescent="0.3">
      <c r="A773" s="2" t="s">
        <v>4847</v>
      </c>
      <c r="B773" s="3">
        <v>43468</v>
      </c>
      <c r="C773" s="2" t="s">
        <v>4848</v>
      </c>
      <c r="D773" t="s">
        <v>6173</v>
      </c>
      <c r="E773" s="2">
        <v>3</v>
      </c>
      <c r="F773" s="2" t="str">
        <f>_xlfn.XLOOKUP(C773, customers!$A$1:$A$1001, customers!$B$1:$B$1001, , 0)</f>
        <v>Suzanna Bollam</v>
      </c>
      <c r="G773" s="2" t="str">
        <f>IF(_xlfn.XLOOKUP(C773,customers!$A$1:$A$1001,customers!$C$1:$C$1001,,0)=0, "",_xlfn.XLOOKUP(C773,customers!$A$1:$A$1001,customers!$C$1:$C$1001,,0))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 I773="Ara","Arabica", I773="Lib", "Liberica")</f>
        <v>Robusta</v>
      </c>
      <c r="O773" t="str" cm="1">
        <f t="array" ref="O773">_xlfn.SWITCH(J773, "M","Medium","L","Light","D","Dark")</f>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 customers!$A$1:$A$1001, customers!$B$1:$B$1001, , 0)</f>
        <v>Mellisa Mebes</v>
      </c>
      <c r="G774" s="2" t="str">
        <f>IF(_xlfn.XLOOKUP(C774,customers!$A$1:$A$1001,customers!$C$1:$C$1001,,0)=0, "",_xlfn.XLOOKUP(C774,customers!$A$1:$A$1001,customers!$C$1:$C$1001,,0))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 I774="Ara","Arabica", I774="Lib", "Liberica")</f>
        <v>Excelsa</v>
      </c>
      <c r="O774" t="str" cm="1">
        <f t="array" ref="O774">_xlfn.SWITCH(J774, "M","Medium","L","Light","D","Dark")</f>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 customers!$A$1:$A$1001, customers!$B$1:$B$1001, , 0)</f>
        <v>Alva Filipczak</v>
      </c>
      <c r="G775" s="2" t="str">
        <f>IF(_xlfn.XLOOKUP(C775,customers!$A$1:$A$1001,customers!$C$1:$C$1001,,0)=0, "",_xlfn.XLOOKUP(C775,customers!$A$1:$A$1001,customers!$C$1:$C$1001,,0))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 I775="Ara","Arabica", I775="Lib", "Liberica")</f>
        <v>Liberica</v>
      </c>
      <c r="O775" t="str" cm="1">
        <f t="array" ref="O775">_xlfn.SWITCH(J775, "M","Medium","L","Light","D","Dark")</f>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 customers!$A$1:$A$1001, customers!$B$1:$B$1001, , 0)</f>
        <v>Dorette Hinemoor</v>
      </c>
      <c r="G776" s="2" t="str">
        <f>IF(_xlfn.XLOOKUP(C776,customers!$A$1:$A$1001,customers!$C$1:$C$1001,,0)=0, "",_xlfn.XLOOKUP(C776,customers!$A$1:$A$1001,customers!$C$1:$C$1001,,0))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 I776="Ara","Arabica", I776="Lib", "Liberica")</f>
        <v>Robusta</v>
      </c>
      <c r="O776" t="str" cm="1">
        <f t="array" ref="O776">_xlfn.SWITCH(J776, "M","Medium","L","Light","D","Dark")</f>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 customers!$A$1:$A$1001, customers!$B$1:$B$1001, , 0)</f>
        <v>Rhetta Elnaugh</v>
      </c>
      <c r="G777" s="2" t="str">
        <f>IF(_xlfn.XLOOKUP(C777,customers!$A$1:$A$1001,customers!$C$1:$C$1001,,0)=0, "",_xlfn.XLOOKUP(C777,customers!$A$1:$A$1001,customers!$C$1:$C$1001,,0))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 I777="Ara","Arabica", I777="Lib", "Liberica")</f>
        <v>Excelsa</v>
      </c>
      <c r="O777" t="str" cm="1">
        <f t="array" ref="O777">_xlfn.SWITCH(J777, "M","Medium","L","Light","D","Dark")</f>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 customers!$A$1:$A$1001, customers!$B$1:$B$1001, , 0)</f>
        <v>Jule Deehan</v>
      </c>
      <c r="G778" s="2" t="str">
        <f>IF(_xlfn.XLOOKUP(C778,customers!$A$1:$A$1001,customers!$C$1:$C$1001,,0)=0, "",_xlfn.XLOOKUP(C778,customers!$A$1:$A$1001,customers!$C$1:$C$1001,,0))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 I778="Ara","Arabica", I778="Lib", "Liberica")</f>
        <v>Arabica</v>
      </c>
      <c r="O778" t="str" cm="1">
        <f t="array" ref="O778">_xlfn.SWITCH(J778, "M","Medium","L","Light","D","Dark")</f>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 customers!$A$1:$A$1001, customers!$B$1:$B$1001, , 0)</f>
        <v>Janella Eden</v>
      </c>
      <c r="G779" s="2" t="str">
        <f>IF(_xlfn.XLOOKUP(C779,customers!$A$1:$A$1001,customers!$C$1:$C$1001,,0)=0, "",_xlfn.XLOOKUP(C779,customers!$A$1:$A$1001,customers!$C$1:$C$1001,,0))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 I779="Ara","Arabica", I779="Lib", "Liberica")</f>
        <v>Arabica</v>
      </c>
      <c r="O779" t="str" cm="1">
        <f t="array" ref="O779">_xlfn.SWITCH(J779, "M","Medium","L","Light","D","Dark")</f>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 customers!$A$1:$A$1001, customers!$B$1:$B$1001, , 0)</f>
        <v>Cam Jewster</v>
      </c>
      <c r="G780" s="2" t="str">
        <f>IF(_xlfn.XLOOKUP(C780,customers!$A$1:$A$1001,customers!$C$1:$C$1001,,0)=0, "",_xlfn.XLOOKUP(C780,customers!$A$1:$A$1001,customers!$C$1:$C$1001,,0))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 I780="Ara","Arabica", I780="Lib", "Liberica")</f>
        <v>Liberica</v>
      </c>
      <c r="O780" t="str" cm="1">
        <f t="array" ref="O780">_xlfn.SWITCH(J780, "M","Medium","L","Light","D","Dark")</f>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 customers!$A$1:$A$1001, customers!$B$1:$B$1001, , 0)</f>
        <v>Ugo Southerden</v>
      </c>
      <c r="G781" s="2" t="str">
        <f>IF(_xlfn.XLOOKUP(C781,customers!$A$1:$A$1001,customers!$C$1:$C$1001,,0)=0, "",_xlfn.XLOOKUP(C781,customers!$A$1:$A$1001,customers!$C$1:$C$1001,,0))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 I781="Ara","Arabica", I781="Lib", "Liberica")</f>
        <v>Liberica</v>
      </c>
      <c r="O781" t="str" cm="1">
        <f t="array" ref="O781">_xlfn.SWITCH(J781, "M","Medium","L","Light","D","Dark")</f>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 customers!$A$1:$A$1001, customers!$B$1:$B$1001, , 0)</f>
        <v>Verne Dunkerley</v>
      </c>
      <c r="G782" s="2" t="str">
        <f>IF(_xlfn.XLOOKUP(C782,customers!$A$1:$A$1001,customers!$C$1:$C$1001,,0)=0, "",_xlfn.XLOOKUP(C782,customers!$A$1:$A$1001,customers!$C$1:$C$1001,,0))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 I782="Ara","Arabica", I782="Lib", "Liberica")</f>
        <v>Excelsa</v>
      </c>
      <c r="O782" t="str" cm="1">
        <f t="array" ref="O782">_xlfn.SWITCH(J782, "M","Medium","L","Light","D","Dark")</f>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 customers!$A$1:$A$1001, customers!$B$1:$B$1001, , 0)</f>
        <v>Lacee Burtenshaw</v>
      </c>
      <c r="G783" s="2" t="str">
        <f>IF(_xlfn.XLOOKUP(C783,customers!$A$1:$A$1001,customers!$C$1:$C$1001,,0)=0, "",_xlfn.XLOOKUP(C783,customers!$A$1:$A$1001,customers!$C$1:$C$1001,,0))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 I783="Ara","Arabica", I783="Lib", "Liberica")</f>
        <v>Liberica</v>
      </c>
      <c r="O783" t="str" cm="1">
        <f t="array" ref="O783">_xlfn.SWITCH(J783, "M","Medium","L","Light","D","Dark")</f>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 customers!$A$1:$A$1001, customers!$B$1:$B$1001, , 0)</f>
        <v>Adorne Gregoratti</v>
      </c>
      <c r="G784" s="2" t="str">
        <f>IF(_xlfn.XLOOKUP(C784,customers!$A$1:$A$1001,customers!$C$1:$C$1001,,0)=0, "",_xlfn.XLOOKUP(C784,customers!$A$1:$A$1001,customers!$C$1:$C$1001,,0))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 I784="Ara","Arabica", I784="Lib", "Liberica")</f>
        <v>Excelsa</v>
      </c>
      <c r="O784" t="str" cm="1">
        <f t="array" ref="O784">_xlfn.SWITCH(J784, "M","Medium","L","Light","D","Dark")</f>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 customers!$A$1:$A$1001, customers!$B$1:$B$1001, , 0)</f>
        <v>Chris Croster</v>
      </c>
      <c r="G785" s="2" t="str">
        <f>IF(_xlfn.XLOOKUP(C785,customers!$A$1:$A$1001,customers!$C$1:$C$1001,,0)=0, "",_xlfn.XLOOKUP(C785,customers!$A$1:$A$1001,customers!$C$1:$C$1001,,0))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 I785="Ara","Arabica", I785="Lib", "Liberica")</f>
        <v>Liberica</v>
      </c>
      <c r="O785" t="str" cm="1">
        <f t="array" ref="O785">_xlfn.SWITCH(J785, "M","Medium","L","Light","D","Dark")</f>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 customers!$A$1:$A$1001, customers!$B$1:$B$1001, , 0)</f>
        <v>Graeme Whitehead</v>
      </c>
      <c r="G786" s="2" t="str">
        <f>IF(_xlfn.XLOOKUP(C786,customers!$A$1:$A$1001,customers!$C$1:$C$1001,,0)=0, "",_xlfn.XLOOKUP(C786,customers!$A$1:$A$1001,customers!$C$1:$C$1001,,0))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 I786="Ara","Arabica", I786="Lib", "Liberica")</f>
        <v>Liberica</v>
      </c>
      <c r="O786" t="str" cm="1">
        <f t="array" ref="O786">_xlfn.SWITCH(J786, "M","Medium","L","Light","D","Dark")</f>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 customers!$A$1:$A$1001, customers!$B$1:$B$1001, , 0)</f>
        <v>Haslett Jodrelle</v>
      </c>
      <c r="G787" s="2" t="str">
        <f>IF(_xlfn.XLOOKUP(C787,customers!$A$1:$A$1001,customers!$C$1:$C$1001,,0)=0, "",_xlfn.XLOOKUP(C787,customers!$A$1:$A$1001,customers!$C$1:$C$1001,,0))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 I787="Ara","Arabica", I787="Lib", "Liberica")</f>
        <v>Arabica</v>
      </c>
      <c r="O787" t="str" cm="1">
        <f t="array" ref="O787">_xlfn.SWITCH(J787, "M","Medium","L","Light","D","Dark")</f>
        <v>Dark</v>
      </c>
      <c r="P787" t="str">
        <f>_xlfn.XLOOKUP(Orders[[#This Row],[Customer ID]],customers!$A$1:$A$1001,customers!$I$1:$I$1001,,0)</f>
        <v>No</v>
      </c>
    </row>
    <row r="788" spans="1:16" x14ac:dyDescent="0.3">
      <c r="A788" s="2" t="s">
        <v>4932</v>
      </c>
      <c r="B788" s="3">
        <v>43888</v>
      </c>
      <c r="C788" s="2" t="s">
        <v>4933</v>
      </c>
      <c r="D788" t="s">
        <v>6185</v>
      </c>
      <c r="E788" s="2">
        <v>1</v>
      </c>
      <c r="F788" s="2" t="str">
        <f>_xlfn.XLOOKUP(C788, customers!$A$1:$A$1001, customers!$B$1:$B$1001, , 0)</f>
        <v>Cam Jewster</v>
      </c>
      <c r="G788" s="2" t="str">
        <f>IF(_xlfn.XLOOKUP(C788,customers!$A$1:$A$1001,customers!$C$1:$C$1001,,0)=0, "",_xlfn.XLOOKUP(C788,customers!$A$1:$A$1001,customers!$C$1:$C$1001,,0))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 I788="Ara","Arabica", I788="Lib", "Liberica")</f>
        <v>Excelsa</v>
      </c>
      <c r="O788" t="str" cm="1">
        <f t="array" ref="O788">_xlfn.SWITCH(J788, "M","Medium","L","Light","D","Dark")</f>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 customers!$A$1:$A$1001, customers!$B$1:$B$1001, , 0)</f>
        <v>Beryl Osborn</v>
      </c>
      <c r="G789" s="2" t="str">
        <f>IF(_xlfn.XLOOKUP(C789,customers!$A$1:$A$1001,customers!$C$1:$C$1001,,0)=0, "",_xlfn.XLOOKUP(C789,customers!$A$1:$A$1001,customers!$C$1:$C$1001,,0))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 I789="Ara","Arabica", I789="Lib", "Liberica")</f>
        <v>Excelsa</v>
      </c>
      <c r="O789" t="str" cm="1">
        <f t="array" ref="O789">_xlfn.SWITCH(J789, "M","Medium","L","Light","D","Dark")</f>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 customers!$A$1:$A$1001, customers!$B$1:$B$1001, , 0)</f>
        <v>Kaela Nottram</v>
      </c>
      <c r="G790" s="2" t="str">
        <f>IF(_xlfn.XLOOKUP(C790,customers!$A$1:$A$1001,customers!$C$1:$C$1001,,0)=0, "",_xlfn.XLOOKUP(C790,customers!$A$1:$A$1001,customers!$C$1:$C$1001,,0))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 I790="Ara","Arabica", I790="Lib", "Liberica")</f>
        <v>Robusta</v>
      </c>
      <c r="O790" t="str" cm="1">
        <f t="array" ref="O790">_xlfn.SWITCH(J790, "M","Medium","L","Light","D","Dark")</f>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 customers!$A$1:$A$1001, customers!$B$1:$B$1001, , 0)</f>
        <v>Nobe Buney</v>
      </c>
      <c r="G791" s="2" t="str">
        <f>IF(_xlfn.XLOOKUP(C791,customers!$A$1:$A$1001,customers!$C$1:$C$1001,,0)=0, "",_xlfn.XLOOKUP(C791,customers!$A$1:$A$1001,customers!$C$1:$C$1001,,0))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 I791="Ara","Arabica", I791="Lib", "Liberica")</f>
        <v>Arabica</v>
      </c>
      <c r="O791" t="str" cm="1">
        <f t="array" ref="O791">_xlfn.SWITCH(J791, "M","Medium","L","Light","D","Dark")</f>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 customers!$A$1:$A$1001, customers!$B$1:$B$1001, , 0)</f>
        <v>Silvan McShea</v>
      </c>
      <c r="G792" s="2" t="str">
        <f>IF(_xlfn.XLOOKUP(C792,customers!$A$1:$A$1001,customers!$C$1:$C$1001,,0)=0, "",_xlfn.XLOOKUP(C792,customers!$A$1:$A$1001,customers!$C$1:$C$1001,,0))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 I792="Ara","Arabica", I792="Lib", "Liberica")</f>
        <v>Arabica</v>
      </c>
      <c r="O792" t="str" cm="1">
        <f t="array" ref="O792">_xlfn.SWITCH(J792, "M","Medium","L","Light","D","Dark")</f>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 customers!$A$1:$A$1001, customers!$B$1:$B$1001, , 0)</f>
        <v>Karylin Huddart</v>
      </c>
      <c r="G793" s="2" t="str">
        <f>IF(_xlfn.XLOOKUP(C793,customers!$A$1:$A$1001,customers!$C$1:$C$1001,,0)=0, "",_xlfn.XLOOKUP(C793,customers!$A$1:$A$1001,customers!$C$1:$C$1001,,0))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 I793="Ara","Arabica", I793="Lib", "Liberica")</f>
        <v>Liberica</v>
      </c>
      <c r="O793" t="str" cm="1">
        <f t="array" ref="O793">_xlfn.SWITCH(J793, "M","Medium","L","Light","D","Dark")</f>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 customers!$A$1:$A$1001, customers!$B$1:$B$1001, , 0)</f>
        <v>Jereme Gippes</v>
      </c>
      <c r="G794" s="2" t="str">
        <f>IF(_xlfn.XLOOKUP(C794,customers!$A$1:$A$1001,customers!$C$1:$C$1001,,0)=0, "",_xlfn.XLOOKUP(C794,customers!$A$1:$A$1001,customers!$C$1:$C$1001,,0))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 I794="Ara","Arabica", I794="Lib", "Liberica")</f>
        <v>Liberica</v>
      </c>
      <c r="O794" t="str" cm="1">
        <f t="array" ref="O794">_xlfn.SWITCH(J794, "M","Medium","L","Light","D","Dark")</f>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 customers!$A$1:$A$1001, customers!$B$1:$B$1001, , 0)</f>
        <v>Lukas Whittlesee</v>
      </c>
      <c r="G795" s="2" t="str">
        <f>IF(_xlfn.XLOOKUP(C795,customers!$A$1:$A$1001,customers!$C$1:$C$1001,,0)=0, "",_xlfn.XLOOKUP(C795,customers!$A$1:$A$1001,customers!$C$1:$C$1001,,0))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 I795="Ara","Arabica", I795="Lib", "Liberica")</f>
        <v>Robusta</v>
      </c>
      <c r="O795" t="str" cm="1">
        <f t="array" ref="O795">_xlfn.SWITCH(J795, "M","Medium","L","Light","D","Dark")</f>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 customers!$A$1:$A$1001, customers!$B$1:$B$1001, , 0)</f>
        <v>Gregorius Trengrove</v>
      </c>
      <c r="G796" s="2" t="str">
        <f>IF(_xlfn.XLOOKUP(C796,customers!$A$1:$A$1001,customers!$C$1:$C$1001,,0)=0, "",_xlfn.XLOOKUP(C796,customers!$A$1:$A$1001,customers!$C$1:$C$1001,,0))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 I796="Ara","Arabica", I796="Lib", "Liberica")</f>
        <v>Arabica</v>
      </c>
      <c r="O796" t="str" cm="1">
        <f t="array" ref="O796">_xlfn.SWITCH(J796, "M","Medium","L","Light","D","Dark")</f>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 customers!$A$1:$A$1001, customers!$B$1:$B$1001, , 0)</f>
        <v>Wright Caldero</v>
      </c>
      <c r="G797" s="2" t="str">
        <f>IF(_xlfn.XLOOKUP(C797,customers!$A$1:$A$1001,customers!$C$1:$C$1001,,0)=0, "",_xlfn.XLOOKUP(C797,customers!$A$1:$A$1001,customers!$C$1:$C$1001,,0))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 I797="Ara","Arabica", I797="Lib", "Liberica")</f>
        <v>Robusta</v>
      </c>
      <c r="O797" t="str" cm="1">
        <f t="array" ref="O797">_xlfn.SWITCH(J797, "M","Medium","L","Light","D","Dark")</f>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 customers!$A$1:$A$1001, customers!$B$1:$B$1001, , 0)</f>
        <v>Merell Zanazzi</v>
      </c>
      <c r="G798" s="2" t="str">
        <f>IF(_xlfn.XLOOKUP(C798,customers!$A$1:$A$1001,customers!$C$1:$C$1001,,0)=0, "",_xlfn.XLOOKUP(C798,customers!$A$1:$A$1001,customers!$C$1:$C$1001,,0))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 I798="Ara","Arabica", I798="Lib", "Liberica")</f>
        <v>Liberica</v>
      </c>
      <c r="O798" t="str" cm="1">
        <f t="array" ref="O798">_xlfn.SWITCH(J798, "M","Medium","L","Light","D","Dark")</f>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 customers!$A$1:$A$1001, customers!$B$1:$B$1001, , 0)</f>
        <v>Jed Kennicott</v>
      </c>
      <c r="G799" s="2" t="str">
        <f>IF(_xlfn.XLOOKUP(C799,customers!$A$1:$A$1001,customers!$C$1:$C$1001,,0)=0, "",_xlfn.XLOOKUP(C799,customers!$A$1:$A$1001,customers!$C$1:$C$1001,,0))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 I799="Ara","Arabica", I799="Lib", "Liberica")</f>
        <v>Arabica</v>
      </c>
      <c r="O799" t="str" cm="1">
        <f t="array" ref="O799">_xlfn.SWITCH(J799, "M","Medium","L","Light","D","Dark")</f>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 customers!$A$1:$A$1001, customers!$B$1:$B$1001, , 0)</f>
        <v>Guenevere Ruggen</v>
      </c>
      <c r="G800" s="2" t="str">
        <f>IF(_xlfn.XLOOKUP(C800,customers!$A$1:$A$1001,customers!$C$1:$C$1001,,0)=0, "",_xlfn.XLOOKUP(C800,customers!$A$1:$A$1001,customers!$C$1:$C$1001,,0))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 I800="Ara","Arabica", I800="Lib", "Liberica")</f>
        <v>Robusta</v>
      </c>
      <c r="O800" t="str" cm="1">
        <f t="array" ref="O800">_xlfn.SWITCH(J800, "M","Medium","L","Light","D","Dark")</f>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 customers!$A$1:$A$1001, customers!$B$1:$B$1001, , 0)</f>
        <v>Gonzales Cicculi</v>
      </c>
      <c r="G801" s="2" t="str">
        <f>IF(_xlfn.XLOOKUP(C801,customers!$A$1:$A$1001,customers!$C$1:$C$1001,,0)=0, "",_xlfn.XLOOKUP(C801,customers!$A$1:$A$1001,customers!$C$1:$C$1001,,0))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 I801="Ara","Arabica", I801="Lib", "Liberica")</f>
        <v>Excelsa</v>
      </c>
      <c r="O801" t="str" cm="1">
        <f t="array" ref="O801">_xlfn.SWITCH(J801, "M","Medium","L","Light","D","Dark")</f>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 customers!$A$1:$A$1001, customers!$B$1:$B$1001, , 0)</f>
        <v>Man Fright</v>
      </c>
      <c r="G802" s="2" t="str">
        <f>IF(_xlfn.XLOOKUP(C802,customers!$A$1:$A$1001,customers!$C$1:$C$1001,,0)=0, "",_xlfn.XLOOKUP(C802,customers!$A$1:$A$1001,customers!$C$1:$C$1001,,0))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 I802="Ara","Arabica", I802="Lib", "Liberica")</f>
        <v>Robusta</v>
      </c>
      <c r="O802" t="str" cm="1">
        <f t="array" ref="O802">_xlfn.SWITCH(J802, "M","Medium","L","Light","D","Dark")</f>
        <v>Dark</v>
      </c>
      <c r="P802" t="str">
        <f>_xlfn.XLOOKUP(Orders[[#This Row],[Customer ID]],customers!$A$1:$A$1001,customers!$I$1:$I$1001,,0)</f>
        <v>No</v>
      </c>
    </row>
    <row r="803" spans="1:16" x14ac:dyDescent="0.3">
      <c r="A803" s="2" t="s">
        <v>5018</v>
      </c>
      <c r="B803" s="3">
        <v>44025</v>
      </c>
      <c r="C803" s="2" t="s">
        <v>5019</v>
      </c>
      <c r="D803" t="s">
        <v>6149</v>
      </c>
      <c r="E803" s="2">
        <v>2</v>
      </c>
      <c r="F803" s="2" t="str">
        <f>_xlfn.XLOOKUP(C803, customers!$A$1:$A$1001, customers!$B$1:$B$1001, , 0)</f>
        <v>Boyce Tarte</v>
      </c>
      <c r="G803" s="2" t="str">
        <f>IF(_xlfn.XLOOKUP(C803,customers!$A$1:$A$1001,customers!$C$1:$C$1001,,0)=0, "",_xlfn.XLOOKUP(C803,customers!$A$1:$A$1001,customers!$C$1:$C$1001,,0))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 I803="Ara","Arabica", I803="Lib", "Liberica")</f>
        <v>Robusta</v>
      </c>
      <c r="O803" t="str" cm="1">
        <f t="array" ref="O803">_xlfn.SWITCH(J803, "M","Medium","L","Light","D","Dark")</f>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 customers!$A$1:$A$1001, customers!$B$1:$B$1001, , 0)</f>
        <v>Caddric Krzysztofiak</v>
      </c>
      <c r="G804" s="2" t="str">
        <f>IF(_xlfn.XLOOKUP(C804,customers!$A$1:$A$1001,customers!$C$1:$C$1001,,0)=0, "",_xlfn.XLOOKUP(C804,customers!$A$1:$A$1001,customers!$C$1:$C$1001,,0))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 I804="Ara","Arabica", I804="Lib", "Liberica")</f>
        <v>Robusta</v>
      </c>
      <c r="O804" t="str" cm="1">
        <f t="array" ref="O804">_xlfn.SWITCH(J804, "M","Medium","L","Light","D","Dark")</f>
        <v>Dark</v>
      </c>
      <c r="P804" t="str">
        <f>_xlfn.XLOOKUP(Orders[[#This Row],[Customer ID]],customers!$A$1:$A$1001,customers!$I$1:$I$1001,,0)</f>
        <v>No</v>
      </c>
    </row>
    <row r="805" spans="1:16" x14ac:dyDescent="0.3">
      <c r="A805" s="2" t="s">
        <v>5030</v>
      </c>
      <c r="B805" s="3">
        <v>43955</v>
      </c>
      <c r="C805" s="2" t="s">
        <v>5031</v>
      </c>
      <c r="D805" t="s">
        <v>6166</v>
      </c>
      <c r="E805" s="2">
        <v>4</v>
      </c>
      <c r="F805" s="2" t="str">
        <f>_xlfn.XLOOKUP(C805, customers!$A$1:$A$1001, customers!$B$1:$B$1001, , 0)</f>
        <v>Darn Penquet</v>
      </c>
      <c r="G805" s="2" t="str">
        <f>IF(_xlfn.XLOOKUP(C805,customers!$A$1:$A$1001,customers!$C$1:$C$1001,,0)=0, "",_xlfn.XLOOKUP(C805,customers!$A$1:$A$1001,customers!$C$1:$C$1001,,0))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 I805="Ara","Arabica", I805="Lib", "Liberica")</f>
        <v>Excelsa</v>
      </c>
      <c r="O805" t="str" cm="1">
        <f t="array" ref="O805">_xlfn.SWITCH(J805, "M","Medium","L","Light","D","Dark")</f>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 customers!$A$1:$A$1001, customers!$B$1:$B$1001, , 0)</f>
        <v>Jammie Cloke</v>
      </c>
      <c r="G806" s="2" t="str">
        <f>IF(_xlfn.XLOOKUP(C806,customers!$A$1:$A$1001,customers!$C$1:$C$1001,,0)=0, "",_xlfn.XLOOKUP(C806,customers!$A$1:$A$1001,customers!$C$1:$C$1001,,0))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 I806="Ara","Arabica", I806="Lib", "Liberica")</f>
        <v>Robusta</v>
      </c>
      <c r="O806" t="str" cm="1">
        <f t="array" ref="O806">_xlfn.SWITCH(J806, "M","Medium","L","Light","D","Dark")</f>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 customers!$A$1:$A$1001, customers!$B$1:$B$1001, , 0)</f>
        <v>Chester Clowton</v>
      </c>
      <c r="G807" s="2" t="str">
        <f>IF(_xlfn.XLOOKUP(C807,customers!$A$1:$A$1001,customers!$C$1:$C$1001,,0)=0, "",_xlfn.XLOOKUP(C807,customers!$A$1:$A$1001,customers!$C$1:$C$1001,,0))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 I807="Ara","Arabica", I807="Lib", "Liberica")</f>
        <v>Robusta</v>
      </c>
      <c r="O807" t="str" cm="1">
        <f t="array" ref="O807">_xlfn.SWITCH(J807, "M","Medium","L","Light","D","Dark")</f>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 customers!$A$1:$A$1001, customers!$B$1:$B$1001, , 0)</f>
        <v>Kathleen Diable</v>
      </c>
      <c r="G808" s="2" t="str">
        <f>IF(_xlfn.XLOOKUP(C808,customers!$A$1:$A$1001,customers!$C$1:$C$1001,,0)=0, "",_xlfn.XLOOKUP(C808,customers!$A$1:$A$1001,customers!$C$1:$C$1001,,0))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 I808="Ara","Arabica", I808="Lib", "Liberica")</f>
        <v>Liberica</v>
      </c>
      <c r="O808" t="str" cm="1">
        <f t="array" ref="O808">_xlfn.SWITCH(J808, "M","Medium","L","Light","D","Dark")</f>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 customers!$A$1:$A$1001, customers!$B$1:$B$1001, , 0)</f>
        <v>Koren Ferretti</v>
      </c>
      <c r="G809" s="2" t="str">
        <f>IF(_xlfn.XLOOKUP(C809,customers!$A$1:$A$1001,customers!$C$1:$C$1001,,0)=0, "",_xlfn.XLOOKUP(C809,customers!$A$1:$A$1001,customers!$C$1:$C$1001,,0))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 I809="Ara","Arabica", I809="Lib", "Liberica")</f>
        <v>Liberica</v>
      </c>
      <c r="O809" t="str" cm="1">
        <f t="array" ref="O809">_xlfn.SWITCH(J809, "M","Medium","L","Light","D","Dark")</f>
        <v>Dark</v>
      </c>
      <c r="P809" t="str">
        <f>_xlfn.XLOOKUP(Orders[[#This Row],[Customer ID]],customers!$A$1:$A$1001,customers!$I$1:$I$1001,,0)</f>
        <v>No</v>
      </c>
    </row>
    <row r="810" spans="1:16" x14ac:dyDescent="0.3">
      <c r="A810" s="2" t="s">
        <v>5056</v>
      </c>
      <c r="B810" s="3">
        <v>43868</v>
      </c>
      <c r="C810" s="2" t="s">
        <v>5113</v>
      </c>
      <c r="D810" t="s">
        <v>6142</v>
      </c>
      <c r="E810" s="2">
        <v>5</v>
      </c>
      <c r="F810" s="2" t="str">
        <f>_xlfn.XLOOKUP(C810, customers!$A$1:$A$1001, customers!$B$1:$B$1001, , 0)</f>
        <v>Allis Wilmore</v>
      </c>
      <c r="G810" s="2" t="str">
        <f>IF(_xlfn.XLOOKUP(C810,customers!$A$1:$A$1001,customers!$C$1:$C$1001,,0)=0, "",_xlfn.XLOOKUP(C810,customers!$A$1:$A$1001,customers!$C$1:$C$1001,,0))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 I810="Ara","Arabica", I810="Lib", "Liberica")</f>
        <v>Robusta</v>
      </c>
      <c r="O810" t="str" cm="1">
        <f t="array" ref="O810">_xlfn.SWITCH(J810, "M","Medium","L","Light","D","Dark")</f>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 customers!$A$1:$A$1001, customers!$B$1:$B$1001, , 0)</f>
        <v>Chaddie Bennie</v>
      </c>
      <c r="G811" s="2" t="str">
        <f>IF(_xlfn.XLOOKUP(C811,customers!$A$1:$A$1001,customers!$C$1:$C$1001,,0)=0, "",_xlfn.XLOOKUP(C811,customers!$A$1:$A$1001,customers!$C$1:$C$1001,,0))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 I811="Ara","Arabica", I811="Lib", "Liberica")</f>
        <v>Robusta</v>
      </c>
      <c r="O811" t="str" cm="1">
        <f t="array" ref="O811">_xlfn.SWITCH(J811, "M","Medium","L","Light","D","Dark")</f>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 customers!$A$1:$A$1001, customers!$B$1:$B$1001, , 0)</f>
        <v>Alberta Balsdone</v>
      </c>
      <c r="G812" s="2" t="str">
        <f>IF(_xlfn.XLOOKUP(C812,customers!$A$1:$A$1001,customers!$C$1:$C$1001,,0)=0, "",_xlfn.XLOOKUP(C812,customers!$A$1:$A$1001,customers!$C$1:$C$1001,,0))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 I812="Ara","Arabica", I812="Lib", "Liberica")</f>
        <v>Liberica</v>
      </c>
      <c r="O812" t="str" cm="1">
        <f t="array" ref="O812">_xlfn.SWITCH(J812, "M","Medium","L","Light","D","Dark")</f>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 customers!$A$1:$A$1001, customers!$B$1:$B$1001, , 0)</f>
        <v>Brice Romera</v>
      </c>
      <c r="G813" s="2" t="str">
        <f>IF(_xlfn.XLOOKUP(C813,customers!$A$1:$A$1001,customers!$C$1:$C$1001,,0)=0, "",_xlfn.XLOOKUP(C813,customers!$A$1:$A$1001,customers!$C$1:$C$1001,,0))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 I813="Ara","Arabica", I813="Lib", "Liberica")</f>
        <v>Arabica</v>
      </c>
      <c r="O813" t="str" cm="1">
        <f t="array" ref="O813">_xlfn.SWITCH(J813, "M","Medium","L","Light","D","Dark")</f>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 customers!$A$1:$A$1001, customers!$B$1:$B$1001, , 0)</f>
        <v>Brice Romera</v>
      </c>
      <c r="G814" s="2" t="str">
        <f>IF(_xlfn.XLOOKUP(C814,customers!$A$1:$A$1001,customers!$C$1:$C$1001,,0)=0, "",_xlfn.XLOOKUP(C814,customers!$A$1:$A$1001,customers!$C$1:$C$1001,,0))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 I814="Ara","Arabica", I814="Lib", "Liberica")</f>
        <v>Liberica</v>
      </c>
      <c r="O814" t="str" cm="1">
        <f t="array" ref="O814">_xlfn.SWITCH(J814, "M","Medium","L","Light","D","Dark")</f>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 customers!$A$1:$A$1001, customers!$B$1:$B$1001, , 0)</f>
        <v>Conchita Bryde</v>
      </c>
      <c r="G815" s="2" t="str">
        <f>IF(_xlfn.XLOOKUP(C815,customers!$A$1:$A$1001,customers!$C$1:$C$1001,,0)=0, "",_xlfn.XLOOKUP(C815,customers!$A$1:$A$1001,customers!$C$1:$C$1001,,0))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 I815="Ara","Arabica", I815="Lib", "Liberica")</f>
        <v>Excelsa</v>
      </c>
      <c r="O815" t="str" cm="1">
        <f t="array" ref="O815">_xlfn.SWITCH(J815, "M","Medium","L","Light","D","Dark")</f>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 customers!$A$1:$A$1001, customers!$B$1:$B$1001, , 0)</f>
        <v>Silvanus Enefer</v>
      </c>
      <c r="G816" s="2" t="str">
        <f>IF(_xlfn.XLOOKUP(C816,customers!$A$1:$A$1001,customers!$C$1:$C$1001,,0)=0, "",_xlfn.XLOOKUP(C816,customers!$A$1:$A$1001,customers!$C$1:$C$1001,,0))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 I816="Ara","Arabica", I816="Lib", "Liberica")</f>
        <v>Excelsa</v>
      </c>
      <c r="O816" t="str" cm="1">
        <f t="array" ref="O816">_xlfn.SWITCH(J816, "M","Medium","L","Light","D","Dark")</f>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 customers!$A$1:$A$1001, customers!$B$1:$B$1001, , 0)</f>
        <v>Lenci Haggerstone</v>
      </c>
      <c r="G817" s="2" t="str">
        <f>IF(_xlfn.XLOOKUP(C817,customers!$A$1:$A$1001,customers!$C$1:$C$1001,,0)=0, "",_xlfn.XLOOKUP(C817,customers!$A$1:$A$1001,customers!$C$1:$C$1001,,0))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 I817="Ara","Arabica", I817="Lib", "Liberica")</f>
        <v>Robusta</v>
      </c>
      <c r="O817" t="str" cm="1">
        <f t="array" ref="O817">_xlfn.SWITCH(J817, "M","Medium","L","Light","D","Dark")</f>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 customers!$A$1:$A$1001, customers!$B$1:$B$1001, , 0)</f>
        <v>Marvin Gundry</v>
      </c>
      <c r="G818" s="2" t="str">
        <f>IF(_xlfn.XLOOKUP(C818,customers!$A$1:$A$1001,customers!$C$1:$C$1001,,0)=0, "",_xlfn.XLOOKUP(C818,customers!$A$1:$A$1001,customers!$C$1:$C$1001,,0))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 I818="Ara","Arabica", I818="Lib", "Liberica")</f>
        <v>Liberica</v>
      </c>
      <c r="O818" t="str" cm="1">
        <f t="array" ref="O818">_xlfn.SWITCH(J818, "M","Medium","L","Light","D","Dark")</f>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 customers!$A$1:$A$1001, customers!$B$1:$B$1001, , 0)</f>
        <v>Bayard Wellan</v>
      </c>
      <c r="G819" s="2" t="str">
        <f>IF(_xlfn.XLOOKUP(C819,customers!$A$1:$A$1001,customers!$C$1:$C$1001,,0)=0, "",_xlfn.XLOOKUP(C819,customers!$A$1:$A$1001,customers!$C$1:$C$1001,,0))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 I819="Ara","Arabica", I819="Lib", "Liberica")</f>
        <v>Liberica</v>
      </c>
      <c r="O819" t="str" cm="1">
        <f t="array" ref="O819">_xlfn.SWITCH(J819, "M","Medium","L","Light","D","Dark")</f>
        <v>Dark</v>
      </c>
      <c r="P819" t="str">
        <f>_xlfn.XLOOKUP(Orders[[#This Row],[Customer ID]],customers!$A$1:$A$1001,customers!$I$1:$I$1001,,0)</f>
        <v>No</v>
      </c>
    </row>
    <row r="820" spans="1:16" x14ac:dyDescent="0.3">
      <c r="A820" s="2" t="s">
        <v>5112</v>
      </c>
      <c r="B820" s="3">
        <v>44761</v>
      </c>
      <c r="C820" s="2" t="s">
        <v>5113</v>
      </c>
      <c r="D820" t="s">
        <v>6170</v>
      </c>
      <c r="E820" s="2">
        <v>5</v>
      </c>
      <c r="F820" s="2" t="str">
        <f>_xlfn.XLOOKUP(C820, customers!$A$1:$A$1001, customers!$B$1:$B$1001, , 0)</f>
        <v>Allis Wilmore</v>
      </c>
      <c r="G820" s="2" t="str">
        <f>IF(_xlfn.XLOOKUP(C820,customers!$A$1:$A$1001,customers!$C$1:$C$1001,,0)=0, "",_xlfn.XLOOKUP(C820,customers!$A$1:$A$1001,customers!$C$1:$C$1001,,0))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 I820="Ara","Arabica", I820="Lib", "Liberica")</f>
        <v>Liberica</v>
      </c>
      <c r="O820" t="str" cm="1">
        <f t="array" ref="O820">_xlfn.SWITCH(J820, "M","Medium","L","Light","D","Dark")</f>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 customers!$A$1:$A$1001, customers!$B$1:$B$1001, , 0)</f>
        <v>Caddric Atcheson</v>
      </c>
      <c r="G821" s="2" t="str">
        <f>IF(_xlfn.XLOOKUP(C821,customers!$A$1:$A$1001,customers!$C$1:$C$1001,,0)=0, "",_xlfn.XLOOKUP(C821,customers!$A$1:$A$1001,customers!$C$1:$C$1001,,0))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 I821="Ara","Arabica", I821="Lib", "Liberica")</f>
        <v>Liberica</v>
      </c>
      <c r="O821" t="str" cm="1">
        <f t="array" ref="O821">_xlfn.SWITCH(J821, "M","Medium","L","Light","D","Dark")</f>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 customers!$A$1:$A$1001, customers!$B$1:$B$1001, , 0)</f>
        <v>Eustace Stenton</v>
      </c>
      <c r="G822" s="2" t="str">
        <f>IF(_xlfn.XLOOKUP(C822,customers!$A$1:$A$1001,customers!$C$1:$C$1001,,0)=0, "",_xlfn.XLOOKUP(C822,customers!$A$1:$A$1001,customers!$C$1:$C$1001,,0))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 I822="Ara","Arabica", I822="Lib", "Liberica")</f>
        <v>Excelsa</v>
      </c>
      <c r="O822" t="str" cm="1">
        <f t="array" ref="O822">_xlfn.SWITCH(J822, "M","Medium","L","Light","D","Dark")</f>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 customers!$A$1:$A$1001, customers!$B$1:$B$1001, , 0)</f>
        <v>Ericka Tripp</v>
      </c>
      <c r="G823" s="2" t="str">
        <f>IF(_xlfn.XLOOKUP(C823,customers!$A$1:$A$1001,customers!$C$1:$C$1001,,0)=0, "",_xlfn.XLOOKUP(C823,customers!$A$1:$A$1001,customers!$C$1:$C$1001,,0))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 I823="Ara","Arabica", I823="Lib", "Liberica")</f>
        <v>Robusta</v>
      </c>
      <c r="O823" t="str" cm="1">
        <f t="array" ref="O823">_xlfn.SWITCH(J823, "M","Medium","L","Light","D","Dark")</f>
        <v>Dark</v>
      </c>
      <c r="P823" t="str">
        <f>_xlfn.XLOOKUP(Orders[[#This Row],[Customer ID]],customers!$A$1:$A$1001,customers!$I$1:$I$1001,,0)</f>
        <v>No</v>
      </c>
    </row>
    <row r="824" spans="1:16" x14ac:dyDescent="0.3">
      <c r="A824" s="2" t="s">
        <v>5135</v>
      </c>
      <c r="B824" s="3">
        <v>43585</v>
      </c>
      <c r="C824" s="2" t="s">
        <v>5136</v>
      </c>
      <c r="D824" t="s">
        <v>6148</v>
      </c>
      <c r="E824" s="2">
        <v>4</v>
      </c>
      <c r="F824" s="2" t="str">
        <f>_xlfn.XLOOKUP(C824, customers!$A$1:$A$1001, customers!$B$1:$B$1001, , 0)</f>
        <v>Lyndsey MacManus</v>
      </c>
      <c r="G824" s="2" t="str">
        <f>IF(_xlfn.XLOOKUP(C824,customers!$A$1:$A$1001,customers!$C$1:$C$1001,,0)=0, "",_xlfn.XLOOKUP(C824,customers!$A$1:$A$1001,customers!$C$1:$C$1001,,0))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 I824="Ara","Arabica", I824="Lib", "Liberica")</f>
        <v>Excelsa</v>
      </c>
      <c r="O824" t="str" cm="1">
        <f t="array" ref="O824">_xlfn.SWITCH(J824, "M","Medium","L","Light","D","Dark")</f>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 customers!$A$1:$A$1001, customers!$B$1:$B$1001, , 0)</f>
        <v>Tess Benediktovich</v>
      </c>
      <c r="G825" s="2" t="str">
        <f>IF(_xlfn.XLOOKUP(C825,customers!$A$1:$A$1001,customers!$C$1:$C$1001,,0)=0, "",_xlfn.XLOOKUP(C825,customers!$A$1:$A$1001,customers!$C$1:$C$1001,,0))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 I825="Ara","Arabica", I825="Lib", "Liberica")</f>
        <v>Liberica</v>
      </c>
      <c r="O825" t="str" cm="1">
        <f t="array" ref="O825">_xlfn.SWITCH(J825, "M","Medium","L","Light","D","Dark")</f>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 customers!$A$1:$A$1001, customers!$B$1:$B$1001, , 0)</f>
        <v>Correy Bourner</v>
      </c>
      <c r="G826" s="2" t="str">
        <f>IF(_xlfn.XLOOKUP(C826,customers!$A$1:$A$1001,customers!$C$1:$C$1001,,0)=0, "",_xlfn.XLOOKUP(C826,customers!$A$1:$A$1001,customers!$C$1:$C$1001,,0))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 I826="Ara","Arabica", I826="Lib", "Liberica")</f>
        <v>Arabica</v>
      </c>
      <c r="O826" t="str" cm="1">
        <f t="array" ref="O826">_xlfn.SWITCH(J826, "M","Medium","L","Light","D","Dark")</f>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 customers!$A$1:$A$1001, customers!$B$1:$B$1001, , 0)</f>
        <v>Odelia Skerme</v>
      </c>
      <c r="G827" s="2" t="str">
        <f>IF(_xlfn.XLOOKUP(C827,customers!$A$1:$A$1001,customers!$C$1:$C$1001,,0)=0, "",_xlfn.XLOOKUP(C827,customers!$A$1:$A$1001,customers!$C$1:$C$1001,,0))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 I827="Ara","Arabica", I827="Lib", "Liberica")</f>
        <v>Arabica</v>
      </c>
      <c r="O827" t="str" cm="1">
        <f t="array" ref="O827">_xlfn.SWITCH(J827, "M","Medium","L","Light","D","Dark")</f>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 customers!$A$1:$A$1001, customers!$B$1:$B$1001, , 0)</f>
        <v>Kandy Heddan</v>
      </c>
      <c r="G828" s="2" t="str">
        <f>IF(_xlfn.XLOOKUP(C828,customers!$A$1:$A$1001,customers!$C$1:$C$1001,,0)=0, "",_xlfn.XLOOKUP(C828,customers!$A$1:$A$1001,customers!$C$1:$C$1001,,0))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 I828="Ara","Arabica", I828="Lib", "Liberica")</f>
        <v>Excelsa</v>
      </c>
      <c r="O828" t="str" cm="1">
        <f t="array" ref="O828">_xlfn.SWITCH(J828, "M","Medium","L","Light","D","Dark")</f>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 customers!$A$1:$A$1001, customers!$B$1:$B$1001, , 0)</f>
        <v>Ibby Charters</v>
      </c>
      <c r="G829" s="2" t="str">
        <f>IF(_xlfn.XLOOKUP(C829,customers!$A$1:$A$1001,customers!$C$1:$C$1001,,0)=0, "",_xlfn.XLOOKUP(C829,customers!$A$1:$A$1001,customers!$C$1:$C$1001,,0))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 I829="Ara","Arabica", I829="Lib", "Liberica")</f>
        <v>Excelsa</v>
      </c>
      <c r="O829" t="str" cm="1">
        <f t="array" ref="O829">_xlfn.SWITCH(J829, "M","Medium","L","Light","D","Dark")</f>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 customers!$A$1:$A$1001, customers!$B$1:$B$1001, , 0)</f>
        <v>Adora Roubert</v>
      </c>
      <c r="G830" s="2" t="str">
        <f>IF(_xlfn.XLOOKUP(C830,customers!$A$1:$A$1001,customers!$C$1:$C$1001,,0)=0, "",_xlfn.XLOOKUP(C830,customers!$A$1:$A$1001,customers!$C$1:$C$1001,,0))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 I830="Ara","Arabica", I830="Lib", "Liberica")</f>
        <v>Arabica</v>
      </c>
      <c r="O830" t="str" cm="1">
        <f t="array" ref="O830">_xlfn.SWITCH(J830, "M","Medium","L","Light","D","Dark")</f>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 customers!$A$1:$A$1001, customers!$B$1:$B$1001, , 0)</f>
        <v>Hillel Mairs</v>
      </c>
      <c r="G831" s="2" t="str">
        <f>IF(_xlfn.XLOOKUP(C831,customers!$A$1:$A$1001,customers!$C$1:$C$1001,,0)=0, "",_xlfn.XLOOKUP(C831,customers!$A$1:$A$1001,customers!$C$1:$C$1001,,0))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 I831="Ara","Arabica", I831="Lib", "Liberica")</f>
        <v>Arabica</v>
      </c>
      <c r="O831" t="str" cm="1">
        <f t="array" ref="O831">_xlfn.SWITCH(J831, "M","Medium","L","Light","D","Dark")</f>
        <v>Dark</v>
      </c>
      <c r="P831" t="str">
        <f>_xlfn.XLOOKUP(Orders[[#This Row],[Customer ID]],customers!$A$1:$A$1001,customers!$I$1:$I$1001,,0)</f>
        <v>No</v>
      </c>
    </row>
    <row r="832" spans="1:16" x14ac:dyDescent="0.3">
      <c r="A832" s="2" t="s">
        <v>5182</v>
      </c>
      <c r="B832" s="3">
        <v>44414</v>
      </c>
      <c r="C832" s="2" t="s">
        <v>5183</v>
      </c>
      <c r="D832" t="s">
        <v>6141</v>
      </c>
      <c r="E832" s="2">
        <v>2</v>
      </c>
      <c r="F832" s="2" t="str">
        <f>_xlfn.XLOOKUP(C832, customers!$A$1:$A$1001, customers!$B$1:$B$1001, , 0)</f>
        <v>Helaina Rainforth</v>
      </c>
      <c r="G832" s="2" t="str">
        <f>IF(_xlfn.XLOOKUP(C832,customers!$A$1:$A$1001,customers!$C$1:$C$1001,,0)=0, "",_xlfn.XLOOKUP(C832,customers!$A$1:$A$1001,customers!$C$1:$C$1001,,0))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 I832="Ara","Arabica", I832="Lib", "Liberica")</f>
        <v>Excelsa</v>
      </c>
      <c r="O832" t="str" cm="1">
        <f t="array" ref="O832">_xlfn.SWITCH(J832, "M","Medium","L","Light","D","Dark")</f>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 customers!$A$1:$A$1001, customers!$B$1:$B$1001, , 0)</f>
        <v>Helaina Rainforth</v>
      </c>
      <c r="G833" s="2" t="str">
        <f>IF(_xlfn.XLOOKUP(C833,customers!$A$1:$A$1001,customers!$C$1:$C$1001,,0)=0, "",_xlfn.XLOOKUP(C833,customers!$A$1:$A$1001,customers!$C$1:$C$1001,,0))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 I833="Ara","Arabica", I833="Lib", "Liberica")</f>
        <v>Arabica</v>
      </c>
      <c r="O833" t="str" cm="1">
        <f t="array" ref="O833">_xlfn.SWITCH(J833, "M","Medium","L","Light","D","Dark")</f>
        <v>Dark</v>
      </c>
      <c r="P833" t="str">
        <f>_xlfn.XLOOKUP(Orders[[#This Row],[Customer ID]],customers!$A$1:$A$1001,customers!$I$1:$I$1001,,0)</f>
        <v>No</v>
      </c>
    </row>
    <row r="834" spans="1:16" x14ac:dyDescent="0.3">
      <c r="A834" s="2" t="s">
        <v>5193</v>
      </c>
      <c r="B834" s="3">
        <v>44274</v>
      </c>
      <c r="C834" s="2" t="s">
        <v>5194</v>
      </c>
      <c r="D834" t="s">
        <v>6138</v>
      </c>
      <c r="E834" s="2">
        <v>6</v>
      </c>
      <c r="F834" s="2" t="str">
        <f>_xlfn.XLOOKUP(C834, customers!$A$1:$A$1001, customers!$B$1:$B$1001, , 0)</f>
        <v>Isac Jesper</v>
      </c>
      <c r="G834" s="2" t="str">
        <f>IF(_xlfn.XLOOKUP(C834,customers!$A$1:$A$1001,customers!$C$1:$C$1001,,0)=0, "",_xlfn.XLOOKUP(C834,customers!$A$1:$A$1001,customers!$C$1:$C$1001,,0))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 I834="Ara","Arabica", I834="Lib", "Liberica")</f>
        <v>Robusta</v>
      </c>
      <c r="O834" t="str" cm="1">
        <f t="array" ref="O834">_xlfn.SWITCH(J834, "M","Medium","L","Light","D","Dark")</f>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 customers!$A$1:$A$1001, customers!$B$1:$B$1001, , 0)</f>
        <v>Lenette Dwerryhouse</v>
      </c>
      <c r="G835" s="2" t="str">
        <f>IF(_xlfn.XLOOKUP(C835,customers!$A$1:$A$1001,customers!$C$1:$C$1001,,0)=0, "",_xlfn.XLOOKUP(C835,customers!$A$1:$A$1001,customers!$C$1:$C$1001,,0))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 I835="Ara","Arabica", I835="Lib", "Liberica")</f>
        <v>Robusta</v>
      </c>
      <c r="O835" t="str" cm="1">
        <f t="array" ref="O835">_xlfn.SWITCH(J835, "M","Medium","L","Light","D","Dark")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 customers!$A$1:$A$1001, customers!$B$1:$B$1001, , 0)</f>
        <v>Nadeen Broomer</v>
      </c>
      <c r="G836" s="2" t="str">
        <f>IF(_xlfn.XLOOKUP(C836,customers!$A$1:$A$1001,customers!$C$1:$C$1001,,0)=0, "",_xlfn.XLOOKUP(C836,customers!$A$1:$A$1001,customers!$C$1:$C$1001,,0))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 I836="Ara","Arabica", I836="Lib", "Liberica")</f>
        <v>Arabica</v>
      </c>
      <c r="O836" t="str" cm="1">
        <f t="array" ref="O836">_xlfn.SWITCH(J836, "M","Medium","L","Light","D","Dark")</f>
        <v>Dark</v>
      </c>
      <c r="P836" t="str">
        <f>_xlfn.XLOOKUP(Orders[[#This Row],[Customer ID]],customers!$A$1:$A$1001,customers!$I$1:$I$1001,,0)</f>
        <v>No</v>
      </c>
    </row>
    <row r="837" spans="1:16" x14ac:dyDescent="0.3">
      <c r="A837" s="2" t="s">
        <v>5211</v>
      </c>
      <c r="B837" s="3">
        <v>44270</v>
      </c>
      <c r="C837" s="2" t="s">
        <v>5212</v>
      </c>
      <c r="D837" t="s">
        <v>6176</v>
      </c>
      <c r="E837" s="2">
        <v>1</v>
      </c>
      <c r="F837" s="2" t="str">
        <f>_xlfn.XLOOKUP(C837, customers!$A$1:$A$1001, customers!$B$1:$B$1001, , 0)</f>
        <v>Konstantine Thoumasson</v>
      </c>
      <c r="G837" s="2" t="str">
        <f>IF(_xlfn.XLOOKUP(C837,customers!$A$1:$A$1001,customers!$C$1:$C$1001,,0)=0, "",_xlfn.XLOOKUP(C837,customers!$A$1:$A$1001,customers!$C$1:$C$1001,,0))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 I837="Ara","Arabica", I837="Lib", "Liberica")</f>
        <v>Excelsa</v>
      </c>
      <c r="O837" t="str" cm="1">
        <f t="array" ref="O837">_xlfn.SWITCH(J837, "M","Medium","L","Light","D","Dark")</f>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 customers!$A$1:$A$1001, customers!$B$1:$B$1001, , 0)</f>
        <v>Frans Habbergham</v>
      </c>
      <c r="G838" s="2" t="str">
        <f>IF(_xlfn.XLOOKUP(C838,customers!$A$1:$A$1001,customers!$C$1:$C$1001,,0)=0, "",_xlfn.XLOOKUP(C838,customers!$A$1:$A$1001,customers!$C$1:$C$1001,,0))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 I838="Ara","Arabica", I838="Lib", "Liberica")</f>
        <v>Arabica</v>
      </c>
      <c r="O838" t="str" cm="1">
        <f t="array" ref="O838">_xlfn.SWITCH(J838, "M","Medium","L","Light","D","Dark")</f>
        <v>Dark</v>
      </c>
      <c r="P838" t="str">
        <f>_xlfn.XLOOKUP(Orders[[#This Row],[Customer ID]],customers!$A$1:$A$1001,customers!$I$1:$I$1001,,0)</f>
        <v>No</v>
      </c>
    </row>
    <row r="839" spans="1:16" x14ac:dyDescent="0.3">
      <c r="A839" s="2" t="s">
        <v>5222</v>
      </c>
      <c r="B839" s="3">
        <v>43715</v>
      </c>
      <c r="C839" s="2" t="s">
        <v>5113</v>
      </c>
      <c r="D839" t="s">
        <v>6181</v>
      </c>
      <c r="E839" s="2">
        <v>3</v>
      </c>
      <c r="F839" s="2" t="str">
        <f>_xlfn.XLOOKUP(C839, customers!$A$1:$A$1001, customers!$B$1:$B$1001, , 0)</f>
        <v>Allis Wilmore</v>
      </c>
      <c r="G839" s="2" t="str">
        <f>IF(_xlfn.XLOOKUP(C839,customers!$A$1:$A$1001,customers!$C$1:$C$1001,,0)=0, "",_xlfn.XLOOKUP(C839,customers!$A$1:$A$1001,customers!$C$1:$C$1001,,0))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 I839="Ara","Arabica", I839="Lib", "Liberica")</f>
        <v>Liberica</v>
      </c>
      <c r="O839" t="str" cm="1">
        <f t="array" ref="O839">_xlfn.SWITCH(J839, "M","Medium","L","Light","D","Dark")</f>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 customers!$A$1:$A$1001, customers!$B$1:$B$1001, , 0)</f>
        <v>Romain Avrashin</v>
      </c>
      <c r="G840" s="2" t="str">
        <f>IF(_xlfn.XLOOKUP(C840,customers!$A$1:$A$1001,customers!$C$1:$C$1001,,0)=0, "",_xlfn.XLOOKUP(C840,customers!$A$1:$A$1001,customers!$C$1:$C$1001,,0))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 I840="Ara","Arabica", I840="Lib", "Liberica")</f>
        <v>Arabica</v>
      </c>
      <c r="O840" t="str" cm="1">
        <f t="array" ref="O840">_xlfn.SWITCH(J840, "M","Medium","L","Light","D","Dark")</f>
        <v>Dark</v>
      </c>
      <c r="P840" t="str">
        <f>_xlfn.XLOOKUP(Orders[[#This Row],[Customer ID]],customers!$A$1:$A$1001,customers!$I$1:$I$1001,,0)</f>
        <v>No</v>
      </c>
    </row>
    <row r="841" spans="1:16" x14ac:dyDescent="0.3">
      <c r="A841" s="2" t="s">
        <v>5234</v>
      </c>
      <c r="B841" s="3">
        <v>44521</v>
      </c>
      <c r="C841" s="2" t="s">
        <v>5235</v>
      </c>
      <c r="D841" t="s">
        <v>6139</v>
      </c>
      <c r="E841" s="2">
        <v>5</v>
      </c>
      <c r="F841" s="2" t="str">
        <f>_xlfn.XLOOKUP(C841, customers!$A$1:$A$1001, customers!$B$1:$B$1001, , 0)</f>
        <v>Miran Doidge</v>
      </c>
      <c r="G841" s="2" t="str">
        <f>IF(_xlfn.XLOOKUP(C841,customers!$A$1:$A$1001,customers!$C$1:$C$1001,,0)=0, "",_xlfn.XLOOKUP(C841,customers!$A$1:$A$1001,customers!$C$1:$C$1001,,0))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 I841="Ara","Arabica", I841="Lib", "Liberica")</f>
        <v>Excelsa</v>
      </c>
      <c r="O841" t="str" cm="1">
        <f t="array" ref="O841">_xlfn.SWITCH(J841, "M","Medium","L","Light","D","Dark")</f>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 customers!$A$1:$A$1001, customers!$B$1:$B$1001, , 0)</f>
        <v>Janeva Edinboro</v>
      </c>
      <c r="G842" s="2" t="str">
        <f>IF(_xlfn.XLOOKUP(C842,customers!$A$1:$A$1001,customers!$C$1:$C$1001,,0)=0, "",_xlfn.XLOOKUP(C842,customers!$A$1:$A$1001,customers!$C$1:$C$1001,,0))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 I842="Ara","Arabica", I842="Lib", "Liberica")</f>
        <v>Robusta</v>
      </c>
      <c r="O842" t="str" cm="1">
        <f t="array" ref="O842">_xlfn.SWITCH(J842, "M","Medium","L","Light","D","Dark")</f>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 customers!$A$1:$A$1001, customers!$B$1:$B$1001, , 0)</f>
        <v>Trumaine Tewelson</v>
      </c>
      <c r="G843" s="2" t="str">
        <f>IF(_xlfn.XLOOKUP(C843,customers!$A$1:$A$1001,customers!$C$1:$C$1001,,0)=0, "",_xlfn.XLOOKUP(C843,customers!$A$1:$A$1001,customers!$C$1:$C$1001,,0))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 I843="Ara","Arabica", I843="Lib", "Liberica")</f>
        <v>Liberica</v>
      </c>
      <c r="O843" t="str" cm="1">
        <f t="array" ref="O843">_xlfn.SWITCH(J843, "M","Medium","L","Light","D","Dark")</f>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 customers!$A$1:$A$1001, customers!$B$1:$B$1001, , 0)</f>
        <v>Odelia Skerme</v>
      </c>
      <c r="G844" s="2" t="str">
        <f>IF(_xlfn.XLOOKUP(C844,customers!$A$1:$A$1001,customers!$C$1:$C$1001,,0)=0, "",_xlfn.XLOOKUP(C844,customers!$A$1:$A$1001,customers!$C$1:$C$1001,,0))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 I844="Ara","Arabica", I844="Lib", "Liberica")</f>
        <v>Excelsa</v>
      </c>
      <c r="O844" t="str" cm="1">
        <f t="array" ref="O844">_xlfn.SWITCH(J844, "M","Medium","L","Light","D","Dark")</f>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 customers!$A$1:$A$1001, customers!$B$1:$B$1001, , 0)</f>
        <v>De Drewitt</v>
      </c>
      <c r="G845" s="2" t="str">
        <f>IF(_xlfn.XLOOKUP(C845,customers!$A$1:$A$1001,customers!$C$1:$C$1001,,0)=0, "",_xlfn.XLOOKUP(C845,customers!$A$1:$A$1001,customers!$C$1:$C$1001,,0))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 I845="Ara","Arabica", I845="Lib", "Liberica")</f>
        <v>Excelsa</v>
      </c>
      <c r="O845" t="str" cm="1">
        <f t="array" ref="O845">_xlfn.SWITCH(J845, "M","Medium","L","Light","D","Dark")</f>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 customers!$A$1:$A$1001, customers!$B$1:$B$1001, , 0)</f>
        <v>Adelheid Gladhill</v>
      </c>
      <c r="G846" s="2" t="str">
        <f>IF(_xlfn.XLOOKUP(C846,customers!$A$1:$A$1001,customers!$C$1:$C$1001,,0)=0, "",_xlfn.XLOOKUP(C846,customers!$A$1:$A$1001,customers!$C$1:$C$1001,,0))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 I846="Ara","Arabica", I846="Lib", "Liberica")</f>
        <v>Arabica</v>
      </c>
      <c r="O846" t="str" cm="1">
        <f t="array" ref="O846">_xlfn.SWITCH(J846, "M","Medium","L","Light","D","Dark")</f>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 customers!$A$1:$A$1001, customers!$B$1:$B$1001, , 0)</f>
        <v>Murielle Lorinez</v>
      </c>
      <c r="G847" s="2" t="str">
        <f>IF(_xlfn.XLOOKUP(C847,customers!$A$1:$A$1001,customers!$C$1:$C$1001,,0)=0, "",_xlfn.XLOOKUP(C847,customers!$A$1:$A$1001,customers!$C$1:$C$1001,,0))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 I847="Ara","Arabica", I847="Lib", "Liberica")</f>
        <v>Excelsa</v>
      </c>
      <c r="O847" t="str" cm="1">
        <f t="array" ref="O847">_xlfn.SWITCH(J847, "M","Medium","L","Light","D","Dark")</f>
        <v>Dark</v>
      </c>
      <c r="P847" t="str">
        <f>_xlfn.XLOOKUP(Orders[[#This Row],[Customer ID]],customers!$A$1:$A$1001,customers!$I$1:$I$1001,,0)</f>
        <v>No</v>
      </c>
    </row>
    <row r="848" spans="1:16" x14ac:dyDescent="0.3">
      <c r="A848" s="2" t="s">
        <v>5273</v>
      </c>
      <c r="B848" s="3">
        <v>44747</v>
      </c>
      <c r="C848" s="2" t="s">
        <v>5274</v>
      </c>
      <c r="D848" t="s">
        <v>6175</v>
      </c>
      <c r="E848" s="2">
        <v>2</v>
      </c>
      <c r="F848" s="2" t="str">
        <f>_xlfn.XLOOKUP(C848, customers!$A$1:$A$1001, customers!$B$1:$B$1001, , 0)</f>
        <v>Edin Mathe</v>
      </c>
      <c r="G848" s="2" t="str">
        <f>IF(_xlfn.XLOOKUP(C848,customers!$A$1:$A$1001,customers!$C$1:$C$1001,,0)=0, "",_xlfn.XLOOKUP(C848,customers!$A$1:$A$1001,customers!$C$1:$C$1001,,0))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 I848="Ara","Arabica", I848="Lib", "Liberica")</f>
        <v>Arabica</v>
      </c>
      <c r="O848" t="str" cm="1">
        <f t="array" ref="O848">_xlfn.SWITCH(J848, "M","Medium","L","Light","D","Dark")</f>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 customers!$A$1:$A$1001, customers!$B$1:$B$1001, , 0)</f>
        <v>Mordy Van Der Vlies</v>
      </c>
      <c r="G849" s="2" t="str">
        <f>IF(_xlfn.XLOOKUP(C849,customers!$A$1:$A$1001,customers!$C$1:$C$1001,,0)=0, "",_xlfn.XLOOKUP(C849,customers!$A$1:$A$1001,customers!$C$1:$C$1001,,0))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 I849="Ara","Arabica", I849="Lib", "Liberica")</f>
        <v>Arabica</v>
      </c>
      <c r="O849" t="str" cm="1">
        <f t="array" ref="O849">_xlfn.SWITCH(J849, "M","Medium","L","Light","D","Dark")</f>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 customers!$A$1:$A$1001, customers!$B$1:$B$1001, , 0)</f>
        <v>Spencer Wastell</v>
      </c>
      <c r="G850" s="2" t="str">
        <f>IF(_xlfn.XLOOKUP(C850,customers!$A$1:$A$1001,customers!$C$1:$C$1001,,0)=0, "",_xlfn.XLOOKUP(C850,customers!$A$1:$A$1001,customers!$C$1:$C$1001,,0))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 I850="Ara","Arabica", I850="Lib", "Liberica")</f>
        <v>Excelsa</v>
      </c>
      <c r="O850" t="str" cm="1">
        <f t="array" ref="O850">_xlfn.SWITCH(J850, "M","Medium","L","Light","D","Dark")</f>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 customers!$A$1:$A$1001, customers!$B$1:$B$1001, , 0)</f>
        <v>Jemimah Ethelston</v>
      </c>
      <c r="G851" s="2" t="str">
        <f>IF(_xlfn.XLOOKUP(C851,customers!$A$1:$A$1001,customers!$C$1:$C$1001,,0)=0, "",_xlfn.XLOOKUP(C851,customers!$A$1:$A$1001,customers!$C$1:$C$1001,,0))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 I851="Ara","Arabica", I851="Lib", "Liberica")</f>
        <v>Arabica</v>
      </c>
      <c r="O851" t="str" cm="1">
        <f t="array" ref="O851">_xlfn.SWITCH(J851, "M","Medium","L","Light","D","Dark")</f>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 customers!$A$1:$A$1001, customers!$B$1:$B$1001, , 0)</f>
        <v>Jemimah Ethelston</v>
      </c>
      <c r="G852" s="2" t="str">
        <f>IF(_xlfn.XLOOKUP(C852,customers!$A$1:$A$1001,customers!$C$1:$C$1001,,0)=0, "",_xlfn.XLOOKUP(C852,customers!$A$1:$A$1001,customers!$C$1:$C$1001,,0))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 I852="Ara","Arabica", I852="Lib", "Liberica")</f>
        <v>Arabica</v>
      </c>
      <c r="O852" t="str" cm="1">
        <f t="array" ref="O852">_xlfn.SWITCH(J852, "M","Medium","L","Light","D","Dark")</f>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 customers!$A$1:$A$1001, customers!$B$1:$B$1001, , 0)</f>
        <v>Perice Eberz</v>
      </c>
      <c r="G853" s="2" t="str">
        <f>IF(_xlfn.XLOOKUP(C853,customers!$A$1:$A$1001,customers!$C$1:$C$1001,,0)=0, "",_xlfn.XLOOKUP(C853,customers!$A$1:$A$1001,customers!$C$1:$C$1001,,0))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 I853="Ara","Arabica", I853="Lib", "Liberica")</f>
        <v>Liberica</v>
      </c>
      <c r="O853" t="str" cm="1">
        <f t="array" ref="O853">_xlfn.SWITCH(J853, "M","Medium","L","Light","D","Dark")</f>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 customers!$A$1:$A$1001, customers!$B$1:$B$1001, , 0)</f>
        <v>Bear Gaish</v>
      </c>
      <c r="G854" s="2" t="str">
        <f>IF(_xlfn.XLOOKUP(C854,customers!$A$1:$A$1001,customers!$C$1:$C$1001,,0)=0, "",_xlfn.XLOOKUP(C854,customers!$A$1:$A$1001,customers!$C$1:$C$1001,,0))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 I854="Ara","Arabica", I854="Lib", "Liberica")</f>
        <v>Liberica</v>
      </c>
      <c r="O854" t="str" cm="1">
        <f t="array" ref="O854">_xlfn.SWITCH(J854, "M","Medium","L","Light","D","Dark")</f>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 customers!$A$1:$A$1001, customers!$B$1:$B$1001, , 0)</f>
        <v>Lynnea Danton</v>
      </c>
      <c r="G855" s="2" t="str">
        <f>IF(_xlfn.XLOOKUP(C855,customers!$A$1:$A$1001,customers!$C$1:$C$1001,,0)=0, "",_xlfn.XLOOKUP(C855,customers!$A$1:$A$1001,customers!$C$1:$C$1001,,0))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 I855="Ara","Arabica", I855="Lib", "Liberica")</f>
        <v>Arabica</v>
      </c>
      <c r="O855" t="str" cm="1">
        <f t="array" ref="O855">_xlfn.SWITCH(J855, "M","Medium","L","Light","D","Dark")</f>
        <v>Dark</v>
      </c>
      <c r="P855" t="str">
        <f>_xlfn.XLOOKUP(Orders[[#This Row],[Customer ID]],customers!$A$1:$A$1001,customers!$I$1:$I$1001,,0)</f>
        <v>No</v>
      </c>
    </row>
    <row r="856" spans="1:16" x14ac:dyDescent="0.3">
      <c r="A856" s="2" t="s">
        <v>5315</v>
      </c>
      <c r="B856" s="3">
        <v>44516</v>
      </c>
      <c r="C856" s="2" t="s">
        <v>5316</v>
      </c>
      <c r="D856" t="s">
        <v>6173</v>
      </c>
      <c r="E856" s="2">
        <v>5</v>
      </c>
      <c r="F856" s="2" t="str">
        <f>_xlfn.XLOOKUP(C856, customers!$A$1:$A$1001, customers!$B$1:$B$1001, , 0)</f>
        <v>Skipton Morrall</v>
      </c>
      <c r="G856" s="2" t="str">
        <f>IF(_xlfn.XLOOKUP(C856,customers!$A$1:$A$1001,customers!$C$1:$C$1001,,0)=0, "",_xlfn.XLOOKUP(C856,customers!$A$1:$A$1001,customers!$C$1:$C$1001,,0))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 I856="Ara","Arabica", I856="Lib", "Liberica")</f>
        <v>Robusta</v>
      </c>
      <c r="O856" t="str" cm="1">
        <f t="array" ref="O856">_xlfn.SWITCH(J856, "M","Medium","L","Light","D","Dark")</f>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 customers!$A$1:$A$1001, customers!$B$1:$B$1001, , 0)</f>
        <v>Devan Crownshaw</v>
      </c>
      <c r="G857" s="2" t="str">
        <f>IF(_xlfn.XLOOKUP(C857,customers!$A$1:$A$1001,customers!$C$1:$C$1001,,0)=0, "",_xlfn.XLOOKUP(C857,customers!$A$1:$A$1001,customers!$C$1:$C$1001,,0))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 I857="Ara","Arabica", I857="Lib", "Liberica")</f>
        <v>Liberica</v>
      </c>
      <c r="O857" t="str" cm="1">
        <f t="array" ref="O857">_xlfn.SWITCH(J857, "M","Medium","L","Light","D","Dark")</f>
        <v>Dark</v>
      </c>
      <c r="P857" t="str">
        <f>_xlfn.XLOOKUP(Orders[[#This Row],[Customer ID]],customers!$A$1:$A$1001,customers!$I$1:$I$1001,,0)</f>
        <v>No</v>
      </c>
    </row>
    <row r="858" spans="1:16" x14ac:dyDescent="0.3">
      <c r="A858" s="2" t="s">
        <v>5327</v>
      </c>
      <c r="B858" s="3">
        <v>44031</v>
      </c>
      <c r="C858" s="2" t="s">
        <v>5188</v>
      </c>
      <c r="D858" t="s">
        <v>6159</v>
      </c>
      <c r="E858" s="2">
        <v>2</v>
      </c>
      <c r="F858" s="2" t="str">
        <f>_xlfn.XLOOKUP(C858, customers!$A$1:$A$1001, customers!$B$1:$B$1001, , 0)</f>
        <v>Odelia Skerme</v>
      </c>
      <c r="G858" s="2" t="str">
        <f>IF(_xlfn.XLOOKUP(C858,customers!$A$1:$A$1001,customers!$C$1:$C$1001,,0)=0, "",_xlfn.XLOOKUP(C858,customers!$A$1:$A$1001,customers!$C$1:$C$1001,,0))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 I858="Ara","Arabica", I858="Lib", "Liberica")</f>
        <v>Liberica</v>
      </c>
      <c r="O858" t="str" cm="1">
        <f t="array" ref="O858">_xlfn.SWITCH(J858, "M","Medium","L","Light","D","Dark")</f>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 customers!$A$1:$A$1001, customers!$B$1:$B$1001, , 0)</f>
        <v>Joceline Reddoch</v>
      </c>
      <c r="G859" s="2" t="str">
        <f>IF(_xlfn.XLOOKUP(C859,customers!$A$1:$A$1001,customers!$C$1:$C$1001,,0)=0, "",_xlfn.XLOOKUP(C859,customers!$A$1:$A$1001,customers!$C$1:$C$1001,,0))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 I859="Ara","Arabica", I859="Lib", "Liberica")</f>
        <v>Robusta</v>
      </c>
      <c r="O859" t="str" cm="1">
        <f t="array" ref="O859">_xlfn.SWITCH(J859, "M","Medium","L","Light","D","Dark")</f>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 customers!$A$1:$A$1001, customers!$B$1:$B$1001, , 0)</f>
        <v>Shelley Titley</v>
      </c>
      <c r="G860" s="2" t="str">
        <f>IF(_xlfn.XLOOKUP(C860,customers!$A$1:$A$1001,customers!$C$1:$C$1001,,0)=0, "",_xlfn.XLOOKUP(C860,customers!$A$1:$A$1001,customers!$C$1:$C$1001,,0))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 I860="Ara","Arabica", I860="Lib", "Liberica")</f>
        <v>Liberica</v>
      </c>
      <c r="O860" t="str" cm="1">
        <f t="array" ref="O860">_xlfn.SWITCH(J860, "M","Medium","L","Light","D","Dark")</f>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 customers!$A$1:$A$1001, customers!$B$1:$B$1001, , 0)</f>
        <v>Redd Simao</v>
      </c>
      <c r="G861" s="2" t="str">
        <f>IF(_xlfn.XLOOKUP(C861,customers!$A$1:$A$1001,customers!$C$1:$C$1001,,0)=0, "",_xlfn.XLOOKUP(C861,customers!$A$1:$A$1001,customers!$C$1:$C$1001,,0))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 I861="Ara","Arabica", I861="Lib", "Liberica")</f>
        <v>Arabica</v>
      </c>
      <c r="O861" t="str" cm="1">
        <f t="array" ref="O861">_xlfn.SWITCH(J861, "M","Medium","L","Light","D","Dark")</f>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 customers!$A$1:$A$1001, customers!$B$1:$B$1001, , 0)</f>
        <v>Cece Inker</v>
      </c>
      <c r="G862" s="2" t="str">
        <f>IF(_xlfn.XLOOKUP(C862,customers!$A$1:$A$1001,customers!$C$1:$C$1001,,0)=0, "",_xlfn.XLOOKUP(C862,customers!$A$1:$A$1001,customers!$C$1:$C$1001,,0))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 I862="Ara","Arabica", I862="Lib", "Liberica")</f>
        <v>Arabica</v>
      </c>
      <c r="O862" t="str" cm="1">
        <f t="array" ref="O862">_xlfn.SWITCH(J862, "M","Medium","L","Light","D","Dark")</f>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 customers!$A$1:$A$1001, customers!$B$1:$B$1001, , 0)</f>
        <v>Noel Chisholm</v>
      </c>
      <c r="G863" s="2" t="str">
        <f>IF(_xlfn.XLOOKUP(C863,customers!$A$1:$A$1001,customers!$C$1:$C$1001,,0)=0, "",_xlfn.XLOOKUP(C863,customers!$A$1:$A$1001,customers!$C$1:$C$1001,,0))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 I863="Ara","Arabica", I863="Lib", "Liberica")</f>
        <v>Liberica</v>
      </c>
      <c r="O863" t="str" cm="1">
        <f t="array" ref="O863">_xlfn.SWITCH(J863, "M","Medium","L","Light","D","Dark")</f>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 customers!$A$1:$A$1001, customers!$B$1:$B$1001, , 0)</f>
        <v>Grazia Oats</v>
      </c>
      <c r="G864" s="2" t="str">
        <f>IF(_xlfn.XLOOKUP(C864,customers!$A$1:$A$1001,customers!$C$1:$C$1001,,0)=0, "",_xlfn.XLOOKUP(C864,customers!$A$1:$A$1001,customers!$C$1:$C$1001,,0))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 I864="Ara","Arabica", I864="Lib", "Liberica")</f>
        <v>Robusta</v>
      </c>
      <c r="O864" t="str" cm="1">
        <f t="array" ref="O864">_xlfn.SWITCH(J864, "M","Medium","L","Light","D","Dark")</f>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 customers!$A$1:$A$1001, customers!$B$1:$B$1001, , 0)</f>
        <v>Meade Birkin</v>
      </c>
      <c r="G865" s="2" t="str">
        <f>IF(_xlfn.XLOOKUP(C865,customers!$A$1:$A$1001,customers!$C$1:$C$1001,,0)=0, "",_xlfn.XLOOKUP(C865,customers!$A$1:$A$1001,customers!$C$1:$C$1001,,0))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 I865="Ara","Arabica", I865="Lib", "Liberica")</f>
        <v>Liberica</v>
      </c>
      <c r="O865" t="str" cm="1">
        <f t="array" ref="O865">_xlfn.SWITCH(J865, "M","Medium","L","Light","D","Dark")</f>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 customers!$A$1:$A$1001, customers!$B$1:$B$1001, , 0)</f>
        <v>Ronda Pyson</v>
      </c>
      <c r="G866" s="2" t="str">
        <f>IF(_xlfn.XLOOKUP(C866,customers!$A$1:$A$1001,customers!$C$1:$C$1001,,0)=0, "",_xlfn.XLOOKUP(C866,customers!$A$1:$A$1001,customers!$C$1:$C$1001,,0))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 I866="Ara","Arabica", I866="Lib", "Liberica")</f>
        <v>Robusta</v>
      </c>
      <c r="O866" t="str" cm="1">
        <f t="array" ref="O866">_xlfn.SWITCH(J866, "M","Medium","L","Light","D","Dark")</f>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 customers!$A$1:$A$1001, customers!$B$1:$B$1001, , 0)</f>
        <v>Modesty MacConnechie</v>
      </c>
      <c r="G867" s="2" t="str">
        <f>IF(_xlfn.XLOOKUP(C867,customers!$A$1:$A$1001,customers!$C$1:$C$1001,,0)=0, "",_xlfn.XLOOKUP(C867,customers!$A$1:$A$1001,customers!$C$1:$C$1001,,0))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 I867="Ara","Arabica", I867="Lib", "Liberica")</f>
        <v>Arabica</v>
      </c>
      <c r="O867" t="str" cm="1">
        <f t="array" ref="O867">_xlfn.SWITCH(J867, "M","Medium","L","Light","D","Dark")</f>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 customers!$A$1:$A$1001, customers!$B$1:$B$1001, , 0)</f>
        <v>Rafaela Treacher</v>
      </c>
      <c r="G868" s="2" t="str">
        <f>IF(_xlfn.XLOOKUP(C868,customers!$A$1:$A$1001,customers!$C$1:$C$1001,,0)=0, "",_xlfn.XLOOKUP(C868,customers!$A$1:$A$1001,customers!$C$1:$C$1001,,0))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 I868="Ara","Arabica", I868="Lib", "Liberica")</f>
        <v>Arabica</v>
      </c>
      <c r="O868" t="str" cm="1">
        <f t="array" ref="O868">_xlfn.SWITCH(J868, "M","Medium","L","Light","D","Dark")</f>
        <v>Dark</v>
      </c>
      <c r="P868" t="str">
        <f>_xlfn.XLOOKUP(Orders[[#This Row],[Customer ID]],customers!$A$1:$A$1001,customers!$I$1:$I$1001,,0)</f>
        <v>No</v>
      </c>
    </row>
    <row r="869" spans="1:16" x14ac:dyDescent="0.3">
      <c r="A869" s="2" t="s">
        <v>5391</v>
      </c>
      <c r="B869" s="3">
        <v>44792</v>
      </c>
      <c r="C869" s="2" t="s">
        <v>5392</v>
      </c>
      <c r="D869" t="s">
        <v>6182</v>
      </c>
      <c r="E869" s="2">
        <v>1</v>
      </c>
      <c r="F869" s="2" t="str">
        <f>_xlfn.XLOOKUP(C869, customers!$A$1:$A$1001, customers!$B$1:$B$1001, , 0)</f>
        <v>Bee Fattorini</v>
      </c>
      <c r="G869" s="2" t="str">
        <f>IF(_xlfn.XLOOKUP(C869,customers!$A$1:$A$1001,customers!$C$1:$C$1001,,0)=0, "",_xlfn.XLOOKUP(C869,customers!$A$1:$A$1001,customers!$C$1:$C$1001,,0))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 I869="Ara","Arabica", I869="Lib", "Liberica")</f>
        <v>Arabica</v>
      </c>
      <c r="O869" t="str" cm="1">
        <f t="array" ref="O869">_xlfn.SWITCH(J869, "M","Medium","L","Light","D","Dark")</f>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 customers!$A$1:$A$1001, customers!$B$1:$B$1001, , 0)</f>
        <v>Margie Palleske</v>
      </c>
      <c r="G870" s="2" t="str">
        <f>IF(_xlfn.XLOOKUP(C870,customers!$A$1:$A$1001,customers!$C$1:$C$1001,,0)=0, "",_xlfn.XLOOKUP(C870,customers!$A$1:$A$1001,customers!$C$1:$C$1001,,0))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 I870="Ara","Arabica", I870="Lib", "Liberica")</f>
        <v>Excelsa</v>
      </c>
      <c r="O870" t="str" cm="1">
        <f t="array" ref="O870">_xlfn.SWITCH(J870, "M","Medium","L","Light","D","Dark")</f>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 customers!$A$1:$A$1001, customers!$B$1:$B$1001, , 0)</f>
        <v>Alexina Randals</v>
      </c>
      <c r="G871" s="2" t="str">
        <f>IF(_xlfn.XLOOKUP(C871,customers!$A$1:$A$1001,customers!$C$1:$C$1001,,0)=0, "",_xlfn.XLOOKUP(C871,customers!$A$1:$A$1001,customers!$C$1:$C$1001,,0))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 I871="Ara","Arabica", I871="Lib", "Liberica")</f>
        <v>Robusta</v>
      </c>
      <c r="O871" t="str" cm="1">
        <f t="array" ref="O871">_xlfn.SWITCH(J871, "M","Medium","L","Light","D","Dark")</f>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 customers!$A$1:$A$1001, customers!$B$1:$B$1001, , 0)</f>
        <v>Filip Antcliffe</v>
      </c>
      <c r="G872" s="2" t="str">
        <f>IF(_xlfn.XLOOKUP(C872,customers!$A$1:$A$1001,customers!$C$1:$C$1001,,0)=0, "",_xlfn.XLOOKUP(C872,customers!$A$1:$A$1001,customers!$C$1:$C$1001,,0))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 I872="Ara","Arabica", I872="Lib", "Liberica")</f>
        <v>Excelsa</v>
      </c>
      <c r="O872" t="str" cm="1">
        <f t="array" ref="O872">_xlfn.SWITCH(J872, "M","Medium","L","Light","D","Dark")</f>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 customers!$A$1:$A$1001, customers!$B$1:$B$1001, , 0)</f>
        <v>Peyter Matignon</v>
      </c>
      <c r="G873" s="2" t="str">
        <f>IF(_xlfn.XLOOKUP(C873,customers!$A$1:$A$1001,customers!$C$1:$C$1001,,0)=0, "",_xlfn.XLOOKUP(C873,customers!$A$1:$A$1001,customers!$C$1:$C$1001,,0))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 I873="Ara","Arabica", I873="Lib", "Liberica")</f>
        <v>Excelsa</v>
      </c>
      <c r="O873" t="str" cm="1">
        <f t="array" ref="O873">_xlfn.SWITCH(J873, "M","Medium","L","Light","D","Dark")</f>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 customers!$A$1:$A$1001, customers!$B$1:$B$1001, , 0)</f>
        <v>Claudie Weond</v>
      </c>
      <c r="G874" s="2" t="str">
        <f>IF(_xlfn.XLOOKUP(C874,customers!$A$1:$A$1001,customers!$C$1:$C$1001,,0)=0, "",_xlfn.XLOOKUP(C874,customers!$A$1:$A$1001,customers!$C$1:$C$1001,,0))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 I874="Ara","Arabica", I874="Lib", "Liberica")</f>
        <v>Arabica</v>
      </c>
      <c r="O874" t="str" cm="1">
        <f t="array" ref="O874">_xlfn.SWITCH(J874, "M","Medium","L","Light","D","Dark")</f>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 customers!$A$1:$A$1001, customers!$B$1:$B$1001, , 0)</f>
        <v>Modesty MacConnechie</v>
      </c>
      <c r="G875" s="2" t="str">
        <f>IF(_xlfn.XLOOKUP(C875,customers!$A$1:$A$1001,customers!$C$1:$C$1001,,0)=0, "",_xlfn.XLOOKUP(C875,customers!$A$1:$A$1001,customers!$C$1:$C$1001,,0))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 I875="Ara","Arabica", I875="Lib", "Liberica")</f>
        <v>Robusta</v>
      </c>
      <c r="O875" t="str" cm="1">
        <f t="array" ref="O875">_xlfn.SWITCH(J875, "M","Medium","L","Light","D","Dark")</f>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 customers!$A$1:$A$1001, customers!$B$1:$B$1001, , 0)</f>
        <v>Jaquenette Skentelbery</v>
      </c>
      <c r="G876" s="2" t="str">
        <f>IF(_xlfn.XLOOKUP(C876,customers!$A$1:$A$1001,customers!$C$1:$C$1001,,0)=0, "",_xlfn.XLOOKUP(C876,customers!$A$1:$A$1001,customers!$C$1:$C$1001,,0))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 I876="Ara","Arabica", I876="Lib", "Liberica")</f>
        <v>Arabica</v>
      </c>
      <c r="O876" t="str" cm="1">
        <f t="array" ref="O876">_xlfn.SWITCH(J876, "M","Medium","L","Light","D","Dark")</f>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 customers!$A$1:$A$1001, customers!$B$1:$B$1001, , 0)</f>
        <v>Orazio Comber</v>
      </c>
      <c r="G877" s="2" t="str">
        <f>IF(_xlfn.XLOOKUP(C877,customers!$A$1:$A$1001,customers!$C$1:$C$1001,,0)=0, "",_xlfn.XLOOKUP(C877,customers!$A$1:$A$1001,customers!$C$1:$C$1001,,0))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 I877="Ara","Arabica", I877="Lib", "Liberica")</f>
        <v>Liberica</v>
      </c>
      <c r="O877" t="str" cm="1">
        <f t="array" ref="O877">_xlfn.SWITCH(J877, "M","Medium","L","Light","D","Dark")</f>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 customers!$A$1:$A$1001, customers!$B$1:$B$1001, , 0)</f>
        <v>Orazio Comber</v>
      </c>
      <c r="G878" s="2" t="str">
        <f>IF(_xlfn.XLOOKUP(C878,customers!$A$1:$A$1001,customers!$C$1:$C$1001,,0)=0, "",_xlfn.XLOOKUP(C878,customers!$A$1:$A$1001,customers!$C$1:$C$1001,,0))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 I878="Ara","Arabica", I878="Lib", "Liberica")</f>
        <v>Arabica</v>
      </c>
      <c r="O878" t="str" cm="1">
        <f t="array" ref="O878">_xlfn.SWITCH(J878, "M","Medium","L","Light","D","Dark")</f>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 customers!$A$1:$A$1001, customers!$B$1:$B$1001, , 0)</f>
        <v>Zachary Tramel</v>
      </c>
      <c r="G879" s="2" t="str">
        <f>IF(_xlfn.XLOOKUP(C879,customers!$A$1:$A$1001,customers!$C$1:$C$1001,,0)=0, "",_xlfn.XLOOKUP(C879,customers!$A$1:$A$1001,customers!$C$1:$C$1001,,0))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 I879="Ara","Arabica", I879="Lib", "Liberica")</f>
        <v>Liberica</v>
      </c>
      <c r="O879" t="str" cm="1">
        <f t="array" ref="O879">_xlfn.SWITCH(J879, "M","Medium","L","Light","D","Dark")</f>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 customers!$A$1:$A$1001, customers!$B$1:$B$1001, , 0)</f>
        <v>Izaak Primak</v>
      </c>
      <c r="G880" s="2" t="str">
        <f>IF(_xlfn.XLOOKUP(C880,customers!$A$1:$A$1001,customers!$C$1:$C$1001,,0)=0, "",_xlfn.XLOOKUP(C880,customers!$A$1:$A$1001,customers!$C$1:$C$1001,,0))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 I880="Ara","Arabica", I880="Lib", "Liberica")</f>
        <v>Robusta</v>
      </c>
      <c r="O880" t="str" cm="1">
        <f t="array" ref="O880">_xlfn.SWITCH(J880, "M","Medium","L","Light","D","Dark")</f>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 customers!$A$1:$A$1001, customers!$B$1:$B$1001, , 0)</f>
        <v>Brittani Thoresbie</v>
      </c>
      <c r="G881" s="2" t="str">
        <f>IF(_xlfn.XLOOKUP(C881,customers!$A$1:$A$1001,customers!$C$1:$C$1001,,0)=0, "",_xlfn.XLOOKUP(C881,customers!$A$1:$A$1001,customers!$C$1:$C$1001,,0))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 I881="Ara","Arabica", I881="Lib", "Liberica")</f>
        <v>Excelsa</v>
      </c>
      <c r="O881" t="str" cm="1">
        <f t="array" ref="O881">_xlfn.SWITCH(J881, "M","Medium","L","Light","D","Dark")</f>
        <v>Dark</v>
      </c>
      <c r="P881" t="str">
        <f>_xlfn.XLOOKUP(Orders[[#This Row],[Customer ID]],customers!$A$1:$A$1001,customers!$I$1:$I$1001,,0)</f>
        <v>No</v>
      </c>
    </row>
    <row r="882" spans="1:16" x14ac:dyDescent="0.3">
      <c r="A882" s="2" t="s">
        <v>5466</v>
      </c>
      <c r="B882" s="3">
        <v>43790</v>
      </c>
      <c r="C882" s="2" t="s">
        <v>5467</v>
      </c>
      <c r="D882" t="s">
        <v>6178</v>
      </c>
      <c r="E882" s="2">
        <v>2</v>
      </c>
      <c r="F882" s="2" t="str">
        <f>_xlfn.XLOOKUP(C882, customers!$A$1:$A$1001, customers!$B$1:$B$1001, , 0)</f>
        <v>Constanta Hatfull</v>
      </c>
      <c r="G882" s="2" t="str">
        <f>IF(_xlfn.XLOOKUP(C882,customers!$A$1:$A$1001,customers!$C$1:$C$1001,,0)=0, "",_xlfn.XLOOKUP(C882,customers!$A$1:$A$1001,customers!$C$1:$C$1001,,0))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 I882="Ara","Arabica", I882="Lib", "Liberica")</f>
        <v>Robusta</v>
      </c>
      <c r="O882" t="str" cm="1">
        <f t="array" ref="O882">_xlfn.SWITCH(J882, "M","Medium","L","Light","D","Dark")</f>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 customers!$A$1:$A$1001, customers!$B$1:$B$1001, , 0)</f>
        <v>Bobbe Castagneto</v>
      </c>
      <c r="G883" s="2" t="str">
        <f>IF(_xlfn.XLOOKUP(C883,customers!$A$1:$A$1001,customers!$C$1:$C$1001,,0)=0, "",_xlfn.XLOOKUP(C883,customers!$A$1:$A$1001,customers!$C$1:$C$1001,,0))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 I883="Ara","Arabica", I883="Lib", "Liberica")</f>
        <v>Arabica</v>
      </c>
      <c r="O883" t="str" cm="1">
        <f t="array" ref="O883">_xlfn.SWITCH(J883, "M","Medium","L","Light","D","Dark")</f>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 customers!$A$1:$A$1001, customers!$B$1:$B$1001, , 0)</f>
        <v>Kippie Marrison</v>
      </c>
      <c r="G884" s="2" t="str">
        <f>IF(_xlfn.XLOOKUP(C884,customers!$A$1:$A$1001,customers!$C$1:$C$1001,,0)=0, "",_xlfn.XLOOKUP(C884,customers!$A$1:$A$1001,customers!$C$1:$C$1001,,0))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 I884="Ara","Arabica", I884="Lib", "Liberica")</f>
        <v>Arabica</v>
      </c>
      <c r="O884" t="str" cm="1">
        <f t="array" ref="O884">_xlfn.SWITCH(J884, "M","Medium","L","Light","D","Dark")</f>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 customers!$A$1:$A$1001, customers!$B$1:$B$1001, , 0)</f>
        <v>Lindon Agnolo</v>
      </c>
      <c r="G885" s="2" t="str">
        <f>IF(_xlfn.XLOOKUP(C885,customers!$A$1:$A$1001,customers!$C$1:$C$1001,,0)=0, "",_xlfn.XLOOKUP(C885,customers!$A$1:$A$1001,customers!$C$1:$C$1001,,0))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 I885="Ara","Arabica", I885="Lib", "Liberica")</f>
        <v>Arabica</v>
      </c>
      <c r="O885" t="str" cm="1">
        <f t="array" ref="O885">_xlfn.SWITCH(J885, "M","Medium","L","Light","D","Dark")</f>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 customers!$A$1:$A$1001, customers!$B$1:$B$1001, , 0)</f>
        <v>Delainey Kiddy</v>
      </c>
      <c r="G886" s="2" t="str">
        <f>IF(_xlfn.XLOOKUP(C886,customers!$A$1:$A$1001,customers!$C$1:$C$1001,,0)=0, "",_xlfn.XLOOKUP(C886,customers!$A$1:$A$1001,customers!$C$1:$C$1001,,0))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 I886="Ara","Arabica", I886="Lib", "Liberica")</f>
        <v>Robusta</v>
      </c>
      <c r="O886" t="str" cm="1">
        <f t="array" ref="O886">_xlfn.SWITCH(J886, "M","Medium","L","Light","D","Dark")</f>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 customers!$A$1:$A$1001, customers!$B$1:$B$1001, , 0)</f>
        <v>Helli Petroulis</v>
      </c>
      <c r="G887" s="2" t="str">
        <f>IF(_xlfn.XLOOKUP(C887,customers!$A$1:$A$1001,customers!$C$1:$C$1001,,0)=0, "",_xlfn.XLOOKUP(C887,customers!$A$1:$A$1001,customers!$C$1:$C$1001,,0))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 I887="Ara","Arabica", I887="Lib", "Liberica")</f>
        <v>Robusta</v>
      </c>
      <c r="O887" t="str" cm="1">
        <f t="array" ref="O887">_xlfn.SWITCH(J887, "M","Medium","L","Light","D","Dark")</f>
        <v>Dark</v>
      </c>
      <c r="P887" t="str">
        <f>_xlfn.XLOOKUP(Orders[[#This Row],[Customer ID]],customers!$A$1:$A$1001,customers!$I$1:$I$1001,,0)</f>
        <v>No</v>
      </c>
    </row>
    <row r="888" spans="1:16" x14ac:dyDescent="0.3">
      <c r="A888" s="2" t="s">
        <v>5501</v>
      </c>
      <c r="B888" s="3">
        <v>44518</v>
      </c>
      <c r="C888" s="2" t="s">
        <v>5502</v>
      </c>
      <c r="D888" t="s">
        <v>6160</v>
      </c>
      <c r="E888" s="2">
        <v>2</v>
      </c>
      <c r="F888" s="2" t="str">
        <f>_xlfn.XLOOKUP(C888, customers!$A$1:$A$1001, customers!$B$1:$B$1001, , 0)</f>
        <v>Marty Scholl</v>
      </c>
      <c r="G888" s="2" t="str">
        <f>IF(_xlfn.XLOOKUP(C888,customers!$A$1:$A$1001,customers!$C$1:$C$1001,,0)=0, "",_xlfn.XLOOKUP(C888,customers!$A$1:$A$1001,customers!$C$1:$C$1001,,0))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 I888="Ara","Arabica", I888="Lib", "Liberica")</f>
        <v>Liberica</v>
      </c>
      <c r="O888" t="str" cm="1">
        <f t="array" ref="O888">_xlfn.SWITCH(J888, "M","Medium","L","Light","D","Dark")</f>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 customers!$A$1:$A$1001, customers!$B$1:$B$1001, , 0)</f>
        <v>Kienan Ferson</v>
      </c>
      <c r="G889" s="2" t="str">
        <f>IF(_xlfn.XLOOKUP(C889,customers!$A$1:$A$1001,customers!$C$1:$C$1001,,0)=0, "",_xlfn.XLOOKUP(C889,customers!$A$1:$A$1001,customers!$C$1:$C$1001,,0))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 I889="Ara","Arabica", I889="Lib", "Liberica")</f>
        <v>Excelsa</v>
      </c>
      <c r="O889" t="str" cm="1">
        <f t="array" ref="O889">_xlfn.SWITCH(J889, "M","Medium","L","Light","D","Dark")</f>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 customers!$A$1:$A$1001, customers!$B$1:$B$1001, , 0)</f>
        <v>Blake Kelloway</v>
      </c>
      <c r="G890" s="2" t="str">
        <f>IF(_xlfn.XLOOKUP(C890,customers!$A$1:$A$1001,customers!$C$1:$C$1001,,0)=0, "",_xlfn.XLOOKUP(C890,customers!$A$1:$A$1001,customers!$C$1:$C$1001,,0))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 I890="Ara","Arabica", I890="Lib", "Liberica")</f>
        <v>Arabica</v>
      </c>
      <c r="O890" t="str" cm="1">
        <f t="array" ref="O890">_xlfn.SWITCH(J890, "M","Medium","L","Light","D","Dark")</f>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 customers!$A$1:$A$1001, customers!$B$1:$B$1001, , 0)</f>
        <v>Scarlett Oliffe</v>
      </c>
      <c r="G891" s="2" t="str">
        <f>IF(_xlfn.XLOOKUP(C891,customers!$A$1:$A$1001,customers!$C$1:$C$1001,,0)=0, "",_xlfn.XLOOKUP(C891,customers!$A$1:$A$1001,customers!$C$1:$C$1001,,0))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 I891="Ara","Arabica", I891="Lib", "Liberica")</f>
        <v>Robusta</v>
      </c>
      <c r="O891" t="str" cm="1">
        <f t="array" ref="O891">_xlfn.SWITCH(J891, "M","Medium","L","Light","D","Dark")</f>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 customers!$A$1:$A$1001, customers!$B$1:$B$1001, , 0)</f>
        <v>Kippie Marrison</v>
      </c>
      <c r="G892" s="2" t="str">
        <f>IF(_xlfn.XLOOKUP(C892,customers!$A$1:$A$1001,customers!$C$1:$C$1001,,0)=0, "",_xlfn.XLOOKUP(C892,customers!$A$1:$A$1001,customers!$C$1:$C$1001,,0))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 I892="Ara","Arabica", I892="Lib", "Liberica")</f>
        <v>Robusta</v>
      </c>
      <c r="O892" t="str" cm="1">
        <f t="array" ref="O892">_xlfn.SWITCH(J892, "M","Medium","L","Light","D","Dark")</f>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 customers!$A$1:$A$1001, customers!$B$1:$B$1001, , 0)</f>
        <v>Celestia Dolohunty</v>
      </c>
      <c r="G893" s="2" t="str">
        <f>IF(_xlfn.XLOOKUP(C893,customers!$A$1:$A$1001,customers!$C$1:$C$1001,,0)=0, "",_xlfn.XLOOKUP(C893,customers!$A$1:$A$1001,customers!$C$1:$C$1001,,0))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 I893="Ara","Arabica", I893="Lib", "Liberica")</f>
        <v>Arabica</v>
      </c>
      <c r="O893" t="str" cm="1">
        <f t="array" ref="O893">_xlfn.SWITCH(J893, "M","Medium","L","Light","D","Dark")</f>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 customers!$A$1:$A$1001, customers!$B$1:$B$1001, , 0)</f>
        <v>Patsy Vasilenko</v>
      </c>
      <c r="G894" s="2" t="str">
        <f>IF(_xlfn.XLOOKUP(C894,customers!$A$1:$A$1001,customers!$C$1:$C$1001,,0)=0, "",_xlfn.XLOOKUP(C894,customers!$A$1:$A$1001,customers!$C$1:$C$1001,,0))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 I894="Ara","Arabica", I894="Lib", "Liberica")</f>
        <v>Excelsa</v>
      </c>
      <c r="O894" t="str" cm="1">
        <f t="array" ref="O894">_xlfn.SWITCH(J894, "M","Medium","L","Light","D","Dark")</f>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 customers!$A$1:$A$1001, customers!$B$1:$B$1001, , 0)</f>
        <v>Raphaela Schankelborg</v>
      </c>
      <c r="G895" s="2" t="str">
        <f>IF(_xlfn.XLOOKUP(C895,customers!$A$1:$A$1001,customers!$C$1:$C$1001,,0)=0, "",_xlfn.XLOOKUP(C895,customers!$A$1:$A$1001,customers!$C$1:$C$1001,,0))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 I895="Ara","Arabica", I895="Lib", "Liberica")</f>
        <v>Liberica</v>
      </c>
      <c r="O895" t="str" cm="1">
        <f t="array" ref="O895">_xlfn.SWITCH(J895, "M","Medium","L","Light","D","Dark")</f>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 customers!$A$1:$A$1001, customers!$B$1:$B$1001, , 0)</f>
        <v>Sharity Wickens</v>
      </c>
      <c r="G896" s="2" t="str">
        <f>IF(_xlfn.XLOOKUP(C896,customers!$A$1:$A$1001,customers!$C$1:$C$1001,,0)=0, "",_xlfn.XLOOKUP(C896,customers!$A$1:$A$1001,customers!$C$1:$C$1001,,0))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 I896="Ara","Arabica", I896="Lib", "Liberica")</f>
        <v>Robusta</v>
      </c>
      <c r="O896" t="str" cm="1">
        <f t="array" ref="O896">_xlfn.SWITCH(J896, "M","Medium","L","Light","D","Dark")</f>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 customers!$A$1:$A$1001, customers!$B$1:$B$1001, , 0)</f>
        <v>Derick Snow</v>
      </c>
      <c r="G897" s="2" t="str">
        <f>IF(_xlfn.XLOOKUP(C897,customers!$A$1:$A$1001,customers!$C$1:$C$1001,,0)=0, "",_xlfn.XLOOKUP(C897,customers!$A$1:$A$1001,customers!$C$1:$C$1001,,0))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 I897="Ara","Arabica", I897="Lib", "Liberica")</f>
        <v>Excelsa</v>
      </c>
      <c r="O897" t="str" cm="1">
        <f t="array" ref="O897">_xlfn.SWITCH(J897, "M","Medium","L","Light","D","Dark")</f>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 customers!$A$1:$A$1001, customers!$B$1:$B$1001, , 0)</f>
        <v>Baxy Cargen</v>
      </c>
      <c r="G898" s="2" t="str">
        <f>IF(_xlfn.XLOOKUP(C898,customers!$A$1:$A$1001,customers!$C$1:$C$1001,,0)=0, "",_xlfn.XLOOKUP(C898,customers!$A$1:$A$1001,customers!$C$1:$C$1001,,0))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 I898="Ara","Arabica", I898="Lib", "Liberica")</f>
        <v>Robusta</v>
      </c>
      <c r="O898" t="str" cm="1">
        <f t="array" ref="O898">_xlfn.SWITCH(J898, "M","Medium","L","Light","D","Dark")</f>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 customers!$A$1:$A$1001, customers!$B$1:$B$1001, , 0)</f>
        <v>Ryann Stickler</v>
      </c>
      <c r="G899" s="2" t="str">
        <f>IF(_xlfn.XLOOKUP(C899,customers!$A$1:$A$1001,customers!$C$1:$C$1001,,0)=0, "",_xlfn.XLOOKUP(C899,customers!$A$1:$A$1001,customers!$C$1:$C$1001,,0))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 I899="Ara","Arabica", I899="Lib", "Liberica")</f>
        <v>Excelsa</v>
      </c>
      <c r="O899" t="str" cm="1">
        <f t="array" ref="O899">_xlfn.SWITCH(J899, "M","Medium","L","Light","D","Dark")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 customers!$A$1:$A$1001, customers!$B$1:$B$1001, , 0)</f>
        <v>Daryn Cassius</v>
      </c>
      <c r="G900" s="2" t="str">
        <f>IF(_xlfn.XLOOKUP(C900,customers!$A$1:$A$1001,customers!$C$1:$C$1001,,0)=0, "",_xlfn.XLOOKUP(C900,customers!$A$1:$A$1001,customers!$C$1:$C$1001,,0))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 I900="Ara","Arabica", I900="Lib", "Liberica")</f>
        <v>Robusta</v>
      </c>
      <c r="O900" t="str" cm="1">
        <f t="array" ref="O900">_xlfn.SWITCH(J900, "M","Medium","L","Light","D","Dark")</f>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 customers!$A$1:$A$1001, customers!$B$1:$B$1001, , 0)</f>
        <v>Derick Snow</v>
      </c>
      <c r="G901" s="2" t="str">
        <f>IF(_xlfn.XLOOKUP(C901,customers!$A$1:$A$1001,customers!$C$1:$C$1001,,0)=0, "",_xlfn.XLOOKUP(C901,customers!$A$1:$A$1001,customers!$C$1:$C$1001,,0))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 I901="Ara","Arabica", I901="Lib", "Liberica")</f>
        <v>Liberica</v>
      </c>
      <c r="O901" t="str" cm="1">
        <f t="array" ref="O901">_xlfn.SWITCH(J901, "M","Medium","L","Light","D","Dark")</f>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 customers!$A$1:$A$1001, customers!$B$1:$B$1001, , 0)</f>
        <v>Skelly Dolohunty</v>
      </c>
      <c r="G902" s="2" t="str">
        <f>IF(_xlfn.XLOOKUP(C902,customers!$A$1:$A$1001,customers!$C$1:$C$1001,,0)=0, "",_xlfn.XLOOKUP(C902,customers!$A$1:$A$1001,customers!$C$1:$C$1001,,0))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 I902="Ara","Arabica", I902="Lib", "Liberica")</f>
        <v>Liberica</v>
      </c>
      <c r="O902" t="str" cm="1">
        <f t="array" ref="O902">_xlfn.SWITCH(J902, "M","Medium","L","Light","D","Dark")</f>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 customers!$A$1:$A$1001, customers!$B$1:$B$1001, , 0)</f>
        <v>Drake Jevon</v>
      </c>
      <c r="G903" s="2" t="str">
        <f>IF(_xlfn.XLOOKUP(C903,customers!$A$1:$A$1001,customers!$C$1:$C$1001,,0)=0, "",_xlfn.XLOOKUP(C903,customers!$A$1:$A$1001,customers!$C$1:$C$1001,,0))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 I903="Ara","Arabica", I903="Lib", "Liberica")</f>
        <v>Robusta</v>
      </c>
      <c r="O903" t="str" cm="1">
        <f t="array" ref="O903">_xlfn.SWITCH(J903, "M","Medium","L","Light","D","Dark")</f>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 customers!$A$1:$A$1001, customers!$B$1:$B$1001, , 0)</f>
        <v>Hall Ranner</v>
      </c>
      <c r="G904" s="2" t="str">
        <f>IF(_xlfn.XLOOKUP(C904,customers!$A$1:$A$1001,customers!$C$1:$C$1001,,0)=0, "",_xlfn.XLOOKUP(C904,customers!$A$1:$A$1001,customers!$C$1:$C$1001,,0))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 I904="Ara","Arabica", I904="Lib", "Liberica")</f>
        <v>Excelsa</v>
      </c>
      <c r="O904" t="str" cm="1">
        <f t="array" ref="O904">_xlfn.SWITCH(J904, "M","Medium","L","Light","D","Dark")</f>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 customers!$A$1:$A$1001, customers!$B$1:$B$1001, , 0)</f>
        <v>Berkly Imrie</v>
      </c>
      <c r="G905" s="2" t="str">
        <f>IF(_xlfn.XLOOKUP(C905,customers!$A$1:$A$1001,customers!$C$1:$C$1001,,0)=0, "",_xlfn.XLOOKUP(C905,customers!$A$1:$A$1001,customers!$C$1:$C$1001,,0))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 I905="Ara","Arabica", I905="Lib", "Liberica")</f>
        <v>Liberica</v>
      </c>
      <c r="O905" t="str" cm="1">
        <f t="array" ref="O905">_xlfn.SWITCH(J905, "M","Medium","L","Light","D","Dark")</f>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 customers!$A$1:$A$1001, customers!$B$1:$B$1001, , 0)</f>
        <v>Dorey Sopper</v>
      </c>
      <c r="G906" s="2" t="str">
        <f>IF(_xlfn.XLOOKUP(C906,customers!$A$1:$A$1001,customers!$C$1:$C$1001,,0)=0, "",_xlfn.XLOOKUP(C906,customers!$A$1:$A$1001,customers!$C$1:$C$1001,,0))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 I906="Ara","Arabica", I906="Lib", "Liberica")</f>
        <v>Arabica</v>
      </c>
      <c r="O906" t="str" cm="1">
        <f t="array" ref="O906">_xlfn.SWITCH(J906, "M","Medium","L","Light","D","Dark")</f>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 customers!$A$1:$A$1001, customers!$B$1:$B$1001, , 0)</f>
        <v>Darcy Lochran</v>
      </c>
      <c r="G907" s="2" t="str">
        <f>IF(_xlfn.XLOOKUP(C907,customers!$A$1:$A$1001,customers!$C$1:$C$1001,,0)=0, "",_xlfn.XLOOKUP(C907,customers!$A$1:$A$1001,customers!$C$1:$C$1001,,0))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 I907="Ara","Arabica", I907="Lib", "Liberica")</f>
        <v>Arabica</v>
      </c>
      <c r="O907" t="str" cm="1">
        <f t="array" ref="O907">_xlfn.SWITCH(J907, "M","Medium","L","Light","D","Dark")</f>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 customers!$A$1:$A$1001, customers!$B$1:$B$1001, , 0)</f>
        <v>Lauritz Ledgley</v>
      </c>
      <c r="G908" s="2" t="str">
        <f>IF(_xlfn.XLOOKUP(C908,customers!$A$1:$A$1001,customers!$C$1:$C$1001,,0)=0, "",_xlfn.XLOOKUP(C908,customers!$A$1:$A$1001,customers!$C$1:$C$1001,,0))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 I908="Ara","Arabica", I908="Lib", "Liberica")</f>
        <v>Arabica</v>
      </c>
      <c r="O908" t="str" cm="1">
        <f t="array" ref="O908">_xlfn.SWITCH(J908, "M","Medium","L","Light","D","Dark")</f>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 customers!$A$1:$A$1001, customers!$B$1:$B$1001, , 0)</f>
        <v>Tawnya Menary</v>
      </c>
      <c r="G909" s="2" t="str">
        <f>IF(_xlfn.XLOOKUP(C909,customers!$A$1:$A$1001,customers!$C$1:$C$1001,,0)=0, "",_xlfn.XLOOKUP(C909,customers!$A$1:$A$1001,customers!$C$1:$C$1001,,0))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 I909="Ara","Arabica", I909="Lib", "Liberica")</f>
        <v>Liberica</v>
      </c>
      <c r="O909" t="str" cm="1">
        <f t="array" ref="O909">_xlfn.SWITCH(J909, "M","Medium","L","Light","D","Dark")</f>
        <v>Dark</v>
      </c>
      <c r="P909" t="str">
        <f>_xlfn.XLOOKUP(Orders[[#This Row],[Customer ID]],customers!$A$1:$A$1001,customers!$I$1:$I$1001,,0)</f>
        <v>No</v>
      </c>
    </row>
    <row r="910" spans="1:16" x14ac:dyDescent="0.3">
      <c r="A910" s="2" t="s">
        <v>5626</v>
      </c>
      <c r="B910" s="3">
        <v>43836</v>
      </c>
      <c r="C910" s="2" t="s">
        <v>5627</v>
      </c>
      <c r="D910" t="s">
        <v>6179</v>
      </c>
      <c r="E910" s="2">
        <v>5</v>
      </c>
      <c r="F910" s="2" t="str">
        <f>_xlfn.XLOOKUP(C910, customers!$A$1:$A$1001, customers!$B$1:$B$1001, , 0)</f>
        <v>Gustaf Ciccotti</v>
      </c>
      <c r="G910" s="2" t="str">
        <f>IF(_xlfn.XLOOKUP(C910,customers!$A$1:$A$1001,customers!$C$1:$C$1001,,0)=0, "",_xlfn.XLOOKUP(C910,customers!$A$1:$A$1001,customers!$C$1:$C$1001,,0))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 I910="Ara","Arabica", I910="Lib", "Liberica")</f>
        <v>Robusta</v>
      </c>
      <c r="O910" t="str" cm="1">
        <f t="array" ref="O910">_xlfn.SWITCH(J910, "M","Medium","L","Light","D","Dark")</f>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 customers!$A$1:$A$1001, customers!$B$1:$B$1001, , 0)</f>
        <v>Bobbe Renner</v>
      </c>
      <c r="G911" s="2" t="str">
        <f>IF(_xlfn.XLOOKUP(C911,customers!$A$1:$A$1001,customers!$C$1:$C$1001,,0)=0, "",_xlfn.XLOOKUP(C911,customers!$A$1:$A$1001,customers!$C$1:$C$1001,,0))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 I911="Ara","Arabica", I911="Lib", "Liberica")</f>
        <v>Robusta</v>
      </c>
      <c r="O911" t="str" cm="1">
        <f t="array" ref="O911">_xlfn.SWITCH(J911, "M","Medium","L","Light","D","Dark")</f>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 customers!$A$1:$A$1001, customers!$B$1:$B$1001, , 0)</f>
        <v>Wilton Jallin</v>
      </c>
      <c r="G912" s="2" t="str">
        <f>IF(_xlfn.XLOOKUP(C912,customers!$A$1:$A$1001,customers!$C$1:$C$1001,,0)=0, "",_xlfn.XLOOKUP(C912,customers!$A$1:$A$1001,customers!$C$1:$C$1001,,0))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 I912="Ara","Arabica", I912="Lib", "Liberica")</f>
        <v>Arabica</v>
      </c>
      <c r="O912" t="str" cm="1">
        <f t="array" ref="O912">_xlfn.SWITCH(J912, "M","Medium","L","Light","D","Dark")</f>
        <v>Dark</v>
      </c>
      <c r="P912" t="str">
        <f>_xlfn.XLOOKUP(Orders[[#This Row],[Customer ID]],customers!$A$1:$A$1001,customers!$I$1:$I$1001,,0)</f>
        <v>No</v>
      </c>
    </row>
    <row r="913" spans="1:16" x14ac:dyDescent="0.3">
      <c r="A913" s="2" t="s">
        <v>5643</v>
      </c>
      <c r="B913" s="3">
        <v>44511</v>
      </c>
      <c r="C913" s="2" t="s">
        <v>5644</v>
      </c>
      <c r="D913" t="s">
        <v>6155</v>
      </c>
      <c r="E913" s="2">
        <v>4</v>
      </c>
      <c r="F913" s="2" t="str">
        <f>_xlfn.XLOOKUP(C913, customers!$A$1:$A$1001, customers!$B$1:$B$1001, , 0)</f>
        <v>Mindy Bogey</v>
      </c>
      <c r="G913" s="2" t="str">
        <f>IF(_xlfn.XLOOKUP(C913,customers!$A$1:$A$1001,customers!$C$1:$C$1001,,0)=0, "",_xlfn.XLOOKUP(C913,customers!$A$1:$A$1001,customers!$C$1:$C$1001,,0))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 I913="Ara","Arabica", I913="Lib", "Liberica")</f>
        <v>Arabica</v>
      </c>
      <c r="O913" t="str" cm="1">
        <f t="array" ref="O913">_xlfn.SWITCH(J913, "M","Medium","L","Light","D","Dark")</f>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 customers!$A$1:$A$1001, customers!$B$1:$B$1001, , 0)</f>
        <v>Paulie Fonzone</v>
      </c>
      <c r="G914" s="2" t="str">
        <f>IF(_xlfn.XLOOKUP(C914,customers!$A$1:$A$1001,customers!$C$1:$C$1001,,0)=0, "",_xlfn.XLOOKUP(C914,customers!$A$1:$A$1001,customers!$C$1:$C$1001,,0))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 I914="Ara","Arabica", I914="Lib", "Liberica")</f>
        <v>Robusta</v>
      </c>
      <c r="O914" t="str" cm="1">
        <f t="array" ref="O914">_xlfn.SWITCH(J914, "M","Medium","L","Light","D","Dark")</f>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 customers!$A$1:$A$1001, customers!$B$1:$B$1001, , 0)</f>
        <v>Merrile Cobbledick</v>
      </c>
      <c r="G915" s="2" t="str">
        <f>IF(_xlfn.XLOOKUP(C915,customers!$A$1:$A$1001,customers!$C$1:$C$1001,,0)=0, "",_xlfn.XLOOKUP(C915,customers!$A$1:$A$1001,customers!$C$1:$C$1001,,0))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 I915="Ara","Arabica", I915="Lib", "Liberica")</f>
        <v>Arabica</v>
      </c>
      <c r="O915" t="str" cm="1">
        <f t="array" ref="O915">_xlfn.SWITCH(J915, "M","Medium","L","Light","D","Dark")</f>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 customers!$A$1:$A$1001, customers!$B$1:$B$1001, , 0)</f>
        <v>Antonius Lewry</v>
      </c>
      <c r="G916" s="2" t="str">
        <f>IF(_xlfn.XLOOKUP(C916,customers!$A$1:$A$1001,customers!$C$1:$C$1001,,0)=0, "",_xlfn.XLOOKUP(C916,customers!$A$1:$A$1001,customers!$C$1:$C$1001,,0))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 I916="Ara","Arabica", I916="Lib", "Liberica")</f>
        <v>Arabica</v>
      </c>
      <c r="O916" t="str" cm="1">
        <f t="array" ref="O916">_xlfn.SWITCH(J916, "M","Medium","L","Light","D","Dark")</f>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 customers!$A$1:$A$1001, customers!$B$1:$B$1001, , 0)</f>
        <v>Isis Hessel</v>
      </c>
      <c r="G917" s="2" t="str">
        <f>IF(_xlfn.XLOOKUP(C917,customers!$A$1:$A$1001,customers!$C$1:$C$1001,,0)=0, "",_xlfn.XLOOKUP(C917,customers!$A$1:$A$1001,customers!$C$1:$C$1001,,0))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 I917="Ara","Arabica", I917="Lib", "Liberica")</f>
        <v>Excelsa</v>
      </c>
      <c r="O917" t="str" cm="1">
        <f t="array" ref="O917">_xlfn.SWITCH(J917, "M","Medium","L","Light","D","Dark")</f>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 customers!$A$1:$A$1001, customers!$B$1:$B$1001, , 0)</f>
        <v>Harland Trematick</v>
      </c>
      <c r="G918" s="2" t="str">
        <f>IF(_xlfn.XLOOKUP(C918,customers!$A$1:$A$1001,customers!$C$1:$C$1001,,0)=0, "",_xlfn.XLOOKUP(C918,customers!$A$1:$A$1001,customers!$C$1:$C$1001,,0))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 I918="Ara","Arabica", I918="Lib", "Liberica")</f>
        <v>Excelsa</v>
      </c>
      <c r="O918" t="str" cm="1">
        <f t="array" ref="O918">_xlfn.SWITCH(J918, "M","Medium","L","Light","D","Dark")</f>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 customers!$A$1:$A$1001, customers!$B$1:$B$1001, , 0)</f>
        <v>Chloris Sorrell</v>
      </c>
      <c r="G919" s="2" t="str">
        <f>IF(_xlfn.XLOOKUP(C919,customers!$A$1:$A$1001,customers!$C$1:$C$1001,,0)=0, "",_xlfn.XLOOKUP(C919,customers!$A$1:$A$1001,customers!$C$1:$C$1001,,0))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 I919="Ara","Arabica", I919="Lib", "Liberica")</f>
        <v>Arabica</v>
      </c>
      <c r="O919" t="str" cm="1">
        <f t="array" ref="O919">_xlfn.SWITCH(J919, "M","Medium","L","Light","D","Dark")</f>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 customers!$A$1:$A$1001, customers!$B$1:$B$1001, , 0)</f>
        <v>Chloris Sorrell</v>
      </c>
      <c r="G920" s="2" t="str">
        <f>IF(_xlfn.XLOOKUP(C920,customers!$A$1:$A$1001,customers!$C$1:$C$1001,,0)=0, "",_xlfn.XLOOKUP(C920,customers!$A$1:$A$1001,customers!$C$1:$C$1001,,0))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 I920="Ara","Arabica", I920="Lib", "Liberica")</f>
        <v>Excelsa</v>
      </c>
      <c r="O920" t="str" cm="1">
        <f t="array" ref="O920">_xlfn.SWITCH(J920, "M","Medium","L","Light","D","Dark")</f>
        <v>Dark</v>
      </c>
      <c r="P920" t="str">
        <f>_xlfn.XLOOKUP(Orders[[#This Row],[Customer ID]],customers!$A$1:$A$1001,customers!$I$1:$I$1001,,0)</f>
        <v>No</v>
      </c>
    </row>
    <row r="921" spans="1:16" x14ac:dyDescent="0.3">
      <c r="A921" s="2" t="s">
        <v>5687</v>
      </c>
      <c r="B921" s="3">
        <v>44181</v>
      </c>
      <c r="C921" s="2" t="s">
        <v>5688</v>
      </c>
      <c r="D921" t="s">
        <v>6163</v>
      </c>
      <c r="E921" s="2">
        <v>5</v>
      </c>
      <c r="F921" s="2" t="str">
        <f>_xlfn.XLOOKUP(C921, customers!$A$1:$A$1001, customers!$B$1:$B$1001, , 0)</f>
        <v>Quintina Heavyside</v>
      </c>
      <c r="G921" s="2" t="str">
        <f>IF(_xlfn.XLOOKUP(C921,customers!$A$1:$A$1001,customers!$C$1:$C$1001,,0)=0, "",_xlfn.XLOOKUP(C921,customers!$A$1:$A$1001,customers!$C$1:$C$1001,,0))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 I921="Ara","Arabica", I921="Lib", "Liberica")</f>
        <v>Robusta</v>
      </c>
      <c r="O921" t="str" cm="1">
        <f t="array" ref="O921">_xlfn.SWITCH(J921, "M","Medium","L","Light","D","Dark")</f>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 customers!$A$1:$A$1001, customers!$B$1:$B$1001, , 0)</f>
        <v>Hadley Reuven</v>
      </c>
      <c r="G922" s="2" t="str">
        <f>IF(_xlfn.XLOOKUP(C922,customers!$A$1:$A$1001,customers!$C$1:$C$1001,,0)=0, "",_xlfn.XLOOKUP(C922,customers!$A$1:$A$1001,customers!$C$1:$C$1001,,0))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 I922="Ara","Arabica", I922="Lib", "Liberica")</f>
        <v>Robusta</v>
      </c>
      <c r="O922" t="str" cm="1">
        <f t="array" ref="O922">_xlfn.SWITCH(J922, "M","Medium","L","Light","D","Dark")</f>
        <v>Dark</v>
      </c>
      <c r="P922" t="str">
        <f>_xlfn.XLOOKUP(Orders[[#This Row],[Customer ID]],customers!$A$1:$A$1001,customers!$I$1:$I$1001,,0)</f>
        <v>No</v>
      </c>
    </row>
    <row r="923" spans="1:16" x14ac:dyDescent="0.3">
      <c r="A923" s="2" t="s">
        <v>5699</v>
      </c>
      <c r="B923" s="3">
        <v>44509</v>
      </c>
      <c r="C923" s="2" t="s">
        <v>5700</v>
      </c>
      <c r="D923" t="s">
        <v>6150</v>
      </c>
      <c r="E923" s="2">
        <v>2</v>
      </c>
      <c r="F923" s="2" t="str">
        <f>_xlfn.XLOOKUP(C923, customers!$A$1:$A$1001, customers!$B$1:$B$1001, , 0)</f>
        <v>Mitch Attwool</v>
      </c>
      <c r="G923" s="2" t="str">
        <f>IF(_xlfn.XLOOKUP(C923,customers!$A$1:$A$1001,customers!$C$1:$C$1001,,0)=0, "",_xlfn.XLOOKUP(C923,customers!$A$1:$A$1001,customers!$C$1:$C$1001,,0))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 I923="Ara","Arabica", I923="Lib", "Liberica")</f>
        <v>Liberica</v>
      </c>
      <c r="O923" t="str" cm="1">
        <f t="array" ref="O923">_xlfn.SWITCH(J923, "M","Medium","L","Light","D","Dark")</f>
        <v>Dark</v>
      </c>
      <c r="P923" t="str">
        <f>_xlfn.XLOOKUP(Orders[[#This Row],[Customer ID]],customers!$A$1:$A$1001,customers!$I$1:$I$1001,,0)</f>
        <v>No</v>
      </c>
    </row>
    <row r="924" spans="1:16" x14ac:dyDescent="0.3">
      <c r="A924" s="2" t="s">
        <v>5705</v>
      </c>
      <c r="B924" s="3">
        <v>44659</v>
      </c>
      <c r="C924" s="2" t="s">
        <v>5706</v>
      </c>
      <c r="D924" t="s">
        <v>6155</v>
      </c>
      <c r="E924" s="2">
        <v>6</v>
      </c>
      <c r="F924" s="2" t="str">
        <f>_xlfn.XLOOKUP(C924, customers!$A$1:$A$1001, customers!$B$1:$B$1001, , 0)</f>
        <v>Charin Maplethorp</v>
      </c>
      <c r="G924" s="2" t="str">
        <f>IF(_xlfn.XLOOKUP(C924,customers!$A$1:$A$1001,customers!$C$1:$C$1001,,0)=0, "",_xlfn.XLOOKUP(C924,customers!$A$1:$A$1001,customers!$C$1:$C$1001,,0))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 I924="Ara","Arabica", I924="Lib", "Liberica")</f>
        <v>Arabica</v>
      </c>
      <c r="O924" t="str" cm="1">
        <f t="array" ref="O924">_xlfn.SWITCH(J924, "M","Medium","L","Light","D","Dark")</f>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 customers!$A$1:$A$1001, customers!$B$1:$B$1001, , 0)</f>
        <v>Goldie Wynes</v>
      </c>
      <c r="G925" s="2" t="str">
        <f>IF(_xlfn.XLOOKUP(C925,customers!$A$1:$A$1001,customers!$C$1:$C$1001,,0)=0, "",_xlfn.XLOOKUP(C925,customers!$A$1:$A$1001,customers!$C$1:$C$1001,,0))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 I925="Ara","Arabica", I925="Lib", "Liberica")</f>
        <v>Excelsa</v>
      </c>
      <c r="O925" t="str" cm="1">
        <f t="array" ref="O925">_xlfn.SWITCH(J925, "M","Medium","L","Light","D","Dark")</f>
        <v>Dark</v>
      </c>
      <c r="P925" t="str">
        <f>_xlfn.XLOOKUP(Orders[[#This Row],[Customer ID]],customers!$A$1:$A$1001,customers!$I$1:$I$1001,,0)</f>
        <v>No</v>
      </c>
    </row>
    <row r="926" spans="1:16" x14ac:dyDescent="0.3">
      <c r="A926" s="2" t="s">
        <v>5715</v>
      </c>
      <c r="B926" s="3">
        <v>44451</v>
      </c>
      <c r="C926" s="2" t="s">
        <v>5716</v>
      </c>
      <c r="D926" t="s">
        <v>6182</v>
      </c>
      <c r="E926" s="2">
        <v>3</v>
      </c>
      <c r="F926" s="2" t="str">
        <f>_xlfn.XLOOKUP(C926, customers!$A$1:$A$1001, customers!$B$1:$B$1001, , 0)</f>
        <v>Celie MacCourt</v>
      </c>
      <c r="G926" s="2" t="str">
        <f>IF(_xlfn.XLOOKUP(C926,customers!$A$1:$A$1001,customers!$C$1:$C$1001,,0)=0, "",_xlfn.XLOOKUP(C926,customers!$A$1:$A$1001,customers!$C$1:$C$1001,,0))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 I926="Ara","Arabica", I926="Lib", "Liberica")</f>
        <v>Arabica</v>
      </c>
      <c r="O926" t="str" cm="1">
        <f t="array" ref="O926">_xlfn.SWITCH(J926, "M","Medium","L","Light","D","Dark")</f>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 customers!$A$1:$A$1001, customers!$B$1:$B$1001, , 0)</f>
        <v>Derick Snow</v>
      </c>
      <c r="G927" s="2" t="str">
        <f>IF(_xlfn.XLOOKUP(C927,customers!$A$1:$A$1001,customers!$C$1:$C$1001,,0)=0, "",_xlfn.XLOOKUP(C927,customers!$A$1:$A$1001,customers!$C$1:$C$1001,,0))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 I927="Ara","Arabica", I927="Lib", "Liberica")</f>
        <v>Arabica</v>
      </c>
      <c r="O927" t="str" cm="1">
        <f t="array" ref="O927">_xlfn.SWITCH(J927, "M","Medium","L","Light","D","Dark")</f>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 customers!$A$1:$A$1001, customers!$B$1:$B$1001, , 0)</f>
        <v>Evy Wilsone</v>
      </c>
      <c r="G928" s="2" t="str">
        <f>IF(_xlfn.XLOOKUP(C928,customers!$A$1:$A$1001,customers!$C$1:$C$1001,,0)=0, "",_xlfn.XLOOKUP(C928,customers!$A$1:$A$1001,customers!$C$1:$C$1001,,0))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 I928="Ara","Arabica", I928="Lib", "Liberica")</f>
        <v>Arabica</v>
      </c>
      <c r="O928" t="str" cm="1">
        <f t="array" ref="O928">_xlfn.SWITCH(J928, "M","Medium","L","Light","D","Dark")</f>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 customers!$A$1:$A$1001, customers!$B$1:$B$1001, , 0)</f>
        <v>Dolores Duffie</v>
      </c>
      <c r="G929" s="2" t="str">
        <f>IF(_xlfn.XLOOKUP(C929,customers!$A$1:$A$1001,customers!$C$1:$C$1001,,0)=0, "",_xlfn.XLOOKUP(C929,customers!$A$1:$A$1001,customers!$C$1:$C$1001,,0))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 I929="Ara","Arabica", I929="Lib", "Liberica")</f>
        <v>Excelsa</v>
      </c>
      <c r="O929" t="str" cm="1">
        <f t="array" ref="O929">_xlfn.SWITCH(J929, "M","Medium","L","Light","D","Dark")</f>
        <v>Dark</v>
      </c>
      <c r="P929" t="str">
        <f>_xlfn.XLOOKUP(Orders[[#This Row],[Customer ID]],customers!$A$1:$A$1001,customers!$I$1:$I$1001,,0)</f>
        <v>No</v>
      </c>
    </row>
    <row r="930" spans="1:16" x14ac:dyDescent="0.3">
      <c r="A930" s="2" t="s">
        <v>5737</v>
      </c>
      <c r="B930" s="3">
        <v>44754</v>
      </c>
      <c r="C930" s="2" t="s">
        <v>5738</v>
      </c>
      <c r="D930" t="s">
        <v>6166</v>
      </c>
      <c r="E930" s="2">
        <v>2</v>
      </c>
      <c r="F930" s="2" t="str">
        <f>_xlfn.XLOOKUP(C930, customers!$A$1:$A$1001, customers!$B$1:$B$1001, , 0)</f>
        <v>Mathilda Matiasek</v>
      </c>
      <c r="G930" s="2" t="str">
        <f>IF(_xlfn.XLOOKUP(C930,customers!$A$1:$A$1001,customers!$C$1:$C$1001,,0)=0, "",_xlfn.XLOOKUP(C930,customers!$A$1:$A$1001,customers!$C$1:$C$1001,,0))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 I930="Ara","Arabica", I930="Lib", "Liberica")</f>
        <v>Excelsa</v>
      </c>
      <c r="O930" t="str" cm="1">
        <f t="array" ref="O930">_xlfn.SWITCH(J930, "M","Medium","L","Light","D","Dark")</f>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 customers!$A$1:$A$1001, customers!$B$1:$B$1001, , 0)</f>
        <v>Jarred Camillo</v>
      </c>
      <c r="G931" s="2" t="str">
        <f>IF(_xlfn.XLOOKUP(C931,customers!$A$1:$A$1001,customers!$C$1:$C$1001,,0)=0, "",_xlfn.XLOOKUP(C931,customers!$A$1:$A$1001,customers!$C$1:$C$1001,,0))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 I931="Ara","Arabica", I931="Lib", "Liberica")</f>
        <v>Excelsa</v>
      </c>
      <c r="O931" t="str" cm="1">
        <f t="array" ref="O931">_xlfn.SWITCH(J931, "M","Medium","L","Light","D","Dark")</f>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 customers!$A$1:$A$1001, customers!$B$1:$B$1001, , 0)</f>
        <v>Kameko Philbrick</v>
      </c>
      <c r="G932" s="2" t="str">
        <f>IF(_xlfn.XLOOKUP(C932,customers!$A$1:$A$1001,customers!$C$1:$C$1001,,0)=0, "",_xlfn.XLOOKUP(C932,customers!$A$1:$A$1001,customers!$C$1:$C$1001,,0))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 I932="Ara","Arabica", I932="Lib", "Liberica")</f>
        <v>Excelsa</v>
      </c>
      <c r="O932" t="str" cm="1">
        <f t="array" ref="O932">_xlfn.SWITCH(J932, "M","Medium","L","Light","D","Dark")</f>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 customers!$A$1:$A$1001, customers!$B$1:$B$1001, , 0)</f>
        <v>Mallory Shrimpling</v>
      </c>
      <c r="G933" s="2" t="str">
        <f>IF(_xlfn.XLOOKUP(C933,customers!$A$1:$A$1001,customers!$C$1:$C$1001,,0)=0, "",_xlfn.XLOOKUP(C933,customers!$A$1:$A$1001,customers!$C$1:$C$1001,,0))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 I933="Ara","Arabica", I933="Lib", "Liberica")</f>
        <v>Arabica</v>
      </c>
      <c r="O933" t="str" cm="1">
        <f t="array" ref="O933">_xlfn.SWITCH(J933, "M","Medium","L","Light","D","Dark")</f>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 customers!$A$1:$A$1001, customers!$B$1:$B$1001, , 0)</f>
        <v>Barnett Sillis</v>
      </c>
      <c r="G934" s="2" t="str">
        <f>IF(_xlfn.XLOOKUP(C934,customers!$A$1:$A$1001,customers!$C$1:$C$1001,,0)=0, "",_xlfn.XLOOKUP(C934,customers!$A$1:$A$1001,customers!$C$1:$C$1001,,0))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 I934="Ara","Arabica", I934="Lib", "Liberica")</f>
        <v>Excelsa</v>
      </c>
      <c r="O934" t="str" cm="1">
        <f t="array" ref="O934">_xlfn.SWITCH(J934, "M","Medium","L","Light","D","Dark")</f>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 customers!$A$1:$A$1001, customers!$B$1:$B$1001, , 0)</f>
        <v>Brenn Dundredge</v>
      </c>
      <c r="G935" s="2" t="str">
        <f>IF(_xlfn.XLOOKUP(C935,customers!$A$1:$A$1001,customers!$C$1:$C$1001,,0)=0, "",_xlfn.XLOOKUP(C935,customers!$A$1:$A$1001,customers!$C$1:$C$1001,,0))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 I935="Ara","Arabica", I935="Lib", "Liberica")</f>
        <v>Robusta</v>
      </c>
      <c r="O935" t="str" cm="1">
        <f t="array" ref="O935">_xlfn.SWITCH(J935, "M","Medium","L","Light","D","Dark")</f>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 customers!$A$1:$A$1001, customers!$B$1:$B$1001, , 0)</f>
        <v>Read Cutts</v>
      </c>
      <c r="G936" s="2" t="str">
        <f>IF(_xlfn.XLOOKUP(C936,customers!$A$1:$A$1001,customers!$C$1:$C$1001,,0)=0, "",_xlfn.XLOOKUP(C936,customers!$A$1:$A$1001,customers!$C$1:$C$1001,,0))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 I936="Ara","Arabica", I936="Lib", "Liberica")</f>
        <v>Robusta</v>
      </c>
      <c r="O936" t="str" cm="1">
        <f t="array" ref="O936">_xlfn.SWITCH(J936, "M","Medium","L","Light","D","Dark")</f>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 customers!$A$1:$A$1001, customers!$B$1:$B$1001, , 0)</f>
        <v>Michale Delves</v>
      </c>
      <c r="G937" s="2" t="str">
        <f>IF(_xlfn.XLOOKUP(C937,customers!$A$1:$A$1001,customers!$C$1:$C$1001,,0)=0, "",_xlfn.XLOOKUP(C937,customers!$A$1:$A$1001,customers!$C$1:$C$1001,,0))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 I937="Ara","Arabica", I937="Lib", "Liberica")</f>
        <v>Arabica</v>
      </c>
      <c r="O937" t="str" cm="1">
        <f t="array" ref="O937">_xlfn.SWITCH(J937, "M","Medium","L","Light","D","Dark")</f>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 customers!$A$1:$A$1001, customers!$B$1:$B$1001, , 0)</f>
        <v>Devland Gritton</v>
      </c>
      <c r="G938" s="2" t="str">
        <f>IF(_xlfn.XLOOKUP(C938,customers!$A$1:$A$1001,customers!$C$1:$C$1001,,0)=0, "",_xlfn.XLOOKUP(C938,customers!$A$1:$A$1001,customers!$C$1:$C$1001,,0))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 I938="Ara","Arabica", I938="Lib", "Liberica")</f>
        <v>Liberica</v>
      </c>
      <c r="O938" t="str" cm="1">
        <f t="array" ref="O938">_xlfn.SWITCH(J938, "M","Medium","L","Light","D","Dark")</f>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 customers!$A$1:$A$1001, customers!$B$1:$B$1001, , 0)</f>
        <v>Devland Gritton</v>
      </c>
      <c r="G939" s="2" t="str">
        <f>IF(_xlfn.XLOOKUP(C939,customers!$A$1:$A$1001,customers!$C$1:$C$1001,,0)=0, "",_xlfn.XLOOKUP(C939,customers!$A$1:$A$1001,customers!$C$1:$C$1001,,0))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 I939="Ara","Arabica", I939="Lib", "Liberica")</f>
        <v>Robusta</v>
      </c>
      <c r="O939" t="str" cm="1">
        <f t="array" ref="O939">_xlfn.SWITCH(J939, "M","Medium","L","Light","D","Dark")</f>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 customers!$A$1:$A$1001, customers!$B$1:$B$1001, , 0)</f>
        <v>Dell Gut</v>
      </c>
      <c r="G940" s="2" t="str">
        <f>IF(_xlfn.XLOOKUP(C940,customers!$A$1:$A$1001,customers!$C$1:$C$1001,,0)=0, "",_xlfn.XLOOKUP(C940,customers!$A$1:$A$1001,customers!$C$1:$C$1001,,0))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 I940="Ara","Arabica", I940="Lib", "Liberica")</f>
        <v>Excelsa</v>
      </c>
      <c r="O940" t="str" cm="1">
        <f t="array" ref="O940">_xlfn.SWITCH(J940, "M","Medium","L","Light","D","Dark")</f>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 customers!$A$1:$A$1001, customers!$B$1:$B$1001, , 0)</f>
        <v>Willy Pummery</v>
      </c>
      <c r="G941" s="2" t="str">
        <f>IF(_xlfn.XLOOKUP(C941,customers!$A$1:$A$1001,customers!$C$1:$C$1001,,0)=0, "",_xlfn.XLOOKUP(C941,customers!$A$1:$A$1001,customers!$C$1:$C$1001,,0))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 I941="Ara","Arabica", I941="Lib", "Liberica")</f>
        <v>Liberica</v>
      </c>
      <c r="O941" t="str" cm="1">
        <f t="array" ref="O941">_xlfn.SWITCH(J941, "M","Medium","L","Light","D","Dark")</f>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 customers!$A$1:$A$1001, customers!$B$1:$B$1001, , 0)</f>
        <v>Geoffrey Siuda</v>
      </c>
      <c r="G942" s="2" t="str">
        <f>IF(_xlfn.XLOOKUP(C942,customers!$A$1:$A$1001,customers!$C$1:$C$1001,,0)=0, "",_xlfn.XLOOKUP(C942,customers!$A$1:$A$1001,customers!$C$1:$C$1001,,0))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 I942="Ara","Arabica", I942="Lib", "Liberica")</f>
        <v>Robusta</v>
      </c>
      <c r="O942" t="str" cm="1">
        <f t="array" ref="O942">_xlfn.SWITCH(J942, "M","Medium","L","Light","D","Dark")</f>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 customers!$A$1:$A$1001, customers!$B$1:$B$1001, , 0)</f>
        <v>Henderson Crowne</v>
      </c>
      <c r="G943" s="2" t="str">
        <f>IF(_xlfn.XLOOKUP(C943,customers!$A$1:$A$1001,customers!$C$1:$C$1001,,0)=0, "",_xlfn.XLOOKUP(C943,customers!$A$1:$A$1001,customers!$C$1:$C$1001,,0))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 I943="Ara","Arabica", I943="Lib", "Liberica")</f>
        <v>Arabica</v>
      </c>
      <c r="O943" t="str" cm="1">
        <f t="array" ref="O943">_xlfn.SWITCH(J943, "M","Medium","L","Light","D","Dark")</f>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 customers!$A$1:$A$1001, customers!$B$1:$B$1001, , 0)</f>
        <v>Vernor Pawsey</v>
      </c>
      <c r="G944" s="2" t="str">
        <f>IF(_xlfn.XLOOKUP(C944,customers!$A$1:$A$1001,customers!$C$1:$C$1001,,0)=0, "",_xlfn.XLOOKUP(C944,customers!$A$1:$A$1001,customers!$C$1:$C$1001,,0))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 I944="Ara","Arabica", I944="Lib", "Liberica")</f>
        <v>Robusta</v>
      </c>
      <c r="O944" t="str" cm="1">
        <f t="array" ref="O944">_xlfn.SWITCH(J944, "M","Medium","L","Light","D","Dark")</f>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 customers!$A$1:$A$1001, customers!$B$1:$B$1001, , 0)</f>
        <v>Augustin Waterhouse</v>
      </c>
      <c r="G945" s="2" t="str">
        <f>IF(_xlfn.XLOOKUP(C945,customers!$A$1:$A$1001,customers!$C$1:$C$1001,,0)=0, "",_xlfn.XLOOKUP(C945,customers!$A$1:$A$1001,customers!$C$1:$C$1001,,0))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 I945="Ara","Arabica", I945="Lib", "Liberica")</f>
        <v>Arabica</v>
      </c>
      <c r="O945" t="str" cm="1">
        <f t="array" ref="O945">_xlfn.SWITCH(J945, "M","Medium","L","Light","D","Dark")</f>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 customers!$A$1:$A$1001, customers!$B$1:$B$1001, , 0)</f>
        <v>Fanchon Haughian</v>
      </c>
      <c r="G946" s="2" t="str">
        <f>IF(_xlfn.XLOOKUP(C946,customers!$A$1:$A$1001,customers!$C$1:$C$1001,,0)=0, "",_xlfn.XLOOKUP(C946,customers!$A$1:$A$1001,customers!$C$1:$C$1001,,0))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 I946="Ara","Arabica", I946="Lib", "Liberica")</f>
        <v>Robusta</v>
      </c>
      <c r="O946" t="str" cm="1">
        <f t="array" ref="O946">_xlfn.SWITCH(J946, "M","Medium","L","Light","D","Dark")</f>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 customers!$A$1:$A$1001, customers!$B$1:$B$1001, , 0)</f>
        <v>Jaimie Hatz</v>
      </c>
      <c r="G947" s="2" t="str">
        <f>IF(_xlfn.XLOOKUP(C947,customers!$A$1:$A$1001,customers!$C$1:$C$1001,,0)=0, "",_xlfn.XLOOKUP(C947,customers!$A$1:$A$1001,customers!$C$1:$C$1001,,0))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 I947="Ara","Arabica", I947="Lib", "Liberica")</f>
        <v>Liberica</v>
      </c>
      <c r="O947" t="str" cm="1">
        <f t="array" ref="O947">_xlfn.SWITCH(J947, "M","Medium","L","Light","D","Dark")</f>
        <v>Dark</v>
      </c>
      <c r="P947" t="str">
        <f>_xlfn.XLOOKUP(Orders[[#This Row],[Customer ID]],customers!$A$1:$A$1001,customers!$I$1:$I$1001,,0)</f>
        <v>No</v>
      </c>
    </row>
    <row r="948" spans="1:16" x14ac:dyDescent="0.3">
      <c r="A948" s="2" t="s">
        <v>5839</v>
      </c>
      <c r="B948" s="3">
        <v>43719</v>
      </c>
      <c r="C948" s="2" t="s">
        <v>5840</v>
      </c>
      <c r="D948" t="s">
        <v>6169</v>
      </c>
      <c r="E948" s="2">
        <v>3</v>
      </c>
      <c r="F948" s="2" t="str">
        <f>_xlfn.XLOOKUP(C948, customers!$A$1:$A$1001, customers!$B$1:$B$1001, , 0)</f>
        <v>Edeline Edney</v>
      </c>
      <c r="G948" s="2" t="str">
        <f>IF(_xlfn.XLOOKUP(C948,customers!$A$1:$A$1001,customers!$C$1:$C$1001,,0)=0, "",_xlfn.XLOOKUP(C948,customers!$A$1:$A$1001,customers!$C$1:$C$1001,,0))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 I948="Ara","Arabica", I948="Lib", "Liberica")</f>
        <v>Liberica</v>
      </c>
      <c r="O948" t="str" cm="1">
        <f t="array" ref="O948">_xlfn.SWITCH(J948, "M","Medium","L","Light","D","Dark")</f>
        <v>Dark</v>
      </c>
      <c r="P948" t="str">
        <f>_xlfn.XLOOKUP(Orders[[#This Row],[Customer ID]],customers!$A$1:$A$1001,customers!$I$1:$I$1001,,0)</f>
        <v>No</v>
      </c>
    </row>
    <row r="949" spans="1:16" x14ac:dyDescent="0.3">
      <c r="A949" s="2" t="s">
        <v>5844</v>
      </c>
      <c r="B949" s="3">
        <v>44294</v>
      </c>
      <c r="C949" s="2" t="s">
        <v>5845</v>
      </c>
      <c r="D949" t="s">
        <v>6155</v>
      </c>
      <c r="E949" s="2">
        <v>1</v>
      </c>
      <c r="F949" s="2" t="str">
        <f>_xlfn.XLOOKUP(C949, customers!$A$1:$A$1001, customers!$B$1:$B$1001, , 0)</f>
        <v>Rickie Faltin</v>
      </c>
      <c r="G949" s="2" t="str">
        <f>IF(_xlfn.XLOOKUP(C949,customers!$A$1:$A$1001,customers!$C$1:$C$1001,,0)=0, "",_xlfn.XLOOKUP(C949,customers!$A$1:$A$1001,customers!$C$1:$C$1001,,0))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 I949="Ara","Arabica", I949="Lib", "Liberica")</f>
        <v>Arabica</v>
      </c>
      <c r="O949" t="str" cm="1">
        <f t="array" ref="O949">_xlfn.SWITCH(J949, "M","Medium","L","Light","D","Dark")</f>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 customers!$A$1:$A$1001, customers!$B$1:$B$1001, , 0)</f>
        <v>Gnni Cheeke</v>
      </c>
      <c r="G950" s="2" t="str">
        <f>IF(_xlfn.XLOOKUP(C950,customers!$A$1:$A$1001,customers!$C$1:$C$1001,,0)=0, "",_xlfn.XLOOKUP(C950,customers!$A$1:$A$1001,customers!$C$1:$C$1001,,0))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 I950="Ara","Arabica", I950="Lib", "Liberica")</f>
        <v>Excelsa</v>
      </c>
      <c r="O950" t="str" cm="1">
        <f t="array" ref="O950">_xlfn.SWITCH(J950, "M","Medium","L","Light","D","Dark")</f>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 customers!$A$1:$A$1001, customers!$B$1:$B$1001, , 0)</f>
        <v>Gwenni Ratt</v>
      </c>
      <c r="G951" s="2" t="str">
        <f>IF(_xlfn.XLOOKUP(C951,customers!$A$1:$A$1001,customers!$C$1:$C$1001,,0)=0, "",_xlfn.XLOOKUP(C951,customers!$A$1:$A$1001,customers!$C$1:$C$1001,,0))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 I951="Ara","Arabica", I951="Lib", "Liberica")</f>
        <v>Robusta</v>
      </c>
      <c r="O951" t="str" cm="1">
        <f t="array" ref="O951">_xlfn.SWITCH(J951, "M","Medium","L","Light","D","Dark")</f>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 customers!$A$1:$A$1001, customers!$B$1:$B$1001, , 0)</f>
        <v>Johnath Fairebrother</v>
      </c>
      <c r="G952" s="2" t="str">
        <f>IF(_xlfn.XLOOKUP(C952,customers!$A$1:$A$1001,customers!$C$1:$C$1001,,0)=0, "",_xlfn.XLOOKUP(C952,customers!$A$1:$A$1001,customers!$C$1:$C$1001,,0))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 I952="Ara","Arabica", I952="Lib", "Liberica")</f>
        <v>Robusta</v>
      </c>
      <c r="O952" t="str" cm="1">
        <f t="array" ref="O952">_xlfn.SWITCH(J952, "M","Medium","L","Light","D","Dark")</f>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 customers!$A$1:$A$1001, customers!$B$1:$B$1001, , 0)</f>
        <v>Ingamar Eberlein</v>
      </c>
      <c r="G953" s="2" t="str">
        <f>IF(_xlfn.XLOOKUP(C953,customers!$A$1:$A$1001,customers!$C$1:$C$1001,,0)=0, "",_xlfn.XLOOKUP(C953,customers!$A$1:$A$1001,customers!$C$1:$C$1001,,0))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 I953="Ara","Arabica", I953="Lib", "Liberica")</f>
        <v>Robusta</v>
      </c>
      <c r="O953" t="str" cm="1">
        <f t="array" ref="O953">_xlfn.SWITCH(J953, "M","Medium","L","Light","D","Dark")</f>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 customers!$A$1:$A$1001, customers!$B$1:$B$1001, , 0)</f>
        <v>Jilly Dreng</v>
      </c>
      <c r="G954" s="2" t="str">
        <f>IF(_xlfn.XLOOKUP(C954,customers!$A$1:$A$1001,customers!$C$1:$C$1001,,0)=0, "",_xlfn.XLOOKUP(C954,customers!$A$1:$A$1001,customers!$C$1:$C$1001,,0))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 I954="Ara","Arabica", I954="Lib", "Liberica")</f>
        <v>Arabica</v>
      </c>
      <c r="O954" t="str" cm="1">
        <f t="array" ref="O954">_xlfn.SWITCH(J954, "M","Medium","L","Light","D","Dark")</f>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 customers!$A$1:$A$1001, customers!$B$1:$B$1001, , 0)</f>
        <v>Brenn Dundredge</v>
      </c>
      <c r="G955" s="2" t="str">
        <f>IF(_xlfn.XLOOKUP(C955,customers!$A$1:$A$1001,customers!$C$1:$C$1001,,0)=0, "",_xlfn.XLOOKUP(C955,customers!$A$1:$A$1001,customers!$C$1:$C$1001,,0))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 I955="Ara","Arabica", I955="Lib", "Liberica")</f>
        <v>Arabica</v>
      </c>
      <c r="O955" t="str" cm="1">
        <f t="array" ref="O955">_xlfn.SWITCH(J955, "M","Medium","L","Light","D","Dark")</f>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 customers!$A$1:$A$1001, customers!$B$1:$B$1001, , 0)</f>
        <v>Brenn Dundredge</v>
      </c>
      <c r="G956" s="2" t="str">
        <f>IF(_xlfn.XLOOKUP(C956,customers!$A$1:$A$1001,customers!$C$1:$C$1001,,0)=0, "",_xlfn.XLOOKUP(C956,customers!$A$1:$A$1001,customers!$C$1:$C$1001,,0))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 I956="Ara","Arabica", I956="Lib", "Liberica")</f>
        <v>Excelsa</v>
      </c>
      <c r="O956" t="str" cm="1">
        <f t="array" ref="O956">_xlfn.SWITCH(J956, "M","Medium","L","Light","D","Dark")</f>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 customers!$A$1:$A$1001, customers!$B$1:$B$1001, , 0)</f>
        <v>Brenn Dundredge</v>
      </c>
      <c r="G957" s="2" t="str">
        <f>IF(_xlfn.XLOOKUP(C957,customers!$A$1:$A$1001,customers!$C$1:$C$1001,,0)=0, "",_xlfn.XLOOKUP(C957,customers!$A$1:$A$1001,customers!$C$1:$C$1001,,0))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 I957="Ara","Arabica", I957="Lib", "Liberica")</f>
        <v>Excelsa</v>
      </c>
      <c r="O957" t="str" cm="1">
        <f t="array" ref="O957">_xlfn.SWITCH(J957, "M","Medium","L","Light","D","Dark")</f>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 customers!$A$1:$A$1001, customers!$B$1:$B$1001, , 0)</f>
        <v>Brenn Dundredge</v>
      </c>
      <c r="G958" s="2" t="str">
        <f>IF(_xlfn.XLOOKUP(C958,customers!$A$1:$A$1001,customers!$C$1:$C$1001,,0)=0, "",_xlfn.XLOOKUP(C958,customers!$A$1:$A$1001,customers!$C$1:$C$1001,,0))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 I958="Ara","Arabica", I958="Lib", "Liberica")</f>
        <v>Robusta</v>
      </c>
      <c r="O958" t="str" cm="1">
        <f t="array" ref="O958">_xlfn.SWITCH(J958, "M","Medium","L","Light","D","Dark")</f>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 customers!$A$1:$A$1001, customers!$B$1:$B$1001, , 0)</f>
        <v>Brenn Dundredge</v>
      </c>
      <c r="G959" s="2" t="str">
        <f>IF(_xlfn.XLOOKUP(C959,customers!$A$1:$A$1001,customers!$C$1:$C$1001,,0)=0, "",_xlfn.XLOOKUP(C959,customers!$A$1:$A$1001,customers!$C$1:$C$1001,,0))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 I959="Ara","Arabica", I959="Lib", "Liberica")</f>
        <v>Excelsa</v>
      </c>
      <c r="O959" t="str" cm="1">
        <f t="array" ref="O959">_xlfn.SWITCH(J959, "M","Medium","L","Light","D","Dark")</f>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 customers!$A$1:$A$1001, customers!$B$1:$B$1001, , 0)</f>
        <v>Brenn Dundredge</v>
      </c>
      <c r="G960" s="2" t="str">
        <f>IF(_xlfn.XLOOKUP(C960,customers!$A$1:$A$1001,customers!$C$1:$C$1001,,0)=0, "",_xlfn.XLOOKUP(C960,customers!$A$1:$A$1001,customers!$C$1:$C$1001,,0))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 I960="Ara","Arabica", I960="Lib", "Liberica")</f>
        <v>Arabica</v>
      </c>
      <c r="O960" t="str" cm="1">
        <f t="array" ref="O960">_xlfn.SWITCH(J960, "M","Medium","L","Light","D","Dark")</f>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 customers!$A$1:$A$1001, customers!$B$1:$B$1001, , 0)</f>
        <v>Rhodie Strathern</v>
      </c>
      <c r="G961" s="2" t="str">
        <f>IF(_xlfn.XLOOKUP(C961,customers!$A$1:$A$1001,customers!$C$1:$C$1001,,0)=0, "",_xlfn.XLOOKUP(C961,customers!$A$1:$A$1001,customers!$C$1:$C$1001,,0))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 I961="Ara","Arabica", I961="Lib", "Liberica")</f>
        <v>Liberica</v>
      </c>
      <c r="O961" t="str" cm="1">
        <f t="array" ref="O961">_xlfn.SWITCH(J961, "M","Medium","L","Light","D","Dark")</f>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 customers!$A$1:$A$1001, customers!$B$1:$B$1001, , 0)</f>
        <v>Chad Miguel</v>
      </c>
      <c r="G962" s="2" t="str">
        <f>IF(_xlfn.XLOOKUP(C962,customers!$A$1:$A$1001,customers!$C$1:$C$1001,,0)=0, "",_xlfn.XLOOKUP(C962,customers!$A$1:$A$1001,customers!$C$1:$C$1001,,0))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 I962="Ara","Arabica", I962="Lib", "Liberica")</f>
        <v>Liberica</v>
      </c>
      <c r="O962" t="str" cm="1">
        <f t="array" ref="O962">_xlfn.SWITCH(J962, "M","Medium","L","Light","D","Dark")</f>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 customers!$A$1:$A$1001, customers!$B$1:$B$1001, , 0)</f>
        <v>Florinda Matusovsky</v>
      </c>
      <c r="G963" s="2" t="str">
        <f>IF(_xlfn.XLOOKUP(C963,customers!$A$1:$A$1001,customers!$C$1:$C$1001,,0)=0, "",_xlfn.XLOOKUP(C963,customers!$A$1:$A$1001,customers!$C$1:$C$1001,,0))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 I963="Ara","Arabica", I963="Lib", "Liberica")</f>
        <v>Arabica</v>
      </c>
      <c r="O963" t="str" cm="1">
        <f t="array" ref="O963">_xlfn.SWITCH(J963, "M","Medium","L","Light","D","Dark")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 customers!$A$1:$A$1001, customers!$B$1:$B$1001, , 0)</f>
        <v>Morly Rocks</v>
      </c>
      <c r="G964" s="2" t="str">
        <f>IF(_xlfn.XLOOKUP(C964,customers!$A$1:$A$1001,customers!$C$1:$C$1001,,0)=0, "",_xlfn.XLOOKUP(C964,customers!$A$1:$A$1001,customers!$C$1:$C$1001,,0))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 I964="Ara","Arabica", I964="Lib", "Liberica")</f>
        <v>Robusta</v>
      </c>
      <c r="O964" t="str" cm="1">
        <f t="array" ref="O964">_xlfn.SWITCH(J964, "M","Medium","L","Light","D","Dark")</f>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 customers!$A$1:$A$1001, customers!$B$1:$B$1001, , 0)</f>
        <v>Yuri Burrells</v>
      </c>
      <c r="G965" s="2" t="str">
        <f>IF(_xlfn.XLOOKUP(C965,customers!$A$1:$A$1001,customers!$C$1:$C$1001,,0)=0, "",_xlfn.XLOOKUP(C965,customers!$A$1:$A$1001,customers!$C$1:$C$1001,,0))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 I965="Ara","Arabica", I965="Lib", "Liberica")</f>
        <v>Robusta</v>
      </c>
      <c r="O965" t="str" cm="1">
        <f t="array" ref="O965">_xlfn.SWITCH(J965, "M","Medium","L","Light","D","Dark")</f>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 customers!$A$1:$A$1001, customers!$B$1:$B$1001, , 0)</f>
        <v>Cleopatra Goodrum</v>
      </c>
      <c r="G966" s="2" t="str">
        <f>IF(_xlfn.XLOOKUP(C966,customers!$A$1:$A$1001,customers!$C$1:$C$1001,,0)=0, "",_xlfn.XLOOKUP(C966,customers!$A$1:$A$1001,customers!$C$1:$C$1001,,0))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 I966="Ara","Arabica", I966="Lib", "Liberica")</f>
        <v>Excelsa</v>
      </c>
      <c r="O966" t="str" cm="1">
        <f t="array" ref="O966">_xlfn.SWITCH(J966, "M","Medium","L","Light","D","Dark")</f>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 customers!$A$1:$A$1001, customers!$B$1:$B$1001, , 0)</f>
        <v>Joey Jefferys</v>
      </c>
      <c r="G967" s="2" t="str">
        <f>IF(_xlfn.XLOOKUP(C967,customers!$A$1:$A$1001,customers!$C$1:$C$1001,,0)=0, "",_xlfn.XLOOKUP(C967,customers!$A$1:$A$1001,customers!$C$1:$C$1001,,0))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 I967="Ara","Arabica", I967="Lib", "Liberica")</f>
        <v>Robusta</v>
      </c>
      <c r="O967" t="str" cm="1">
        <f t="array" ref="O967">_xlfn.SWITCH(J967, "M","Medium","L","Light","D","Dark")</f>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 customers!$A$1:$A$1001, customers!$B$1:$B$1001, , 0)</f>
        <v>Bearnard Wardell</v>
      </c>
      <c r="G968" s="2" t="str">
        <f>IF(_xlfn.XLOOKUP(C968,customers!$A$1:$A$1001,customers!$C$1:$C$1001,,0)=0, "",_xlfn.XLOOKUP(C968,customers!$A$1:$A$1001,customers!$C$1:$C$1001,,0))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 I968="Ara","Arabica", I968="Lib", "Liberica")</f>
        <v>Excelsa</v>
      </c>
      <c r="O968" t="str" cm="1">
        <f t="array" ref="O968">_xlfn.SWITCH(J968, "M","Medium","L","Light","D","Dark")</f>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 customers!$A$1:$A$1001, customers!$B$1:$B$1001, , 0)</f>
        <v>Zeke Walisiak</v>
      </c>
      <c r="G969" s="2" t="str">
        <f>IF(_xlfn.XLOOKUP(C969,customers!$A$1:$A$1001,customers!$C$1:$C$1001,,0)=0, "",_xlfn.XLOOKUP(C969,customers!$A$1:$A$1001,customers!$C$1:$C$1001,,0))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 I969="Ara","Arabica", I969="Lib", "Liberica")</f>
        <v>Robusta</v>
      </c>
      <c r="O969" t="str" cm="1">
        <f t="array" ref="O969">_xlfn.SWITCH(J969, "M","Medium","L","Light","D","Dark")</f>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 customers!$A$1:$A$1001, customers!$B$1:$B$1001, , 0)</f>
        <v>Wiley Leopold</v>
      </c>
      <c r="G970" s="2" t="str">
        <f>IF(_xlfn.XLOOKUP(C970,customers!$A$1:$A$1001,customers!$C$1:$C$1001,,0)=0, "",_xlfn.XLOOKUP(C970,customers!$A$1:$A$1001,customers!$C$1:$C$1001,,0))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 I970="Ara","Arabica", I970="Lib", "Liberica")</f>
        <v>Robusta</v>
      </c>
      <c r="O970" t="str" cm="1">
        <f t="array" ref="O970">_xlfn.SWITCH(J970, "M","Medium","L","Light","D","Dark")</f>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 customers!$A$1:$A$1001, customers!$B$1:$B$1001, , 0)</f>
        <v>Chiarra Shalders</v>
      </c>
      <c r="G971" s="2" t="str">
        <f>IF(_xlfn.XLOOKUP(C971,customers!$A$1:$A$1001,customers!$C$1:$C$1001,,0)=0, "",_xlfn.XLOOKUP(C971,customers!$A$1:$A$1001,customers!$C$1:$C$1001,,0))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 I971="Ara","Arabica", I971="Lib", "Liberica")</f>
        <v>Liberica</v>
      </c>
      <c r="O971" t="str" cm="1">
        <f t="array" ref="O971">_xlfn.SWITCH(J971, "M","Medium","L","Light","D","Dark")</f>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 customers!$A$1:$A$1001, customers!$B$1:$B$1001, , 0)</f>
        <v>Sharl Southerill</v>
      </c>
      <c r="G972" s="2" t="str">
        <f>IF(_xlfn.XLOOKUP(C972,customers!$A$1:$A$1001,customers!$C$1:$C$1001,,0)=0, "",_xlfn.XLOOKUP(C972,customers!$A$1:$A$1001,customers!$C$1:$C$1001,,0))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 I972="Ara","Arabica", I972="Lib", "Liberica")</f>
        <v>Excelsa</v>
      </c>
      <c r="O972" t="str" cm="1">
        <f t="array" ref="O972">_xlfn.SWITCH(J972, "M","Medium","L","Light","D","Dark")</f>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 customers!$A$1:$A$1001, customers!$B$1:$B$1001, , 0)</f>
        <v>Noni Furber</v>
      </c>
      <c r="G973" s="2" t="str">
        <f>IF(_xlfn.XLOOKUP(C973,customers!$A$1:$A$1001,customers!$C$1:$C$1001,,0)=0, "",_xlfn.XLOOKUP(C973,customers!$A$1:$A$1001,customers!$C$1:$C$1001,,0))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 I973="Ara","Arabica", I973="Lib", "Liberica")</f>
        <v>Arabica</v>
      </c>
      <c r="O973" t="str" cm="1">
        <f t="array" ref="O973">_xlfn.SWITCH(J973, "M","Medium","L","Light","D","Dark")</f>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 customers!$A$1:$A$1001, customers!$B$1:$B$1001, , 0)</f>
        <v>Dinah Crutcher</v>
      </c>
      <c r="G974" s="2" t="str">
        <f>IF(_xlfn.XLOOKUP(C974,customers!$A$1:$A$1001,customers!$C$1:$C$1001,,0)=0, "",_xlfn.XLOOKUP(C974,customers!$A$1:$A$1001,customers!$C$1:$C$1001,,0))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 I974="Ara","Arabica", I974="Lib", "Liberica")</f>
        <v>Arabica</v>
      </c>
      <c r="O974" t="str" cm="1">
        <f t="array" ref="O974">_xlfn.SWITCH(J974, "M","Medium","L","Light","D","Dark")</f>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 customers!$A$1:$A$1001, customers!$B$1:$B$1001, , 0)</f>
        <v>Charlean Keave</v>
      </c>
      <c r="G975" s="2" t="str">
        <f>IF(_xlfn.XLOOKUP(C975,customers!$A$1:$A$1001,customers!$C$1:$C$1001,,0)=0, "",_xlfn.XLOOKUP(C975,customers!$A$1:$A$1001,customers!$C$1:$C$1001,,0))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 I975="Ara","Arabica", I975="Lib", "Liberica")</f>
        <v>Liberica</v>
      </c>
      <c r="O975" t="str" cm="1">
        <f t="array" ref="O975">_xlfn.SWITCH(J975, "M","Medium","L","Light","D","Dark")</f>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 customers!$A$1:$A$1001, customers!$B$1:$B$1001, , 0)</f>
        <v>Sada Roseborough</v>
      </c>
      <c r="G976" s="2" t="str">
        <f>IF(_xlfn.XLOOKUP(C976,customers!$A$1:$A$1001,customers!$C$1:$C$1001,,0)=0, "",_xlfn.XLOOKUP(C976,customers!$A$1:$A$1001,customers!$C$1:$C$1001,,0))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 I976="Ara","Arabica", I976="Lib", "Liberica")</f>
        <v>Robusta</v>
      </c>
      <c r="O976" t="str" cm="1">
        <f t="array" ref="O976">_xlfn.SWITCH(J976, "M","Medium","L","Light","D","Dark")</f>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 customers!$A$1:$A$1001, customers!$B$1:$B$1001, , 0)</f>
        <v>Clayton Kingwell</v>
      </c>
      <c r="G977" s="2" t="str">
        <f>IF(_xlfn.XLOOKUP(C977,customers!$A$1:$A$1001,customers!$C$1:$C$1001,,0)=0, "",_xlfn.XLOOKUP(C977,customers!$A$1:$A$1001,customers!$C$1:$C$1001,,0))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 I977="Ara","Arabica", I977="Lib", "Liberica")</f>
        <v>Arabica</v>
      </c>
      <c r="O977" t="str" cm="1">
        <f t="array" ref="O977">_xlfn.SWITCH(J977, "M","Medium","L","Light","D","Dark")</f>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 customers!$A$1:$A$1001, customers!$B$1:$B$1001, , 0)</f>
        <v>Kacy Canto</v>
      </c>
      <c r="G978" s="2" t="str">
        <f>IF(_xlfn.XLOOKUP(C978,customers!$A$1:$A$1001,customers!$C$1:$C$1001,,0)=0, "",_xlfn.XLOOKUP(C978,customers!$A$1:$A$1001,customers!$C$1:$C$1001,,0))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 I978="Ara","Arabica", I978="Lib", "Liberica")</f>
        <v>Robusta</v>
      </c>
      <c r="O978" t="str" cm="1">
        <f t="array" ref="O978">_xlfn.SWITCH(J978, "M","Medium","L","Light","D","Dark")</f>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 customers!$A$1:$A$1001, customers!$B$1:$B$1001, , 0)</f>
        <v>Mab Blakemore</v>
      </c>
      <c r="G979" s="2" t="str">
        <f>IF(_xlfn.XLOOKUP(C979,customers!$A$1:$A$1001,customers!$C$1:$C$1001,,0)=0, "",_xlfn.XLOOKUP(C979,customers!$A$1:$A$1001,customers!$C$1:$C$1001,,0))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 I979="Ara","Arabica", I979="Lib", "Liberica")</f>
        <v>Robusta</v>
      </c>
      <c r="O979" t="str" cm="1">
        <f t="array" ref="O979">_xlfn.SWITCH(J979, "M","Medium","L","Light","D","Dark")</f>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 customers!$A$1:$A$1001, customers!$B$1:$B$1001, , 0)</f>
        <v>Charlean Keave</v>
      </c>
      <c r="G980" s="2" t="str">
        <f>IF(_xlfn.XLOOKUP(C980,customers!$A$1:$A$1001,customers!$C$1:$C$1001,,0)=0, "",_xlfn.XLOOKUP(C980,customers!$A$1:$A$1001,customers!$C$1:$C$1001,,0))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 I980="Ara","Arabica", I980="Lib", "Liberica")</f>
        <v>Arabica</v>
      </c>
      <c r="O980" t="str" cm="1">
        <f t="array" ref="O980">_xlfn.SWITCH(J980, "M","Medium","L","Light","D","Dark")</f>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 customers!$A$1:$A$1001, customers!$B$1:$B$1001, , 0)</f>
        <v>Javier Causnett</v>
      </c>
      <c r="G981" s="2" t="str">
        <f>IF(_xlfn.XLOOKUP(C981,customers!$A$1:$A$1001,customers!$C$1:$C$1001,,0)=0, "",_xlfn.XLOOKUP(C981,customers!$A$1:$A$1001,customers!$C$1:$C$1001,,0))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 I981="Ara","Arabica", I981="Lib", "Liberica")</f>
        <v>Robusta</v>
      </c>
      <c r="O981" t="str" cm="1">
        <f t="array" ref="O981">_xlfn.SWITCH(J981, "M","Medium","L","Light","D","Dark")</f>
        <v>Dark</v>
      </c>
      <c r="P981" t="str">
        <f>_xlfn.XLOOKUP(Orders[[#This Row],[Customer ID]],customers!$A$1:$A$1001,customers!$I$1:$I$1001,,0)</f>
        <v>No</v>
      </c>
    </row>
    <row r="982" spans="1:16" x14ac:dyDescent="0.3">
      <c r="A982" s="2" t="s">
        <v>6030</v>
      </c>
      <c r="B982" s="3">
        <v>43982</v>
      </c>
      <c r="C982" s="2" t="s">
        <v>6031</v>
      </c>
      <c r="D982" t="s">
        <v>6185</v>
      </c>
      <c r="E982" s="2">
        <v>6</v>
      </c>
      <c r="F982" s="2" t="str">
        <f>_xlfn.XLOOKUP(C982, customers!$A$1:$A$1001, customers!$B$1:$B$1001, , 0)</f>
        <v>Demetris Micheli</v>
      </c>
      <c r="G982" s="2" t="str">
        <f>IF(_xlfn.XLOOKUP(C982,customers!$A$1:$A$1001,customers!$C$1:$C$1001,,0)=0, "",_xlfn.XLOOKUP(C982,customers!$A$1:$A$1001,customers!$C$1:$C$1001,,0))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 I982="Ara","Arabica", I982="Lib", "Liberica")</f>
        <v>Excelsa</v>
      </c>
      <c r="O982" t="str" cm="1">
        <f t="array" ref="O982">_xlfn.SWITCH(J982, "M","Medium","L","Light","D","Dark")</f>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 customers!$A$1:$A$1001, customers!$B$1:$B$1001, , 0)</f>
        <v>Chloette Bernardot</v>
      </c>
      <c r="G983" s="2" t="str">
        <f>IF(_xlfn.XLOOKUP(C983,customers!$A$1:$A$1001,customers!$C$1:$C$1001,,0)=0, "",_xlfn.XLOOKUP(C983,customers!$A$1:$A$1001,customers!$C$1:$C$1001,,0))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 I983="Ara","Arabica", I983="Lib", "Liberica")</f>
        <v>Excelsa</v>
      </c>
      <c r="O983" t="str" cm="1">
        <f t="array" ref="O983">_xlfn.SWITCH(J983, "M","Medium","L","Light","D","Dark")</f>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 customers!$A$1:$A$1001, customers!$B$1:$B$1001, , 0)</f>
        <v>Kim Kemery</v>
      </c>
      <c r="G984" s="2" t="str">
        <f>IF(_xlfn.XLOOKUP(C984,customers!$A$1:$A$1001,customers!$C$1:$C$1001,,0)=0, "",_xlfn.XLOOKUP(C984,customers!$A$1:$A$1001,customers!$C$1:$C$1001,,0))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 I984="Ara","Arabica", I984="Lib", "Liberica")</f>
        <v>Robusta</v>
      </c>
      <c r="O984" t="str" cm="1">
        <f t="array" ref="O984">_xlfn.SWITCH(J984, "M","Medium","L","Light","D","Dark")</f>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 customers!$A$1:$A$1001, customers!$B$1:$B$1001, , 0)</f>
        <v>Fanchette Parlot</v>
      </c>
      <c r="G985" s="2" t="str">
        <f>IF(_xlfn.XLOOKUP(C985,customers!$A$1:$A$1001,customers!$C$1:$C$1001,,0)=0, "",_xlfn.XLOOKUP(C985,customers!$A$1:$A$1001,customers!$C$1:$C$1001,,0))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 I985="Ara","Arabica", I985="Lib", "Liberica")</f>
        <v>Arabica</v>
      </c>
      <c r="O985" t="str" cm="1">
        <f t="array" ref="O985">_xlfn.SWITCH(J985, "M","Medium","L","Light","D","Dark")</f>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 customers!$A$1:$A$1001, customers!$B$1:$B$1001, , 0)</f>
        <v>Ramon Cheak</v>
      </c>
      <c r="G986" s="2" t="str">
        <f>IF(_xlfn.XLOOKUP(C986,customers!$A$1:$A$1001,customers!$C$1:$C$1001,,0)=0, "",_xlfn.XLOOKUP(C986,customers!$A$1:$A$1001,customers!$C$1:$C$1001,,0))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 I986="Ara","Arabica", I986="Lib", "Liberica")</f>
        <v>Excelsa</v>
      </c>
      <c r="O986" t="str" cm="1">
        <f t="array" ref="O986">_xlfn.SWITCH(J986, "M","Medium","L","Light","D","Dark")</f>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 customers!$A$1:$A$1001, customers!$B$1:$B$1001, , 0)</f>
        <v>Koressa O'Geneay</v>
      </c>
      <c r="G987" s="2" t="str">
        <f>IF(_xlfn.XLOOKUP(C987,customers!$A$1:$A$1001,customers!$C$1:$C$1001,,0)=0, "",_xlfn.XLOOKUP(C987,customers!$A$1:$A$1001,customers!$C$1:$C$1001,,0))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 I987="Ara","Arabica", I987="Lib", "Liberica")</f>
        <v>Robusta</v>
      </c>
      <c r="O987" t="str" cm="1">
        <f t="array" ref="O987">_xlfn.SWITCH(J987, "M","Medium","L","Light","D","Dark")</f>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 customers!$A$1:$A$1001, customers!$B$1:$B$1001, , 0)</f>
        <v>Claudell Ayre</v>
      </c>
      <c r="G988" s="2" t="str">
        <f>IF(_xlfn.XLOOKUP(C988,customers!$A$1:$A$1001,customers!$C$1:$C$1001,,0)=0, "",_xlfn.XLOOKUP(C988,customers!$A$1:$A$1001,customers!$C$1:$C$1001,,0))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 I988="Ara","Arabica", I988="Lib", "Liberica")</f>
        <v>Liberica</v>
      </c>
      <c r="O988" t="str" cm="1">
        <f t="array" ref="O988">_xlfn.SWITCH(J988, "M","Medium","L","Light","D","Dark")</f>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 customers!$A$1:$A$1001, customers!$B$1:$B$1001, , 0)</f>
        <v>Lorianne Kyneton</v>
      </c>
      <c r="G989" s="2" t="str">
        <f>IF(_xlfn.XLOOKUP(C989,customers!$A$1:$A$1001,customers!$C$1:$C$1001,,0)=0, "",_xlfn.XLOOKUP(C989,customers!$A$1:$A$1001,customers!$C$1:$C$1001,,0))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 I989="Ara","Arabica", I989="Lib", "Liberica")</f>
        <v>Arabica</v>
      </c>
      <c r="O989" t="str" cm="1">
        <f t="array" ref="O989">_xlfn.SWITCH(J989, "M","Medium","L","Light","D","Dark")</f>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 customers!$A$1:$A$1001, customers!$B$1:$B$1001, , 0)</f>
        <v>Adele McFayden</v>
      </c>
      <c r="G990" s="2" t="str">
        <f>IF(_xlfn.XLOOKUP(C990,customers!$A$1:$A$1001,customers!$C$1:$C$1001,,0)=0, "",_xlfn.XLOOKUP(C990,customers!$A$1:$A$1001,customers!$C$1:$C$1001,,0))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 I990="Ara","Arabica", I990="Lib", "Liberica")</f>
        <v>Robusta</v>
      </c>
      <c r="O990" t="str" cm="1">
        <f t="array" ref="O990">_xlfn.SWITCH(J990, "M","Medium","L","Light","D","Dark")</f>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 customers!$A$1:$A$1001, customers!$B$1:$B$1001, , 0)</f>
        <v>Herta Layne</v>
      </c>
      <c r="G991" s="2" t="str">
        <f>IF(_xlfn.XLOOKUP(C991,customers!$A$1:$A$1001,customers!$C$1:$C$1001,,0)=0, "",_xlfn.XLOOKUP(C991,customers!$A$1:$A$1001,customers!$C$1:$C$1001,,0))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 I991="Ara","Arabica", I991="Lib", "Liberica")</f>
        <v>Arabica</v>
      </c>
      <c r="O991" t="str" cm="1">
        <f t="array" ref="O991">_xlfn.SWITCH(J991, "M","Medium","L","Light","D","Dark")</f>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 customers!$A$1:$A$1001, customers!$B$1:$B$1001, , 0)</f>
        <v>Marguerite Graves</v>
      </c>
      <c r="G992" s="2" t="str">
        <f>IF(_xlfn.XLOOKUP(C992,customers!$A$1:$A$1001,customers!$C$1:$C$1001,,0)=0, "",_xlfn.XLOOKUP(C992,customers!$A$1:$A$1001,customers!$C$1:$C$1001,,0))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 I992="Ara","Arabica", I992="Lib", "Liberica")</f>
        <v>Excelsa</v>
      </c>
      <c r="O992" t="str" cm="1">
        <f t="array" ref="O992">_xlfn.SWITCH(J992, "M","Medium","L","Light","D","Dark")</f>
        <v>Dark</v>
      </c>
      <c r="P992" t="str">
        <f>_xlfn.XLOOKUP(Orders[[#This Row],[Customer ID]],customers!$A$1:$A$1001,customers!$I$1:$I$1001,,0)</f>
        <v>No</v>
      </c>
    </row>
    <row r="993" spans="1:16" x14ac:dyDescent="0.3">
      <c r="A993" s="2" t="s">
        <v>6086</v>
      </c>
      <c r="B993" s="3">
        <v>44718</v>
      </c>
      <c r="C993" s="2" t="s">
        <v>6118</v>
      </c>
      <c r="D993" t="s">
        <v>6169</v>
      </c>
      <c r="E993" s="2">
        <v>2</v>
      </c>
      <c r="F993" s="2" t="str">
        <f>_xlfn.XLOOKUP(C993, customers!$A$1:$A$1001, customers!$B$1:$B$1001, , 0)</f>
        <v>Marguerite Graves</v>
      </c>
      <c r="G993" s="2" t="str">
        <f>IF(_xlfn.XLOOKUP(C993,customers!$A$1:$A$1001,customers!$C$1:$C$1001,,0)=0, "",_xlfn.XLOOKUP(C993,customers!$A$1:$A$1001,customers!$C$1:$C$1001,,0))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 I993="Ara","Arabica", I993="Lib", "Liberica")</f>
        <v>Liberica</v>
      </c>
      <c r="O993" t="str" cm="1">
        <f t="array" ref="O993">_xlfn.SWITCH(J993, "M","Medium","L","Light","D","Dark")</f>
        <v>Dark</v>
      </c>
      <c r="P993" t="str">
        <f>_xlfn.XLOOKUP(Orders[[#This Row],[Customer ID]],customers!$A$1:$A$1001,customers!$I$1:$I$1001,,0)</f>
        <v>No</v>
      </c>
    </row>
    <row r="994" spans="1:16" x14ac:dyDescent="0.3">
      <c r="A994" s="2" t="s">
        <v>6096</v>
      </c>
      <c r="B994" s="3">
        <v>44276</v>
      </c>
      <c r="C994" s="2" t="s">
        <v>6097</v>
      </c>
      <c r="D994" t="s">
        <v>6164</v>
      </c>
      <c r="E994" s="2">
        <v>3</v>
      </c>
      <c r="F994" s="2" t="str">
        <f>_xlfn.XLOOKUP(C994, customers!$A$1:$A$1001, customers!$B$1:$B$1001, , 0)</f>
        <v>Desdemona Eye</v>
      </c>
      <c r="G994" s="2" t="str">
        <f>IF(_xlfn.XLOOKUP(C994,customers!$A$1:$A$1001,customers!$C$1:$C$1001,,0)=0, "",_xlfn.XLOOKUP(C994,customers!$A$1:$A$1001,customers!$C$1:$C$1001,,0))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 I994="Ara","Arabica", I994="Lib", "Liberica")</f>
        <v>Liberica</v>
      </c>
      <c r="O994" t="str" cm="1">
        <f t="array" ref="O994">_xlfn.SWITCH(J994, "M","Medium","L","Light","D","Dark")</f>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 customers!$A$1:$A$1001, customers!$B$1:$B$1001, , 0)</f>
        <v>Margarette Sterland</v>
      </c>
      <c r="G995" s="2" t="str">
        <f>IF(_xlfn.XLOOKUP(C995,customers!$A$1:$A$1001,customers!$C$1:$C$1001,,0)=0, "",_xlfn.XLOOKUP(C995,customers!$A$1:$A$1001,customers!$C$1:$C$1001,,0))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 I995="Ara","Arabica", I995="Lib", "Liberica")</f>
        <v>Arabica</v>
      </c>
      <c r="O995" t="str" cm="1">
        <f t="array" ref="O995">_xlfn.SWITCH(J995, "M","Medium","L","Light","D","Dark")</f>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 customers!$A$1:$A$1001, customers!$B$1:$B$1001, , 0)</f>
        <v>Catharine Scoines</v>
      </c>
      <c r="G996" s="2" t="str">
        <f>IF(_xlfn.XLOOKUP(C996,customers!$A$1:$A$1001,customers!$C$1:$C$1001,,0)=0, "",_xlfn.XLOOKUP(C996,customers!$A$1:$A$1001,customers!$C$1:$C$1001,,0))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 I996="Ara","Arabica", I996="Lib", "Liberica")</f>
        <v>Arabica</v>
      </c>
      <c r="O996" t="str" cm="1">
        <f t="array" ref="O996">_xlfn.SWITCH(J996, "M","Medium","L","Light","D","Dark")</f>
        <v>Dark</v>
      </c>
      <c r="P996" t="str">
        <f>_xlfn.XLOOKUP(Orders[[#This Row],[Customer ID]],customers!$A$1:$A$1001,customers!$I$1:$I$1001,,0)</f>
        <v>No</v>
      </c>
    </row>
    <row r="997" spans="1:16" x14ac:dyDescent="0.3">
      <c r="A997" s="2" t="s">
        <v>6111</v>
      </c>
      <c r="B997" s="3">
        <v>43836</v>
      </c>
      <c r="C997" s="2" t="s">
        <v>6112</v>
      </c>
      <c r="D997" t="s">
        <v>6142</v>
      </c>
      <c r="E997" s="2">
        <v>1</v>
      </c>
      <c r="F997" s="2" t="str">
        <f>_xlfn.XLOOKUP(C997, customers!$A$1:$A$1001, customers!$B$1:$B$1001, , 0)</f>
        <v>Jennica Tewelson</v>
      </c>
      <c r="G997" s="2" t="str">
        <f>IF(_xlfn.XLOOKUP(C997,customers!$A$1:$A$1001,customers!$C$1:$C$1001,,0)=0, "",_xlfn.XLOOKUP(C997,customers!$A$1:$A$1001,customers!$C$1:$C$1001,,0))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 I997="Ara","Arabica", I997="Lib", "Liberica")</f>
        <v>Robusta</v>
      </c>
      <c r="O997" t="str" cm="1">
        <f t="array" ref="O997">_xlfn.SWITCH(J997, "M","Medium","L","Light","D","Dark")</f>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 customers!$A$1:$A$1001, customers!$B$1:$B$1001, , 0)</f>
        <v>Marguerite Graves</v>
      </c>
      <c r="G998" s="2" t="str">
        <f>IF(_xlfn.XLOOKUP(C998,customers!$A$1:$A$1001,customers!$C$1:$C$1001,,0)=0, "",_xlfn.XLOOKUP(C998,customers!$A$1:$A$1001,customers!$C$1:$C$1001,,0))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 I998="Ara","Arabica", I998="Lib", "Liberica")</f>
        <v>Robusta</v>
      </c>
      <c r="O998" t="str" cm="1">
        <f t="array" ref="O998">_xlfn.SWITCH(J998, "M","Medium","L","Light","D","Dark")</f>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 customers!$A$1:$A$1001, customers!$B$1:$B$1001, , 0)</f>
        <v>Marguerite Graves</v>
      </c>
      <c r="G999" s="2" t="str">
        <f>IF(_xlfn.XLOOKUP(C999,customers!$A$1:$A$1001,customers!$C$1:$C$1001,,0)=0, "",_xlfn.XLOOKUP(C999,customers!$A$1:$A$1001,customers!$C$1:$C$1001,,0))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 I999="Ara","Arabica", I999="Lib", "Liberica")</f>
        <v>Arabica</v>
      </c>
      <c r="O999" t="str" cm="1">
        <f t="array" ref="O999">_xlfn.SWITCH(J999, "M","Medium","L","Light","D","Dark")</f>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 customers!$A$1:$A$1001, customers!$B$1:$B$1001, , 0)</f>
        <v>Nicolina Jenny</v>
      </c>
      <c r="G1000" s="2" t="str">
        <f>IF(_xlfn.XLOOKUP(C1000,customers!$A$1:$A$1001,customers!$C$1:$C$1001,,0)=0, "",_xlfn.XLOOKUP(C1000,customers!$A$1:$A$1001,customers!$C$1:$C$1001,,0))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 I1000="Ara","Arabica", I1000="Lib", "Liberica")</f>
        <v>Arabica</v>
      </c>
      <c r="O1000" t="str" cm="1">
        <f t="array" ref="O1000">_xlfn.SWITCH(J1000, "M","Medium","L","Light","D","Dark")</f>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 customers!$A$1:$A$1001, customers!$B$1:$B$1001, , 0)</f>
        <v>Vidovic Antonelli</v>
      </c>
      <c r="G1001" s="2" t="str">
        <f>IF(_xlfn.XLOOKUP(C1001,customers!$A$1:$A$1001,customers!$C$1:$C$1001,,0)=0, "",_xlfn.XLOOKUP(C1001,customers!$A$1:$A$1001,customers!$C$1:$C$1001,,0))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 I1001="Ara","Arabica", I1001="Lib", "Liberica")</f>
        <v>Excelsa</v>
      </c>
      <c r="O1001" t="str" cm="1">
        <f t="array" ref="O1001">_xlfn.SWITCH(J1001, "M","Medium","L","Light","D","Dark")</f>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1" workbookViewId="0">
      <selection activeCell="I2" sqref="I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karim adel</cp:lastModifiedBy>
  <cp:revision/>
  <cp:lastPrinted>2024-08-16T22:47:06Z</cp:lastPrinted>
  <dcterms:created xsi:type="dcterms:W3CDTF">2022-11-26T09:51:45Z</dcterms:created>
  <dcterms:modified xsi:type="dcterms:W3CDTF">2024-08-17T18:47:51Z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2024-08-16T21:38:47Z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a3428e97-6662-4057-bb99-d0eb072fc870</vt:lpwstr>
  </property>
  <property fmtid="{D5CDD505-2E9C-101B-9397-08002B2CF9AE}" pid="7" name="MSIP_Label_defa4170-0d19-0005-0004-bc88714345d2_ActionId">
    <vt:lpwstr>27f4b7ae-18bc-42a4-adb9-d80fe2a0b4ac</vt:lpwstr>
  </property>
  <property fmtid="{D5CDD505-2E9C-101B-9397-08002B2CF9AE}" pid="8" name="MSIP_Label_defa4170-0d19-0005-0004-bc88714345d2_ContentBits">
    <vt:lpwstr>0</vt:lpwstr>
  </property>
</Properties>
</file>