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109"/>
  <workbookPr/>
  <mc:AlternateContent xmlns:mc="http://schemas.openxmlformats.org/markup-compatibility/2006">
    <mc:Choice Requires="x15">
      <x15ac:absPath xmlns:x15ac="http://schemas.microsoft.com/office/spreadsheetml/2010/11/ac" url="/Users/Veronique/Documents/GitHub/preparation/Autumn_term/Network Analytics/HW2/Submission/Theory/"/>
    </mc:Choice>
  </mc:AlternateContent>
  <bookViews>
    <workbookView xWindow="0" yWindow="440" windowWidth="25600" windowHeight="15560" activeTab="1"/>
  </bookViews>
  <sheets>
    <sheet name="PartA" sheetId="2" r:id="rId1"/>
    <sheet name="PartB" sheetId="3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17" i="3" l="1"/>
  <c r="V16" i="3"/>
  <c r="V15" i="3"/>
  <c r="V14" i="3"/>
  <c r="V13" i="3"/>
  <c r="V12" i="3"/>
  <c r="V11" i="3"/>
  <c r="V10" i="3"/>
  <c r="V9" i="3"/>
  <c r="V8" i="3"/>
  <c r="V7" i="3"/>
  <c r="V6" i="3"/>
  <c r="V5" i="3"/>
  <c r="V3" i="3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3" i="2"/>
</calcChain>
</file>

<file path=xl/sharedStrings.xml><?xml version="1.0" encoding="utf-8"?>
<sst xmlns="http://schemas.openxmlformats.org/spreadsheetml/2006/main" count="105" uniqueCount="80">
  <si>
    <t xml:space="preserve">Objective Function </t>
    <phoneticPr fontId="1" type="noConversion"/>
  </si>
  <si>
    <t>Xsa</t>
    <phoneticPr fontId="1" type="noConversion"/>
  </si>
  <si>
    <t>Xsb</t>
    <phoneticPr fontId="1" type="noConversion"/>
  </si>
  <si>
    <t>Xad</t>
    <phoneticPr fontId="1" type="noConversion"/>
  </si>
  <si>
    <t>Xba</t>
    <phoneticPr fontId="1" type="noConversion"/>
  </si>
  <si>
    <t>Xbc</t>
    <phoneticPr fontId="1" type="noConversion"/>
  </si>
  <si>
    <t>Xbd</t>
    <phoneticPr fontId="1" type="noConversion"/>
  </si>
  <si>
    <t>Xbe</t>
    <phoneticPr fontId="1" type="noConversion"/>
  </si>
  <si>
    <t>Xce</t>
    <phoneticPr fontId="1" type="noConversion"/>
  </si>
  <si>
    <t>Xcs</t>
    <phoneticPr fontId="1" type="noConversion"/>
  </si>
  <si>
    <t>Xdt</t>
    <phoneticPr fontId="1" type="noConversion"/>
  </si>
  <si>
    <t>Xed</t>
    <phoneticPr fontId="1" type="noConversion"/>
  </si>
  <si>
    <t>Xet</t>
    <phoneticPr fontId="1" type="noConversion"/>
  </si>
  <si>
    <t>MAX</t>
    <phoneticPr fontId="1" type="noConversion"/>
  </si>
  <si>
    <t>Subject to</t>
    <phoneticPr fontId="1" type="noConversion"/>
  </si>
  <si>
    <t>Xsa+Xba-Xad=0</t>
    <phoneticPr fontId="1" type="noConversion"/>
  </si>
  <si>
    <t>Xsc+Xbc-Xce=0</t>
    <phoneticPr fontId="1" type="noConversion"/>
  </si>
  <si>
    <t>Xab+Xbd+Xed-Xdt=0</t>
    <phoneticPr fontId="1" type="noConversion"/>
  </si>
  <si>
    <t>Xbe+Xce-Xed-Xet=0</t>
    <phoneticPr fontId="1" type="noConversion"/>
  </si>
  <si>
    <t>Xdt+Xet=f</t>
    <phoneticPr fontId="1" type="noConversion"/>
  </si>
  <si>
    <t>Flow constraint</t>
    <phoneticPr fontId="1" type="noConversion"/>
  </si>
  <si>
    <t>0≤Xsa≤5</t>
    <phoneticPr fontId="1" type="noConversion"/>
  </si>
  <si>
    <t>0≤Xsb≤13</t>
    <phoneticPr fontId="1" type="noConversion"/>
  </si>
  <si>
    <t>0≤Xad≤3</t>
    <phoneticPr fontId="1" type="noConversion"/>
  </si>
  <si>
    <t>0≤Xba≤7</t>
    <phoneticPr fontId="1" type="noConversion"/>
  </si>
  <si>
    <t>0≤Xbc≤5</t>
    <phoneticPr fontId="1" type="noConversion"/>
  </si>
  <si>
    <t>0≤Xbd≤2</t>
    <phoneticPr fontId="1" type="noConversion"/>
  </si>
  <si>
    <t>0≤Xbe≤2</t>
    <phoneticPr fontId="1" type="noConversion"/>
  </si>
  <si>
    <t>0≤Xce≤4</t>
    <phoneticPr fontId="1" type="noConversion"/>
  </si>
  <si>
    <t>0≤Xcs≤3</t>
    <phoneticPr fontId="1" type="noConversion"/>
  </si>
  <si>
    <t>0≤Xdt≤5</t>
    <phoneticPr fontId="1" type="noConversion"/>
  </si>
  <si>
    <t>0≤Xed≤9</t>
    <phoneticPr fontId="1" type="noConversion"/>
  </si>
  <si>
    <t>0≤Xet≤10</t>
    <phoneticPr fontId="1" type="noConversion"/>
  </si>
  <si>
    <t>(-Xsc-Xsa-Xsb)=-f</t>
    <phoneticPr fontId="1" type="noConversion"/>
  </si>
  <si>
    <t>Node S:</t>
    <phoneticPr fontId="1" type="noConversion"/>
  </si>
  <si>
    <t>Node A:</t>
    <phoneticPr fontId="1" type="noConversion"/>
  </si>
  <si>
    <t>Node B:</t>
    <phoneticPr fontId="1" type="noConversion"/>
  </si>
  <si>
    <t>Node C:</t>
    <phoneticPr fontId="1" type="noConversion"/>
  </si>
  <si>
    <t>Node D:</t>
    <phoneticPr fontId="1" type="noConversion"/>
  </si>
  <si>
    <t>Node E:</t>
    <phoneticPr fontId="1" type="noConversion"/>
  </si>
  <si>
    <t>Node T:</t>
    <phoneticPr fontId="1" type="noConversion"/>
  </si>
  <si>
    <t>Xsb-Xba-Xbc-Xbe-Xbd=0</t>
    <phoneticPr fontId="1" type="noConversion"/>
  </si>
  <si>
    <t>Ps</t>
    <phoneticPr fontId="1" type="noConversion"/>
  </si>
  <si>
    <t>Pa</t>
    <phoneticPr fontId="1" type="noConversion"/>
  </si>
  <si>
    <t>Pb</t>
    <phoneticPr fontId="1" type="noConversion"/>
  </si>
  <si>
    <t>Pc</t>
    <phoneticPr fontId="1" type="noConversion"/>
  </si>
  <si>
    <t>Pd</t>
    <phoneticPr fontId="1" type="noConversion"/>
  </si>
  <si>
    <t>Pe</t>
    <phoneticPr fontId="1" type="noConversion"/>
  </si>
  <si>
    <t>Pt</t>
    <phoneticPr fontId="1" type="noConversion"/>
  </si>
  <si>
    <t>Xsa-Ps+Pa≥0</t>
    <phoneticPr fontId="1" type="noConversion"/>
  </si>
  <si>
    <t>Xsb-Ps+Pb≥0</t>
    <phoneticPr fontId="1" type="noConversion"/>
  </si>
  <si>
    <t>Xsc-Ps+Pc≥0</t>
    <phoneticPr fontId="1" type="noConversion"/>
  </si>
  <si>
    <t>Xad-Pa+Pd≥0</t>
    <phoneticPr fontId="1" type="noConversion"/>
  </si>
  <si>
    <t>Xbc-Pb+Pc≥0</t>
    <phoneticPr fontId="1" type="noConversion"/>
  </si>
  <si>
    <t>Xbe-Pb+Pe≥0</t>
    <phoneticPr fontId="1" type="noConversion"/>
  </si>
  <si>
    <t>Xce-Pc+Pe≥0</t>
    <phoneticPr fontId="1" type="noConversion"/>
  </si>
  <si>
    <t>Xbd-Pb+Pd≥0</t>
    <phoneticPr fontId="1" type="noConversion"/>
  </si>
  <si>
    <t>Xed-Pe+Pd≥0</t>
    <phoneticPr fontId="1" type="noConversion"/>
  </si>
  <si>
    <t>Xet-Pe+Pt≥0</t>
    <phoneticPr fontId="1" type="noConversion"/>
  </si>
  <si>
    <t>Ps-Pt≥1</t>
    <phoneticPr fontId="1" type="noConversion"/>
  </si>
  <si>
    <t>Min</t>
    <phoneticPr fontId="1" type="noConversion"/>
  </si>
  <si>
    <t>Xba-Pb+Pa≥0</t>
    <phoneticPr fontId="1" type="noConversion"/>
  </si>
  <si>
    <t>Xdt-Pd+Pt≥0</t>
    <phoneticPr fontId="1" type="noConversion"/>
  </si>
  <si>
    <t>Xsc</t>
    <phoneticPr fontId="1" type="noConversion"/>
  </si>
  <si>
    <t>Decision Variables</t>
  </si>
  <si>
    <t>Maximise |f|</t>
  </si>
  <si>
    <t>Minimise Cut = 5Xsa + 13Xsb + 3Xsc + 3Xad + 7Xba + 5Xbc + 2Xbd + 2Xbe + 4Xce + 5Xdt + 9Xed + 10Xet</t>
  </si>
  <si>
    <t>State binary variable:</t>
  </si>
  <si>
    <t>Edge SA:</t>
  </si>
  <si>
    <t>Edge SB:</t>
  </si>
  <si>
    <t>Edge SC:</t>
  </si>
  <si>
    <t>Edge AD:</t>
  </si>
  <si>
    <t>Edge BE:</t>
  </si>
  <si>
    <t>Edge BA:</t>
  </si>
  <si>
    <t>Edge BC:</t>
  </si>
  <si>
    <t>Edge CE:</t>
  </si>
  <si>
    <t>Edge DE:</t>
  </si>
  <si>
    <t>Edge ED:</t>
  </si>
  <si>
    <t>Edge BD:</t>
  </si>
  <si>
    <t>Edge ET: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</si>
</sst>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4"/>
      <color theme="1"/>
      <name val="Calibri"/>
      <scheme val="minor"/>
    </font>
    <font>
      <sz val="14"/>
      <color theme="0"/>
      <name val="Calibri"/>
      <scheme val="minor"/>
    </font>
    <font>
      <u/>
      <sz val="11"/>
      <color theme="10"/>
      <name val="Calibri"/>
      <family val="2"/>
      <charset val="134"/>
      <scheme val="minor"/>
    </font>
    <font>
      <u/>
      <sz val="11"/>
      <color theme="11"/>
      <name val="Calibri"/>
      <family val="2"/>
      <charset val="134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</borders>
  <cellStyleXfs count="4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3" fillId="0" borderId="0" xfId="0" applyFont="1" applyFill="1">
      <alignment vertical="center"/>
    </xf>
    <xf numFmtId="0" fontId="0" fillId="0" borderId="0" xfId="0" applyFont="1">
      <alignment vertical="center"/>
    </xf>
    <xf numFmtId="0" fontId="3" fillId="2" borderId="0" xfId="0" applyFont="1" applyFill="1">
      <alignment vertical="center"/>
    </xf>
    <xf numFmtId="0" fontId="4" fillId="3" borderId="0" xfId="0" applyFont="1" applyFill="1">
      <alignment vertical="center"/>
    </xf>
    <xf numFmtId="0" fontId="3" fillId="0" borderId="0" xfId="1" applyNumberFormat="1" applyFont="1" applyFill="1">
      <alignment vertical="center"/>
    </xf>
    <xf numFmtId="0" fontId="3" fillId="0" borderId="0" xfId="0" applyFont="1" applyFill="1" applyBorder="1">
      <alignment vertical="center"/>
    </xf>
    <xf numFmtId="0" fontId="3" fillId="2" borderId="0" xfId="0" applyFont="1" applyFill="1" applyBorder="1">
      <alignment vertical="center"/>
    </xf>
    <xf numFmtId="0" fontId="4" fillId="3" borderId="2" xfId="0" applyFont="1" applyFill="1" applyBorder="1">
      <alignment vertical="center"/>
    </xf>
    <xf numFmtId="0" fontId="8" fillId="2" borderId="0" xfId="0" applyFont="1" applyFill="1">
      <alignment vertical="center"/>
    </xf>
    <xf numFmtId="0" fontId="8" fillId="0" borderId="0" xfId="0" applyFont="1" applyFill="1">
      <alignment vertical="center"/>
    </xf>
    <xf numFmtId="0" fontId="3" fillId="3" borderId="0" xfId="0" applyFont="1" applyFill="1">
      <alignment vertical="center"/>
    </xf>
    <xf numFmtId="0" fontId="8" fillId="3" borderId="0" xfId="0" applyFont="1" applyFill="1">
      <alignment vertical="center"/>
    </xf>
    <xf numFmtId="0" fontId="7" fillId="3" borderId="0" xfId="0" applyFont="1" applyFill="1">
      <alignment vertical="center"/>
    </xf>
    <xf numFmtId="0" fontId="0" fillId="3" borderId="0" xfId="0" applyFont="1" applyFill="1">
      <alignment vertical="center"/>
    </xf>
    <xf numFmtId="0" fontId="4" fillId="3" borderId="1" xfId="0" applyFont="1" applyFill="1" applyBorder="1">
      <alignment vertical="center"/>
    </xf>
  </cellXfs>
  <cellStyles count="4">
    <cellStyle name="Followed Hyperlink" xfId="3" builtinId="9" hidden="1"/>
    <cellStyle name="Hyperlink" xfId="2" builtinId="8" hidden="1"/>
    <cellStyle name="Normal" xfId="0" builtinId="0"/>
    <cellStyle name="Percent" xfId="1" builtinId="5"/>
  </cellStyles>
  <dxfs count="116">
    <dxf>
      <font>
        <b/>
        <strike val="0"/>
        <outline val="0"/>
        <shadow val="0"/>
        <u val="none"/>
        <vertAlign val="baseline"/>
        <sz val="14"/>
        <color theme="1"/>
        <name val="等线"/>
        <scheme val="minor"/>
      </font>
      <fill>
        <patternFill patternType="none">
          <fgColor indexed="64"/>
          <bgColor auto="1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ont>
        <b/>
        <strike val="0"/>
        <outline val="0"/>
        <shadow val="0"/>
        <u val="none"/>
        <vertAlign val="baseline"/>
        <sz val="14"/>
        <color theme="1"/>
        <name val="等线"/>
        <scheme val="minor"/>
      </font>
      <fill>
        <patternFill patternType="none">
          <fgColor indexed="64"/>
          <bgColor auto="1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theme="2"/>
        </patternFill>
      </fill>
    </dxf>
    <dxf>
      <font>
        <b/>
        <strike val="0"/>
        <outline val="0"/>
        <shadow val="0"/>
        <u val="none"/>
        <vertAlign val="baseline"/>
        <sz val="14"/>
        <color theme="1"/>
        <name val="等线"/>
        <scheme val="minor"/>
      </font>
      <fill>
        <patternFill patternType="none">
          <fgColor indexed="64"/>
          <bgColor auto="1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theme="2"/>
        </patternFill>
      </fill>
    </dxf>
    <dxf>
      <font>
        <b/>
        <strike val="0"/>
        <outline val="0"/>
        <shadow val="0"/>
        <u val="none"/>
        <vertAlign val="baseline"/>
        <sz val="14"/>
        <color theme="1"/>
        <name val="等线"/>
        <scheme val="minor"/>
      </font>
      <fill>
        <patternFill patternType="none">
          <fgColor indexed="64"/>
          <bgColor auto="1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theme="2"/>
        </patternFill>
      </fill>
    </dxf>
    <dxf>
      <font>
        <b/>
        <strike val="0"/>
        <outline val="0"/>
        <shadow val="0"/>
        <u val="none"/>
        <vertAlign val="baseline"/>
        <sz val="14"/>
        <color theme="1"/>
        <name val="等线"/>
        <scheme val="minor"/>
      </font>
      <fill>
        <patternFill patternType="none">
          <fgColor indexed="64"/>
          <bgColor auto="1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theme="2"/>
        </patternFill>
      </fill>
    </dxf>
    <dxf>
      <font>
        <b/>
        <strike val="0"/>
        <outline val="0"/>
        <shadow val="0"/>
        <u val="none"/>
        <vertAlign val="baseline"/>
        <sz val="14"/>
        <color theme="1"/>
        <name val="等线"/>
        <scheme val="minor"/>
      </font>
      <fill>
        <patternFill patternType="none">
          <fgColor indexed="64"/>
          <bgColor auto="1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theme="2"/>
        </patternFill>
      </fill>
    </dxf>
    <dxf>
      <font>
        <b/>
        <strike val="0"/>
        <outline val="0"/>
        <shadow val="0"/>
        <u val="none"/>
        <vertAlign val="baseline"/>
        <sz val="14"/>
        <color theme="1"/>
        <name val="等线"/>
        <scheme val="minor"/>
      </font>
      <fill>
        <patternFill patternType="none">
          <fgColor indexed="64"/>
          <bgColor auto="1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theme="2"/>
        </patternFill>
      </fill>
    </dxf>
    <dxf>
      <font>
        <b/>
        <strike val="0"/>
        <outline val="0"/>
        <shadow val="0"/>
        <u val="none"/>
        <vertAlign val="baseline"/>
        <sz val="14"/>
        <color theme="1"/>
        <name val="等线"/>
        <scheme val="minor"/>
      </font>
      <fill>
        <patternFill patternType="none">
          <fgColor indexed="64"/>
          <bgColor auto="1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theme="2"/>
        </patternFill>
      </fill>
    </dxf>
    <dxf>
      <font>
        <b/>
        <strike val="0"/>
        <outline val="0"/>
        <shadow val="0"/>
        <u val="none"/>
        <vertAlign val="baseline"/>
        <sz val="14"/>
        <color theme="1"/>
        <name val="等线"/>
        <scheme val="minor"/>
      </font>
      <fill>
        <patternFill patternType="none">
          <fgColor indexed="64"/>
          <bgColor auto="1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theme="2"/>
        </patternFill>
      </fill>
    </dxf>
    <dxf>
      <font>
        <b/>
        <strike val="0"/>
        <outline val="0"/>
        <shadow val="0"/>
        <u val="none"/>
        <vertAlign val="baseline"/>
        <sz val="14"/>
        <color theme="1"/>
        <name val="等线"/>
        <scheme val="minor"/>
      </font>
      <fill>
        <patternFill patternType="none">
          <fgColor indexed="64"/>
          <bgColor auto="1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theme="2"/>
        </patternFill>
      </fill>
    </dxf>
    <dxf>
      <font>
        <b/>
        <strike val="0"/>
        <outline val="0"/>
        <shadow val="0"/>
        <u val="none"/>
        <vertAlign val="baseline"/>
        <sz val="14"/>
        <color theme="1"/>
        <name val="等线"/>
        <scheme val="minor"/>
      </font>
      <fill>
        <patternFill patternType="none">
          <fgColor indexed="64"/>
          <bgColor auto="1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theme="2"/>
        </patternFill>
      </fill>
    </dxf>
    <dxf>
      <font>
        <b/>
        <strike val="0"/>
        <outline val="0"/>
        <shadow val="0"/>
        <u val="none"/>
        <vertAlign val="baseline"/>
        <sz val="14"/>
        <color theme="1"/>
        <name val="等线"/>
        <scheme val="minor"/>
      </font>
      <fill>
        <patternFill patternType="none">
          <fgColor indexed="64"/>
          <bgColor auto="1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theme="2"/>
        </patternFill>
      </fill>
    </dxf>
    <dxf>
      <font>
        <b/>
        <strike val="0"/>
        <outline val="0"/>
        <shadow val="0"/>
        <u val="none"/>
        <vertAlign val="baseline"/>
        <sz val="14"/>
        <color theme="1"/>
        <name val="等线"/>
        <scheme val="minor"/>
      </font>
      <fill>
        <patternFill patternType="none">
          <fgColor indexed="64"/>
          <bgColor auto="1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theme="2"/>
        </patternFill>
      </fill>
    </dxf>
    <dxf>
      <font>
        <b/>
        <strike val="0"/>
        <outline val="0"/>
        <shadow val="0"/>
        <u val="none"/>
        <vertAlign val="baseline"/>
        <sz val="14"/>
        <color theme="1"/>
        <name val="等线"/>
        <scheme val="minor"/>
      </font>
      <fill>
        <patternFill patternType="none">
          <fgColor indexed="64"/>
          <bgColor auto="1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theme="2"/>
        </patternFill>
      </fill>
    </dxf>
    <dxf>
      <font>
        <b/>
        <strike val="0"/>
        <outline val="0"/>
        <shadow val="0"/>
        <u val="none"/>
        <vertAlign val="baseline"/>
        <sz val="14"/>
        <color theme="1"/>
        <name val="等线"/>
        <scheme val="minor"/>
      </font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rgb="FFFFFF00"/>
        </patternFill>
      </fill>
    </dxf>
    <dxf>
      <font>
        <b/>
        <strike val="0"/>
        <outline val="0"/>
        <shadow val="0"/>
        <u val="none"/>
        <vertAlign val="baseline"/>
        <sz val="14"/>
        <color theme="1"/>
        <name val="等线"/>
        <scheme val="minor"/>
      </font>
      <fill>
        <patternFill patternType="none">
          <fgColor indexed="64"/>
          <bgColor auto="1"/>
        </patternFill>
      </fill>
    </dxf>
    <dxf>
      <font>
        <b/>
        <strike val="0"/>
        <outline val="0"/>
        <shadow val="0"/>
        <u val="none"/>
        <vertAlign val="baseline"/>
        <sz val="14"/>
        <color theme="1"/>
        <name val="等线"/>
        <scheme val="minor"/>
      </font>
      <fill>
        <patternFill patternType="none">
          <fgColor indexed="64"/>
          <bgColor auto="1"/>
        </patternFill>
      </fill>
    </dxf>
    <dxf>
      <font>
        <b/>
        <strike val="0"/>
        <outline val="0"/>
        <shadow val="0"/>
        <u val="none"/>
        <vertAlign val="baseline"/>
        <sz val="14"/>
        <color theme="1"/>
        <name val="等线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等线"/>
        <scheme val="minor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等线"/>
        <scheme val="minor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等线"/>
        <scheme val="minor"/>
      </font>
      <fill>
        <patternFill patternType="solid">
          <fgColor indexed="64"/>
          <bgColor theme="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等线"/>
        <scheme val="minor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等线"/>
        <scheme val="minor"/>
      </font>
      <fill>
        <patternFill patternType="solid">
          <fgColor indexed="64"/>
          <bgColor theme="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等线"/>
        <scheme val="minor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等线"/>
        <scheme val="minor"/>
      </font>
      <fill>
        <patternFill patternType="solid">
          <fgColor indexed="64"/>
          <bgColor theme="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等线"/>
        <scheme val="minor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等线"/>
        <scheme val="minor"/>
      </font>
      <fill>
        <patternFill patternType="solid">
          <fgColor indexed="64"/>
          <bgColor theme="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等线"/>
        <scheme val="minor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等线"/>
        <scheme val="minor"/>
      </font>
      <fill>
        <patternFill patternType="solid">
          <fgColor indexed="64"/>
          <bgColor theme="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等线"/>
        <scheme val="minor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等线"/>
        <scheme val="minor"/>
      </font>
      <fill>
        <patternFill patternType="solid">
          <fgColor indexed="64"/>
          <bgColor theme="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等线"/>
        <scheme val="minor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等线"/>
        <scheme val="minor"/>
      </font>
      <fill>
        <patternFill patternType="solid">
          <fgColor indexed="64"/>
          <bgColor theme="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等线"/>
        <scheme val="minor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等线"/>
        <scheme val="minor"/>
      </font>
      <fill>
        <patternFill patternType="solid">
          <fgColor indexed="64"/>
          <bgColor theme="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等线"/>
        <scheme val="minor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等线"/>
        <scheme val="minor"/>
      </font>
      <fill>
        <patternFill patternType="solid">
          <fgColor indexed="64"/>
          <bgColor theme="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等线"/>
        <scheme val="minor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等线"/>
        <scheme val="minor"/>
      </font>
      <fill>
        <patternFill patternType="solid">
          <fgColor indexed="64"/>
          <bgColor theme="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等线"/>
        <scheme val="minor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等线"/>
        <scheme val="minor"/>
      </font>
      <fill>
        <patternFill patternType="solid">
          <fgColor indexed="64"/>
          <bgColor theme="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等线"/>
        <scheme val="minor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等线"/>
        <scheme val="minor"/>
      </font>
      <fill>
        <patternFill patternType="solid">
          <fgColor indexed="64"/>
          <bgColor theme="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等线"/>
        <scheme val="minor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等线"/>
        <scheme val="minor"/>
      </font>
      <fill>
        <patternFill patternType="solid">
          <fgColor indexed="64"/>
          <bgColor theme="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等线"/>
        <scheme val="minor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等线"/>
        <scheme val="minor"/>
      </font>
      <fill>
        <patternFill patternType="solid">
          <fgColor indexed="64"/>
          <bgColor theme="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等线"/>
        <scheme val="minor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等线"/>
        <scheme val="minor"/>
      </font>
      <fill>
        <patternFill patternType="solid">
          <fgColor indexed="64"/>
          <bgColor theme="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等线"/>
        <scheme val="minor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等线"/>
        <scheme val="minor"/>
      </font>
      <fill>
        <patternFill patternType="solid">
          <fgColor indexed="64"/>
          <bgColor theme="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等线"/>
        <scheme val="minor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等线"/>
        <scheme val="minor"/>
      </font>
      <fill>
        <patternFill patternType="solid">
          <fgColor indexed="64"/>
          <bgColor theme="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等线"/>
        <scheme val="minor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等线"/>
        <scheme val="minor"/>
      </font>
      <fill>
        <patternFill patternType="solid">
          <fgColor indexed="64"/>
          <bgColor theme="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等线"/>
        <scheme val="minor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等线"/>
        <scheme val="minor"/>
      </font>
      <fill>
        <patternFill patternType="solid">
          <fgColor indexed="64"/>
          <bgColor theme="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等线"/>
        <scheme val="minor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等线"/>
        <scheme val="minor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等线"/>
        <scheme val="minor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等线"/>
        <scheme val="minor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等线"/>
        <scheme val="minor"/>
      </font>
      <fill>
        <patternFill patternType="solid">
          <fgColor indexed="64"/>
          <bgColor rgb="FFFFFF00"/>
        </patternFill>
      </fill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3" name="表1_4" displayName="表1_4" ref="A1:O23" headerRowCount="0" headerRowDxfId="46" dataDxfId="45" totalsRowDxfId="44">
  <tableColumns count="15">
    <tableColumn id="1" name="列1" totalsRowLabel="汇总" headerRowDxfId="43" dataDxfId="42"/>
    <tableColumn id="3" name="列3" headerRowDxfId="40" dataDxfId="39" totalsRowDxfId="41"/>
    <tableColumn id="9" name="列9" headerRowDxfId="37" dataDxfId="36" totalsRowDxfId="38"/>
    <tableColumn id="10" name="列10" headerRowDxfId="34" dataDxfId="33" totalsRowDxfId="35"/>
    <tableColumn id="11" name="列11" headerRowDxfId="31" dataDxfId="30" totalsRowDxfId="32"/>
    <tableColumn id="12" name="列12" headerRowDxfId="28" dataDxfId="27" totalsRowDxfId="29"/>
    <tableColumn id="13" name="列13" headerRowDxfId="25" dataDxfId="24" totalsRowDxfId="26"/>
    <tableColumn id="14" name="列14" headerRowDxfId="22" dataDxfId="21" totalsRowDxfId="23"/>
    <tableColumn id="15" name="列15" headerRowDxfId="19" dataDxfId="18" totalsRowDxfId="20"/>
    <tableColumn id="16" name="列16" headerRowDxfId="16" dataDxfId="15" totalsRowDxfId="17"/>
    <tableColumn id="17" name="列17" headerRowDxfId="13" dataDxfId="12" totalsRowDxfId="14"/>
    <tableColumn id="18" name="列18" headerRowDxfId="10" dataDxfId="9" totalsRowDxfId="11"/>
    <tableColumn id="19" name="列19" headerRowDxfId="7" dataDxfId="6" totalsRowDxfId="8"/>
    <tableColumn id="20" name="列20" headerRowDxfId="4" dataDxfId="3" totalsRowDxfId="5"/>
    <tableColumn id="23" name="列23" totalsRowFunction="count" headerRowDxfId="1" dataDxfId="0" totalsRowDxfId="2"/>
  </tableColumns>
  <tableStyleInfo name="TableStyleLight8" showFirstColumn="1" showLastColumn="1" showRowStripes="1" showColumnStripes="1"/>
</table>
</file>

<file path=xl/tables/table2.xml><?xml version="1.0" encoding="utf-8"?>
<table xmlns="http://schemas.openxmlformats.org/spreadsheetml/2006/main" id="4" name="表2_5" displayName="表2_5" ref="A1:V17" headerRowCount="0" headerRowDxfId="115" dataDxfId="114" totalsRowDxfId="113">
  <tableColumns count="22">
    <tableColumn id="1" name="列1" totalsRowLabel="汇总" headerRowDxfId="112" dataDxfId="111" totalsRowDxfId="110"/>
    <tableColumn id="2" name="列2" headerRowDxfId="109" dataDxfId="108" totalsRowDxfId="107"/>
    <tableColumn id="4" name="列4" headerRowDxfId="106" dataDxfId="105" totalsRowDxfId="104"/>
    <tableColumn id="5" name="列5" headerRowDxfId="103" dataDxfId="102" totalsRowDxfId="101"/>
    <tableColumn id="6" name="列6" headerRowDxfId="100" dataDxfId="99" totalsRowDxfId="98"/>
    <tableColumn id="7" name="列7" headerRowDxfId="97" dataDxfId="96" totalsRowDxfId="95"/>
    <tableColumn id="8" name="列8" headerRowDxfId="94" dataDxfId="93" totalsRowDxfId="92"/>
    <tableColumn id="9" name="列9" headerRowDxfId="91" dataDxfId="90" totalsRowDxfId="89"/>
    <tableColumn id="10" name="列10" headerRowDxfId="88" dataDxfId="87" totalsRowDxfId="86"/>
    <tableColumn id="11" name="列11" headerRowDxfId="85" dataDxfId="84" totalsRowDxfId="83"/>
    <tableColumn id="12" name="列12" headerRowDxfId="82" dataDxfId="81" totalsRowDxfId="80"/>
    <tableColumn id="13" name="列13" headerRowDxfId="79" dataDxfId="78" totalsRowDxfId="77"/>
    <tableColumn id="14" name="列14" headerRowDxfId="76" dataDxfId="75" totalsRowDxfId="74"/>
    <tableColumn id="15" name="列15" headerRowDxfId="73" dataDxfId="72" totalsRowDxfId="71"/>
    <tableColumn id="16" name="列16" headerRowDxfId="70" dataDxfId="69" totalsRowDxfId="68"/>
    <tableColumn id="17" name="列17" headerRowDxfId="67" dataDxfId="66" totalsRowDxfId="65"/>
    <tableColumn id="18" name="列18" headerRowDxfId="64" dataDxfId="63" totalsRowDxfId="62"/>
    <tableColumn id="19" name="列19" headerRowDxfId="61" dataDxfId="60" totalsRowDxfId="59"/>
    <tableColumn id="20" name="列20" headerRowDxfId="58" dataDxfId="57" totalsRowDxfId="56"/>
    <tableColumn id="21" name="列21" headerRowDxfId="55" dataDxfId="54" totalsRowDxfId="53"/>
    <tableColumn id="22" name="列22" headerRowDxfId="52" dataDxfId="51" totalsRowDxfId="50"/>
    <tableColumn id="23" name="列23" totalsRowFunction="sum" headerRowDxfId="49" dataDxfId="48" totalsRowDxfId="47"/>
  </tableColumns>
  <tableStyleInfo name="TableStyleLight8" showFirstColumn="1" showLastColumn="1" showRowStripes="1" showColumnStripes="1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workbookViewId="0">
      <selection activeCell="B1" sqref="B1"/>
    </sheetView>
  </sheetViews>
  <sheetFormatPr baseColWidth="10" defaultRowHeight="22" customHeight="1" x14ac:dyDescent="0.2"/>
  <cols>
    <col min="1" max="1" width="19.83203125" style="2" bestFit="1" customWidth="1"/>
    <col min="2" max="2" width="25.33203125" style="2" customWidth="1"/>
    <col min="3" max="15" width="7.33203125" style="2" customWidth="1"/>
    <col min="16" max="16384" width="10.83203125" style="2"/>
  </cols>
  <sheetData>
    <row r="1" spans="1:15" ht="22" customHeight="1" x14ac:dyDescent="0.2">
      <c r="A1" s="4" t="s">
        <v>0</v>
      </c>
      <c r="B1" s="4" t="s">
        <v>65</v>
      </c>
      <c r="C1" s="11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</row>
    <row r="2" spans="1:15" ht="22" customHeight="1" x14ac:dyDescent="0.2">
      <c r="A2" s="13" t="s">
        <v>64</v>
      </c>
      <c r="B2" s="12"/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4" t="s">
        <v>6</v>
      </c>
      <c r="I2" s="4" t="s">
        <v>7</v>
      </c>
      <c r="J2" s="4" t="s">
        <v>8</v>
      </c>
      <c r="K2" s="4" t="s">
        <v>9</v>
      </c>
      <c r="L2" s="4" t="s">
        <v>10</v>
      </c>
      <c r="M2" s="4" t="s">
        <v>11</v>
      </c>
      <c r="N2" s="4" t="s">
        <v>12</v>
      </c>
      <c r="O2" s="4" t="s">
        <v>13</v>
      </c>
    </row>
    <row r="3" spans="1:15" ht="22" customHeight="1" x14ac:dyDescent="0.2">
      <c r="A3" s="9"/>
      <c r="B3" s="10"/>
      <c r="C3" s="1">
        <v>0</v>
      </c>
      <c r="D3" s="1">
        <v>8</v>
      </c>
      <c r="E3" s="1">
        <v>3</v>
      </c>
      <c r="F3" s="1">
        <v>3</v>
      </c>
      <c r="G3" s="1">
        <v>1</v>
      </c>
      <c r="H3" s="1">
        <v>2</v>
      </c>
      <c r="I3" s="1">
        <v>2</v>
      </c>
      <c r="J3" s="1">
        <v>4</v>
      </c>
      <c r="K3" s="1">
        <v>3</v>
      </c>
      <c r="L3" s="1">
        <v>5</v>
      </c>
      <c r="M3" s="1">
        <v>0</v>
      </c>
      <c r="N3" s="1">
        <v>6</v>
      </c>
      <c r="O3" s="1">
        <f>SUM(C3:N3)</f>
        <v>37</v>
      </c>
    </row>
    <row r="4" spans="1:15" ht="22" customHeight="1" x14ac:dyDescent="0.2">
      <c r="A4" s="3" t="s">
        <v>14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1:15" ht="22" customHeight="1" x14ac:dyDescent="0.2">
      <c r="A5" s="3" t="s">
        <v>34</v>
      </c>
      <c r="B5" s="1" t="s">
        <v>33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>
        <f>-K3-C3-D3</f>
        <v>-11</v>
      </c>
    </row>
    <row r="6" spans="1:15" ht="22" customHeight="1" x14ac:dyDescent="0.2">
      <c r="A6" s="3" t="s">
        <v>35</v>
      </c>
      <c r="B6" s="1" t="s">
        <v>15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>
        <f>C3+F3-E3</f>
        <v>0</v>
      </c>
    </row>
    <row r="7" spans="1:15" ht="22" customHeight="1" x14ac:dyDescent="0.2">
      <c r="A7" s="3" t="s">
        <v>36</v>
      </c>
      <c r="B7" s="1" t="s">
        <v>41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>
        <f>D3-F3-G3-I3-H3</f>
        <v>0</v>
      </c>
    </row>
    <row r="8" spans="1:15" ht="22" customHeight="1" x14ac:dyDescent="0.2">
      <c r="A8" s="3" t="s">
        <v>37</v>
      </c>
      <c r="B8" s="1" t="s">
        <v>16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>
        <f>K3+G3-J3</f>
        <v>0</v>
      </c>
    </row>
    <row r="9" spans="1:15" ht="22" customHeight="1" x14ac:dyDescent="0.2">
      <c r="A9" s="3" t="s">
        <v>38</v>
      </c>
      <c r="B9" s="1" t="s">
        <v>17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>
        <f>F3+H3+M3-L3</f>
        <v>0</v>
      </c>
    </row>
    <row r="10" spans="1:15" ht="22" customHeight="1" x14ac:dyDescent="0.2">
      <c r="A10" s="3" t="s">
        <v>39</v>
      </c>
      <c r="B10" s="1" t="s">
        <v>18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>
        <f>I3+J3-M3-N3</f>
        <v>0</v>
      </c>
    </row>
    <row r="11" spans="1:15" ht="22" customHeight="1" x14ac:dyDescent="0.2">
      <c r="A11" s="3" t="s">
        <v>40</v>
      </c>
      <c r="B11" s="1" t="s">
        <v>19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>
        <f>L3+N3</f>
        <v>11</v>
      </c>
    </row>
    <row r="12" spans="1:15" ht="22" customHeight="1" x14ac:dyDescent="0.2">
      <c r="A12" s="3" t="s">
        <v>20</v>
      </c>
      <c r="B12" s="1" t="s">
        <v>21</v>
      </c>
      <c r="C12" s="1">
        <v>0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>
        <f>C3</f>
        <v>0</v>
      </c>
    </row>
    <row r="13" spans="1:15" ht="22" customHeight="1" x14ac:dyDescent="0.2">
      <c r="A13" s="3" t="s">
        <v>20</v>
      </c>
      <c r="B13" s="1" t="s">
        <v>22</v>
      </c>
      <c r="C13" s="1"/>
      <c r="D13" s="1">
        <v>8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>
        <f>D3</f>
        <v>8</v>
      </c>
    </row>
    <row r="14" spans="1:15" ht="22" customHeight="1" x14ac:dyDescent="0.2">
      <c r="A14" s="3" t="s">
        <v>20</v>
      </c>
      <c r="B14" s="1" t="s">
        <v>23</v>
      </c>
      <c r="C14" s="1"/>
      <c r="D14" s="1"/>
      <c r="E14" s="1">
        <v>3</v>
      </c>
      <c r="F14" s="1"/>
      <c r="G14" s="1"/>
      <c r="H14" s="1"/>
      <c r="I14" s="1"/>
      <c r="J14" s="1"/>
      <c r="K14" s="1"/>
      <c r="L14" s="1"/>
      <c r="M14" s="1"/>
      <c r="N14" s="1"/>
      <c r="O14" s="1">
        <f>E3</f>
        <v>3</v>
      </c>
    </row>
    <row r="15" spans="1:15" ht="22" customHeight="1" x14ac:dyDescent="0.2">
      <c r="A15" s="3" t="s">
        <v>20</v>
      </c>
      <c r="B15" s="1" t="s">
        <v>24</v>
      </c>
      <c r="C15" s="1"/>
      <c r="D15" s="1"/>
      <c r="E15" s="1"/>
      <c r="F15" s="1">
        <v>3</v>
      </c>
      <c r="G15" s="1"/>
      <c r="H15" s="1"/>
      <c r="I15" s="1"/>
      <c r="J15" s="1"/>
      <c r="K15" s="1"/>
      <c r="L15" s="1"/>
      <c r="M15" s="1"/>
      <c r="N15" s="1"/>
      <c r="O15" s="1">
        <f>F3</f>
        <v>3</v>
      </c>
    </row>
    <row r="16" spans="1:15" ht="22" customHeight="1" x14ac:dyDescent="0.2">
      <c r="A16" s="3" t="s">
        <v>20</v>
      </c>
      <c r="B16" s="1" t="s">
        <v>25</v>
      </c>
      <c r="C16" s="1"/>
      <c r="D16" s="1"/>
      <c r="E16" s="1"/>
      <c r="F16" s="1"/>
      <c r="G16" s="1">
        <v>1</v>
      </c>
      <c r="H16" s="1"/>
      <c r="I16" s="1"/>
      <c r="J16" s="1"/>
      <c r="K16" s="1"/>
      <c r="L16" s="1"/>
      <c r="M16" s="1"/>
      <c r="N16" s="1"/>
      <c r="O16" s="1">
        <f>G3</f>
        <v>1</v>
      </c>
    </row>
    <row r="17" spans="1:15" ht="22" customHeight="1" x14ac:dyDescent="0.2">
      <c r="A17" s="3" t="s">
        <v>20</v>
      </c>
      <c r="B17" s="1" t="s">
        <v>26</v>
      </c>
      <c r="C17" s="1"/>
      <c r="D17" s="1"/>
      <c r="E17" s="1"/>
      <c r="F17" s="1"/>
      <c r="G17" s="1"/>
      <c r="H17" s="1">
        <v>2</v>
      </c>
      <c r="I17" s="1"/>
      <c r="J17" s="1"/>
      <c r="K17" s="1"/>
      <c r="L17" s="1"/>
      <c r="M17" s="1"/>
      <c r="N17" s="1"/>
      <c r="O17" s="1">
        <f>H3</f>
        <v>2</v>
      </c>
    </row>
    <row r="18" spans="1:15" ht="22" customHeight="1" x14ac:dyDescent="0.2">
      <c r="A18" s="3" t="s">
        <v>20</v>
      </c>
      <c r="B18" s="1" t="s">
        <v>27</v>
      </c>
      <c r="C18" s="1"/>
      <c r="D18" s="1"/>
      <c r="E18" s="1"/>
      <c r="F18" s="1"/>
      <c r="G18" s="1"/>
      <c r="H18" s="1"/>
      <c r="I18" s="1">
        <v>2</v>
      </c>
      <c r="J18" s="1"/>
      <c r="K18" s="1"/>
      <c r="L18" s="1"/>
      <c r="M18" s="1"/>
      <c r="N18" s="1"/>
      <c r="O18" s="1">
        <f>I3</f>
        <v>2</v>
      </c>
    </row>
    <row r="19" spans="1:15" ht="22" customHeight="1" x14ac:dyDescent="0.2">
      <c r="A19" s="3" t="s">
        <v>20</v>
      </c>
      <c r="B19" s="1" t="s">
        <v>28</v>
      </c>
      <c r="C19" s="1"/>
      <c r="D19" s="1"/>
      <c r="E19" s="1"/>
      <c r="F19" s="1"/>
      <c r="G19" s="1"/>
      <c r="H19" s="1"/>
      <c r="I19" s="1"/>
      <c r="J19" s="1">
        <v>4</v>
      </c>
      <c r="K19" s="1"/>
      <c r="L19" s="1"/>
      <c r="M19" s="1"/>
      <c r="N19" s="1"/>
      <c r="O19" s="1">
        <f>J3</f>
        <v>4</v>
      </c>
    </row>
    <row r="20" spans="1:15" ht="22" customHeight="1" x14ac:dyDescent="0.2">
      <c r="A20" s="3" t="s">
        <v>20</v>
      </c>
      <c r="B20" s="1" t="s">
        <v>29</v>
      </c>
      <c r="C20" s="1"/>
      <c r="D20" s="1"/>
      <c r="E20" s="1"/>
      <c r="F20" s="1"/>
      <c r="G20" s="1"/>
      <c r="H20" s="1"/>
      <c r="I20" s="1"/>
      <c r="J20" s="1"/>
      <c r="K20" s="1">
        <v>3</v>
      </c>
      <c r="L20" s="1"/>
      <c r="M20" s="1"/>
      <c r="N20" s="1"/>
      <c r="O20" s="1">
        <f>K3</f>
        <v>3</v>
      </c>
    </row>
    <row r="21" spans="1:15" ht="22" customHeight="1" x14ac:dyDescent="0.2">
      <c r="A21" s="3" t="s">
        <v>20</v>
      </c>
      <c r="B21" s="1" t="s">
        <v>30</v>
      </c>
      <c r="C21" s="1"/>
      <c r="D21" s="1"/>
      <c r="E21" s="1"/>
      <c r="F21" s="1"/>
      <c r="G21" s="1"/>
      <c r="H21" s="1"/>
      <c r="I21" s="1"/>
      <c r="J21" s="1"/>
      <c r="K21" s="1"/>
      <c r="L21" s="1">
        <v>5</v>
      </c>
      <c r="M21" s="1"/>
      <c r="N21" s="1"/>
      <c r="O21" s="1">
        <f>L3</f>
        <v>5</v>
      </c>
    </row>
    <row r="22" spans="1:15" ht="22" customHeight="1" x14ac:dyDescent="0.2">
      <c r="A22" s="3" t="s">
        <v>20</v>
      </c>
      <c r="B22" s="1" t="s">
        <v>31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>
        <v>0</v>
      </c>
      <c r="N22" s="1"/>
      <c r="O22" s="1">
        <f>M3</f>
        <v>0</v>
      </c>
    </row>
    <row r="23" spans="1:15" ht="22" customHeight="1" x14ac:dyDescent="0.2">
      <c r="A23" s="3" t="s">
        <v>20</v>
      </c>
      <c r="B23" s="1" t="s">
        <v>32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>
        <v>6</v>
      </c>
      <c r="O23" s="1">
        <f>N3</f>
        <v>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7"/>
  <sheetViews>
    <sheetView tabSelected="1" workbookViewId="0">
      <selection activeCell="B5" sqref="B5:B17"/>
    </sheetView>
  </sheetViews>
  <sheetFormatPr baseColWidth="10" defaultRowHeight="19" x14ac:dyDescent="0.2"/>
  <cols>
    <col min="1" max="1" width="24.83203125" style="1" bestFit="1" customWidth="1"/>
    <col min="2" max="2" width="15.6640625" style="1" customWidth="1"/>
    <col min="3" max="22" width="7.33203125" style="1" customWidth="1"/>
    <col min="23" max="16384" width="10.83203125" style="1"/>
  </cols>
  <sheetData>
    <row r="1" spans="1:22" s="2" customFormat="1" ht="22" customHeight="1" x14ac:dyDescent="0.2">
      <c r="A1" s="4" t="s">
        <v>0</v>
      </c>
      <c r="B1" s="4" t="s">
        <v>66</v>
      </c>
      <c r="C1" s="11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4"/>
      <c r="Q1" s="14"/>
      <c r="R1" s="14"/>
      <c r="S1" s="14"/>
      <c r="T1" s="14"/>
      <c r="U1" s="14"/>
      <c r="V1" s="14"/>
    </row>
    <row r="2" spans="1:22" s="2" customFormat="1" ht="22" customHeight="1" x14ac:dyDescent="0.2">
      <c r="A2" s="13" t="s">
        <v>64</v>
      </c>
      <c r="B2" s="12"/>
      <c r="C2" s="15" t="s">
        <v>1</v>
      </c>
      <c r="D2" s="8" t="s">
        <v>2</v>
      </c>
      <c r="E2" s="8" t="s">
        <v>63</v>
      </c>
      <c r="F2" s="8" t="s">
        <v>3</v>
      </c>
      <c r="G2" s="8" t="s">
        <v>4</v>
      </c>
      <c r="H2" s="8" t="s">
        <v>5</v>
      </c>
      <c r="I2" s="8" t="s">
        <v>6</v>
      </c>
      <c r="J2" s="8" t="s">
        <v>7</v>
      </c>
      <c r="K2" s="8" t="s">
        <v>8</v>
      </c>
      <c r="L2" s="8" t="s">
        <v>10</v>
      </c>
      <c r="M2" s="8" t="s">
        <v>11</v>
      </c>
      <c r="N2" s="8" t="s">
        <v>12</v>
      </c>
      <c r="O2" s="4" t="s">
        <v>42</v>
      </c>
      <c r="P2" s="4" t="s">
        <v>43</v>
      </c>
      <c r="Q2" s="4" t="s">
        <v>44</v>
      </c>
      <c r="R2" s="4" t="s">
        <v>45</v>
      </c>
      <c r="S2" s="4" t="s">
        <v>46</v>
      </c>
      <c r="T2" s="4" t="s">
        <v>47</v>
      </c>
      <c r="U2" s="4" t="s">
        <v>48</v>
      </c>
      <c r="V2" s="4" t="s">
        <v>60</v>
      </c>
    </row>
    <row r="3" spans="1:22" ht="22" customHeight="1" x14ac:dyDescent="0.2">
      <c r="A3" s="7"/>
      <c r="B3" s="6"/>
      <c r="C3" s="1">
        <v>0</v>
      </c>
      <c r="D3" s="1">
        <v>0</v>
      </c>
      <c r="E3" s="1">
        <v>0</v>
      </c>
      <c r="F3" s="1">
        <v>1</v>
      </c>
      <c r="G3" s="1">
        <v>0</v>
      </c>
      <c r="H3" s="1">
        <v>0</v>
      </c>
      <c r="I3" s="1">
        <v>1</v>
      </c>
      <c r="J3" s="1">
        <v>1</v>
      </c>
      <c r="K3" s="1">
        <v>1</v>
      </c>
      <c r="L3" s="1">
        <v>0</v>
      </c>
      <c r="M3" s="1">
        <v>0</v>
      </c>
      <c r="N3" s="1">
        <v>0</v>
      </c>
      <c r="O3" s="1">
        <v>1</v>
      </c>
      <c r="P3" s="1">
        <v>1</v>
      </c>
      <c r="Q3" s="1">
        <v>1</v>
      </c>
      <c r="R3" s="1">
        <v>1</v>
      </c>
      <c r="S3" s="1">
        <v>0</v>
      </c>
      <c r="T3" s="1">
        <v>0</v>
      </c>
      <c r="U3" s="1">
        <v>0</v>
      </c>
      <c r="V3" s="5">
        <f>5*C3+13*D3+3*E3+3*F3+7*G3+5*H3+2*I3+2*J3+4*K3+5*L3+9*M3+10*N3</f>
        <v>11</v>
      </c>
    </row>
    <row r="4" spans="1:22" ht="22" customHeight="1" x14ac:dyDescent="0.2">
      <c r="A4" s="3" t="s">
        <v>14</v>
      </c>
    </row>
    <row r="5" spans="1:22" ht="22" customHeight="1" x14ac:dyDescent="0.2">
      <c r="A5" s="3" t="s">
        <v>68</v>
      </c>
      <c r="B5" s="1" t="s">
        <v>49</v>
      </c>
      <c r="C5" s="1">
        <v>0</v>
      </c>
      <c r="O5" s="1">
        <v>1</v>
      </c>
      <c r="P5" s="1">
        <v>1</v>
      </c>
      <c r="V5" s="1">
        <f>C3-O3+P3</f>
        <v>0</v>
      </c>
    </row>
    <row r="6" spans="1:22" ht="22" customHeight="1" x14ac:dyDescent="0.2">
      <c r="A6" s="3" t="s">
        <v>69</v>
      </c>
      <c r="B6" s="1" t="s">
        <v>50</v>
      </c>
      <c r="D6" s="1">
        <v>0</v>
      </c>
      <c r="O6" s="1">
        <v>1</v>
      </c>
      <c r="Q6" s="1">
        <v>1</v>
      </c>
      <c r="V6" s="1">
        <f>D3-O3+Q3</f>
        <v>0</v>
      </c>
    </row>
    <row r="7" spans="1:22" ht="22" customHeight="1" x14ac:dyDescent="0.2">
      <c r="A7" s="3" t="s">
        <v>70</v>
      </c>
      <c r="B7" s="1" t="s">
        <v>51</v>
      </c>
      <c r="E7" s="1">
        <v>0</v>
      </c>
      <c r="O7" s="1">
        <v>1</v>
      </c>
      <c r="Q7" s="1">
        <v>1</v>
      </c>
      <c r="V7" s="1">
        <f>E3-O3+R3</f>
        <v>0</v>
      </c>
    </row>
    <row r="8" spans="1:22" ht="22" customHeight="1" x14ac:dyDescent="0.2">
      <c r="A8" s="3" t="s">
        <v>71</v>
      </c>
      <c r="B8" s="1" t="s">
        <v>52</v>
      </c>
      <c r="F8" s="1">
        <v>0</v>
      </c>
      <c r="P8" s="1">
        <v>1</v>
      </c>
      <c r="S8" s="1">
        <v>0</v>
      </c>
      <c r="V8" s="1">
        <f>F3-P3+S3</f>
        <v>0</v>
      </c>
    </row>
    <row r="9" spans="1:22" ht="22" customHeight="1" x14ac:dyDescent="0.2">
      <c r="A9" s="3" t="s">
        <v>73</v>
      </c>
      <c r="B9" s="1" t="s">
        <v>61</v>
      </c>
      <c r="G9" s="1">
        <v>0</v>
      </c>
      <c r="P9" s="1">
        <v>1</v>
      </c>
      <c r="Q9" s="1">
        <v>1</v>
      </c>
      <c r="V9" s="1">
        <f>G3-Q3+P3</f>
        <v>0</v>
      </c>
    </row>
    <row r="10" spans="1:22" ht="22" customHeight="1" x14ac:dyDescent="0.2">
      <c r="A10" s="3" t="s">
        <v>74</v>
      </c>
      <c r="B10" s="1" t="s">
        <v>53</v>
      </c>
      <c r="H10" s="1">
        <v>1</v>
      </c>
      <c r="Q10" s="1">
        <v>1</v>
      </c>
      <c r="R10" s="1">
        <v>1</v>
      </c>
      <c r="V10" s="1">
        <f>H3-Q3+R3</f>
        <v>0</v>
      </c>
    </row>
    <row r="11" spans="1:22" ht="22" customHeight="1" x14ac:dyDescent="0.2">
      <c r="A11" s="3" t="s">
        <v>78</v>
      </c>
      <c r="B11" s="1" t="s">
        <v>56</v>
      </c>
      <c r="I11" s="1">
        <v>1</v>
      </c>
      <c r="Q11" s="1">
        <v>1</v>
      </c>
      <c r="S11" s="1">
        <v>0</v>
      </c>
      <c r="V11" s="1">
        <f>I3-Q3+S3</f>
        <v>0</v>
      </c>
    </row>
    <row r="12" spans="1:22" ht="22" customHeight="1" x14ac:dyDescent="0.2">
      <c r="A12" s="3" t="s">
        <v>72</v>
      </c>
      <c r="B12" s="1" t="s">
        <v>54</v>
      </c>
      <c r="J12" s="1">
        <v>1</v>
      </c>
      <c r="Q12" s="1">
        <v>1</v>
      </c>
      <c r="T12" s="1">
        <v>0</v>
      </c>
      <c r="V12" s="1">
        <f>J3-Q3+T3</f>
        <v>0</v>
      </c>
    </row>
    <row r="13" spans="1:22" ht="22" customHeight="1" x14ac:dyDescent="0.2">
      <c r="A13" s="3" t="s">
        <v>75</v>
      </c>
      <c r="B13" s="1" t="s">
        <v>55</v>
      </c>
      <c r="K13" s="1">
        <v>0</v>
      </c>
      <c r="R13" s="1">
        <v>1</v>
      </c>
      <c r="T13" s="1">
        <v>0</v>
      </c>
      <c r="V13" s="1">
        <f>K3-R3+T3</f>
        <v>0</v>
      </c>
    </row>
    <row r="14" spans="1:22" ht="22" customHeight="1" x14ac:dyDescent="0.2">
      <c r="A14" s="3" t="s">
        <v>76</v>
      </c>
      <c r="B14" s="1" t="s">
        <v>62</v>
      </c>
      <c r="L14" s="1">
        <v>0</v>
      </c>
      <c r="S14" s="1">
        <v>0</v>
      </c>
      <c r="U14" s="1">
        <v>0</v>
      </c>
      <c r="V14" s="1">
        <f>M3-T3+S3</f>
        <v>0</v>
      </c>
    </row>
    <row r="15" spans="1:22" ht="22" customHeight="1" x14ac:dyDescent="0.2">
      <c r="A15" s="3" t="s">
        <v>77</v>
      </c>
      <c r="B15" s="1" t="s">
        <v>57</v>
      </c>
      <c r="M15" s="1">
        <v>0</v>
      </c>
      <c r="S15" s="1">
        <v>0</v>
      </c>
      <c r="T15" s="1">
        <v>0</v>
      </c>
      <c r="V15" s="1">
        <f>N3-T3+U3</f>
        <v>0</v>
      </c>
    </row>
    <row r="16" spans="1:22" ht="22" customHeight="1" x14ac:dyDescent="0.2">
      <c r="A16" s="3" t="s">
        <v>79</v>
      </c>
      <c r="B16" s="1" t="s">
        <v>58</v>
      </c>
      <c r="N16" s="1">
        <v>0</v>
      </c>
      <c r="T16" s="1">
        <v>0</v>
      </c>
      <c r="U16" s="1">
        <v>0</v>
      </c>
      <c r="V16" s="1">
        <f>L3-S3+U3</f>
        <v>0</v>
      </c>
    </row>
    <row r="17" spans="1:22" ht="22" customHeight="1" x14ac:dyDescent="0.2">
      <c r="A17" s="3" t="s">
        <v>67</v>
      </c>
      <c r="B17" s="1" t="s">
        <v>59</v>
      </c>
      <c r="O17" s="1">
        <v>1</v>
      </c>
      <c r="U17" s="1">
        <v>0</v>
      </c>
      <c r="V17" s="1">
        <f>O3-U3</f>
        <v>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PartA</vt:lpstr>
      <vt:lpstr>PartB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</dc:creator>
  <cp:lastModifiedBy>Veronique</cp:lastModifiedBy>
  <dcterms:created xsi:type="dcterms:W3CDTF">2017-12-01T10:13:24Z</dcterms:created>
  <dcterms:modified xsi:type="dcterms:W3CDTF">2017-12-05T23:08:45Z</dcterms:modified>
</cp:coreProperties>
</file>