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Veronique/Documents/GitHub/preparation/Autumn_term/Network Analytics/HW2/Submission/Theory/"/>
    </mc:Choice>
  </mc:AlternateContent>
  <bookViews>
    <workbookView xWindow="0" yWindow="460" windowWidth="25600" windowHeight="15540"/>
  </bookViews>
  <sheets>
    <sheet name="PartA" sheetId="2" r:id="rId1"/>
    <sheet name="PartB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" i="3" l="1"/>
  <c r="V17" i="3"/>
  <c r="V16" i="3"/>
  <c r="V15" i="3"/>
  <c r="V14" i="3"/>
  <c r="V13" i="3"/>
  <c r="V12" i="3"/>
  <c r="V11" i="3"/>
  <c r="V10" i="3"/>
  <c r="V9" i="3"/>
  <c r="V8" i="3"/>
  <c r="V7" i="3"/>
  <c r="V6" i="3"/>
  <c r="V4" i="3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2" i="2"/>
</calcChain>
</file>

<file path=xl/sharedStrings.xml><?xml version="1.0" encoding="utf-8"?>
<sst xmlns="http://schemas.openxmlformats.org/spreadsheetml/2006/main" count="92" uniqueCount="69">
  <si>
    <t xml:space="preserve">Objective Function </t>
    <phoneticPr fontId="1" type="noConversion"/>
  </si>
  <si>
    <t>Xsa</t>
    <phoneticPr fontId="1" type="noConversion"/>
  </si>
  <si>
    <t>Xsb</t>
    <phoneticPr fontId="1" type="noConversion"/>
  </si>
  <si>
    <t>Xad</t>
    <phoneticPr fontId="1" type="noConversion"/>
  </si>
  <si>
    <t>Xba</t>
    <phoneticPr fontId="1" type="noConversion"/>
  </si>
  <si>
    <t>Xbc</t>
    <phoneticPr fontId="1" type="noConversion"/>
  </si>
  <si>
    <t>Xbd</t>
    <phoneticPr fontId="1" type="noConversion"/>
  </si>
  <si>
    <t>Xbe</t>
    <phoneticPr fontId="1" type="noConversion"/>
  </si>
  <si>
    <t>Xce</t>
    <phoneticPr fontId="1" type="noConversion"/>
  </si>
  <si>
    <t>Xcs</t>
    <phoneticPr fontId="1" type="noConversion"/>
  </si>
  <si>
    <t>Xdt</t>
    <phoneticPr fontId="1" type="noConversion"/>
  </si>
  <si>
    <t>Xed</t>
    <phoneticPr fontId="1" type="noConversion"/>
  </si>
  <si>
    <t>Xet</t>
    <phoneticPr fontId="1" type="noConversion"/>
  </si>
  <si>
    <t>MAX</t>
    <phoneticPr fontId="1" type="noConversion"/>
  </si>
  <si>
    <t>Max Flow</t>
    <phoneticPr fontId="1" type="noConversion"/>
  </si>
  <si>
    <t>Subject to</t>
    <phoneticPr fontId="1" type="noConversion"/>
  </si>
  <si>
    <t>Xsa+Xba-Xad=0</t>
    <phoneticPr fontId="1" type="noConversion"/>
  </si>
  <si>
    <t>Xsc+Xbc-Xce=0</t>
    <phoneticPr fontId="1" type="noConversion"/>
  </si>
  <si>
    <t>Xab+Xbd+Xed-Xdt=0</t>
    <phoneticPr fontId="1" type="noConversion"/>
  </si>
  <si>
    <t>Xbe+Xce-Xed-Xet=0</t>
    <phoneticPr fontId="1" type="noConversion"/>
  </si>
  <si>
    <t>Xdt+Xet=f</t>
    <phoneticPr fontId="1" type="noConversion"/>
  </si>
  <si>
    <t>Flow constraint</t>
    <phoneticPr fontId="1" type="noConversion"/>
  </si>
  <si>
    <t>0≤Xsa≤5</t>
    <phoneticPr fontId="1" type="noConversion"/>
  </si>
  <si>
    <t>0≤Xsb≤13</t>
    <phoneticPr fontId="1" type="noConversion"/>
  </si>
  <si>
    <t>0≤Xad≤3</t>
    <phoneticPr fontId="1" type="noConversion"/>
  </si>
  <si>
    <t>0≤Xba≤7</t>
    <phoneticPr fontId="1" type="noConversion"/>
  </si>
  <si>
    <t>0≤Xbc≤5</t>
    <phoneticPr fontId="1" type="noConversion"/>
  </si>
  <si>
    <t>0≤Xbd≤2</t>
    <phoneticPr fontId="1" type="noConversion"/>
  </si>
  <si>
    <t>0≤Xbe≤2</t>
    <phoneticPr fontId="1" type="noConversion"/>
  </si>
  <si>
    <t>0≤Xce≤4</t>
    <phoneticPr fontId="1" type="noConversion"/>
  </si>
  <si>
    <t>0≤Xcs≤3</t>
    <phoneticPr fontId="1" type="noConversion"/>
  </si>
  <si>
    <t>0≤Xdt≤5</t>
    <phoneticPr fontId="1" type="noConversion"/>
  </si>
  <si>
    <t>0≤Xed≤9</t>
    <phoneticPr fontId="1" type="noConversion"/>
  </si>
  <si>
    <t>0≤Xet≤10</t>
    <phoneticPr fontId="1" type="noConversion"/>
  </si>
  <si>
    <t>(-Xsc-Xsa-Xsb)=-f</t>
    <phoneticPr fontId="1" type="noConversion"/>
  </si>
  <si>
    <t>Node S:</t>
    <phoneticPr fontId="1" type="noConversion"/>
  </si>
  <si>
    <t>Node A:</t>
    <phoneticPr fontId="1" type="noConversion"/>
  </si>
  <si>
    <t>Node B:</t>
    <phoneticPr fontId="1" type="noConversion"/>
  </si>
  <si>
    <t>Node C:</t>
    <phoneticPr fontId="1" type="noConversion"/>
  </si>
  <si>
    <t>Node D:</t>
    <phoneticPr fontId="1" type="noConversion"/>
  </si>
  <si>
    <t>Node E:</t>
    <phoneticPr fontId="1" type="noConversion"/>
  </si>
  <si>
    <t>Node T:</t>
    <phoneticPr fontId="1" type="noConversion"/>
  </si>
  <si>
    <t>Xsb-Xba-Xbc-Xbe-Xbd=0</t>
    <phoneticPr fontId="1" type="noConversion"/>
  </si>
  <si>
    <t>maximise f</t>
    <phoneticPr fontId="1" type="noConversion"/>
  </si>
  <si>
    <t>Objective Function</t>
    <phoneticPr fontId="1" type="noConversion"/>
  </si>
  <si>
    <t>Ps</t>
    <phoneticPr fontId="1" type="noConversion"/>
  </si>
  <si>
    <t>Pa</t>
    <phoneticPr fontId="1" type="noConversion"/>
  </si>
  <si>
    <t>Pb</t>
    <phoneticPr fontId="1" type="noConversion"/>
  </si>
  <si>
    <t>Pc</t>
    <phoneticPr fontId="1" type="noConversion"/>
  </si>
  <si>
    <t>Pd</t>
    <phoneticPr fontId="1" type="noConversion"/>
  </si>
  <si>
    <t>Pe</t>
    <phoneticPr fontId="1" type="noConversion"/>
  </si>
  <si>
    <t>Pt</t>
    <phoneticPr fontId="1" type="noConversion"/>
  </si>
  <si>
    <t>Xsa-Ps+Pa≥0</t>
    <phoneticPr fontId="1" type="noConversion"/>
  </si>
  <si>
    <t>Xsb-Ps+Pb≥0</t>
    <phoneticPr fontId="1" type="noConversion"/>
  </si>
  <si>
    <t>Xsc-Ps+Pc≥0</t>
    <phoneticPr fontId="1" type="noConversion"/>
  </si>
  <si>
    <t>Xad-Pa+Pd≥0</t>
    <phoneticPr fontId="1" type="noConversion"/>
  </si>
  <si>
    <t>Xbc-Pb+Pc≥0</t>
    <phoneticPr fontId="1" type="noConversion"/>
  </si>
  <si>
    <t>Xbe-Pb+Pe≥0</t>
    <phoneticPr fontId="1" type="noConversion"/>
  </si>
  <si>
    <t>Xce-Pc+Pe≥0</t>
    <phoneticPr fontId="1" type="noConversion"/>
  </si>
  <si>
    <t>Xbd-Pb+Pd≥0</t>
    <phoneticPr fontId="1" type="noConversion"/>
  </si>
  <si>
    <t>Xed-Pe+Pd≥0</t>
    <phoneticPr fontId="1" type="noConversion"/>
  </si>
  <si>
    <t>Xet-Pe+Pt≥0</t>
    <phoneticPr fontId="1" type="noConversion"/>
  </si>
  <si>
    <t>Ps-Pt≥1</t>
    <phoneticPr fontId="1" type="noConversion"/>
  </si>
  <si>
    <t>Min</t>
    <phoneticPr fontId="1" type="noConversion"/>
  </si>
  <si>
    <t>Xba-Pb+Pa≥0</t>
    <phoneticPr fontId="1" type="noConversion"/>
  </si>
  <si>
    <t>Xdt-Pd+Pt≥0</t>
    <phoneticPr fontId="1" type="noConversion"/>
  </si>
  <si>
    <t>Xsc</t>
    <phoneticPr fontId="1" type="noConversion"/>
  </si>
  <si>
    <t>Minimise</t>
    <phoneticPr fontId="1" type="noConversion"/>
  </si>
  <si>
    <t>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</si>
</sst>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0" fillId="0" borderId="0" xfId="0" applyFont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3" fillId="0" borderId="0" xfId="1" applyNumberFormat="1" applyFont="1" applyFill="1">
      <alignment vertical="center"/>
    </xf>
    <xf numFmtId="0" fontId="3" fillId="0" borderId="0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Border="1">
      <alignment vertic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9" tint="0.7999816888943144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表1_4" displayName="表1_4" ref="A1:O22" headerRowCount="0" headerRowDxfId="29" dataDxfId="27" totalsRowDxfId="28">
  <tableColumns count="15">
    <tableColumn id="1" name="列1" totalsRowLabel="汇总" headerRowDxfId="115" dataDxfId="25"/>
    <tableColumn id="3" name="列3" headerRowDxfId="114" dataDxfId="26" totalsRowDxfId="113"/>
    <tableColumn id="9" name="列9" headerRowDxfId="112" dataDxfId="42" totalsRowDxfId="111"/>
    <tableColumn id="10" name="列10" headerRowDxfId="110" dataDxfId="41" totalsRowDxfId="109"/>
    <tableColumn id="11" name="列11" headerRowDxfId="108" dataDxfId="40" totalsRowDxfId="107"/>
    <tableColumn id="12" name="列12" headerRowDxfId="106" dataDxfId="39" totalsRowDxfId="105"/>
    <tableColumn id="13" name="列13" headerRowDxfId="104" dataDxfId="38" totalsRowDxfId="103"/>
    <tableColumn id="14" name="列14" headerRowDxfId="102" dataDxfId="37" totalsRowDxfId="101"/>
    <tableColumn id="15" name="列15" headerRowDxfId="100" dataDxfId="36" totalsRowDxfId="99"/>
    <tableColumn id="16" name="列16" headerRowDxfId="98" dataDxfId="35" totalsRowDxfId="97"/>
    <tableColumn id="17" name="列17" headerRowDxfId="96" dataDxfId="34" totalsRowDxfId="95"/>
    <tableColumn id="18" name="列18" headerRowDxfId="94" dataDxfId="33" totalsRowDxfId="93"/>
    <tableColumn id="19" name="列19" headerRowDxfId="92" dataDxfId="32" totalsRowDxfId="91"/>
    <tableColumn id="20" name="列20" headerRowDxfId="90" dataDxfId="31" totalsRowDxfId="89"/>
    <tableColumn id="23" name="列23" totalsRowFunction="count" headerRowDxfId="88" dataDxfId="30" totalsRowDxfId="87"/>
  </tableColumns>
  <tableStyleInfo name="TableStyleLight8" showFirstColumn="1" showLastColumn="1" showRowStripes="1" showColumnStripes="1"/>
</table>
</file>

<file path=xl/tables/table2.xml><?xml version="1.0" encoding="utf-8"?>
<table xmlns="http://schemas.openxmlformats.org/spreadsheetml/2006/main" id="4" name="表2_5" displayName="表2_5" ref="A1:V18" headerRowCount="0" headerRowDxfId="4" dataDxfId="2" totalsRowDxfId="3">
  <tableColumns count="22">
    <tableColumn id="1" name="列1" totalsRowLabel="汇总" headerRowDxfId="85" dataDxfId="0" totalsRowDxfId="86"/>
    <tableColumn id="2" name="列2" headerRowDxfId="83" dataDxfId="1" totalsRowDxfId="84"/>
    <tableColumn id="4" name="列4" headerRowDxfId="81" dataDxfId="24" totalsRowDxfId="82"/>
    <tableColumn id="5" name="列5" headerRowDxfId="79" dataDxfId="23" totalsRowDxfId="80"/>
    <tableColumn id="6" name="列6" headerRowDxfId="77" dataDxfId="22" totalsRowDxfId="78"/>
    <tableColumn id="7" name="列7" headerRowDxfId="75" dataDxfId="21" totalsRowDxfId="76"/>
    <tableColumn id="8" name="列8" headerRowDxfId="73" dataDxfId="20" totalsRowDxfId="74"/>
    <tableColumn id="9" name="列9" headerRowDxfId="71" dataDxfId="19" totalsRowDxfId="72"/>
    <tableColumn id="10" name="列10" headerRowDxfId="69" dataDxfId="18" totalsRowDxfId="70"/>
    <tableColumn id="11" name="列11" headerRowDxfId="67" dataDxfId="17" totalsRowDxfId="68"/>
    <tableColumn id="12" name="列12" headerRowDxfId="65" dataDxfId="16" totalsRowDxfId="66"/>
    <tableColumn id="13" name="列13" headerRowDxfId="63" dataDxfId="15" totalsRowDxfId="64"/>
    <tableColumn id="14" name="列14" headerRowDxfId="61" dataDxfId="14" totalsRowDxfId="62"/>
    <tableColumn id="15" name="列15" headerRowDxfId="59" dataDxfId="13" totalsRowDxfId="60"/>
    <tableColumn id="16" name="列16" headerRowDxfId="57" dataDxfId="12" totalsRowDxfId="58"/>
    <tableColumn id="17" name="列17" headerRowDxfId="55" dataDxfId="11" totalsRowDxfId="56"/>
    <tableColumn id="18" name="列18" headerRowDxfId="53" dataDxfId="10" totalsRowDxfId="54"/>
    <tableColumn id="19" name="列19" headerRowDxfId="51" dataDxfId="9" totalsRowDxfId="52"/>
    <tableColumn id="20" name="列20" headerRowDxfId="49" dataDxfId="8" totalsRowDxfId="50"/>
    <tableColumn id="21" name="列21" headerRowDxfId="47" dataDxfId="7" totalsRowDxfId="48"/>
    <tableColumn id="22" name="列22" headerRowDxfId="45" dataDxfId="6" totalsRowDxfId="46"/>
    <tableColumn id="23" name="列23" totalsRowFunction="sum" headerRowDxfId="43" dataDxfId="5" totalsRowDxfId="44"/>
  </tableColumns>
  <tableStyleInfo name="TableStyleLight8" showFirstColumn="1" showLastColumn="1" showRowStripes="1" showColumnStripes="1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A13" sqref="A13"/>
    </sheetView>
  </sheetViews>
  <sheetFormatPr baseColWidth="10" defaultRowHeight="22" customHeight="1" x14ac:dyDescent="0.2"/>
  <cols>
    <col min="1" max="1" width="19.83203125" style="2" bestFit="1" customWidth="1"/>
    <col min="2" max="2" width="24.5" style="2" bestFit="1" customWidth="1"/>
    <col min="3" max="15" width="7.1640625" style="2" customWidth="1"/>
    <col min="16" max="16384" width="10.83203125" style="2"/>
  </cols>
  <sheetData>
    <row r="1" spans="1:15" ht="22" customHeight="1" x14ac:dyDescent="0.2">
      <c r="A1" s="4" t="s">
        <v>0</v>
      </c>
      <c r="B1" s="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22" customHeight="1" x14ac:dyDescent="0.2">
      <c r="A2" s="3" t="s">
        <v>14</v>
      </c>
      <c r="B2" s="1" t="s">
        <v>43</v>
      </c>
      <c r="C2" s="1">
        <v>0</v>
      </c>
      <c r="D2" s="1">
        <v>8</v>
      </c>
      <c r="E2" s="1">
        <v>3</v>
      </c>
      <c r="F2" s="1">
        <v>3</v>
      </c>
      <c r="G2" s="1">
        <v>1</v>
      </c>
      <c r="H2" s="1">
        <v>2</v>
      </c>
      <c r="I2" s="1">
        <v>2</v>
      </c>
      <c r="J2" s="1">
        <v>4</v>
      </c>
      <c r="K2" s="1">
        <v>3</v>
      </c>
      <c r="L2" s="1">
        <v>5</v>
      </c>
      <c r="M2" s="1">
        <v>0</v>
      </c>
      <c r="N2" s="1">
        <v>6</v>
      </c>
      <c r="O2" s="1">
        <f>SUM(C2:N2)</f>
        <v>37</v>
      </c>
    </row>
    <row r="3" spans="1:15" ht="22" customHeight="1" x14ac:dyDescent="0.2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22" customHeight="1" x14ac:dyDescent="0.2">
      <c r="A4" s="3" t="s">
        <v>35</v>
      </c>
      <c r="B4" s="1" t="s">
        <v>34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>
        <f>-K2-C2-D2</f>
        <v>-11</v>
      </c>
    </row>
    <row r="5" spans="1:15" ht="22" customHeight="1" x14ac:dyDescent="0.2">
      <c r="A5" s="3" t="s">
        <v>36</v>
      </c>
      <c r="B5" s="1" t="s">
        <v>16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>
        <f>C2+F2-E2</f>
        <v>0</v>
      </c>
    </row>
    <row r="6" spans="1:15" ht="22" customHeight="1" x14ac:dyDescent="0.2">
      <c r="A6" s="3" t="s">
        <v>37</v>
      </c>
      <c r="B6" s="1" t="s">
        <v>42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>
        <f>D2-F2-G2-I2-H2</f>
        <v>0</v>
      </c>
    </row>
    <row r="7" spans="1:15" ht="22" customHeight="1" x14ac:dyDescent="0.2">
      <c r="A7" s="3" t="s">
        <v>38</v>
      </c>
      <c r="B7" s="1" t="s">
        <v>17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>
        <f>K2+G2-J2</f>
        <v>0</v>
      </c>
    </row>
    <row r="8" spans="1:15" ht="22" customHeight="1" x14ac:dyDescent="0.2">
      <c r="A8" s="3" t="s">
        <v>39</v>
      </c>
      <c r="B8" s="1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>
        <f>F2+H2+M2-L2</f>
        <v>0</v>
      </c>
    </row>
    <row r="9" spans="1:15" ht="22" customHeight="1" x14ac:dyDescent="0.2">
      <c r="A9" s="3" t="s">
        <v>40</v>
      </c>
      <c r="B9" s="1" t="s">
        <v>19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>
        <f>I2+J2-M2-N2</f>
        <v>0</v>
      </c>
    </row>
    <row r="10" spans="1:15" ht="22" customHeight="1" x14ac:dyDescent="0.2">
      <c r="A10" s="3" t="s">
        <v>41</v>
      </c>
      <c r="B10" s="1" t="s">
        <v>20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f>L2+N2</f>
        <v>11</v>
      </c>
    </row>
    <row r="11" spans="1:15" ht="22" customHeight="1" x14ac:dyDescent="0.2">
      <c r="A11" s="3" t="s">
        <v>21</v>
      </c>
      <c r="B11" s="1" t="s">
        <v>22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f>C2</f>
        <v>0</v>
      </c>
    </row>
    <row r="12" spans="1:15" ht="22" customHeight="1" x14ac:dyDescent="0.2">
      <c r="A12" s="3" t="s">
        <v>21</v>
      </c>
      <c r="B12" s="1" t="s">
        <v>23</v>
      </c>
      <c r="C12" s="1"/>
      <c r="D12" s="1">
        <v>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f>D2</f>
        <v>8</v>
      </c>
    </row>
    <row r="13" spans="1:15" ht="22" customHeight="1" x14ac:dyDescent="0.2">
      <c r="A13" s="3" t="s">
        <v>21</v>
      </c>
      <c r="B13" s="1" t="s">
        <v>24</v>
      </c>
      <c r="C13" s="1"/>
      <c r="D13" s="1"/>
      <c r="E13" s="1">
        <v>3</v>
      </c>
      <c r="F13" s="1"/>
      <c r="G13" s="1"/>
      <c r="H13" s="1"/>
      <c r="I13" s="1"/>
      <c r="J13" s="1"/>
      <c r="K13" s="1"/>
      <c r="L13" s="1"/>
      <c r="M13" s="1"/>
      <c r="N13" s="1"/>
      <c r="O13" s="1">
        <f>E2</f>
        <v>3</v>
      </c>
    </row>
    <row r="14" spans="1:15" ht="22" customHeight="1" x14ac:dyDescent="0.2">
      <c r="A14" s="3" t="s">
        <v>21</v>
      </c>
      <c r="B14" s="1" t="s">
        <v>25</v>
      </c>
      <c r="C14" s="1"/>
      <c r="D14" s="1"/>
      <c r="E14" s="1"/>
      <c r="F14" s="1">
        <v>3</v>
      </c>
      <c r="G14" s="1"/>
      <c r="H14" s="1"/>
      <c r="I14" s="1"/>
      <c r="J14" s="1"/>
      <c r="K14" s="1"/>
      <c r="L14" s="1"/>
      <c r="M14" s="1"/>
      <c r="N14" s="1"/>
      <c r="O14" s="1">
        <f>F2</f>
        <v>3</v>
      </c>
    </row>
    <row r="15" spans="1:15" ht="22" customHeight="1" x14ac:dyDescent="0.2">
      <c r="A15" s="3" t="s">
        <v>21</v>
      </c>
      <c r="B15" s="1" t="s">
        <v>26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"/>
      <c r="M15" s="1"/>
      <c r="N15" s="1"/>
      <c r="O15" s="1">
        <f>G2</f>
        <v>1</v>
      </c>
    </row>
    <row r="16" spans="1:15" ht="22" customHeight="1" x14ac:dyDescent="0.2">
      <c r="A16" s="3" t="s">
        <v>21</v>
      </c>
      <c r="B16" s="1" t="s">
        <v>27</v>
      </c>
      <c r="C16" s="1"/>
      <c r="D16" s="1"/>
      <c r="E16" s="1"/>
      <c r="F16" s="1"/>
      <c r="G16" s="1"/>
      <c r="H16" s="1">
        <v>2</v>
      </c>
      <c r="I16" s="1"/>
      <c r="J16" s="1"/>
      <c r="K16" s="1"/>
      <c r="L16" s="1"/>
      <c r="M16" s="1"/>
      <c r="N16" s="1"/>
      <c r="O16" s="1">
        <f>H2</f>
        <v>2</v>
      </c>
    </row>
    <row r="17" spans="1:15" ht="22" customHeight="1" x14ac:dyDescent="0.2">
      <c r="A17" s="3" t="s">
        <v>21</v>
      </c>
      <c r="B17" s="1" t="s">
        <v>28</v>
      </c>
      <c r="C17" s="1"/>
      <c r="D17" s="1"/>
      <c r="E17" s="1"/>
      <c r="F17" s="1"/>
      <c r="G17" s="1"/>
      <c r="H17" s="1"/>
      <c r="I17" s="1">
        <v>2</v>
      </c>
      <c r="J17" s="1"/>
      <c r="K17" s="1"/>
      <c r="L17" s="1"/>
      <c r="M17" s="1"/>
      <c r="N17" s="1"/>
      <c r="O17" s="1">
        <f>I2</f>
        <v>2</v>
      </c>
    </row>
    <row r="18" spans="1:15" ht="22" customHeight="1" x14ac:dyDescent="0.2">
      <c r="A18" s="3" t="s">
        <v>21</v>
      </c>
      <c r="B18" s="1" t="s">
        <v>29</v>
      </c>
      <c r="C18" s="1"/>
      <c r="D18" s="1"/>
      <c r="E18" s="1"/>
      <c r="F18" s="1"/>
      <c r="G18" s="1"/>
      <c r="H18" s="1"/>
      <c r="I18" s="1"/>
      <c r="J18" s="1">
        <v>4</v>
      </c>
      <c r="K18" s="1"/>
      <c r="L18" s="1"/>
      <c r="M18" s="1"/>
      <c r="N18" s="1"/>
      <c r="O18" s="1">
        <f>J2</f>
        <v>4</v>
      </c>
    </row>
    <row r="19" spans="1:15" ht="22" customHeight="1" x14ac:dyDescent="0.2">
      <c r="A19" s="3" t="s">
        <v>21</v>
      </c>
      <c r="B19" s="1" t="s">
        <v>30</v>
      </c>
      <c r="C19" s="1"/>
      <c r="D19" s="1"/>
      <c r="E19" s="1"/>
      <c r="F19" s="1"/>
      <c r="G19" s="1"/>
      <c r="H19" s="1"/>
      <c r="I19" s="1"/>
      <c r="J19" s="1"/>
      <c r="K19" s="1">
        <v>3</v>
      </c>
      <c r="L19" s="1"/>
      <c r="M19" s="1"/>
      <c r="N19" s="1"/>
      <c r="O19" s="1">
        <f>K2</f>
        <v>3</v>
      </c>
    </row>
    <row r="20" spans="1:15" ht="22" customHeight="1" x14ac:dyDescent="0.2">
      <c r="A20" s="3" t="s">
        <v>21</v>
      </c>
      <c r="B20" s="1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>
        <v>5</v>
      </c>
      <c r="M20" s="1"/>
      <c r="N20" s="1"/>
      <c r="O20" s="1">
        <f>L2</f>
        <v>5</v>
      </c>
    </row>
    <row r="21" spans="1:15" ht="22" customHeight="1" x14ac:dyDescent="0.2">
      <c r="A21" s="3" t="s">
        <v>21</v>
      </c>
      <c r="B21" s="1" t="s">
        <v>32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v>0</v>
      </c>
      <c r="N21" s="1"/>
      <c r="O21" s="1">
        <f>M2</f>
        <v>0</v>
      </c>
    </row>
    <row r="22" spans="1:15" ht="22" customHeight="1" x14ac:dyDescent="0.2">
      <c r="A22" s="3" t="s">
        <v>21</v>
      </c>
      <c r="B22" s="1" t="s">
        <v>33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v>6</v>
      </c>
      <c r="O22" s="1">
        <f>N2</f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B3" sqref="B3"/>
    </sheetView>
  </sheetViews>
  <sheetFormatPr baseColWidth="10" defaultRowHeight="19" x14ac:dyDescent="0.2"/>
  <cols>
    <col min="1" max="1" width="24.83203125" style="1" bestFit="1" customWidth="1"/>
    <col min="2" max="2" width="8.1640625" style="1" customWidth="1"/>
    <col min="3" max="3" width="5.6640625" style="1" bestFit="1" customWidth="1"/>
    <col min="4" max="4" width="5.83203125" style="1" bestFit="1" customWidth="1"/>
    <col min="5" max="5" width="5.5" style="1" bestFit="1" customWidth="1"/>
    <col min="6" max="7" width="6.1640625" style="1" bestFit="1" customWidth="1"/>
    <col min="8" max="8" width="6" style="1" bestFit="1" customWidth="1"/>
    <col min="9" max="9" width="6.33203125" style="1" bestFit="1" customWidth="1"/>
    <col min="10" max="10" width="6.1640625" style="1" bestFit="1" customWidth="1"/>
    <col min="11" max="11" width="5.83203125" style="1" bestFit="1" customWidth="1"/>
    <col min="12" max="12" width="5.6640625" style="1" bestFit="1" customWidth="1"/>
    <col min="13" max="13" width="6.1640625" style="1" bestFit="1" customWidth="1"/>
    <col min="14" max="14" width="5.6640625" style="1" bestFit="1" customWidth="1"/>
    <col min="15" max="15" width="4.1640625" style="1" bestFit="1" customWidth="1"/>
    <col min="16" max="16" width="4.5" style="1" bestFit="1" customWidth="1"/>
    <col min="17" max="17" width="4.6640625" style="1" bestFit="1" customWidth="1"/>
    <col min="18" max="18" width="4.33203125" style="1" bestFit="1" customWidth="1"/>
    <col min="19" max="19" width="4.6640625" style="1" bestFit="1" customWidth="1"/>
    <col min="20" max="20" width="4.5" style="1" bestFit="1" customWidth="1"/>
    <col min="21" max="21" width="4" style="1" bestFit="1" customWidth="1"/>
    <col min="22" max="22" width="6.33203125" style="1" bestFit="1" customWidth="1"/>
    <col min="23" max="16384" width="10.83203125" style="1"/>
  </cols>
  <sheetData>
    <row r="1" spans="1:22" x14ac:dyDescent="0.2">
      <c r="A1" s="3" t="s">
        <v>44</v>
      </c>
    </row>
    <row r="2" spans="1:22" x14ac:dyDescent="0.2">
      <c r="A2" s="10" t="s">
        <v>67</v>
      </c>
      <c r="B2" s="5" t="s">
        <v>68</v>
      </c>
      <c r="C2" s="5"/>
      <c r="D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2" x14ac:dyDescent="0.2">
      <c r="A3" s="11"/>
      <c r="B3" s="7"/>
      <c r="C3" s="8" t="s">
        <v>1</v>
      </c>
      <c r="D3" s="9" t="s">
        <v>2</v>
      </c>
      <c r="E3" s="9" t="s">
        <v>66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10</v>
      </c>
      <c r="M3" s="9" t="s">
        <v>11</v>
      </c>
      <c r="N3" s="9" t="s">
        <v>12</v>
      </c>
      <c r="O3" s="1" t="s">
        <v>45</v>
      </c>
      <c r="P3" s="1" t="s">
        <v>46</v>
      </c>
      <c r="Q3" s="1" t="s">
        <v>47</v>
      </c>
      <c r="R3" s="1" t="s">
        <v>48</v>
      </c>
      <c r="S3" s="1" t="s">
        <v>49</v>
      </c>
      <c r="T3" s="1" t="s">
        <v>50</v>
      </c>
      <c r="U3" s="1" t="s">
        <v>51</v>
      </c>
      <c r="V3" s="1" t="s">
        <v>63</v>
      </c>
    </row>
    <row r="4" spans="1:22" x14ac:dyDescent="0.2">
      <c r="A4" s="11"/>
      <c r="B4" s="7"/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1">
        <v>0</v>
      </c>
      <c r="O4" s="1">
        <v>1</v>
      </c>
      <c r="P4" s="1">
        <v>1</v>
      </c>
      <c r="Q4" s="1">
        <v>1</v>
      </c>
      <c r="R4" s="1">
        <v>1</v>
      </c>
      <c r="S4" s="1">
        <v>0</v>
      </c>
      <c r="T4" s="1">
        <v>0</v>
      </c>
      <c r="U4" s="1">
        <v>0</v>
      </c>
      <c r="V4" s="6">
        <f>5*C4+13*D4+3*E4+3*F4+7*G4+5*H4+2*I4+2*J4+4*K4+5*L4+9*M4+10*N4</f>
        <v>11</v>
      </c>
    </row>
    <row r="5" spans="1:22" x14ac:dyDescent="0.2">
      <c r="A5" s="3" t="s">
        <v>15</v>
      </c>
    </row>
    <row r="6" spans="1:22" x14ac:dyDescent="0.2">
      <c r="A6" s="3" t="s">
        <v>52</v>
      </c>
      <c r="C6" s="1">
        <v>0</v>
      </c>
      <c r="O6" s="1">
        <v>1</v>
      </c>
      <c r="P6" s="1">
        <v>1</v>
      </c>
      <c r="V6" s="1">
        <f>C4-O4+P4</f>
        <v>0</v>
      </c>
    </row>
    <row r="7" spans="1:22" x14ac:dyDescent="0.2">
      <c r="A7" s="3" t="s">
        <v>53</v>
      </c>
      <c r="D7" s="1">
        <v>0</v>
      </c>
      <c r="O7" s="1">
        <v>1</v>
      </c>
      <c r="Q7" s="1">
        <v>1</v>
      </c>
      <c r="V7" s="1">
        <f>D4-O4+Q4</f>
        <v>0</v>
      </c>
    </row>
    <row r="8" spans="1:22" x14ac:dyDescent="0.2">
      <c r="A8" s="3" t="s">
        <v>54</v>
      </c>
      <c r="E8" s="1">
        <v>0</v>
      </c>
      <c r="O8" s="1">
        <v>1</v>
      </c>
      <c r="Q8" s="1">
        <v>1</v>
      </c>
      <c r="V8" s="1">
        <f>E4-O4+R4</f>
        <v>0</v>
      </c>
    </row>
    <row r="9" spans="1:22" x14ac:dyDescent="0.2">
      <c r="A9" s="3" t="s">
        <v>55</v>
      </c>
      <c r="F9" s="1">
        <v>0</v>
      </c>
      <c r="P9" s="1">
        <v>1</v>
      </c>
      <c r="S9" s="1">
        <v>0</v>
      </c>
      <c r="V9" s="1">
        <f>F4-P4+S4</f>
        <v>0</v>
      </c>
    </row>
    <row r="10" spans="1:22" x14ac:dyDescent="0.2">
      <c r="A10" s="3" t="s">
        <v>64</v>
      </c>
      <c r="G10" s="1">
        <v>0</v>
      </c>
      <c r="P10" s="1">
        <v>1</v>
      </c>
      <c r="Q10" s="1">
        <v>1</v>
      </c>
      <c r="V10" s="1">
        <f>G4-Q4+P4</f>
        <v>0</v>
      </c>
    </row>
    <row r="11" spans="1:22" x14ac:dyDescent="0.2">
      <c r="A11" s="3" t="s">
        <v>56</v>
      </c>
      <c r="H11" s="1">
        <v>1</v>
      </c>
      <c r="Q11" s="1">
        <v>1</v>
      </c>
      <c r="R11" s="1">
        <v>1</v>
      </c>
      <c r="V11" s="1">
        <f>H4-Q4+R4</f>
        <v>0</v>
      </c>
    </row>
    <row r="12" spans="1:22" x14ac:dyDescent="0.2">
      <c r="A12" s="3" t="s">
        <v>59</v>
      </c>
      <c r="I12" s="1">
        <v>1</v>
      </c>
      <c r="Q12" s="1">
        <v>1</v>
      </c>
      <c r="S12" s="1">
        <v>0</v>
      </c>
      <c r="V12" s="1">
        <f>I4-Q4+S4</f>
        <v>0</v>
      </c>
    </row>
    <row r="13" spans="1:22" x14ac:dyDescent="0.2">
      <c r="A13" s="3" t="s">
        <v>57</v>
      </c>
      <c r="J13" s="1">
        <v>1</v>
      </c>
      <c r="Q13" s="1">
        <v>1</v>
      </c>
      <c r="T13" s="1">
        <v>0</v>
      </c>
      <c r="V13" s="1">
        <f>J4-Q4+T4</f>
        <v>0</v>
      </c>
    </row>
    <row r="14" spans="1:22" x14ac:dyDescent="0.2">
      <c r="A14" s="3" t="s">
        <v>58</v>
      </c>
      <c r="K14" s="1">
        <v>0</v>
      </c>
      <c r="R14" s="1">
        <v>1</v>
      </c>
      <c r="T14" s="1">
        <v>0</v>
      </c>
      <c r="V14" s="1">
        <f>K4-R4+T4</f>
        <v>0</v>
      </c>
    </row>
    <row r="15" spans="1:22" x14ac:dyDescent="0.2">
      <c r="A15" s="3" t="s">
        <v>65</v>
      </c>
      <c r="L15" s="1">
        <v>0</v>
      </c>
      <c r="S15" s="1">
        <v>0</v>
      </c>
      <c r="U15" s="1">
        <v>0</v>
      </c>
      <c r="V15" s="1">
        <f>M4-T4+S4</f>
        <v>0</v>
      </c>
    </row>
    <row r="16" spans="1:22" x14ac:dyDescent="0.2">
      <c r="A16" s="3" t="s">
        <v>60</v>
      </c>
      <c r="M16" s="1">
        <v>0</v>
      </c>
      <c r="S16" s="1">
        <v>0</v>
      </c>
      <c r="T16" s="1">
        <v>0</v>
      </c>
      <c r="V16" s="1">
        <f>N4-T4+U4</f>
        <v>0</v>
      </c>
    </row>
    <row r="17" spans="1:22" x14ac:dyDescent="0.2">
      <c r="A17" s="3" t="s">
        <v>61</v>
      </c>
      <c r="N17" s="1">
        <v>0</v>
      </c>
      <c r="T17" s="1">
        <v>0</v>
      </c>
      <c r="U17" s="1">
        <v>0</v>
      </c>
      <c r="V17" s="1">
        <f>L4-S4+U4</f>
        <v>0</v>
      </c>
    </row>
    <row r="18" spans="1:22" x14ac:dyDescent="0.2">
      <c r="A18" s="3" t="s">
        <v>62</v>
      </c>
      <c r="O18" s="1">
        <v>1</v>
      </c>
      <c r="U18" s="1">
        <v>0</v>
      </c>
      <c r="V18" s="1">
        <f>O4-U4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PartA</vt:lpstr>
      <vt:lpstr>PartB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Veronique</cp:lastModifiedBy>
  <dcterms:created xsi:type="dcterms:W3CDTF">2017-12-01T10:13:24Z</dcterms:created>
  <dcterms:modified xsi:type="dcterms:W3CDTF">2017-12-05T22:00:52Z</dcterms:modified>
</cp:coreProperties>
</file>