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Veronique/Documents/GitHub/preparation/Autumn_term/Network Analytics/HW2/"/>
    </mc:Choice>
  </mc:AlternateContent>
  <bookViews>
    <workbookView xWindow="0" yWindow="460" windowWidth="25600" windowHeight="15540" activeTab="1"/>
  </bookViews>
  <sheets>
    <sheet name="Sheet1" sheetId="1" r:id="rId1"/>
    <sheet name="Sheet2" sheetId="2" r:id="rId2"/>
  </sheets>
  <definedNames>
    <definedName name="solver_adj" localSheetId="0" hidden="1">Sheet1!$D$37:$V$37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Sheet1!$D$37:$V$37</definedName>
    <definedName name="solver_lhs10" localSheetId="0" hidden="1">Sheet1!$V$27</definedName>
    <definedName name="solver_lhs11" localSheetId="0" hidden="1">Sheet1!$V$28</definedName>
    <definedName name="solver_lhs12" localSheetId="0" hidden="1">Sheet1!$V$29</definedName>
    <definedName name="solver_lhs13" localSheetId="0" hidden="1">Sheet1!$V$30</definedName>
    <definedName name="solver_lhs14" localSheetId="0" hidden="1">Sheet1!$V$30</definedName>
    <definedName name="solver_lhs2" localSheetId="0" hidden="1">Sheet1!$W$39:$W$50</definedName>
    <definedName name="solver_lhs3" localSheetId="0" hidden="1">Sheet1!$W$51</definedName>
    <definedName name="solver_lhs4" localSheetId="0" hidden="1">Sheet1!$W$51</definedName>
    <definedName name="solver_lhs5" localSheetId="0" hidden="1">Sheet1!$V$21</definedName>
    <definedName name="solver_lhs6" localSheetId="0" hidden="1">Sheet1!$V$22</definedName>
    <definedName name="solver_lhs7" localSheetId="0" hidden="1">Sheet1!$V$23</definedName>
    <definedName name="solver_lhs8" localSheetId="0" hidden="1">Sheet1!$V$24:$V$25</definedName>
    <definedName name="solver_lhs9" localSheetId="0" hidden="1">Sheet1!$V$26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Sheet1!$W$37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2" localSheetId="0" hidden="1">2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二进制</definedName>
    <definedName name="solver_rhs10" localSheetId="0" hidden="1">3</definedName>
    <definedName name="solver_rhs11" localSheetId="0" hidden="1">5</definedName>
    <definedName name="solver_rhs12" localSheetId="0" hidden="1">9</definedName>
    <definedName name="solver_rhs13" localSheetId="0" hidden="1">10</definedName>
    <definedName name="solver_rhs14" localSheetId="0" hidden="1">10</definedName>
    <definedName name="solver_rhs2" localSheetId="0" hidden="1">0</definedName>
    <definedName name="solver_rhs3" localSheetId="0" hidden="1">1</definedName>
    <definedName name="solver_rhs4" localSheetId="0" hidden="1">1</definedName>
    <definedName name="solver_rhs5" localSheetId="0" hidden="1">3</definedName>
    <definedName name="solver_rhs6" localSheetId="0" hidden="1">7</definedName>
    <definedName name="solver_rhs7" localSheetId="0" hidden="1">5</definedName>
    <definedName name="solver_rhs8" localSheetId="0" hidden="1">2</definedName>
    <definedName name="solver_rhs9" localSheetId="0" hidden="1">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2" l="1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2" i="2"/>
  <c r="W50" i="1"/>
  <c r="W45" i="1"/>
  <c r="W51" i="1"/>
  <c r="W49" i="1"/>
  <c r="W48" i="1"/>
  <c r="W47" i="1"/>
  <c r="W46" i="1"/>
  <c r="W43" i="1"/>
  <c r="W42" i="1"/>
  <c r="W41" i="1"/>
  <c r="W40" i="1"/>
  <c r="W39" i="1"/>
  <c r="W37" i="1"/>
  <c r="W44" i="1"/>
  <c r="V10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</calcChain>
</file>

<file path=xl/sharedStrings.xml><?xml version="1.0" encoding="utf-8"?>
<sst xmlns="http://schemas.openxmlformats.org/spreadsheetml/2006/main" count="148" uniqueCount="70">
  <si>
    <t xml:space="preserve">Objective Function </t>
    <phoneticPr fontId="1" type="noConversion"/>
  </si>
  <si>
    <t>Xsa</t>
    <phoneticPr fontId="1" type="noConversion"/>
  </si>
  <si>
    <t>Xsb</t>
    <phoneticPr fontId="1" type="noConversion"/>
  </si>
  <si>
    <t>Xad</t>
    <phoneticPr fontId="1" type="noConversion"/>
  </si>
  <si>
    <t>Xba</t>
    <phoneticPr fontId="1" type="noConversion"/>
  </si>
  <si>
    <t>Xbc</t>
    <phoneticPr fontId="1" type="noConversion"/>
  </si>
  <si>
    <t>Xbd</t>
    <phoneticPr fontId="1" type="noConversion"/>
  </si>
  <si>
    <t>Xbe</t>
    <phoneticPr fontId="1" type="noConversion"/>
  </si>
  <si>
    <t>Xce</t>
    <phoneticPr fontId="1" type="noConversion"/>
  </si>
  <si>
    <t>Xcs</t>
    <phoneticPr fontId="1" type="noConversion"/>
  </si>
  <si>
    <t>Xdt</t>
    <phoneticPr fontId="1" type="noConversion"/>
  </si>
  <si>
    <t>Xed</t>
    <phoneticPr fontId="1" type="noConversion"/>
  </si>
  <si>
    <t>Xet</t>
    <phoneticPr fontId="1" type="noConversion"/>
  </si>
  <si>
    <t>MAX</t>
    <phoneticPr fontId="1" type="noConversion"/>
  </si>
  <si>
    <t>Max Flow</t>
    <phoneticPr fontId="1" type="noConversion"/>
  </si>
  <si>
    <t>Subject to</t>
    <phoneticPr fontId="1" type="noConversion"/>
  </si>
  <si>
    <t>Xsa+Xba-Xad=0</t>
    <phoneticPr fontId="1" type="noConversion"/>
  </si>
  <si>
    <t>Xsc+Xbc-Xce=0</t>
    <phoneticPr fontId="1" type="noConversion"/>
  </si>
  <si>
    <t>Xab+Xbd+Xed-Xdt=0</t>
    <phoneticPr fontId="1" type="noConversion"/>
  </si>
  <si>
    <t>Xbe+Xce-Xed-Xet=0</t>
    <phoneticPr fontId="1" type="noConversion"/>
  </si>
  <si>
    <t>Xdt+Xet=f</t>
    <phoneticPr fontId="1" type="noConversion"/>
  </si>
  <si>
    <t>Flow constraint</t>
    <phoneticPr fontId="1" type="noConversion"/>
  </si>
  <si>
    <t>0≤Xsa≤5</t>
    <phoneticPr fontId="1" type="noConversion"/>
  </si>
  <si>
    <t>0≤Xsb≤13</t>
    <phoneticPr fontId="1" type="noConversion"/>
  </si>
  <si>
    <t>0≤Xad≤3</t>
    <phoneticPr fontId="1" type="noConversion"/>
  </si>
  <si>
    <t>0≤Xba≤7</t>
    <phoneticPr fontId="1" type="noConversion"/>
  </si>
  <si>
    <t>0≤Xbc≤5</t>
    <phoneticPr fontId="1" type="noConversion"/>
  </si>
  <si>
    <t>0≤Xbd≤2</t>
    <phoneticPr fontId="1" type="noConversion"/>
  </si>
  <si>
    <t>0≤Xbe≤2</t>
    <phoneticPr fontId="1" type="noConversion"/>
  </si>
  <si>
    <t>0≤Xce≤4</t>
    <phoneticPr fontId="1" type="noConversion"/>
  </si>
  <si>
    <t>0≤Xcs≤3</t>
    <phoneticPr fontId="1" type="noConversion"/>
  </si>
  <si>
    <t>0≤Xdt≤5</t>
    <phoneticPr fontId="1" type="noConversion"/>
  </si>
  <si>
    <t>0≤Xed≤9</t>
    <phoneticPr fontId="1" type="noConversion"/>
  </si>
  <si>
    <t>0≤Xet≤10</t>
    <phoneticPr fontId="1" type="noConversion"/>
  </si>
  <si>
    <t>(-Xsc-Xsa-Xsb)=-f</t>
    <phoneticPr fontId="1" type="noConversion"/>
  </si>
  <si>
    <t>Node S:</t>
    <phoneticPr fontId="1" type="noConversion"/>
  </si>
  <si>
    <t>Node A:</t>
    <phoneticPr fontId="1" type="noConversion"/>
  </si>
  <si>
    <t>Node B:</t>
    <phoneticPr fontId="1" type="noConversion"/>
  </si>
  <si>
    <t>Node C:</t>
    <phoneticPr fontId="1" type="noConversion"/>
  </si>
  <si>
    <t>Node D:</t>
    <phoneticPr fontId="1" type="noConversion"/>
  </si>
  <si>
    <t>Node E:</t>
    <phoneticPr fontId="1" type="noConversion"/>
  </si>
  <si>
    <t>Node T:</t>
    <phoneticPr fontId="1" type="noConversion"/>
  </si>
  <si>
    <t>Xsb-Xba-Xbc-Xbe-Xbd=0</t>
    <phoneticPr fontId="1" type="noConversion"/>
  </si>
  <si>
    <t>maximise f</t>
    <phoneticPr fontId="1" type="noConversion"/>
  </si>
  <si>
    <t>Objective Function</t>
    <phoneticPr fontId="1" type="noConversion"/>
  </si>
  <si>
    <t>Min 5Xsa+13Xsb+3Xsc+3Xad+7Xba+5Xbc+2Xbd+2Xbe+4Xce+5Xdt+9Xed+10Xet</t>
    <phoneticPr fontId="1" type="noConversion"/>
  </si>
  <si>
    <t>Ps</t>
    <phoneticPr fontId="1" type="noConversion"/>
  </si>
  <si>
    <t>Pa</t>
    <phoneticPr fontId="1" type="noConversion"/>
  </si>
  <si>
    <t>Pb</t>
    <phoneticPr fontId="1" type="noConversion"/>
  </si>
  <si>
    <t>Pc</t>
    <phoneticPr fontId="1" type="noConversion"/>
  </si>
  <si>
    <t>Pd</t>
    <phoneticPr fontId="1" type="noConversion"/>
  </si>
  <si>
    <t>Pe</t>
    <phoneticPr fontId="1" type="noConversion"/>
  </si>
  <si>
    <t>Pt</t>
    <phoneticPr fontId="1" type="noConversion"/>
  </si>
  <si>
    <t>Xsa-Ps+Pa≥0</t>
    <phoneticPr fontId="1" type="noConversion"/>
  </si>
  <si>
    <t>Xsb-Ps+Pb≥0</t>
    <phoneticPr fontId="1" type="noConversion"/>
  </si>
  <si>
    <t>Xsc-Ps+Pc≥0</t>
    <phoneticPr fontId="1" type="noConversion"/>
  </si>
  <si>
    <t>Xad-Pa+Pd≥0</t>
    <phoneticPr fontId="1" type="noConversion"/>
  </si>
  <si>
    <t>Xbc-Pb+Pc≥0</t>
    <phoneticPr fontId="1" type="noConversion"/>
  </si>
  <si>
    <t>Xbe-Pb+Pe≥0</t>
    <phoneticPr fontId="1" type="noConversion"/>
  </si>
  <si>
    <t>Xce-Pc+Pe≥0</t>
    <phoneticPr fontId="1" type="noConversion"/>
  </si>
  <si>
    <t>Xbd-Pb+Pd≥0</t>
    <phoneticPr fontId="1" type="noConversion"/>
  </si>
  <si>
    <t>Xed-Pe+Pd≥0</t>
    <phoneticPr fontId="1" type="noConversion"/>
  </si>
  <si>
    <t>Xet-Pe+Pt≥0</t>
    <phoneticPr fontId="1" type="noConversion"/>
  </si>
  <si>
    <t>Ps-Pt≥1</t>
    <phoneticPr fontId="1" type="noConversion"/>
  </si>
  <si>
    <t>Min</t>
    <phoneticPr fontId="1" type="noConversion"/>
  </si>
  <si>
    <t>Xba-Pb+Pa≥0</t>
    <phoneticPr fontId="1" type="noConversion"/>
  </si>
  <si>
    <t>Xdt-Pd+Pt≥0</t>
    <phoneticPr fontId="1" type="noConversion"/>
  </si>
  <si>
    <t>Xsc</t>
    <phoneticPr fontId="1" type="noConversion"/>
  </si>
  <si>
    <t>Minimise</t>
    <phoneticPr fontId="1" type="noConversion"/>
  </si>
  <si>
    <t>Cut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</si>
</sst>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1"/>
      <name val="Calibri"/>
      <family val="3"/>
      <charset val="134"/>
      <scheme val="minor"/>
    </font>
    <font>
      <b/>
      <sz val="14"/>
      <color theme="1"/>
      <name val="Calibri"/>
      <family val="3"/>
      <charset val="134"/>
      <scheme val="minor"/>
    </font>
    <font>
      <b/>
      <sz val="18"/>
      <color theme="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3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vertical="center"/>
    </xf>
    <xf numFmtId="0" fontId="3" fillId="2" borderId="0" xfId="1" applyNumberFormat="1" applyFont="1" applyFill="1">
      <alignment vertical="center"/>
    </xf>
    <xf numFmtId="0" fontId="5" fillId="2" borderId="2" xfId="0" applyFont="1" applyFill="1" applyBorder="1">
      <alignment vertical="center"/>
    </xf>
    <xf numFmtId="0" fontId="5" fillId="2" borderId="0" xfId="0" applyFont="1" applyFill="1">
      <alignment vertical="center"/>
    </xf>
    <xf numFmtId="0" fontId="3" fillId="2" borderId="0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</cellXfs>
  <cellStyles count="2">
    <cellStyle name="Normal" xfId="0" builtinId="0"/>
    <cellStyle name="Percent" xfId="1" builtinId="5"/>
  </cellStyles>
  <dxfs count="186"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8"/>
        <color theme="1"/>
        <name val="等线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1" displayName="表1" ref="A9:V30" headerRowCount="0" headerRowDxfId="185" dataDxfId="184" totalsRowDxfId="183">
  <tableColumns count="22">
    <tableColumn id="1" name="列1" totalsRowLabel="汇总" headerRowDxfId="182" dataDxfId="49"/>
    <tableColumn id="2" name="列2" headerRowDxfId="181" dataDxfId="48"/>
    <tableColumn id="3" name="列3" headerRowDxfId="180" dataDxfId="47" totalsRowDxfId="179"/>
    <tableColumn id="4" name="列4" headerRowDxfId="178" dataDxfId="177" totalsRowDxfId="176"/>
    <tableColumn id="5" name="列5" headerRowDxfId="175" dataDxfId="174" totalsRowDxfId="173"/>
    <tableColumn id="6" name="列6" headerRowDxfId="172" dataDxfId="171" totalsRowDxfId="170"/>
    <tableColumn id="7" name="列7" headerRowDxfId="169" dataDxfId="168" totalsRowDxfId="167"/>
    <tableColumn id="8" name="列8" headerRowDxfId="166" dataDxfId="165" totalsRowDxfId="164"/>
    <tableColumn id="9" name="列9" headerRowDxfId="163" dataDxfId="162" totalsRowDxfId="161"/>
    <tableColumn id="10" name="列10" headerRowDxfId="160" dataDxfId="159" totalsRowDxfId="158"/>
    <tableColumn id="11" name="列11" headerRowDxfId="157" dataDxfId="156" totalsRowDxfId="155"/>
    <tableColumn id="12" name="列12" headerRowDxfId="154" dataDxfId="153" totalsRowDxfId="152"/>
    <tableColumn id="13" name="列13" headerRowDxfId="151" dataDxfId="150" totalsRowDxfId="149"/>
    <tableColumn id="14" name="列14" headerRowDxfId="148" dataDxfId="147" totalsRowDxfId="146"/>
    <tableColumn id="15" name="列15" headerRowDxfId="145" dataDxfId="144" totalsRowDxfId="143"/>
    <tableColumn id="16" name="列16" headerRowDxfId="142" dataDxfId="141" totalsRowDxfId="140"/>
    <tableColumn id="17" name="列17" headerRowDxfId="139" dataDxfId="138" totalsRowDxfId="137"/>
    <tableColumn id="18" name="列18" headerRowDxfId="136" dataDxfId="135" totalsRowDxfId="134"/>
    <tableColumn id="19" name="列19" headerRowDxfId="133" dataDxfId="132" totalsRowDxfId="131"/>
    <tableColumn id="20" name="列20" headerRowDxfId="130" dataDxfId="129" totalsRowDxfId="128"/>
    <tableColumn id="22" name="列22" headerRowDxfId="127" dataDxfId="126" totalsRowDxfId="125"/>
    <tableColumn id="23" name="列23" totalsRowFunction="count" headerRowDxfId="124" dataDxfId="123" totalsRowDxfId="122"/>
  </tableColumns>
  <tableStyleInfo name="TableStyleLight8" showFirstColumn="1" showLastColumn="1" showRowStripes="1" showColumnStripes="1"/>
</table>
</file>

<file path=xl/tables/table2.xml><?xml version="1.0" encoding="utf-8"?>
<table xmlns="http://schemas.openxmlformats.org/spreadsheetml/2006/main" id="2" name="表2" displayName="表2" ref="A34:W51" headerRowCount="0" headerRowDxfId="121" dataDxfId="120" totalsRowDxfId="119">
  <tableColumns count="23">
    <tableColumn id="1" name="列1" totalsRowLabel="汇总" headerRowDxfId="118" dataDxfId="117" totalsRowDxfId="116"/>
    <tableColumn id="2" name="列2" headerRowDxfId="115" dataDxfId="114" totalsRowDxfId="113"/>
    <tableColumn id="3" name="列3" headerRowDxfId="112" dataDxfId="111" totalsRowDxfId="110"/>
    <tableColumn id="4" name="列4" headerRowDxfId="109" dataDxfId="108" totalsRowDxfId="107"/>
    <tableColumn id="5" name="列5" headerRowDxfId="106" dataDxfId="105" totalsRowDxfId="104"/>
    <tableColumn id="6" name="列6" headerRowDxfId="103" dataDxfId="102" totalsRowDxfId="101"/>
    <tableColumn id="7" name="列7" headerRowDxfId="100" dataDxfId="99" totalsRowDxfId="98"/>
    <tableColumn id="8" name="列8" headerRowDxfId="97" dataDxfId="96" totalsRowDxfId="95"/>
    <tableColumn id="9" name="列9" headerRowDxfId="94" dataDxfId="93" totalsRowDxfId="92"/>
    <tableColumn id="10" name="列10" headerRowDxfId="91" dataDxfId="90" totalsRowDxfId="89"/>
    <tableColumn id="11" name="列11" headerRowDxfId="88" dataDxfId="87" totalsRowDxfId="86"/>
    <tableColumn id="12" name="列12" headerRowDxfId="85" dataDxfId="84" totalsRowDxfId="83"/>
    <tableColumn id="13" name="列13" headerRowDxfId="82" dataDxfId="81" totalsRowDxfId="80"/>
    <tableColumn id="14" name="列14" headerRowDxfId="79" dataDxfId="78" totalsRowDxfId="77"/>
    <tableColumn id="15" name="列15" headerRowDxfId="76" dataDxfId="75" totalsRowDxfId="74"/>
    <tableColumn id="16" name="列16" headerRowDxfId="73" dataDxfId="72" totalsRowDxfId="71"/>
    <tableColumn id="17" name="列17" headerRowDxfId="70" dataDxfId="69" totalsRowDxfId="68"/>
    <tableColumn id="18" name="列18" headerRowDxfId="67" dataDxfId="66" totalsRowDxfId="65"/>
    <tableColumn id="19" name="列19" headerRowDxfId="64" dataDxfId="63" totalsRowDxfId="62"/>
    <tableColumn id="20" name="列20" headerRowDxfId="61" dataDxfId="60" totalsRowDxfId="59"/>
    <tableColumn id="21" name="列21" headerRowDxfId="58" dataDxfId="57" totalsRowDxfId="56"/>
    <tableColumn id="22" name="列22" headerRowDxfId="55" dataDxfId="54" totalsRowDxfId="53"/>
    <tableColumn id="23" name="列23" totalsRowFunction="sum" headerRowDxfId="52" dataDxfId="51" totalsRowDxfId="50"/>
  </tableColumns>
  <tableStyleInfo name="TableStyleLight8" showFirstColumn="1" showLastColumn="1" showRowStripes="1" showColumnStripes="1"/>
</table>
</file>

<file path=xl/tables/table3.xml><?xml version="1.0" encoding="utf-8"?>
<table xmlns="http://schemas.openxmlformats.org/spreadsheetml/2006/main" id="3" name="表1_4" displayName="表1_4" ref="A1:O22" headerRowCount="0" headerRowDxfId="46" dataDxfId="45" totalsRowDxfId="44">
  <tableColumns count="15">
    <tableColumn id="1" name="列1" totalsRowLabel="汇总" headerRowDxfId="43" dataDxfId="42"/>
    <tableColumn id="3" name="列3" headerRowDxfId="40" dataDxfId="39" totalsRowDxfId="41"/>
    <tableColumn id="9" name="列9" headerRowDxfId="37" dataDxfId="36" totalsRowDxfId="38"/>
    <tableColumn id="10" name="列10" headerRowDxfId="34" dataDxfId="33" totalsRowDxfId="35"/>
    <tableColumn id="11" name="列11" headerRowDxfId="31" dataDxfId="30" totalsRowDxfId="32"/>
    <tableColumn id="12" name="列12" headerRowDxfId="28" dataDxfId="27" totalsRowDxfId="29"/>
    <tableColumn id="13" name="列13" headerRowDxfId="25" dataDxfId="24" totalsRowDxfId="26"/>
    <tableColumn id="14" name="列14" headerRowDxfId="22" dataDxfId="21" totalsRowDxfId="23"/>
    <tableColumn id="15" name="列15" headerRowDxfId="19" dataDxfId="18" totalsRowDxfId="20"/>
    <tableColumn id="16" name="列16" headerRowDxfId="16" dataDxfId="15" totalsRowDxfId="17"/>
    <tableColumn id="17" name="列17" headerRowDxfId="13" dataDxfId="12" totalsRowDxfId="14"/>
    <tableColumn id="18" name="列18" headerRowDxfId="10" dataDxfId="9" totalsRowDxfId="11"/>
    <tableColumn id="19" name="列19" headerRowDxfId="7" dataDxfId="6" totalsRowDxfId="8"/>
    <tableColumn id="20" name="列20" headerRowDxfId="4" dataDxfId="3" totalsRowDxfId="5"/>
    <tableColumn id="23" name="列23" totalsRowFunction="count" headerRowDxfId="1" dataDxfId="0" totalsRowDxfId="2"/>
  </tableColumns>
  <tableStyleInfo name="TableStyleLight8" showFirstColumn="1" showLastColumn="1" showRowStripes="1" showColumnStripes="1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W61"/>
  <sheetViews>
    <sheetView zoomScale="73" zoomScaleNormal="73" zoomScalePageLayoutView="73" workbookViewId="0">
      <selection activeCell="A9" sqref="A9:V30"/>
    </sheetView>
  </sheetViews>
  <sheetFormatPr baseColWidth="10" defaultColWidth="8.83203125" defaultRowHeight="15" x14ac:dyDescent="0.2"/>
  <cols>
    <col min="3" max="3" width="9.6640625" bestFit="1" customWidth="1"/>
    <col min="9" max="10" width="14.1640625" bestFit="1" customWidth="1"/>
    <col min="11" max="11" width="15" bestFit="1" customWidth="1"/>
    <col min="12" max="13" width="14.1640625" bestFit="1" customWidth="1"/>
    <col min="14" max="20" width="15.33203125" bestFit="1" customWidth="1"/>
    <col min="21" max="22" width="9" customWidth="1"/>
    <col min="23" max="23" width="15.33203125" bestFit="1" customWidth="1"/>
  </cols>
  <sheetData>
    <row r="9" spans="1:22" ht="19" x14ac:dyDescent="0.2">
      <c r="A9" s="3" t="s">
        <v>0</v>
      </c>
      <c r="B9" s="3"/>
      <c r="C9" s="3"/>
      <c r="D9" s="3"/>
      <c r="E9" s="3"/>
      <c r="F9" s="3"/>
      <c r="G9" s="3"/>
      <c r="H9" s="3"/>
      <c r="I9" s="3" t="s">
        <v>1</v>
      </c>
      <c r="J9" s="3" t="s">
        <v>2</v>
      </c>
      <c r="K9" s="3" t="s">
        <v>3</v>
      </c>
      <c r="L9" s="3" t="s">
        <v>4</v>
      </c>
      <c r="M9" s="3" t="s">
        <v>5</v>
      </c>
      <c r="N9" s="3" t="s">
        <v>6</v>
      </c>
      <c r="O9" s="3" t="s">
        <v>7</v>
      </c>
      <c r="P9" s="3" t="s">
        <v>8</v>
      </c>
      <c r="Q9" s="3" t="s">
        <v>9</v>
      </c>
      <c r="R9" s="3" t="s">
        <v>10</v>
      </c>
      <c r="S9" s="3" t="s">
        <v>11</v>
      </c>
      <c r="T9" s="3" t="s">
        <v>12</v>
      </c>
      <c r="U9" s="3"/>
      <c r="V9" s="3" t="s">
        <v>13</v>
      </c>
    </row>
    <row r="10" spans="1:22" ht="19" x14ac:dyDescent="0.2">
      <c r="A10" s="3" t="s">
        <v>14</v>
      </c>
      <c r="B10" s="3"/>
      <c r="C10" s="3" t="s">
        <v>43</v>
      </c>
      <c r="D10" s="3"/>
      <c r="E10" s="3"/>
      <c r="F10" s="3"/>
      <c r="G10" s="3"/>
      <c r="H10" s="3"/>
      <c r="I10" s="4">
        <v>0</v>
      </c>
      <c r="J10" s="4">
        <v>8</v>
      </c>
      <c r="K10" s="4">
        <v>3</v>
      </c>
      <c r="L10" s="4">
        <v>3</v>
      </c>
      <c r="M10" s="4">
        <v>1</v>
      </c>
      <c r="N10" s="4">
        <v>2</v>
      </c>
      <c r="O10" s="4">
        <v>2</v>
      </c>
      <c r="P10" s="4">
        <v>4</v>
      </c>
      <c r="Q10" s="4">
        <v>3</v>
      </c>
      <c r="R10" s="4">
        <v>5</v>
      </c>
      <c r="S10" s="4">
        <v>0</v>
      </c>
      <c r="T10" s="4">
        <v>6</v>
      </c>
      <c r="U10" s="4"/>
      <c r="V10" s="3">
        <f>SUM(I10:T10)</f>
        <v>37</v>
      </c>
    </row>
    <row r="11" spans="1:22" ht="19" x14ac:dyDescent="0.2">
      <c r="A11" s="3" t="s">
        <v>15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"/>
    </row>
    <row r="12" spans="1:22" ht="19" x14ac:dyDescent="0.2">
      <c r="A12" s="3" t="s">
        <v>35</v>
      </c>
      <c r="B12" s="3"/>
      <c r="C12" s="3" t="s">
        <v>34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>
        <f>-Q10-I10-J10</f>
        <v>-11</v>
      </c>
    </row>
    <row r="13" spans="1:22" ht="19" x14ac:dyDescent="0.2">
      <c r="A13" s="3" t="s">
        <v>36</v>
      </c>
      <c r="B13" s="3"/>
      <c r="C13" s="4" t="s">
        <v>16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3">
        <f>I10+L10-K10</f>
        <v>0</v>
      </c>
    </row>
    <row r="14" spans="1:22" ht="19" x14ac:dyDescent="0.2">
      <c r="A14" s="3" t="s">
        <v>37</v>
      </c>
      <c r="B14" s="3"/>
      <c r="C14" s="4" t="s">
        <v>42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3">
        <f>J10-L10-M10-O10-N10</f>
        <v>0</v>
      </c>
    </row>
    <row r="15" spans="1:22" ht="19" x14ac:dyDescent="0.2">
      <c r="A15" s="3" t="s">
        <v>38</v>
      </c>
      <c r="B15" s="3"/>
      <c r="C15" s="4" t="s">
        <v>17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3">
        <f>Q10+M10-P10</f>
        <v>0</v>
      </c>
    </row>
    <row r="16" spans="1:22" ht="19" x14ac:dyDescent="0.2">
      <c r="A16" s="3" t="s">
        <v>39</v>
      </c>
      <c r="B16" s="3"/>
      <c r="C16" s="4" t="s">
        <v>18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">
        <f>L10+N10+S10-R10</f>
        <v>0</v>
      </c>
    </row>
    <row r="17" spans="1:22" ht="19" x14ac:dyDescent="0.2">
      <c r="A17" s="3" t="s">
        <v>40</v>
      </c>
      <c r="B17" s="3"/>
      <c r="C17" s="4" t="s">
        <v>19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3">
        <f>O10+P10-S10-T10</f>
        <v>0</v>
      </c>
    </row>
    <row r="18" spans="1:22" ht="19" x14ac:dyDescent="0.2">
      <c r="A18" s="3" t="s">
        <v>41</v>
      </c>
      <c r="B18" s="3"/>
      <c r="C18" s="3" t="s">
        <v>20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f>R10+T10</f>
        <v>11</v>
      </c>
    </row>
    <row r="19" spans="1:22" ht="19" x14ac:dyDescent="0.2">
      <c r="A19" s="3" t="s">
        <v>21</v>
      </c>
      <c r="B19" s="3"/>
      <c r="C19" s="4" t="s">
        <v>22</v>
      </c>
      <c r="D19" s="4"/>
      <c r="E19" s="4"/>
      <c r="F19" s="4"/>
      <c r="G19" s="4"/>
      <c r="H19" s="4"/>
      <c r="I19" s="3"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">
        <f>I10</f>
        <v>0</v>
      </c>
    </row>
    <row r="20" spans="1:22" ht="19" x14ac:dyDescent="0.2">
      <c r="A20" s="3" t="s">
        <v>21</v>
      </c>
      <c r="B20" s="3"/>
      <c r="C20" s="4" t="s">
        <v>23</v>
      </c>
      <c r="D20" s="4"/>
      <c r="E20" s="4"/>
      <c r="F20" s="4"/>
      <c r="G20" s="4"/>
      <c r="H20" s="4"/>
      <c r="I20" s="4"/>
      <c r="J20" s="3">
        <v>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3">
        <f>J10</f>
        <v>8</v>
      </c>
    </row>
    <row r="21" spans="1:22" ht="19" x14ac:dyDescent="0.2">
      <c r="A21" s="3" t="s">
        <v>21</v>
      </c>
      <c r="B21" s="3"/>
      <c r="C21" s="4" t="s">
        <v>24</v>
      </c>
      <c r="D21" s="4"/>
      <c r="E21" s="4"/>
      <c r="F21" s="4"/>
      <c r="G21" s="4"/>
      <c r="H21" s="4"/>
      <c r="I21" s="4"/>
      <c r="J21" s="4"/>
      <c r="K21" s="3">
        <v>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3">
        <f>K10</f>
        <v>3</v>
      </c>
    </row>
    <row r="22" spans="1:22" ht="19" x14ac:dyDescent="0.2">
      <c r="A22" s="3" t="s">
        <v>21</v>
      </c>
      <c r="B22" s="3"/>
      <c r="C22" s="4" t="s">
        <v>25</v>
      </c>
      <c r="D22" s="4"/>
      <c r="E22" s="4"/>
      <c r="F22" s="4"/>
      <c r="G22" s="4"/>
      <c r="H22" s="4"/>
      <c r="I22" s="4"/>
      <c r="J22" s="4"/>
      <c r="K22" s="4"/>
      <c r="L22" s="3">
        <v>3</v>
      </c>
      <c r="M22" s="4"/>
      <c r="N22" s="4"/>
      <c r="O22" s="4"/>
      <c r="P22" s="4"/>
      <c r="Q22" s="4"/>
      <c r="R22" s="4"/>
      <c r="S22" s="4"/>
      <c r="T22" s="4"/>
      <c r="U22" s="4"/>
      <c r="V22" s="3">
        <f>L10</f>
        <v>3</v>
      </c>
    </row>
    <row r="23" spans="1:22" ht="19" x14ac:dyDescent="0.2">
      <c r="A23" s="3" t="s">
        <v>21</v>
      </c>
      <c r="B23" s="3"/>
      <c r="C23" s="4" t="s">
        <v>26</v>
      </c>
      <c r="D23" s="4"/>
      <c r="E23" s="4"/>
      <c r="F23" s="4"/>
      <c r="G23" s="4"/>
      <c r="H23" s="4"/>
      <c r="I23" s="4"/>
      <c r="J23" s="4"/>
      <c r="K23" s="4"/>
      <c r="L23" s="4"/>
      <c r="M23" s="3">
        <v>1</v>
      </c>
      <c r="N23" s="4"/>
      <c r="O23" s="4"/>
      <c r="P23" s="4"/>
      <c r="Q23" s="4"/>
      <c r="R23" s="4"/>
      <c r="S23" s="4"/>
      <c r="T23" s="4"/>
      <c r="U23" s="4"/>
      <c r="V23" s="3">
        <f>M10</f>
        <v>1</v>
      </c>
    </row>
    <row r="24" spans="1:22" ht="19" x14ac:dyDescent="0.2">
      <c r="A24" s="3" t="s">
        <v>21</v>
      </c>
      <c r="B24" s="3"/>
      <c r="C24" s="4" t="s">
        <v>27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3">
        <v>2</v>
      </c>
      <c r="O24" s="4"/>
      <c r="P24" s="4"/>
      <c r="Q24" s="4"/>
      <c r="R24" s="4"/>
      <c r="S24" s="4"/>
      <c r="T24" s="4"/>
      <c r="U24" s="4"/>
      <c r="V24" s="3">
        <f>N10</f>
        <v>2</v>
      </c>
    </row>
    <row r="25" spans="1:22" ht="19" x14ac:dyDescent="0.2">
      <c r="A25" s="3" t="s">
        <v>21</v>
      </c>
      <c r="B25" s="3"/>
      <c r="C25" s="4" t="s">
        <v>28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">
        <v>2</v>
      </c>
      <c r="P25" s="4"/>
      <c r="Q25" s="4"/>
      <c r="R25" s="4"/>
      <c r="S25" s="4"/>
      <c r="T25" s="4"/>
      <c r="U25" s="4"/>
      <c r="V25" s="3">
        <f>O10</f>
        <v>2</v>
      </c>
    </row>
    <row r="26" spans="1:22" ht="19" x14ac:dyDescent="0.2">
      <c r="A26" s="3" t="s">
        <v>21</v>
      </c>
      <c r="B26" s="3"/>
      <c r="C26" s="4" t="s">
        <v>29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3">
        <v>4</v>
      </c>
      <c r="Q26" s="4"/>
      <c r="R26" s="4"/>
      <c r="S26" s="4"/>
      <c r="T26" s="4"/>
      <c r="U26" s="4"/>
      <c r="V26" s="3">
        <f>P10</f>
        <v>4</v>
      </c>
    </row>
    <row r="27" spans="1:22" ht="19" x14ac:dyDescent="0.2">
      <c r="A27" s="3" t="s">
        <v>21</v>
      </c>
      <c r="B27" s="3"/>
      <c r="C27" s="4" t="s">
        <v>30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">
        <v>3</v>
      </c>
      <c r="R27" s="4"/>
      <c r="S27" s="4"/>
      <c r="T27" s="4"/>
      <c r="U27" s="4"/>
      <c r="V27" s="3">
        <f>Q10</f>
        <v>3</v>
      </c>
    </row>
    <row r="28" spans="1:22" ht="19" x14ac:dyDescent="0.2">
      <c r="A28" s="3" t="s">
        <v>21</v>
      </c>
      <c r="B28" s="3"/>
      <c r="C28" s="4" t="s">
        <v>31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>
        <v>5</v>
      </c>
      <c r="S28" s="4"/>
      <c r="T28" s="4"/>
      <c r="U28" s="4"/>
      <c r="V28" s="3">
        <f>R10</f>
        <v>5</v>
      </c>
    </row>
    <row r="29" spans="1:22" ht="19" x14ac:dyDescent="0.2">
      <c r="A29" s="3" t="s">
        <v>21</v>
      </c>
      <c r="B29" s="3"/>
      <c r="C29" s="4" t="s">
        <v>32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">
        <v>0</v>
      </c>
      <c r="T29" s="4"/>
      <c r="U29" s="4"/>
      <c r="V29" s="3">
        <f>S10</f>
        <v>0</v>
      </c>
    </row>
    <row r="30" spans="1:22" ht="19" x14ac:dyDescent="0.2">
      <c r="A30" s="3" t="s">
        <v>21</v>
      </c>
      <c r="B30" s="3"/>
      <c r="C30" s="4" t="s">
        <v>33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3">
        <v>6</v>
      </c>
      <c r="U30" s="4"/>
      <c r="V30" s="3">
        <f>T10</f>
        <v>6</v>
      </c>
    </row>
    <row r="34" spans="1:23" ht="24" x14ac:dyDescent="0.2">
      <c r="A34" s="5" t="s">
        <v>44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48" x14ac:dyDescent="0.2">
      <c r="A35" s="12" t="s">
        <v>68</v>
      </c>
      <c r="B35" s="13" t="s">
        <v>69</v>
      </c>
      <c r="C35" s="6" t="s">
        <v>45</v>
      </c>
      <c r="D35" s="6"/>
      <c r="E35" s="6"/>
      <c r="F35" s="5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5"/>
    </row>
    <row r="36" spans="1:23" ht="24" x14ac:dyDescent="0.2">
      <c r="A36" s="10"/>
      <c r="B36" s="10"/>
      <c r="C36" s="10"/>
      <c r="D36" s="11" t="s">
        <v>1</v>
      </c>
      <c r="E36" s="8" t="s">
        <v>2</v>
      </c>
      <c r="F36" s="8" t="s">
        <v>67</v>
      </c>
      <c r="G36" s="8" t="s">
        <v>3</v>
      </c>
      <c r="H36" s="8" t="s">
        <v>4</v>
      </c>
      <c r="I36" s="8" t="s">
        <v>5</v>
      </c>
      <c r="J36" s="8" t="s">
        <v>6</v>
      </c>
      <c r="K36" s="8" t="s">
        <v>7</v>
      </c>
      <c r="L36" s="8" t="s">
        <v>8</v>
      </c>
      <c r="M36" s="8" t="s">
        <v>10</v>
      </c>
      <c r="N36" s="8" t="s">
        <v>11</v>
      </c>
      <c r="O36" s="8" t="s">
        <v>12</v>
      </c>
      <c r="P36" s="9" t="s">
        <v>46</v>
      </c>
      <c r="Q36" s="9" t="s">
        <v>47</v>
      </c>
      <c r="R36" s="9" t="s">
        <v>48</v>
      </c>
      <c r="S36" s="9" t="s">
        <v>49</v>
      </c>
      <c r="T36" s="9" t="s">
        <v>50</v>
      </c>
      <c r="U36" s="9" t="s">
        <v>51</v>
      </c>
      <c r="V36" s="9" t="s">
        <v>52</v>
      </c>
      <c r="W36" s="5" t="s">
        <v>64</v>
      </c>
    </row>
    <row r="37" spans="1:23" ht="24" x14ac:dyDescent="0.2">
      <c r="A37" s="10"/>
      <c r="B37" s="10"/>
      <c r="C37" s="10"/>
      <c r="D37" s="2">
        <v>0</v>
      </c>
      <c r="E37" s="2">
        <v>0</v>
      </c>
      <c r="F37" s="2">
        <v>0</v>
      </c>
      <c r="G37" s="2">
        <v>1</v>
      </c>
      <c r="H37" s="2">
        <v>0</v>
      </c>
      <c r="I37" s="2">
        <v>0</v>
      </c>
      <c r="J37" s="2">
        <v>1</v>
      </c>
      <c r="K37" s="2">
        <v>1</v>
      </c>
      <c r="L37" s="2">
        <v>1</v>
      </c>
      <c r="M37" s="2">
        <v>0</v>
      </c>
      <c r="N37" s="2">
        <v>0</v>
      </c>
      <c r="O37" s="2">
        <v>0</v>
      </c>
      <c r="P37" s="2">
        <v>1</v>
      </c>
      <c r="Q37" s="2">
        <v>1</v>
      </c>
      <c r="R37" s="2">
        <v>1</v>
      </c>
      <c r="S37" s="2">
        <v>1</v>
      </c>
      <c r="T37" s="2">
        <v>0</v>
      </c>
      <c r="U37" s="2">
        <v>0</v>
      </c>
      <c r="V37" s="2">
        <v>0</v>
      </c>
      <c r="W37" s="7">
        <f>5*D37+13*E37+3*F37+3*G37+7*H37+5*I37+2*J37+2*K37+4*L37+5*M37+9*N37+10*O37</f>
        <v>11</v>
      </c>
    </row>
    <row r="38" spans="1:23" ht="24" x14ac:dyDescent="0.2">
      <c r="A38" s="5" t="s">
        <v>15</v>
      </c>
      <c r="B38" s="5"/>
      <c r="C38" s="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5"/>
    </row>
    <row r="39" spans="1:23" ht="24" x14ac:dyDescent="0.2">
      <c r="A39" s="5" t="s">
        <v>53</v>
      </c>
      <c r="B39" s="5"/>
      <c r="C39" s="5"/>
      <c r="D39" s="5">
        <v>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">
        <v>1</v>
      </c>
      <c r="Q39" s="5">
        <v>1</v>
      </c>
      <c r="R39" s="2"/>
      <c r="S39" s="2"/>
      <c r="T39" s="2"/>
      <c r="U39" s="2"/>
      <c r="V39" s="2"/>
      <c r="W39" s="5">
        <f>D37-P37+Q37</f>
        <v>0</v>
      </c>
    </row>
    <row r="40" spans="1:23" ht="24" x14ac:dyDescent="0.2">
      <c r="A40" s="5" t="s">
        <v>54</v>
      </c>
      <c r="B40" s="5"/>
      <c r="C40" s="5"/>
      <c r="D40" s="2"/>
      <c r="E40" s="5">
        <v>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5">
        <v>1</v>
      </c>
      <c r="Q40" s="2"/>
      <c r="R40" s="5">
        <v>1</v>
      </c>
      <c r="S40" s="2"/>
      <c r="T40" s="2"/>
      <c r="U40" s="2"/>
      <c r="V40" s="2"/>
      <c r="W40" s="5">
        <f>E37-P37+R37</f>
        <v>0</v>
      </c>
    </row>
    <row r="41" spans="1:23" ht="24" x14ac:dyDescent="0.2">
      <c r="A41" s="5" t="s">
        <v>55</v>
      </c>
      <c r="B41" s="5"/>
      <c r="C41" s="5"/>
      <c r="D41" s="2"/>
      <c r="E41" s="2"/>
      <c r="F41" s="5">
        <v>0</v>
      </c>
      <c r="G41" s="2"/>
      <c r="H41" s="2"/>
      <c r="I41" s="2"/>
      <c r="J41" s="2"/>
      <c r="K41" s="2"/>
      <c r="L41" s="2"/>
      <c r="M41" s="2"/>
      <c r="N41" s="2"/>
      <c r="O41" s="2"/>
      <c r="P41" s="5">
        <v>1</v>
      </c>
      <c r="Q41" s="2"/>
      <c r="R41" s="5">
        <v>1</v>
      </c>
      <c r="S41" s="2"/>
      <c r="T41" s="2"/>
      <c r="U41" s="2"/>
      <c r="V41" s="2"/>
      <c r="W41" s="5">
        <f>F37-P37+S37</f>
        <v>0</v>
      </c>
    </row>
    <row r="42" spans="1:23" ht="24" x14ac:dyDescent="0.2">
      <c r="A42" s="5" t="s">
        <v>56</v>
      </c>
      <c r="B42" s="5"/>
      <c r="C42" s="5"/>
      <c r="D42" s="2"/>
      <c r="E42" s="2"/>
      <c r="F42" s="2"/>
      <c r="G42" s="5">
        <v>0</v>
      </c>
      <c r="H42" s="2"/>
      <c r="I42" s="2"/>
      <c r="J42" s="2"/>
      <c r="K42" s="2"/>
      <c r="L42" s="2"/>
      <c r="M42" s="2"/>
      <c r="N42" s="2"/>
      <c r="O42" s="2"/>
      <c r="P42" s="2"/>
      <c r="Q42" s="5">
        <v>1</v>
      </c>
      <c r="R42" s="2"/>
      <c r="S42" s="2"/>
      <c r="T42" s="5">
        <v>0</v>
      </c>
      <c r="U42" s="2"/>
      <c r="V42" s="2"/>
      <c r="W42" s="5">
        <f>G37-Q37+T37</f>
        <v>0</v>
      </c>
    </row>
    <row r="43" spans="1:23" ht="24" x14ac:dyDescent="0.2">
      <c r="A43" s="5" t="s">
        <v>65</v>
      </c>
      <c r="B43" s="5"/>
      <c r="C43" s="5"/>
      <c r="D43" s="2"/>
      <c r="E43" s="2"/>
      <c r="F43" s="2"/>
      <c r="G43" s="2"/>
      <c r="H43" s="5">
        <v>0</v>
      </c>
      <c r="I43" s="2"/>
      <c r="J43" s="2"/>
      <c r="K43" s="2"/>
      <c r="L43" s="2"/>
      <c r="M43" s="2"/>
      <c r="N43" s="2"/>
      <c r="O43" s="2"/>
      <c r="P43" s="2"/>
      <c r="Q43" s="5">
        <v>1</v>
      </c>
      <c r="R43" s="5">
        <v>1</v>
      </c>
      <c r="S43" s="2"/>
      <c r="T43" s="2"/>
      <c r="U43" s="2"/>
      <c r="V43" s="2"/>
      <c r="W43" s="5">
        <f>H37-R37+Q37</f>
        <v>0</v>
      </c>
    </row>
    <row r="44" spans="1:23" ht="24" x14ac:dyDescent="0.2">
      <c r="A44" s="5" t="s">
        <v>57</v>
      </c>
      <c r="B44" s="5"/>
      <c r="C44" s="5"/>
      <c r="D44" s="2"/>
      <c r="E44" s="2"/>
      <c r="F44" s="2"/>
      <c r="G44" s="2"/>
      <c r="H44" s="2"/>
      <c r="I44" s="5">
        <v>1</v>
      </c>
      <c r="J44" s="2"/>
      <c r="K44" s="2"/>
      <c r="L44" s="2"/>
      <c r="M44" s="2"/>
      <c r="N44" s="2"/>
      <c r="O44" s="2"/>
      <c r="P44" s="2"/>
      <c r="Q44" s="2"/>
      <c r="R44" s="5">
        <v>1</v>
      </c>
      <c r="S44" s="5">
        <v>1</v>
      </c>
      <c r="T44" s="2"/>
      <c r="U44" s="2"/>
      <c r="V44" s="2"/>
      <c r="W44" s="5">
        <f>I37-R37+S37</f>
        <v>0</v>
      </c>
    </row>
    <row r="45" spans="1:23" ht="24" x14ac:dyDescent="0.2">
      <c r="A45" s="5" t="s">
        <v>60</v>
      </c>
      <c r="B45" s="5"/>
      <c r="C45" s="5"/>
      <c r="D45" s="2"/>
      <c r="E45" s="2"/>
      <c r="F45" s="2"/>
      <c r="G45" s="2"/>
      <c r="H45" s="2"/>
      <c r="I45" s="2"/>
      <c r="J45" s="5">
        <v>1</v>
      </c>
      <c r="K45" s="2"/>
      <c r="L45" s="2"/>
      <c r="M45" s="2"/>
      <c r="N45" s="2"/>
      <c r="O45" s="2"/>
      <c r="P45" s="2"/>
      <c r="Q45" s="2"/>
      <c r="R45" s="5">
        <v>1</v>
      </c>
      <c r="S45" s="2"/>
      <c r="T45" s="5">
        <v>0</v>
      </c>
      <c r="U45" s="2"/>
      <c r="V45" s="2"/>
      <c r="W45" s="5">
        <f>J37-R37+T37</f>
        <v>0</v>
      </c>
    </row>
    <row r="46" spans="1:23" ht="24" x14ac:dyDescent="0.2">
      <c r="A46" s="5" t="s">
        <v>58</v>
      </c>
      <c r="B46" s="5"/>
      <c r="C46" s="5"/>
      <c r="D46" s="2"/>
      <c r="E46" s="2"/>
      <c r="F46" s="2"/>
      <c r="G46" s="2"/>
      <c r="H46" s="2"/>
      <c r="I46" s="2"/>
      <c r="J46" s="2"/>
      <c r="K46" s="5">
        <v>1</v>
      </c>
      <c r="L46" s="2"/>
      <c r="M46" s="2"/>
      <c r="N46" s="2"/>
      <c r="O46" s="2"/>
      <c r="P46" s="2"/>
      <c r="Q46" s="2"/>
      <c r="R46" s="5">
        <v>1</v>
      </c>
      <c r="S46" s="2"/>
      <c r="T46" s="2"/>
      <c r="U46" s="5">
        <v>0</v>
      </c>
      <c r="V46" s="2"/>
      <c r="W46" s="5">
        <f>K37-R37+U37</f>
        <v>0</v>
      </c>
    </row>
    <row r="47" spans="1:23" ht="24" x14ac:dyDescent="0.2">
      <c r="A47" s="5" t="s">
        <v>59</v>
      </c>
      <c r="B47" s="5"/>
      <c r="C47" s="5"/>
      <c r="D47" s="2"/>
      <c r="E47" s="2"/>
      <c r="F47" s="2"/>
      <c r="G47" s="2"/>
      <c r="H47" s="2"/>
      <c r="I47" s="2"/>
      <c r="J47" s="2"/>
      <c r="K47" s="2"/>
      <c r="L47" s="5">
        <v>0</v>
      </c>
      <c r="M47" s="2"/>
      <c r="N47" s="2"/>
      <c r="O47" s="2"/>
      <c r="P47" s="2"/>
      <c r="Q47" s="2"/>
      <c r="R47" s="2"/>
      <c r="S47" s="5">
        <v>1</v>
      </c>
      <c r="T47" s="2"/>
      <c r="U47" s="5">
        <v>0</v>
      </c>
      <c r="V47" s="2"/>
      <c r="W47" s="5">
        <f>L37-S37+U37</f>
        <v>0</v>
      </c>
    </row>
    <row r="48" spans="1:23" ht="24" x14ac:dyDescent="0.2">
      <c r="A48" s="5" t="s">
        <v>66</v>
      </c>
      <c r="B48" s="5"/>
      <c r="C48" s="5"/>
      <c r="D48" s="2"/>
      <c r="E48" s="2"/>
      <c r="F48" s="2"/>
      <c r="G48" s="2"/>
      <c r="H48" s="2"/>
      <c r="I48" s="2"/>
      <c r="J48" s="2"/>
      <c r="K48" s="2"/>
      <c r="L48" s="2"/>
      <c r="M48" s="5">
        <v>0</v>
      </c>
      <c r="N48" s="2"/>
      <c r="O48" s="2"/>
      <c r="P48" s="2"/>
      <c r="Q48" s="2"/>
      <c r="R48" s="2"/>
      <c r="S48" s="2"/>
      <c r="T48" s="5">
        <v>0</v>
      </c>
      <c r="U48" s="2"/>
      <c r="V48" s="5">
        <v>0</v>
      </c>
      <c r="W48" s="5">
        <f>N37-U37+T37</f>
        <v>0</v>
      </c>
    </row>
    <row r="49" spans="1:23" ht="24" x14ac:dyDescent="0.2">
      <c r="A49" s="5" t="s">
        <v>61</v>
      </c>
      <c r="B49" s="5"/>
      <c r="C49" s="5"/>
      <c r="D49" s="2"/>
      <c r="E49" s="2"/>
      <c r="F49" s="2"/>
      <c r="G49" s="2"/>
      <c r="H49" s="2"/>
      <c r="I49" s="2"/>
      <c r="J49" s="2"/>
      <c r="K49" s="2"/>
      <c r="L49" s="2"/>
      <c r="M49" s="2"/>
      <c r="N49" s="5">
        <v>0</v>
      </c>
      <c r="O49" s="2"/>
      <c r="P49" s="2"/>
      <c r="Q49" s="2"/>
      <c r="R49" s="2"/>
      <c r="S49" s="2"/>
      <c r="T49" s="5">
        <v>0</v>
      </c>
      <c r="U49" s="5">
        <v>0</v>
      </c>
      <c r="V49" s="2"/>
      <c r="W49" s="5">
        <f>O37-U37+V37</f>
        <v>0</v>
      </c>
    </row>
    <row r="50" spans="1:23" ht="24" x14ac:dyDescent="0.2">
      <c r="A50" s="5" t="s">
        <v>62</v>
      </c>
      <c r="B50" s="5"/>
      <c r="C50" s="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>
        <v>0</v>
      </c>
      <c r="P50" s="2"/>
      <c r="Q50" s="2"/>
      <c r="R50" s="2"/>
      <c r="S50" s="2"/>
      <c r="T50" s="2"/>
      <c r="U50" s="5">
        <v>0</v>
      </c>
      <c r="V50" s="5">
        <v>0</v>
      </c>
      <c r="W50" s="5">
        <f>M37-T37+V37</f>
        <v>0</v>
      </c>
    </row>
    <row r="51" spans="1:23" ht="24" x14ac:dyDescent="0.2">
      <c r="A51" s="5" t="s">
        <v>63</v>
      </c>
      <c r="B51" s="5"/>
      <c r="C51" s="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>
        <v>1</v>
      </c>
      <c r="Q51" s="2"/>
      <c r="R51" s="2"/>
      <c r="S51" s="2"/>
      <c r="T51" s="2"/>
      <c r="U51" s="2"/>
      <c r="V51" s="5">
        <v>0</v>
      </c>
      <c r="W51" s="5">
        <f>P37-V37</f>
        <v>1</v>
      </c>
    </row>
    <row r="52" spans="1:23" x14ac:dyDescent="0.2">
      <c r="A52" s="1"/>
      <c r="B52" s="1"/>
      <c r="C52" s="1"/>
      <c r="D52" s="1"/>
      <c r="E52" s="1"/>
      <c r="F52" s="1"/>
      <c r="G52" s="1"/>
      <c r="H52" s="1"/>
    </row>
    <row r="53" spans="1:23" x14ac:dyDescent="0.2">
      <c r="A53" s="1"/>
      <c r="B53" s="1"/>
      <c r="C53" s="1"/>
      <c r="D53" s="1"/>
      <c r="E53" s="1"/>
      <c r="F53" s="1"/>
      <c r="G53" s="1"/>
      <c r="H53" s="1"/>
    </row>
    <row r="54" spans="1:23" x14ac:dyDescent="0.2">
      <c r="A54" s="1"/>
      <c r="B54" s="1"/>
      <c r="C54" s="1"/>
      <c r="D54" s="1"/>
      <c r="E54" s="1"/>
      <c r="F54" s="1"/>
      <c r="G54" s="1"/>
      <c r="H54" s="1"/>
    </row>
    <row r="55" spans="1:23" x14ac:dyDescent="0.2">
      <c r="A55" s="1"/>
      <c r="B55" s="1"/>
      <c r="C55" s="1"/>
      <c r="D55" s="1"/>
      <c r="E55" s="1"/>
      <c r="F55" s="1"/>
      <c r="G55" s="1"/>
      <c r="H55" s="1"/>
    </row>
    <row r="56" spans="1:23" x14ac:dyDescent="0.2">
      <c r="A56" s="1"/>
      <c r="B56" s="1"/>
      <c r="C56" s="1"/>
      <c r="D56" s="1"/>
      <c r="E56" s="1"/>
      <c r="F56" s="1"/>
      <c r="G56" s="1"/>
      <c r="H56" s="1"/>
    </row>
    <row r="57" spans="1:23" x14ac:dyDescent="0.2">
      <c r="A57" s="1"/>
      <c r="B57" s="1"/>
      <c r="C57" s="1"/>
      <c r="D57" s="1"/>
      <c r="E57" s="1"/>
      <c r="F57" s="1"/>
      <c r="G57" s="1"/>
      <c r="H57" s="1"/>
    </row>
    <row r="58" spans="1:23" x14ac:dyDescent="0.2">
      <c r="A58" s="1"/>
      <c r="B58" s="1"/>
      <c r="C58" s="1"/>
      <c r="D58" s="1"/>
      <c r="E58" s="1"/>
      <c r="F58" s="1"/>
      <c r="G58" s="1"/>
      <c r="H58" s="1"/>
    </row>
    <row r="59" spans="1:23" x14ac:dyDescent="0.2">
      <c r="A59" s="1"/>
      <c r="B59" s="1"/>
      <c r="C59" s="1"/>
      <c r="D59" s="1"/>
      <c r="E59" s="1"/>
      <c r="F59" s="1"/>
      <c r="G59" s="1"/>
      <c r="H59" s="1"/>
    </row>
    <row r="60" spans="1:23" x14ac:dyDescent="0.2">
      <c r="A60" s="1"/>
      <c r="B60" s="1"/>
      <c r="C60" s="1"/>
      <c r="D60" s="1"/>
      <c r="E60" s="1"/>
      <c r="F60" s="1"/>
      <c r="G60" s="1"/>
      <c r="H60" s="1"/>
    </row>
    <row r="61" spans="1:23" x14ac:dyDescent="0.2">
      <c r="A61" s="1"/>
      <c r="B61" s="1"/>
      <c r="C61" s="1"/>
      <c r="D61" s="1"/>
      <c r="E61" s="1"/>
      <c r="F61" s="1"/>
      <c r="G61" s="1"/>
      <c r="H61" s="1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Q7" sqref="Q7"/>
    </sheetView>
  </sheetViews>
  <sheetFormatPr baseColWidth="10" defaultRowHeight="15" x14ac:dyDescent="0.2"/>
  <cols>
    <col min="1" max="1" width="19.83203125" bestFit="1" customWidth="1"/>
    <col min="2" max="2" width="24.5" bestFit="1" customWidth="1"/>
    <col min="3" max="4" width="4.5" bestFit="1" customWidth="1"/>
    <col min="5" max="6" width="4.83203125" bestFit="1" customWidth="1"/>
    <col min="7" max="7" width="4.6640625" bestFit="1" customWidth="1"/>
    <col min="8" max="9" width="4.83203125" bestFit="1" customWidth="1"/>
    <col min="10" max="10" width="4.5" bestFit="1" customWidth="1"/>
    <col min="11" max="11" width="4.33203125" bestFit="1" customWidth="1"/>
    <col min="12" max="12" width="4.5" bestFit="1" customWidth="1"/>
    <col min="13" max="13" width="4.83203125" bestFit="1" customWidth="1"/>
    <col min="14" max="14" width="4.33203125" bestFit="1" customWidth="1"/>
    <col min="15" max="15" width="5.83203125" bestFit="1" customWidth="1"/>
  </cols>
  <sheetData>
    <row r="1" spans="1:15" ht="19" x14ac:dyDescent="0.2">
      <c r="A1" s="3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 ht="19" x14ac:dyDescent="0.2">
      <c r="A2" s="3" t="s">
        <v>14</v>
      </c>
      <c r="B2" s="3" t="s">
        <v>43</v>
      </c>
      <c r="C2" s="4">
        <v>0</v>
      </c>
      <c r="D2" s="4">
        <v>8</v>
      </c>
      <c r="E2" s="4">
        <v>3</v>
      </c>
      <c r="F2" s="4">
        <v>3</v>
      </c>
      <c r="G2" s="4">
        <v>1</v>
      </c>
      <c r="H2" s="4">
        <v>2</v>
      </c>
      <c r="I2" s="4">
        <v>2</v>
      </c>
      <c r="J2" s="4">
        <v>4</v>
      </c>
      <c r="K2" s="4">
        <v>3</v>
      </c>
      <c r="L2" s="4">
        <v>5</v>
      </c>
      <c r="M2" s="4">
        <v>0</v>
      </c>
      <c r="N2" s="4">
        <v>6</v>
      </c>
      <c r="O2" s="3">
        <f>SUM(C2:N2)</f>
        <v>37</v>
      </c>
    </row>
    <row r="3" spans="1:15" ht="19" x14ac:dyDescent="0.2">
      <c r="A3" s="3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"/>
    </row>
    <row r="4" spans="1:15" ht="19" x14ac:dyDescent="0.2">
      <c r="A4" s="3" t="s">
        <v>35</v>
      </c>
      <c r="B4" s="3" t="s">
        <v>34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>-K2-C2-D2</f>
        <v>-11</v>
      </c>
    </row>
    <row r="5" spans="1:15" ht="19" x14ac:dyDescent="0.2">
      <c r="A5" s="3" t="s">
        <v>36</v>
      </c>
      <c r="B5" s="4" t="s">
        <v>16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3">
        <f>C2+F2-E2</f>
        <v>0</v>
      </c>
    </row>
    <row r="6" spans="1:15" ht="19" x14ac:dyDescent="0.2">
      <c r="A6" s="3" t="s">
        <v>37</v>
      </c>
      <c r="B6" s="4" t="s">
        <v>42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3">
        <f>D2-F2-G2-I2-H2</f>
        <v>0</v>
      </c>
    </row>
    <row r="7" spans="1:15" ht="19" x14ac:dyDescent="0.2">
      <c r="A7" s="3" t="s">
        <v>38</v>
      </c>
      <c r="B7" s="4" t="s">
        <v>17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3">
        <f>K2+G2-J2</f>
        <v>0</v>
      </c>
    </row>
    <row r="8" spans="1:15" ht="19" x14ac:dyDescent="0.2">
      <c r="A8" s="3" t="s">
        <v>39</v>
      </c>
      <c r="B8" s="4" t="s">
        <v>18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3">
        <f>F2+H2+M2-L2</f>
        <v>0</v>
      </c>
    </row>
    <row r="9" spans="1:15" ht="19" x14ac:dyDescent="0.2">
      <c r="A9" s="3" t="s">
        <v>40</v>
      </c>
      <c r="B9" s="4" t="s">
        <v>19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3">
        <f>I2+J2-M2-N2</f>
        <v>0</v>
      </c>
    </row>
    <row r="10" spans="1:15" ht="19" x14ac:dyDescent="0.2">
      <c r="A10" s="3" t="s">
        <v>41</v>
      </c>
      <c r="B10" s="3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>
        <f>L2+N2</f>
        <v>11</v>
      </c>
    </row>
    <row r="11" spans="1:15" ht="19" x14ac:dyDescent="0.2">
      <c r="A11" s="3" t="s">
        <v>21</v>
      </c>
      <c r="B11" s="4" t="s">
        <v>22</v>
      </c>
      <c r="C11" s="3">
        <v>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3">
        <f>C2</f>
        <v>0</v>
      </c>
    </row>
    <row r="12" spans="1:15" ht="19" x14ac:dyDescent="0.2">
      <c r="A12" s="3" t="s">
        <v>21</v>
      </c>
      <c r="B12" s="4" t="s">
        <v>23</v>
      </c>
      <c r="C12" s="4"/>
      <c r="D12" s="3">
        <v>8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3">
        <f>D2</f>
        <v>8</v>
      </c>
    </row>
    <row r="13" spans="1:15" ht="19" x14ac:dyDescent="0.2">
      <c r="A13" s="3" t="s">
        <v>21</v>
      </c>
      <c r="B13" s="4" t="s">
        <v>24</v>
      </c>
      <c r="C13" s="4"/>
      <c r="D13" s="4"/>
      <c r="E13" s="3">
        <v>3</v>
      </c>
      <c r="F13" s="4"/>
      <c r="G13" s="4"/>
      <c r="H13" s="4"/>
      <c r="I13" s="4"/>
      <c r="J13" s="4"/>
      <c r="K13" s="4"/>
      <c r="L13" s="4"/>
      <c r="M13" s="4"/>
      <c r="N13" s="4"/>
      <c r="O13" s="3">
        <f>E2</f>
        <v>3</v>
      </c>
    </row>
    <row r="14" spans="1:15" ht="19" x14ac:dyDescent="0.2">
      <c r="A14" s="3" t="s">
        <v>21</v>
      </c>
      <c r="B14" s="4" t="s">
        <v>25</v>
      </c>
      <c r="C14" s="4"/>
      <c r="D14" s="4"/>
      <c r="E14" s="4"/>
      <c r="F14" s="3">
        <v>3</v>
      </c>
      <c r="G14" s="4"/>
      <c r="H14" s="4"/>
      <c r="I14" s="4"/>
      <c r="J14" s="4"/>
      <c r="K14" s="4"/>
      <c r="L14" s="4"/>
      <c r="M14" s="4"/>
      <c r="N14" s="4"/>
      <c r="O14" s="3">
        <f>F2</f>
        <v>3</v>
      </c>
    </row>
    <row r="15" spans="1:15" ht="19" x14ac:dyDescent="0.2">
      <c r="A15" s="3" t="s">
        <v>21</v>
      </c>
      <c r="B15" s="4" t="s">
        <v>26</v>
      </c>
      <c r="C15" s="4"/>
      <c r="D15" s="4"/>
      <c r="E15" s="4"/>
      <c r="F15" s="4"/>
      <c r="G15" s="3">
        <v>1</v>
      </c>
      <c r="H15" s="4"/>
      <c r="I15" s="4"/>
      <c r="J15" s="4"/>
      <c r="K15" s="4"/>
      <c r="L15" s="4"/>
      <c r="M15" s="4"/>
      <c r="N15" s="4"/>
      <c r="O15" s="3">
        <f>G2</f>
        <v>1</v>
      </c>
    </row>
    <row r="16" spans="1:15" ht="19" x14ac:dyDescent="0.2">
      <c r="A16" s="3" t="s">
        <v>21</v>
      </c>
      <c r="B16" s="4" t="s">
        <v>27</v>
      </c>
      <c r="C16" s="4"/>
      <c r="D16" s="4"/>
      <c r="E16" s="4"/>
      <c r="F16" s="4"/>
      <c r="G16" s="4"/>
      <c r="H16" s="3">
        <v>2</v>
      </c>
      <c r="I16" s="4"/>
      <c r="J16" s="4"/>
      <c r="K16" s="4"/>
      <c r="L16" s="4"/>
      <c r="M16" s="4"/>
      <c r="N16" s="4"/>
      <c r="O16" s="3">
        <f>H2</f>
        <v>2</v>
      </c>
    </row>
    <row r="17" spans="1:15" ht="19" x14ac:dyDescent="0.2">
      <c r="A17" s="3" t="s">
        <v>21</v>
      </c>
      <c r="B17" s="4" t="s">
        <v>28</v>
      </c>
      <c r="C17" s="4"/>
      <c r="D17" s="4"/>
      <c r="E17" s="4"/>
      <c r="F17" s="4"/>
      <c r="G17" s="4"/>
      <c r="H17" s="4"/>
      <c r="I17" s="3">
        <v>2</v>
      </c>
      <c r="J17" s="4"/>
      <c r="K17" s="4"/>
      <c r="L17" s="4"/>
      <c r="M17" s="4"/>
      <c r="N17" s="4"/>
      <c r="O17" s="3">
        <f>I2</f>
        <v>2</v>
      </c>
    </row>
    <row r="18" spans="1:15" ht="19" x14ac:dyDescent="0.2">
      <c r="A18" s="3" t="s">
        <v>21</v>
      </c>
      <c r="B18" s="4" t="s">
        <v>29</v>
      </c>
      <c r="C18" s="4"/>
      <c r="D18" s="4"/>
      <c r="E18" s="4"/>
      <c r="F18" s="4"/>
      <c r="G18" s="4"/>
      <c r="H18" s="4"/>
      <c r="I18" s="4"/>
      <c r="J18" s="3">
        <v>4</v>
      </c>
      <c r="K18" s="4"/>
      <c r="L18" s="4"/>
      <c r="M18" s="4"/>
      <c r="N18" s="4"/>
      <c r="O18" s="3">
        <f>J2</f>
        <v>4</v>
      </c>
    </row>
    <row r="19" spans="1:15" ht="19" x14ac:dyDescent="0.2">
      <c r="A19" s="3" t="s">
        <v>21</v>
      </c>
      <c r="B19" s="4" t="s">
        <v>30</v>
      </c>
      <c r="C19" s="4"/>
      <c r="D19" s="4"/>
      <c r="E19" s="4"/>
      <c r="F19" s="4"/>
      <c r="G19" s="4"/>
      <c r="H19" s="4"/>
      <c r="I19" s="4"/>
      <c r="J19" s="4"/>
      <c r="K19" s="3">
        <v>3</v>
      </c>
      <c r="L19" s="4"/>
      <c r="M19" s="4"/>
      <c r="N19" s="4"/>
      <c r="O19" s="3">
        <f>K2</f>
        <v>3</v>
      </c>
    </row>
    <row r="20" spans="1:15" ht="19" x14ac:dyDescent="0.2">
      <c r="A20" s="3" t="s">
        <v>21</v>
      </c>
      <c r="B20" s="4" t="s">
        <v>31</v>
      </c>
      <c r="C20" s="4"/>
      <c r="D20" s="4"/>
      <c r="E20" s="4"/>
      <c r="F20" s="4"/>
      <c r="G20" s="4"/>
      <c r="H20" s="4"/>
      <c r="I20" s="4"/>
      <c r="J20" s="4"/>
      <c r="K20" s="4"/>
      <c r="L20" s="3">
        <v>5</v>
      </c>
      <c r="M20" s="4"/>
      <c r="N20" s="4"/>
      <c r="O20" s="3">
        <f>L2</f>
        <v>5</v>
      </c>
    </row>
    <row r="21" spans="1:15" ht="19" x14ac:dyDescent="0.2">
      <c r="A21" s="3" t="s">
        <v>21</v>
      </c>
      <c r="B21" s="4" t="s">
        <v>32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3">
        <v>0</v>
      </c>
      <c r="N21" s="4"/>
      <c r="O21" s="3">
        <f>M2</f>
        <v>0</v>
      </c>
    </row>
    <row r="22" spans="1:15" ht="19" x14ac:dyDescent="0.2">
      <c r="A22" s="3" t="s">
        <v>21</v>
      </c>
      <c r="B22" s="4" t="s">
        <v>33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3">
        <v>6</v>
      </c>
      <c r="O22" s="3">
        <f>N2</f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Veronique</cp:lastModifiedBy>
  <dcterms:created xsi:type="dcterms:W3CDTF">2017-12-01T10:13:24Z</dcterms:created>
  <dcterms:modified xsi:type="dcterms:W3CDTF">2017-12-05T17:44:29Z</dcterms:modified>
</cp:coreProperties>
</file>