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a61\OneDrive\Рабочий стол\уеба\ЛАБЫ\3 курс\ТМО\"/>
    </mc:Choice>
  </mc:AlternateContent>
  <bookViews>
    <workbookView xWindow="0" yWindow="0" windowWidth="18996" windowHeight="9192" activeTab="1"/>
  </bookViews>
  <sheets>
    <sheet name="гипо" sheetId="1" r:id="rId1"/>
    <sheet name="гипер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4" i="2"/>
  <c r="I8" i="2"/>
  <c r="I7" i="2" l="1"/>
  <c r="E6" i="2"/>
  <c r="I7" i="1"/>
  <c r="O4" i="1"/>
  <c r="Q7" i="1"/>
  <c r="O7" i="1"/>
  <c r="H2" i="1"/>
  <c r="E4" i="1"/>
  <c r="E6" i="1"/>
  <c r="E5" i="1"/>
  <c r="E7" i="2" l="1"/>
  <c r="H4" i="2" s="1"/>
  <c r="N5" i="2"/>
  <c r="N6" i="2" s="1"/>
  <c r="H2" i="2"/>
  <c r="I9" i="2" l="1"/>
  <c r="I10" i="2"/>
  <c r="O4" i="2" s="1"/>
  <c r="N7" i="2"/>
  <c r="E7" i="1"/>
  <c r="H4" i="1" s="1"/>
  <c r="O6" i="2" l="1"/>
  <c r="I9" i="1"/>
  <c r="I8" i="1"/>
  <c r="I10" i="1" s="1"/>
  <c r="O103" i="2"/>
  <c r="O95" i="2"/>
  <c r="O87" i="2"/>
  <c r="O79" i="2"/>
  <c r="O71" i="2"/>
  <c r="O63" i="2"/>
  <c r="O55" i="2"/>
  <c r="O47" i="2"/>
  <c r="O39" i="2"/>
  <c r="O31" i="2"/>
  <c r="O23" i="2"/>
  <c r="O15" i="2"/>
  <c r="O7" i="2"/>
  <c r="O102" i="2"/>
  <c r="O94" i="2"/>
  <c r="O86" i="2"/>
  <c r="O78" i="2"/>
  <c r="O70" i="2"/>
  <c r="O62" i="2"/>
  <c r="O54" i="2"/>
  <c r="O46" i="2"/>
  <c r="O38" i="2"/>
  <c r="O30" i="2"/>
  <c r="O22" i="2"/>
  <c r="O14" i="2"/>
  <c r="O101" i="2"/>
  <c r="O93" i="2"/>
  <c r="O85" i="2"/>
  <c r="O77" i="2"/>
  <c r="O69" i="2"/>
  <c r="O61" i="2"/>
  <c r="O53" i="2"/>
  <c r="O45" i="2"/>
  <c r="O37" i="2"/>
  <c r="O29" i="2"/>
  <c r="O21" i="2"/>
  <c r="O13" i="2"/>
  <c r="O5" i="2"/>
  <c r="Q5" i="2" s="1"/>
  <c r="O100" i="2"/>
  <c r="O92" i="2"/>
  <c r="O84" i="2"/>
  <c r="O76" i="2"/>
  <c r="O68" i="2"/>
  <c r="O60" i="2"/>
  <c r="O52" i="2"/>
  <c r="O44" i="2"/>
  <c r="O36" i="2"/>
  <c r="O28" i="2"/>
  <c r="O20" i="2"/>
  <c r="O12" i="2"/>
  <c r="Q4" i="2"/>
  <c r="O99" i="2"/>
  <c r="O91" i="2"/>
  <c r="O83" i="2"/>
  <c r="O75" i="2"/>
  <c r="O67" i="2"/>
  <c r="O59" i="2"/>
  <c r="O51" i="2"/>
  <c r="O43" i="2"/>
  <c r="O35" i="2"/>
  <c r="O27" i="2"/>
  <c r="O19" i="2"/>
  <c r="O11" i="2"/>
  <c r="O98" i="2"/>
  <c r="O90" i="2"/>
  <c r="O82" i="2"/>
  <c r="O74" i="2"/>
  <c r="O66" i="2"/>
  <c r="O58" i="2"/>
  <c r="O50" i="2"/>
  <c r="O42" i="2"/>
  <c r="O34" i="2"/>
  <c r="O26" i="2"/>
  <c r="O18" i="2"/>
  <c r="O10" i="2"/>
  <c r="O97" i="2"/>
  <c r="O89" i="2"/>
  <c r="O81" i="2"/>
  <c r="O73" i="2"/>
  <c r="O65" i="2"/>
  <c r="O57" i="2"/>
  <c r="O49" i="2"/>
  <c r="O41" i="2"/>
  <c r="O33" i="2"/>
  <c r="O25" i="2"/>
  <c r="O17" i="2"/>
  <c r="O9" i="2"/>
  <c r="O96" i="2"/>
  <c r="O88" i="2"/>
  <c r="O80" i="2"/>
  <c r="O72" i="2"/>
  <c r="O64" i="2"/>
  <c r="O56" i="2"/>
  <c r="O48" i="2"/>
  <c r="O40" i="2"/>
  <c r="O32" i="2"/>
  <c r="O24" i="2"/>
  <c r="O16" i="2"/>
  <c r="O8" i="2"/>
  <c r="N8" i="2"/>
  <c r="Q6" i="2"/>
  <c r="Q7" i="2"/>
  <c r="O26" i="1" l="1"/>
  <c r="O19" i="1"/>
  <c r="O100" i="1"/>
  <c r="O93" i="1"/>
  <c r="O39" i="1"/>
  <c r="O32" i="1"/>
  <c r="O33" i="1"/>
  <c r="O90" i="1"/>
  <c r="O10" i="1"/>
  <c r="O50" i="1"/>
  <c r="O5" i="1"/>
  <c r="O101" i="1"/>
  <c r="O47" i="1"/>
  <c r="O40" i="1"/>
  <c r="O41" i="1"/>
  <c r="O98" i="1"/>
  <c r="O13" i="1"/>
  <c r="O55" i="1"/>
  <c r="O49" i="1"/>
  <c r="O22" i="1"/>
  <c r="O64" i="1"/>
  <c r="O6" i="1"/>
  <c r="O79" i="1"/>
  <c r="O52" i="1"/>
  <c r="O87" i="1"/>
  <c r="O36" i="1"/>
  <c r="O95" i="1"/>
  <c r="O20" i="1"/>
  <c r="O103" i="1"/>
  <c r="O8" i="1"/>
  <c r="O58" i="1"/>
  <c r="O84" i="1"/>
  <c r="O23" i="1"/>
  <c r="O17" i="1"/>
  <c r="O42" i="1"/>
  <c r="O92" i="1"/>
  <c r="O31" i="1"/>
  <c r="O25" i="1"/>
  <c r="O60" i="1"/>
  <c r="O54" i="1"/>
  <c r="O34" i="1"/>
  <c r="O62" i="1"/>
  <c r="O48" i="1"/>
  <c r="O67" i="1"/>
  <c r="O71" i="1"/>
  <c r="O46" i="1"/>
  <c r="O72" i="1"/>
  <c r="O30" i="1"/>
  <c r="O80" i="1"/>
  <c r="O14" i="1"/>
  <c r="O88" i="1"/>
  <c r="O99" i="1"/>
  <c r="O97" i="1"/>
  <c r="O76" i="1"/>
  <c r="O66" i="1"/>
  <c r="O51" i="1"/>
  <c r="O77" i="1"/>
  <c r="O16" i="1"/>
  <c r="O74" i="1"/>
  <c r="O35" i="1"/>
  <c r="O85" i="1"/>
  <c r="O24" i="1"/>
  <c r="O82" i="1"/>
  <c r="O44" i="1"/>
  <c r="O38" i="1"/>
  <c r="O18" i="1"/>
  <c r="O21" i="1"/>
  <c r="O70" i="1"/>
  <c r="O63" i="1"/>
  <c r="O56" i="1"/>
  <c r="O57" i="1"/>
  <c r="O75" i="1"/>
  <c r="O28" i="1"/>
  <c r="O68" i="1"/>
  <c r="O29" i="1"/>
  <c r="O78" i="1"/>
  <c r="O65" i="1"/>
  <c r="O83" i="1"/>
  <c r="O12" i="1"/>
  <c r="O37" i="1"/>
  <c r="O86" i="1"/>
  <c r="O73" i="1"/>
  <c r="O91" i="1"/>
  <c r="O59" i="1"/>
  <c r="O45" i="1"/>
  <c r="O94" i="1"/>
  <c r="O81" i="1"/>
  <c r="O43" i="1"/>
  <c r="O53" i="1"/>
  <c r="O102" i="1"/>
  <c r="O89" i="1"/>
  <c r="O27" i="1"/>
  <c r="O61" i="1"/>
  <c r="O96" i="1"/>
  <c r="O11" i="1"/>
  <c r="O69" i="1"/>
  <c r="O15" i="1"/>
  <c r="O9" i="1"/>
  <c r="N9" i="2"/>
  <c r="Q8" i="2"/>
  <c r="N10" i="2" l="1"/>
  <c r="Q9" i="2"/>
  <c r="N11" i="2" l="1"/>
  <c r="Q10" i="2"/>
  <c r="Q11" i="2" l="1"/>
  <c r="N12" i="2"/>
  <c r="N13" i="2" l="1"/>
  <c r="Q12" i="2"/>
  <c r="N14" i="2" l="1"/>
  <c r="Q13" i="2"/>
  <c r="N15" i="2" l="1"/>
  <c r="Q14" i="2"/>
  <c r="Q15" i="2" l="1"/>
  <c r="N16" i="2"/>
  <c r="N17" i="2" l="1"/>
  <c r="Q16" i="2"/>
  <c r="N18" i="2" l="1"/>
  <c r="Q17" i="2"/>
  <c r="Q18" i="2" l="1"/>
  <c r="N19" i="2"/>
  <c r="Q19" i="2" l="1"/>
  <c r="N20" i="2"/>
  <c r="N21" i="2" l="1"/>
  <c r="Q20" i="2"/>
  <c r="N22" i="2" l="1"/>
  <c r="Q21" i="2"/>
  <c r="N23" i="2" l="1"/>
  <c r="Q22" i="2"/>
  <c r="Q23" i="2" l="1"/>
  <c r="N24" i="2"/>
  <c r="N25" i="2" l="1"/>
  <c r="Q24" i="2"/>
  <c r="N26" i="2" l="1"/>
  <c r="Q25" i="2"/>
  <c r="N27" i="2" l="1"/>
  <c r="Q26" i="2"/>
  <c r="Q27" i="2" l="1"/>
  <c r="N28" i="2"/>
  <c r="N29" i="2" l="1"/>
  <c r="Q28" i="2"/>
  <c r="N30" i="2" l="1"/>
  <c r="Q29" i="2"/>
  <c r="N31" i="2" l="1"/>
  <c r="Q30" i="2"/>
  <c r="Q31" i="2" l="1"/>
  <c r="N32" i="2"/>
  <c r="N33" i="2" l="1"/>
  <c r="Q32" i="2"/>
  <c r="N34" i="2" l="1"/>
  <c r="Q33" i="2"/>
  <c r="Q34" i="2" l="1"/>
  <c r="N35" i="2"/>
  <c r="Q35" i="2" l="1"/>
  <c r="N36" i="2"/>
  <c r="N37" i="2" l="1"/>
  <c r="Q36" i="2"/>
  <c r="N38" i="2" l="1"/>
  <c r="Q37" i="2"/>
  <c r="N39" i="2" l="1"/>
  <c r="Q38" i="2"/>
  <c r="Q39" i="2" l="1"/>
  <c r="N40" i="2"/>
  <c r="N41" i="2" l="1"/>
  <c r="Q40" i="2"/>
  <c r="N42" i="2" l="1"/>
  <c r="Q41" i="2"/>
  <c r="N43" i="2" l="1"/>
  <c r="Q42" i="2"/>
  <c r="Q43" i="2" l="1"/>
  <c r="N44" i="2"/>
  <c r="N45" i="2" l="1"/>
  <c r="Q44" i="2"/>
  <c r="N46" i="2" l="1"/>
  <c r="Q45" i="2"/>
  <c r="N47" i="2" l="1"/>
  <c r="Q46" i="2"/>
  <c r="Q47" i="2" l="1"/>
  <c r="N48" i="2"/>
  <c r="N49" i="2" l="1"/>
  <c r="Q48" i="2"/>
  <c r="N50" i="2" l="1"/>
  <c r="Q49" i="2"/>
  <c r="Q50" i="2" l="1"/>
  <c r="N51" i="2"/>
  <c r="Q51" i="2" l="1"/>
  <c r="N52" i="2"/>
  <c r="N53" i="2" l="1"/>
  <c r="Q52" i="2"/>
  <c r="N54" i="2" l="1"/>
  <c r="Q53" i="2"/>
  <c r="N55" i="2" l="1"/>
  <c r="Q54" i="2"/>
  <c r="Q55" i="2" l="1"/>
  <c r="N56" i="2"/>
  <c r="N57" i="2" l="1"/>
  <c r="Q56" i="2"/>
  <c r="N58" i="2" l="1"/>
  <c r="Q57" i="2"/>
  <c r="N59" i="2" l="1"/>
  <c r="Q58" i="2"/>
  <c r="Q59" i="2" l="1"/>
  <c r="N60" i="2"/>
  <c r="N61" i="2" l="1"/>
  <c r="Q60" i="2"/>
  <c r="N62" i="2" l="1"/>
  <c r="Q61" i="2"/>
  <c r="N63" i="2" l="1"/>
  <c r="Q62" i="2"/>
  <c r="Q63" i="2" l="1"/>
  <c r="N64" i="2"/>
  <c r="N65" i="2" l="1"/>
  <c r="Q64" i="2"/>
  <c r="N66" i="2" l="1"/>
  <c r="Q65" i="2"/>
  <c r="N67" i="2" l="1"/>
  <c r="Q66" i="2"/>
  <c r="Q67" i="2" l="1"/>
  <c r="N68" i="2"/>
  <c r="N69" i="2" l="1"/>
  <c r="Q68" i="2"/>
  <c r="N70" i="2" l="1"/>
  <c r="Q69" i="2"/>
  <c r="N71" i="2" l="1"/>
  <c r="Q70" i="2"/>
  <c r="Q71" i="2" l="1"/>
  <c r="N72" i="2"/>
  <c r="N73" i="2" l="1"/>
  <c r="Q72" i="2"/>
  <c r="N74" i="2" l="1"/>
  <c r="Q73" i="2"/>
  <c r="Q74" i="2" l="1"/>
  <c r="N75" i="2"/>
  <c r="Q75" i="2" l="1"/>
  <c r="N76" i="2"/>
  <c r="N77" i="2" l="1"/>
  <c r="Q76" i="2"/>
  <c r="N78" i="2" l="1"/>
  <c r="Q77" i="2"/>
  <c r="N79" i="2" l="1"/>
  <c r="Q78" i="2"/>
  <c r="Q79" i="2" l="1"/>
  <c r="N80" i="2"/>
  <c r="N81" i="2" l="1"/>
  <c r="Q80" i="2"/>
  <c r="N82" i="2" l="1"/>
  <c r="Q81" i="2"/>
  <c r="N83" i="2" l="1"/>
  <c r="Q82" i="2"/>
  <c r="Q83" i="2" l="1"/>
  <c r="N84" i="2"/>
  <c r="N85" i="2" l="1"/>
  <c r="Q84" i="2"/>
  <c r="N86" i="2" l="1"/>
  <c r="Q85" i="2"/>
  <c r="N87" i="2" l="1"/>
  <c r="Q86" i="2"/>
  <c r="Q87" i="2" l="1"/>
  <c r="N88" i="2"/>
  <c r="N89" i="2" l="1"/>
  <c r="Q88" i="2"/>
  <c r="N90" i="2" l="1"/>
  <c r="Q89" i="2"/>
  <c r="Q90" i="2" l="1"/>
  <c r="N91" i="2"/>
  <c r="Q91" i="2" l="1"/>
  <c r="N92" i="2"/>
  <c r="N93" i="2" l="1"/>
  <c r="Q92" i="2"/>
  <c r="N94" i="2" l="1"/>
  <c r="Q93" i="2"/>
  <c r="N95" i="2" l="1"/>
  <c r="Q94" i="2"/>
  <c r="Q95" i="2" l="1"/>
  <c r="N96" i="2"/>
  <c r="N97" i="2" l="1"/>
  <c r="Q96" i="2"/>
  <c r="N98" i="2" l="1"/>
  <c r="Q97" i="2"/>
  <c r="Q98" i="2" l="1"/>
  <c r="N99" i="2"/>
  <c r="Q99" i="2" l="1"/>
  <c r="N100" i="2"/>
  <c r="N101" i="2" l="1"/>
  <c r="Q100" i="2"/>
  <c r="N102" i="2" l="1"/>
  <c r="Q101" i="2"/>
  <c r="N103" i="2" l="1"/>
  <c r="Q103" i="2" s="1"/>
  <c r="Q3" i="2" s="1"/>
  <c r="R3" i="2" s="1"/>
  <c r="Q102" i="2"/>
  <c r="N5" i="1" l="1"/>
  <c r="N6" i="1" s="1"/>
  <c r="Q5" i="1"/>
  <c r="Q4" i="1"/>
  <c r="Q6" i="1" l="1"/>
  <c r="N7" i="1"/>
  <c r="N8" i="1" l="1"/>
  <c r="N9" i="1" l="1"/>
  <c r="Q8" i="1"/>
  <c r="N10" i="1" l="1"/>
  <c r="Q9" i="1"/>
  <c r="N11" i="1" l="1"/>
  <c r="Q10" i="1"/>
  <c r="N12" i="1" l="1"/>
  <c r="Q11" i="1"/>
  <c r="Q12" i="1" l="1"/>
  <c r="N13" i="1"/>
  <c r="Q13" i="1" l="1"/>
  <c r="N14" i="1"/>
  <c r="Q14" i="1" l="1"/>
  <c r="N15" i="1"/>
  <c r="N16" i="1" l="1"/>
  <c r="Q15" i="1"/>
  <c r="Q16" i="1" l="1"/>
  <c r="N17" i="1"/>
  <c r="N18" i="1" l="1"/>
  <c r="Q17" i="1"/>
  <c r="Q18" i="1" l="1"/>
  <c r="N19" i="1"/>
  <c r="Q19" i="1" l="1"/>
  <c r="N20" i="1"/>
  <c r="N21" i="1" l="1"/>
  <c r="Q20" i="1"/>
  <c r="Q21" i="1" l="1"/>
  <c r="N22" i="1"/>
  <c r="Q22" i="1" l="1"/>
  <c r="N23" i="1"/>
  <c r="Q23" i="1" l="1"/>
  <c r="N24" i="1"/>
  <c r="Q24" i="1" l="1"/>
  <c r="N25" i="1"/>
  <c r="Q25" i="1" l="1"/>
  <c r="N26" i="1"/>
  <c r="Q26" i="1" l="1"/>
  <c r="N27" i="1"/>
  <c r="N28" i="1" l="1"/>
  <c r="Q27" i="1"/>
  <c r="Q28" i="1" l="1"/>
  <c r="N29" i="1"/>
  <c r="N30" i="1" l="1"/>
  <c r="Q29" i="1"/>
  <c r="Q30" i="1" l="1"/>
  <c r="N31" i="1"/>
  <c r="Q31" i="1" l="1"/>
  <c r="N32" i="1"/>
  <c r="Q32" i="1" l="1"/>
  <c r="N33" i="1"/>
  <c r="Q33" i="1" l="1"/>
  <c r="N34" i="1"/>
  <c r="Q34" i="1" l="1"/>
  <c r="N35" i="1"/>
  <c r="N36" i="1" l="1"/>
  <c r="Q35" i="1"/>
  <c r="N37" i="1" l="1"/>
  <c r="Q36" i="1"/>
  <c r="Q37" i="1" l="1"/>
  <c r="N38" i="1"/>
  <c r="Q38" i="1" l="1"/>
  <c r="N39" i="1"/>
  <c r="Q39" i="1" l="1"/>
  <c r="N40" i="1"/>
  <c r="Q40" i="1" l="1"/>
  <c r="N41" i="1"/>
  <c r="Q41" i="1" l="1"/>
  <c r="N42" i="1"/>
  <c r="N43" i="1" l="1"/>
  <c r="Q42" i="1"/>
  <c r="Q43" i="1" l="1"/>
  <c r="N44" i="1"/>
  <c r="Q44" i="1" l="1"/>
  <c r="N45" i="1"/>
  <c r="N46" i="1" l="1"/>
  <c r="Q45" i="1"/>
  <c r="N47" i="1" l="1"/>
  <c r="Q46" i="1"/>
  <c r="N48" i="1" l="1"/>
  <c r="Q47" i="1"/>
  <c r="Q48" i="1" l="1"/>
  <c r="N49" i="1"/>
  <c r="N50" i="1" l="1"/>
  <c r="Q49" i="1"/>
  <c r="N51" i="1" l="1"/>
  <c r="Q50" i="1"/>
  <c r="N52" i="1" l="1"/>
  <c r="Q51" i="1"/>
  <c r="Q52" i="1" l="1"/>
  <c r="N53" i="1"/>
  <c r="Q53" i="1" l="1"/>
  <c r="N54" i="1"/>
  <c r="Q54" i="1" l="1"/>
  <c r="N55" i="1"/>
  <c r="N56" i="1" l="1"/>
  <c r="Q55" i="1"/>
  <c r="Q56" i="1" l="1"/>
  <c r="N57" i="1"/>
  <c r="Q57" i="1" l="1"/>
  <c r="N58" i="1"/>
  <c r="Q58" i="1" l="1"/>
  <c r="N59" i="1"/>
  <c r="Q59" i="1" l="1"/>
  <c r="N60" i="1"/>
  <c r="Q60" i="1" l="1"/>
  <c r="N61" i="1"/>
  <c r="N62" i="1" l="1"/>
  <c r="Q61" i="1"/>
  <c r="Q62" i="1" l="1"/>
  <c r="N63" i="1"/>
  <c r="N64" i="1" l="1"/>
  <c r="Q63" i="1"/>
  <c r="N65" i="1" l="1"/>
  <c r="Q64" i="1"/>
  <c r="N66" i="1" l="1"/>
  <c r="Q65" i="1"/>
  <c r="Q66" i="1" l="1"/>
  <c r="N67" i="1"/>
  <c r="Q67" i="1" l="1"/>
  <c r="N68" i="1"/>
  <c r="N69" i="1" l="1"/>
  <c r="Q68" i="1"/>
  <c r="N70" i="1" l="1"/>
  <c r="Q69" i="1"/>
  <c r="N71" i="1" l="1"/>
  <c r="Q70" i="1"/>
  <c r="Q71" i="1" l="1"/>
  <c r="N72" i="1"/>
  <c r="N73" i="1" l="1"/>
  <c r="Q72" i="1"/>
  <c r="Q73" i="1" l="1"/>
  <c r="N74" i="1"/>
  <c r="Q74" i="1" l="1"/>
  <c r="N75" i="1"/>
  <c r="Q75" i="1" l="1"/>
  <c r="N76" i="1"/>
  <c r="N77" i="1" l="1"/>
  <c r="Q76" i="1"/>
  <c r="Q77" i="1" l="1"/>
  <c r="N78" i="1"/>
  <c r="N79" i="1" l="1"/>
  <c r="Q78" i="1"/>
  <c r="Q79" i="1" l="1"/>
  <c r="N80" i="1"/>
  <c r="N81" i="1" l="1"/>
  <c r="Q80" i="1"/>
  <c r="N82" i="1" l="1"/>
  <c r="Q81" i="1"/>
  <c r="Q82" i="1" l="1"/>
  <c r="N83" i="1"/>
  <c r="N84" i="1" l="1"/>
  <c r="Q83" i="1"/>
  <c r="Q84" i="1" l="1"/>
  <c r="N85" i="1"/>
  <c r="N86" i="1" l="1"/>
  <c r="Q85" i="1"/>
  <c r="Q86" i="1" l="1"/>
  <c r="N87" i="1"/>
  <c r="Q87" i="1" l="1"/>
  <c r="N88" i="1"/>
  <c r="Q88" i="1" l="1"/>
  <c r="N89" i="1"/>
  <c r="N90" i="1" l="1"/>
  <c r="Q89" i="1"/>
  <c r="Q90" i="1" l="1"/>
  <c r="N91" i="1"/>
  <c r="Q91" i="1" l="1"/>
  <c r="N92" i="1"/>
  <c r="N93" i="1" l="1"/>
  <c r="Q92" i="1"/>
  <c r="Q93" i="1" l="1"/>
  <c r="N94" i="1"/>
  <c r="Q94" i="1" l="1"/>
  <c r="N95" i="1"/>
  <c r="N96" i="1" l="1"/>
  <c r="Q95" i="1"/>
  <c r="N97" i="1" l="1"/>
  <c r="Q96" i="1"/>
  <c r="Q97" i="1" l="1"/>
  <c r="N98" i="1"/>
  <c r="N99" i="1" l="1"/>
  <c r="Q98" i="1"/>
  <c r="N100" i="1" l="1"/>
  <c r="Q99" i="1"/>
  <c r="N101" i="1" l="1"/>
  <c r="Q100" i="1"/>
  <c r="Q101" i="1" l="1"/>
  <c r="N102" i="1"/>
  <c r="N103" i="1" l="1"/>
  <c r="Q103" i="1" s="1"/>
  <c r="Q3" i="1" s="1"/>
  <c r="R3" i="1" s="1"/>
  <c r="Q102" i="1"/>
</calcChain>
</file>

<file path=xl/sharedStrings.xml><?xml version="1.0" encoding="utf-8"?>
<sst xmlns="http://schemas.openxmlformats.org/spreadsheetml/2006/main" count="41" uniqueCount="24">
  <si>
    <t>выборка</t>
  </si>
  <si>
    <r>
      <t>x</t>
    </r>
    <r>
      <rPr>
        <i/>
        <vertAlign val="subscript"/>
        <sz val="14"/>
        <color theme="1"/>
        <rFont val="Calibri"/>
        <family val="2"/>
        <charset val="204"/>
        <scheme val="minor"/>
      </rPr>
      <t>в</t>
    </r>
    <r>
      <rPr>
        <i/>
        <sz val="14"/>
        <color theme="1"/>
        <rFont val="Calibri"/>
        <family val="2"/>
        <charset val="204"/>
        <scheme val="minor"/>
      </rPr>
      <t>=</t>
    </r>
  </si>
  <si>
    <r>
      <t>s</t>
    </r>
    <r>
      <rPr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i/>
        <sz val="14"/>
        <color theme="1"/>
        <rFont val="Calibri"/>
        <family val="2"/>
        <charset val="204"/>
        <scheme val="minor"/>
      </rPr>
      <t>=</t>
    </r>
  </si>
  <si>
    <t>s=</t>
  </si>
  <si>
    <t>v=</t>
  </si>
  <si>
    <t>k</t>
  </si>
  <si>
    <t>k1</t>
  </si>
  <si>
    <t>k2</t>
  </si>
  <si>
    <t>t</t>
  </si>
  <si>
    <t>t1</t>
  </si>
  <si>
    <t>t2</t>
  </si>
  <si>
    <t>λ1</t>
  </si>
  <si>
    <t>λ2</t>
  </si>
  <si>
    <t>кумулята</t>
  </si>
  <si>
    <t>функция гипоэкспоненциального распределения</t>
  </si>
  <si>
    <t>отсортированная выборка</t>
  </si>
  <si>
    <t>Критерий К.-С.</t>
  </si>
  <si>
    <t>Критерий набл.</t>
  </si>
  <si>
    <t>Крит.точка</t>
  </si>
  <si>
    <t>альфа=0,1</t>
  </si>
  <si>
    <t>q</t>
  </si>
  <si>
    <t>функция гиперэкспоненциального распределения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</si>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</sst>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vertAlign val="subscript"/>
      <sz val="14"/>
      <color theme="1"/>
      <name val="Calibri"/>
      <family val="2"/>
      <charset val="204"/>
      <scheme val="minor"/>
    </font>
    <font>
      <i/>
      <vertAlign val="superscript"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2" borderId="0" xfId="0" applyFill="1"/>
    <xf numFmtId="0" fontId="1" fillId="0" borderId="2" xfId="0" applyFont="1" applyBorder="1"/>
    <xf numFmtId="0" fontId="0" fillId="0" borderId="0" xfId="0" applyBorder="1" applyAlignment="1"/>
    <xf numFmtId="0" fontId="5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гипо!$N$3</c:f>
              <c:strCache>
                <c:ptCount val="1"/>
                <c:pt idx="0">
                  <c:v>кумулята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гипо!$M$4:$M$103</c:f>
              <c:numCache>
                <c:formatCode>General</c:formatCode>
                <c:ptCount val="100"/>
                <c:pt idx="0">
                  <c:v>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2.5999999999999999E-2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3.7999999999999999E-2</c:v>
                </c:pt>
                <c:pt idx="15">
                  <c:v>4.2999999999999997E-2</c:v>
                </c:pt>
                <c:pt idx="16">
                  <c:v>4.3999999999999997E-2</c:v>
                </c:pt>
                <c:pt idx="17">
                  <c:v>4.7E-2</c:v>
                </c:pt>
                <c:pt idx="18">
                  <c:v>5.5E-2</c:v>
                </c:pt>
                <c:pt idx="19">
                  <c:v>5.6000000000000001E-2</c:v>
                </c:pt>
                <c:pt idx="20">
                  <c:v>7.1999999999999995E-2</c:v>
                </c:pt>
                <c:pt idx="21">
                  <c:v>7.6999999999999999E-2</c:v>
                </c:pt>
                <c:pt idx="22">
                  <c:v>8.2000000000000003E-2</c:v>
                </c:pt>
                <c:pt idx="23">
                  <c:v>8.5999999999999993E-2</c:v>
                </c:pt>
                <c:pt idx="24">
                  <c:v>9.5000000000000001E-2</c:v>
                </c:pt>
                <c:pt idx="25">
                  <c:v>9.6000000000000002E-2</c:v>
                </c:pt>
                <c:pt idx="26">
                  <c:v>0.10100000000000001</c:v>
                </c:pt>
                <c:pt idx="27">
                  <c:v>0.10199999999999999</c:v>
                </c:pt>
                <c:pt idx="28">
                  <c:v>0.104</c:v>
                </c:pt>
                <c:pt idx="29">
                  <c:v>0.114</c:v>
                </c:pt>
                <c:pt idx="30">
                  <c:v>0.11600000000000001</c:v>
                </c:pt>
                <c:pt idx="31">
                  <c:v>0.11799999999999999</c:v>
                </c:pt>
                <c:pt idx="32">
                  <c:v>0.11899999999999999</c:v>
                </c:pt>
                <c:pt idx="33">
                  <c:v>0.125</c:v>
                </c:pt>
                <c:pt idx="34">
                  <c:v>0.13100000000000001</c:v>
                </c:pt>
                <c:pt idx="35">
                  <c:v>0.13400000000000001</c:v>
                </c:pt>
                <c:pt idx="36">
                  <c:v>0.13700000000000001</c:v>
                </c:pt>
                <c:pt idx="37">
                  <c:v>0.13800000000000001</c:v>
                </c:pt>
                <c:pt idx="38">
                  <c:v>0.14099999999999999</c:v>
                </c:pt>
                <c:pt idx="39">
                  <c:v>0.14599999999999999</c:v>
                </c:pt>
                <c:pt idx="40">
                  <c:v>0.153</c:v>
                </c:pt>
                <c:pt idx="41">
                  <c:v>0.153</c:v>
                </c:pt>
                <c:pt idx="42">
                  <c:v>0.16700000000000001</c:v>
                </c:pt>
                <c:pt idx="43">
                  <c:v>0.18</c:v>
                </c:pt>
                <c:pt idx="44">
                  <c:v>0.191</c:v>
                </c:pt>
                <c:pt idx="45">
                  <c:v>0.19700000000000001</c:v>
                </c:pt>
                <c:pt idx="46">
                  <c:v>0.19900000000000001</c:v>
                </c:pt>
                <c:pt idx="47">
                  <c:v>0.20599999999999999</c:v>
                </c:pt>
                <c:pt idx="48">
                  <c:v>0.22</c:v>
                </c:pt>
                <c:pt idx="49">
                  <c:v>0.22</c:v>
                </c:pt>
                <c:pt idx="50">
                  <c:v>0.22600000000000001</c:v>
                </c:pt>
                <c:pt idx="51">
                  <c:v>0.23599999999999999</c:v>
                </c:pt>
                <c:pt idx="52">
                  <c:v>0.23799999999999999</c:v>
                </c:pt>
                <c:pt idx="53">
                  <c:v>0.24099999999999999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0.25800000000000001</c:v>
                </c:pt>
                <c:pt idx="57">
                  <c:v>0.25900000000000001</c:v>
                </c:pt>
                <c:pt idx="58">
                  <c:v>0.26</c:v>
                </c:pt>
                <c:pt idx="59">
                  <c:v>0.26700000000000002</c:v>
                </c:pt>
                <c:pt idx="60">
                  <c:v>0.26700000000000002</c:v>
                </c:pt>
                <c:pt idx="61">
                  <c:v>0.26900000000000002</c:v>
                </c:pt>
                <c:pt idx="62">
                  <c:v>0.28000000000000003</c:v>
                </c:pt>
                <c:pt idx="63">
                  <c:v>0.28299999999999997</c:v>
                </c:pt>
                <c:pt idx="64">
                  <c:v>0.29399999999999998</c:v>
                </c:pt>
                <c:pt idx="65">
                  <c:v>0.29699999999999999</c:v>
                </c:pt>
                <c:pt idx="66">
                  <c:v>0.29699999999999999</c:v>
                </c:pt>
                <c:pt idx="67">
                  <c:v>0.29899999999999999</c:v>
                </c:pt>
                <c:pt idx="68">
                  <c:v>0.30299999999999999</c:v>
                </c:pt>
                <c:pt idx="69">
                  <c:v>0.30499999999999999</c:v>
                </c:pt>
                <c:pt idx="70">
                  <c:v>0.31</c:v>
                </c:pt>
                <c:pt idx="71">
                  <c:v>0.31</c:v>
                </c:pt>
                <c:pt idx="72">
                  <c:v>0.31900000000000001</c:v>
                </c:pt>
                <c:pt idx="73">
                  <c:v>0.31950000000000001</c:v>
                </c:pt>
                <c:pt idx="74">
                  <c:v>0.32600000000000001</c:v>
                </c:pt>
                <c:pt idx="75">
                  <c:v>0.32900000000000001</c:v>
                </c:pt>
                <c:pt idx="76">
                  <c:v>0.33600000000000002</c:v>
                </c:pt>
                <c:pt idx="77">
                  <c:v>0.35399999999999998</c:v>
                </c:pt>
                <c:pt idx="78">
                  <c:v>0.35699999999999998</c:v>
                </c:pt>
                <c:pt idx="79">
                  <c:v>0.36</c:v>
                </c:pt>
                <c:pt idx="80">
                  <c:v>0.36899999999999999</c:v>
                </c:pt>
                <c:pt idx="81">
                  <c:v>0.379</c:v>
                </c:pt>
                <c:pt idx="82">
                  <c:v>0.4</c:v>
                </c:pt>
                <c:pt idx="83">
                  <c:v>0.40200000000000002</c:v>
                </c:pt>
                <c:pt idx="84">
                  <c:v>0.41699999999999998</c:v>
                </c:pt>
                <c:pt idx="85">
                  <c:v>0.438</c:v>
                </c:pt>
                <c:pt idx="86">
                  <c:v>0.44800000000000001</c:v>
                </c:pt>
                <c:pt idx="87">
                  <c:v>0.44800000000000001</c:v>
                </c:pt>
                <c:pt idx="88">
                  <c:v>0.47199999999999998</c:v>
                </c:pt>
                <c:pt idx="89">
                  <c:v>0.47199999999999998</c:v>
                </c:pt>
                <c:pt idx="90">
                  <c:v>0.48</c:v>
                </c:pt>
                <c:pt idx="91">
                  <c:v>0.49</c:v>
                </c:pt>
                <c:pt idx="92">
                  <c:v>0.51700000000000002</c:v>
                </c:pt>
                <c:pt idx="93">
                  <c:v>0.55200000000000005</c:v>
                </c:pt>
                <c:pt idx="94">
                  <c:v>0.56999999999999995</c:v>
                </c:pt>
                <c:pt idx="95">
                  <c:v>0.57299999999999995</c:v>
                </c:pt>
                <c:pt idx="96">
                  <c:v>0.6</c:v>
                </c:pt>
                <c:pt idx="97">
                  <c:v>0.71499999999999997</c:v>
                </c:pt>
                <c:pt idx="98">
                  <c:v>1.113</c:v>
                </c:pt>
                <c:pt idx="99">
                  <c:v>3.9860000000000002</c:v>
                </c:pt>
              </c:numCache>
            </c:numRef>
          </c:xVal>
          <c:yVal>
            <c:numRef>
              <c:f>гипо!$N$4:$N$103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C-4204-AD3D-9663E2BA18F8}"/>
            </c:ext>
          </c:extLst>
        </c:ser>
        <c:ser>
          <c:idx val="1"/>
          <c:order val="1"/>
          <c:tx>
            <c:strRef>
              <c:f>гипо!$O$3</c:f>
              <c:strCache>
                <c:ptCount val="1"/>
                <c:pt idx="0">
                  <c:v>функция гипоэкспоненциального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гипо!$M$4:$M$103</c:f>
              <c:numCache>
                <c:formatCode>General</c:formatCode>
                <c:ptCount val="100"/>
                <c:pt idx="0">
                  <c:v>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2.5999999999999999E-2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3.7999999999999999E-2</c:v>
                </c:pt>
                <c:pt idx="15">
                  <c:v>4.2999999999999997E-2</c:v>
                </c:pt>
                <c:pt idx="16">
                  <c:v>4.3999999999999997E-2</c:v>
                </c:pt>
                <c:pt idx="17">
                  <c:v>4.7E-2</c:v>
                </c:pt>
                <c:pt idx="18">
                  <c:v>5.5E-2</c:v>
                </c:pt>
                <c:pt idx="19">
                  <c:v>5.6000000000000001E-2</c:v>
                </c:pt>
                <c:pt idx="20">
                  <c:v>7.1999999999999995E-2</c:v>
                </c:pt>
                <c:pt idx="21">
                  <c:v>7.6999999999999999E-2</c:v>
                </c:pt>
                <c:pt idx="22">
                  <c:v>8.2000000000000003E-2</c:v>
                </c:pt>
                <c:pt idx="23">
                  <c:v>8.5999999999999993E-2</c:v>
                </c:pt>
                <c:pt idx="24">
                  <c:v>9.5000000000000001E-2</c:v>
                </c:pt>
                <c:pt idx="25">
                  <c:v>9.6000000000000002E-2</c:v>
                </c:pt>
                <c:pt idx="26">
                  <c:v>0.10100000000000001</c:v>
                </c:pt>
                <c:pt idx="27">
                  <c:v>0.10199999999999999</c:v>
                </c:pt>
                <c:pt idx="28">
                  <c:v>0.104</c:v>
                </c:pt>
                <c:pt idx="29">
                  <c:v>0.114</c:v>
                </c:pt>
                <c:pt idx="30">
                  <c:v>0.11600000000000001</c:v>
                </c:pt>
                <c:pt idx="31">
                  <c:v>0.11799999999999999</c:v>
                </c:pt>
                <c:pt idx="32">
                  <c:v>0.11899999999999999</c:v>
                </c:pt>
                <c:pt idx="33">
                  <c:v>0.125</c:v>
                </c:pt>
                <c:pt idx="34">
                  <c:v>0.13100000000000001</c:v>
                </c:pt>
                <c:pt idx="35">
                  <c:v>0.13400000000000001</c:v>
                </c:pt>
                <c:pt idx="36">
                  <c:v>0.13700000000000001</c:v>
                </c:pt>
                <c:pt idx="37">
                  <c:v>0.13800000000000001</c:v>
                </c:pt>
                <c:pt idx="38">
                  <c:v>0.14099999999999999</c:v>
                </c:pt>
                <c:pt idx="39">
                  <c:v>0.14599999999999999</c:v>
                </c:pt>
                <c:pt idx="40">
                  <c:v>0.153</c:v>
                </c:pt>
                <c:pt idx="41">
                  <c:v>0.153</c:v>
                </c:pt>
                <c:pt idx="42">
                  <c:v>0.16700000000000001</c:v>
                </c:pt>
                <c:pt idx="43">
                  <c:v>0.18</c:v>
                </c:pt>
                <c:pt idx="44">
                  <c:v>0.191</c:v>
                </c:pt>
                <c:pt idx="45">
                  <c:v>0.19700000000000001</c:v>
                </c:pt>
                <c:pt idx="46">
                  <c:v>0.19900000000000001</c:v>
                </c:pt>
                <c:pt idx="47">
                  <c:v>0.20599999999999999</c:v>
                </c:pt>
                <c:pt idx="48">
                  <c:v>0.22</c:v>
                </c:pt>
                <c:pt idx="49">
                  <c:v>0.22</c:v>
                </c:pt>
                <c:pt idx="50">
                  <c:v>0.22600000000000001</c:v>
                </c:pt>
                <c:pt idx="51">
                  <c:v>0.23599999999999999</c:v>
                </c:pt>
                <c:pt idx="52">
                  <c:v>0.23799999999999999</c:v>
                </c:pt>
                <c:pt idx="53">
                  <c:v>0.24099999999999999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0.25800000000000001</c:v>
                </c:pt>
                <c:pt idx="57">
                  <c:v>0.25900000000000001</c:v>
                </c:pt>
                <c:pt idx="58">
                  <c:v>0.26</c:v>
                </c:pt>
                <c:pt idx="59">
                  <c:v>0.26700000000000002</c:v>
                </c:pt>
                <c:pt idx="60">
                  <c:v>0.26700000000000002</c:v>
                </c:pt>
                <c:pt idx="61">
                  <c:v>0.26900000000000002</c:v>
                </c:pt>
                <c:pt idx="62">
                  <c:v>0.28000000000000003</c:v>
                </c:pt>
                <c:pt idx="63">
                  <c:v>0.28299999999999997</c:v>
                </c:pt>
                <c:pt idx="64">
                  <c:v>0.29399999999999998</c:v>
                </c:pt>
                <c:pt idx="65">
                  <c:v>0.29699999999999999</c:v>
                </c:pt>
                <c:pt idx="66">
                  <c:v>0.29699999999999999</c:v>
                </c:pt>
                <c:pt idx="67">
                  <c:v>0.29899999999999999</c:v>
                </c:pt>
                <c:pt idx="68">
                  <c:v>0.30299999999999999</c:v>
                </c:pt>
                <c:pt idx="69">
                  <c:v>0.30499999999999999</c:v>
                </c:pt>
                <c:pt idx="70">
                  <c:v>0.31</c:v>
                </c:pt>
                <c:pt idx="71">
                  <c:v>0.31</c:v>
                </c:pt>
                <c:pt idx="72">
                  <c:v>0.31900000000000001</c:v>
                </c:pt>
                <c:pt idx="73">
                  <c:v>0.31950000000000001</c:v>
                </c:pt>
                <c:pt idx="74">
                  <c:v>0.32600000000000001</c:v>
                </c:pt>
                <c:pt idx="75">
                  <c:v>0.32900000000000001</c:v>
                </c:pt>
                <c:pt idx="76">
                  <c:v>0.33600000000000002</c:v>
                </c:pt>
                <c:pt idx="77">
                  <c:v>0.35399999999999998</c:v>
                </c:pt>
                <c:pt idx="78">
                  <c:v>0.35699999999999998</c:v>
                </c:pt>
                <c:pt idx="79">
                  <c:v>0.36</c:v>
                </c:pt>
                <c:pt idx="80">
                  <c:v>0.36899999999999999</c:v>
                </c:pt>
                <c:pt idx="81">
                  <c:v>0.379</c:v>
                </c:pt>
                <c:pt idx="82">
                  <c:v>0.4</c:v>
                </c:pt>
                <c:pt idx="83">
                  <c:v>0.40200000000000002</c:v>
                </c:pt>
                <c:pt idx="84">
                  <c:v>0.41699999999999998</c:v>
                </c:pt>
                <c:pt idx="85">
                  <c:v>0.438</c:v>
                </c:pt>
                <c:pt idx="86">
                  <c:v>0.44800000000000001</c:v>
                </c:pt>
                <c:pt idx="87">
                  <c:v>0.44800000000000001</c:v>
                </c:pt>
                <c:pt idx="88">
                  <c:v>0.47199999999999998</c:v>
                </c:pt>
                <c:pt idx="89">
                  <c:v>0.47199999999999998</c:v>
                </c:pt>
                <c:pt idx="90">
                  <c:v>0.48</c:v>
                </c:pt>
                <c:pt idx="91">
                  <c:v>0.49</c:v>
                </c:pt>
                <c:pt idx="92">
                  <c:v>0.51700000000000002</c:v>
                </c:pt>
                <c:pt idx="93">
                  <c:v>0.55200000000000005</c:v>
                </c:pt>
                <c:pt idx="94">
                  <c:v>0.56999999999999995</c:v>
                </c:pt>
                <c:pt idx="95">
                  <c:v>0.57299999999999995</c:v>
                </c:pt>
                <c:pt idx="96">
                  <c:v>0.6</c:v>
                </c:pt>
                <c:pt idx="97">
                  <c:v>0.71499999999999997</c:v>
                </c:pt>
                <c:pt idx="98">
                  <c:v>1.113</c:v>
                </c:pt>
                <c:pt idx="99">
                  <c:v>3.9860000000000002</c:v>
                </c:pt>
              </c:numCache>
            </c:numRef>
          </c:xVal>
          <c:yVal>
            <c:numRef>
              <c:f>гипо!$O$4:$O$103</c:f>
              <c:numCache>
                <c:formatCode>General</c:formatCode>
                <c:ptCount val="100"/>
                <c:pt idx="0">
                  <c:v>-9.8978034786256774E-6</c:v>
                </c:pt>
                <c:pt idx="1">
                  <c:v>-3.5955393613396058E-4</c:v>
                </c:pt>
                <c:pt idx="2">
                  <c:v>-1.0060931391631112E-3</c:v>
                </c:pt>
                <c:pt idx="3">
                  <c:v>-1.0060931391631112E-3</c:v>
                </c:pt>
                <c:pt idx="4">
                  <c:v>-1.0060931391631112E-3</c:v>
                </c:pt>
                <c:pt idx="5">
                  <c:v>-1.2196158978727833E-3</c:v>
                </c:pt>
                <c:pt idx="6">
                  <c:v>-1.2196158978727833E-3</c:v>
                </c:pt>
                <c:pt idx="7">
                  <c:v>-1.7097392969706582E-3</c:v>
                </c:pt>
                <c:pt idx="8">
                  <c:v>-2.2847558365083898E-3</c:v>
                </c:pt>
                <c:pt idx="9">
                  <c:v>-4.1000602662936148E-3</c:v>
                </c:pt>
                <c:pt idx="10">
                  <c:v>-7.0086758170825325E-3</c:v>
                </c:pt>
                <c:pt idx="11">
                  <c:v>-1.0740551970820855E-2</c:v>
                </c:pt>
                <c:pt idx="12">
                  <c:v>-1.2172536309994819E-2</c:v>
                </c:pt>
                <c:pt idx="13">
                  <c:v>-1.2924415716209559E-2</c:v>
                </c:pt>
                <c:pt idx="14">
                  <c:v>-1.5325333776842087E-2</c:v>
                </c:pt>
                <c:pt idx="15">
                  <c:v>-1.9819993394440238E-2</c:v>
                </c:pt>
                <c:pt idx="16">
                  <c:v>-2.0794253266611495E-2</c:v>
                </c:pt>
                <c:pt idx="17">
                  <c:v>-2.3870476859512157E-2</c:v>
                </c:pt>
                <c:pt idx="18">
                  <c:v>-3.3227271520495538E-2</c:v>
                </c:pt>
                <c:pt idx="19">
                  <c:v>-3.4517819127319604E-2</c:v>
                </c:pt>
                <c:pt idx="20">
                  <c:v>-5.9020694346140268E-2</c:v>
                </c:pt>
                <c:pt idx="21">
                  <c:v>-6.823760530310985E-2</c:v>
                </c:pt>
                <c:pt idx="22">
                  <c:v>-7.8240127063166742E-2</c:v>
                </c:pt>
                <c:pt idx="23">
                  <c:v>-8.682547386070455E-2</c:v>
                </c:pt>
                <c:pt idx="24">
                  <c:v>-0.10811588365444824</c:v>
                </c:pt>
                <c:pt idx="25">
                  <c:v>-0.11065551307055421</c:v>
                </c:pt>
                <c:pt idx="26">
                  <c:v>-0.12389367703895915</c:v>
                </c:pt>
                <c:pt idx="27">
                  <c:v>-0.12665104298088725</c:v>
                </c:pt>
                <c:pt idx="28">
                  <c:v>-0.13227752199284637</c:v>
                </c:pt>
                <c:pt idx="29">
                  <c:v>-0.16271279786917137</c:v>
                </c:pt>
                <c:pt idx="30">
                  <c:v>-0.16927552196940809</c:v>
                </c:pt>
                <c:pt idx="31">
                  <c:v>-0.17600200120052611</c:v>
                </c:pt>
                <c:pt idx="32">
                  <c:v>-0.17942736690557437</c:v>
                </c:pt>
                <c:pt idx="33">
                  <c:v>-0.20086783109762307</c:v>
                </c:pt>
                <c:pt idx="34">
                  <c:v>-0.22387829786577595</c:v>
                </c:pt>
                <c:pt idx="35">
                  <c:v>-0.23599340885117837</c:v>
                </c:pt>
                <c:pt idx="36">
                  <c:v>-0.24852679280141232</c:v>
                </c:pt>
                <c:pt idx="37">
                  <c:v>-0.25279909263006939</c:v>
                </c:pt>
                <c:pt idx="38">
                  <c:v>-0.26590427043942677</c:v>
                </c:pt>
                <c:pt idx="39">
                  <c:v>-0.2887280780060153</c:v>
                </c:pt>
                <c:pt idx="40">
                  <c:v>-0.32281891809175933</c:v>
                </c:pt>
                <c:pt idx="41">
                  <c:v>-0.32281891809175933</c:v>
                </c:pt>
                <c:pt idx="42">
                  <c:v>-0.3989687173293861</c:v>
                </c:pt>
                <c:pt idx="43">
                  <c:v>-0.48001501914039468</c:v>
                </c:pt>
                <c:pt idx="44">
                  <c:v>-0.55712409407906527</c:v>
                </c:pt>
                <c:pt idx="45">
                  <c:v>-0.60273215258558976</c:v>
                </c:pt>
                <c:pt idx="46">
                  <c:v>-0.61851819406649278</c:v>
                </c:pt>
                <c:pt idx="47">
                  <c:v>-0.67615378392041647</c:v>
                </c:pt>
                <c:pt idx="48">
                  <c:v>-0.80321600140630056</c:v>
                </c:pt>
                <c:pt idx="49">
                  <c:v>-0.80321600140630056</c:v>
                </c:pt>
                <c:pt idx="50">
                  <c:v>-0.86282093768065793</c:v>
                </c:pt>
                <c:pt idx="51">
                  <c:v>-0.96956636884053715</c:v>
                </c:pt>
                <c:pt idx="52">
                  <c:v>-0.99207758834780746</c:v>
                </c:pt>
                <c:pt idx="53">
                  <c:v>-1.0265987448900431</c:v>
                </c:pt>
                <c:pt idx="54">
                  <c:v>-1.0620436616837259</c:v>
                </c:pt>
                <c:pt idx="55">
                  <c:v>-1.0620436616837259</c:v>
                </c:pt>
                <c:pt idx="56">
                  <c:v>-1.2403088711814774</c:v>
                </c:pt>
                <c:pt idx="57">
                  <c:v>-1.2538902647484078</c:v>
                </c:pt>
                <c:pt idx="58">
                  <c:v>-1.2675894156440797</c:v>
                </c:pt>
                <c:pt idx="59">
                  <c:v>-1.366857634714147</c:v>
                </c:pt>
                <c:pt idx="60">
                  <c:v>-1.366857634714147</c:v>
                </c:pt>
                <c:pt idx="61">
                  <c:v>-1.3963326284913704</c:v>
                </c:pt>
                <c:pt idx="62">
                  <c:v>-1.5677499171515563</c:v>
                </c:pt>
                <c:pt idx="63">
                  <c:v>-1.6173474472376246</c:v>
                </c:pt>
                <c:pt idx="64">
                  <c:v>-1.8103374549469573</c:v>
                </c:pt>
                <c:pt idx="65">
                  <c:v>-1.8661428542452185</c:v>
                </c:pt>
                <c:pt idx="66">
                  <c:v>-1.8661428542452185</c:v>
                </c:pt>
                <c:pt idx="67">
                  <c:v>-1.9041331972386084</c:v>
                </c:pt>
                <c:pt idx="68">
                  <c:v>-1.9820463915508169</c:v>
                </c:pt>
                <c:pt idx="69">
                  <c:v>-2.0219893763181274</c:v>
                </c:pt>
                <c:pt idx="70">
                  <c:v>-2.1248066545012403</c:v>
                </c:pt>
                <c:pt idx="71">
                  <c:v>-2.1248066545012403</c:v>
                </c:pt>
                <c:pt idx="72">
                  <c:v>-2.3209845285366555</c:v>
                </c:pt>
                <c:pt idx="73">
                  <c:v>-2.3323179419514206</c:v>
                </c:pt>
                <c:pt idx="74">
                  <c:v>-2.4839913071240183</c:v>
                </c:pt>
                <c:pt idx="75">
                  <c:v>-2.5567835884122787</c:v>
                </c:pt>
                <c:pt idx="76">
                  <c:v>-2.7337820052924835</c:v>
                </c:pt>
                <c:pt idx="77">
                  <c:v>-3.2383788821054678</c:v>
                </c:pt>
                <c:pt idx="78">
                  <c:v>-3.329922834838309</c:v>
                </c:pt>
                <c:pt idx="79">
                  <c:v>-3.4237292168629923</c:v>
                </c:pt>
                <c:pt idx="80">
                  <c:v>-3.7192648591900053</c:v>
                </c:pt>
                <c:pt idx="81">
                  <c:v>-4.0739418292205389</c:v>
                </c:pt>
                <c:pt idx="82">
                  <c:v>-4.9188641290439605</c:v>
                </c:pt>
                <c:pt idx="83">
                  <c:v>-5.007037718182791</c:v>
                </c:pt>
                <c:pt idx="84">
                  <c:v>-5.7154832874243926</c:v>
                </c:pt>
                <c:pt idx="85">
                  <c:v>-6.8618413788949857</c:v>
                </c:pt>
                <c:pt idx="86">
                  <c:v>-7.4791558958973727</c:v>
                </c:pt>
                <c:pt idx="87">
                  <c:v>-7.4791558958973727</c:v>
                </c:pt>
                <c:pt idx="88">
                  <c:v>-9.177875926198789</c:v>
                </c:pt>
                <c:pt idx="89">
                  <c:v>-9.177875926198789</c:v>
                </c:pt>
                <c:pt idx="90">
                  <c:v>-9.8201467450755828</c:v>
                </c:pt>
                <c:pt idx="91">
                  <c:v>-10.682597085203039</c:v>
                </c:pt>
                <c:pt idx="92">
                  <c:v>-13.383988298263638</c:v>
                </c:pt>
                <c:pt idx="93">
                  <c:v>-17.866659177644159</c:v>
                </c:pt>
                <c:pt idx="94">
                  <c:v>-20.703172053234031</c:v>
                </c:pt>
                <c:pt idx="95">
                  <c:v>-21.216423208261325</c:v>
                </c:pt>
                <c:pt idx="96">
                  <c:v>-26.426690298847195</c:v>
                </c:pt>
                <c:pt idx="97">
                  <c:v>-66.561849689069746</c:v>
                </c:pt>
                <c:pt idx="98">
                  <c:v>-1549.1569330269917</c:v>
                </c:pt>
                <c:pt idx="99">
                  <c:v>-10429916887102.393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C-4204-AD3D-9663E2BA1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604271"/>
        <c:axId val="1034603855"/>
      </c:scatterChart>
      <c:valAx>
        <c:axId val="103460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603855"/>
        <c:crosses val="autoZero"/>
        <c:crossBetween val="midCat"/>
      </c:valAx>
      <c:valAx>
        <c:axId val="10346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60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гипер!$N$3</c:f>
              <c:strCache>
                <c:ptCount val="1"/>
                <c:pt idx="0">
                  <c:v>кумулята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гипер!$M$4:$M$103</c:f>
              <c:numCache>
                <c:formatCode>General</c:formatCode>
                <c:ptCount val="100"/>
                <c:pt idx="0">
                  <c:v>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2.5999999999999999E-2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3.7999999999999999E-2</c:v>
                </c:pt>
                <c:pt idx="15">
                  <c:v>4.2999999999999997E-2</c:v>
                </c:pt>
                <c:pt idx="16">
                  <c:v>4.3999999999999997E-2</c:v>
                </c:pt>
                <c:pt idx="17">
                  <c:v>4.7E-2</c:v>
                </c:pt>
                <c:pt idx="18">
                  <c:v>5.5E-2</c:v>
                </c:pt>
                <c:pt idx="19">
                  <c:v>5.6000000000000001E-2</c:v>
                </c:pt>
                <c:pt idx="20">
                  <c:v>7.1999999999999995E-2</c:v>
                </c:pt>
                <c:pt idx="21">
                  <c:v>7.6999999999999999E-2</c:v>
                </c:pt>
                <c:pt idx="22">
                  <c:v>8.2000000000000003E-2</c:v>
                </c:pt>
                <c:pt idx="23">
                  <c:v>8.5999999999999993E-2</c:v>
                </c:pt>
                <c:pt idx="24">
                  <c:v>9.5000000000000001E-2</c:v>
                </c:pt>
                <c:pt idx="25">
                  <c:v>9.6000000000000002E-2</c:v>
                </c:pt>
                <c:pt idx="26">
                  <c:v>0.10100000000000001</c:v>
                </c:pt>
                <c:pt idx="27">
                  <c:v>0.10199999999999999</c:v>
                </c:pt>
                <c:pt idx="28">
                  <c:v>0.104</c:v>
                </c:pt>
                <c:pt idx="29">
                  <c:v>0.114</c:v>
                </c:pt>
                <c:pt idx="30">
                  <c:v>0.11600000000000001</c:v>
                </c:pt>
                <c:pt idx="31">
                  <c:v>0.11799999999999999</c:v>
                </c:pt>
                <c:pt idx="32">
                  <c:v>0.11899999999999999</c:v>
                </c:pt>
                <c:pt idx="33">
                  <c:v>0.125</c:v>
                </c:pt>
                <c:pt idx="34">
                  <c:v>0.13100000000000001</c:v>
                </c:pt>
                <c:pt idx="35">
                  <c:v>0.13400000000000001</c:v>
                </c:pt>
                <c:pt idx="36">
                  <c:v>0.13700000000000001</c:v>
                </c:pt>
                <c:pt idx="37">
                  <c:v>0.13800000000000001</c:v>
                </c:pt>
                <c:pt idx="38">
                  <c:v>0.14099999999999999</c:v>
                </c:pt>
                <c:pt idx="39">
                  <c:v>0.14599999999999999</c:v>
                </c:pt>
                <c:pt idx="40">
                  <c:v>0.153</c:v>
                </c:pt>
                <c:pt idx="41">
                  <c:v>0.153</c:v>
                </c:pt>
                <c:pt idx="42">
                  <c:v>0.16700000000000001</c:v>
                </c:pt>
                <c:pt idx="43">
                  <c:v>0.18</c:v>
                </c:pt>
                <c:pt idx="44">
                  <c:v>0.191</c:v>
                </c:pt>
                <c:pt idx="45">
                  <c:v>0.19700000000000001</c:v>
                </c:pt>
                <c:pt idx="46">
                  <c:v>0.19900000000000001</c:v>
                </c:pt>
                <c:pt idx="47">
                  <c:v>0.20599999999999999</c:v>
                </c:pt>
                <c:pt idx="48">
                  <c:v>0.22</c:v>
                </c:pt>
                <c:pt idx="49">
                  <c:v>0.22</c:v>
                </c:pt>
                <c:pt idx="50">
                  <c:v>0.22600000000000001</c:v>
                </c:pt>
                <c:pt idx="51">
                  <c:v>0.23599999999999999</c:v>
                </c:pt>
                <c:pt idx="52">
                  <c:v>0.23799999999999999</c:v>
                </c:pt>
                <c:pt idx="53">
                  <c:v>0.24099999999999999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0.25800000000000001</c:v>
                </c:pt>
                <c:pt idx="57">
                  <c:v>0.25900000000000001</c:v>
                </c:pt>
                <c:pt idx="58">
                  <c:v>0.26</c:v>
                </c:pt>
                <c:pt idx="59">
                  <c:v>0.26700000000000002</c:v>
                </c:pt>
                <c:pt idx="60">
                  <c:v>0.26700000000000002</c:v>
                </c:pt>
                <c:pt idx="61">
                  <c:v>0.26900000000000002</c:v>
                </c:pt>
                <c:pt idx="62">
                  <c:v>0.28000000000000003</c:v>
                </c:pt>
                <c:pt idx="63">
                  <c:v>0.28299999999999997</c:v>
                </c:pt>
                <c:pt idx="64">
                  <c:v>0.29399999999999998</c:v>
                </c:pt>
                <c:pt idx="65">
                  <c:v>0.29699999999999999</c:v>
                </c:pt>
                <c:pt idx="66">
                  <c:v>0.29699999999999999</c:v>
                </c:pt>
                <c:pt idx="67">
                  <c:v>0.29899999999999999</c:v>
                </c:pt>
                <c:pt idx="68">
                  <c:v>0.30299999999999999</c:v>
                </c:pt>
                <c:pt idx="69">
                  <c:v>0.30499999999999999</c:v>
                </c:pt>
                <c:pt idx="70">
                  <c:v>0.31</c:v>
                </c:pt>
                <c:pt idx="71">
                  <c:v>0.31</c:v>
                </c:pt>
                <c:pt idx="72">
                  <c:v>0.31900000000000001</c:v>
                </c:pt>
                <c:pt idx="73">
                  <c:v>0.31950000000000001</c:v>
                </c:pt>
                <c:pt idx="74">
                  <c:v>0.32600000000000001</c:v>
                </c:pt>
                <c:pt idx="75">
                  <c:v>0.32900000000000001</c:v>
                </c:pt>
                <c:pt idx="76">
                  <c:v>0.33600000000000002</c:v>
                </c:pt>
                <c:pt idx="77">
                  <c:v>0.35399999999999998</c:v>
                </c:pt>
                <c:pt idx="78">
                  <c:v>0.35699999999999998</c:v>
                </c:pt>
                <c:pt idx="79">
                  <c:v>0.36</c:v>
                </c:pt>
                <c:pt idx="80">
                  <c:v>0.36899999999999999</c:v>
                </c:pt>
                <c:pt idx="81">
                  <c:v>0.379</c:v>
                </c:pt>
                <c:pt idx="82">
                  <c:v>0.4</c:v>
                </c:pt>
                <c:pt idx="83">
                  <c:v>0.40200000000000002</c:v>
                </c:pt>
                <c:pt idx="84">
                  <c:v>0.41699999999999998</c:v>
                </c:pt>
                <c:pt idx="85">
                  <c:v>0.438</c:v>
                </c:pt>
                <c:pt idx="86">
                  <c:v>0.44800000000000001</c:v>
                </c:pt>
                <c:pt idx="87">
                  <c:v>0.44800000000000001</c:v>
                </c:pt>
                <c:pt idx="88">
                  <c:v>0.47199999999999998</c:v>
                </c:pt>
                <c:pt idx="89">
                  <c:v>0.47199999999999998</c:v>
                </c:pt>
                <c:pt idx="90">
                  <c:v>0.48</c:v>
                </c:pt>
                <c:pt idx="91">
                  <c:v>0.49</c:v>
                </c:pt>
                <c:pt idx="92">
                  <c:v>0.51700000000000002</c:v>
                </c:pt>
                <c:pt idx="93">
                  <c:v>0.55200000000000005</c:v>
                </c:pt>
                <c:pt idx="94">
                  <c:v>0.56999999999999995</c:v>
                </c:pt>
                <c:pt idx="95">
                  <c:v>0.57299999999999995</c:v>
                </c:pt>
                <c:pt idx="96">
                  <c:v>0.6</c:v>
                </c:pt>
                <c:pt idx="97">
                  <c:v>0.71499999999999997</c:v>
                </c:pt>
                <c:pt idx="98">
                  <c:v>1.113</c:v>
                </c:pt>
                <c:pt idx="99">
                  <c:v>3.9860000000000002</c:v>
                </c:pt>
              </c:numCache>
            </c:numRef>
          </c:xVal>
          <c:yVal>
            <c:numRef>
              <c:f>гипер!$N$4:$N$103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2A-42FF-995A-331C1DC1B79B}"/>
            </c:ext>
          </c:extLst>
        </c:ser>
        <c:ser>
          <c:idx val="1"/>
          <c:order val="1"/>
          <c:tx>
            <c:strRef>
              <c:f>гипер!$O$3</c:f>
              <c:strCache>
                <c:ptCount val="1"/>
                <c:pt idx="0">
                  <c:v>функция гиперэкспоненциального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гипер!$M$4:$M$103</c:f>
              <c:numCache>
                <c:formatCode>General</c:formatCode>
                <c:ptCount val="100"/>
                <c:pt idx="0">
                  <c:v>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2.5999999999999999E-2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3.7999999999999999E-2</c:v>
                </c:pt>
                <c:pt idx="15">
                  <c:v>4.2999999999999997E-2</c:v>
                </c:pt>
                <c:pt idx="16">
                  <c:v>4.3999999999999997E-2</c:v>
                </c:pt>
                <c:pt idx="17">
                  <c:v>4.7E-2</c:v>
                </c:pt>
                <c:pt idx="18">
                  <c:v>5.5E-2</c:v>
                </c:pt>
                <c:pt idx="19">
                  <c:v>5.6000000000000001E-2</c:v>
                </c:pt>
                <c:pt idx="20">
                  <c:v>7.1999999999999995E-2</c:v>
                </c:pt>
                <c:pt idx="21">
                  <c:v>7.6999999999999999E-2</c:v>
                </c:pt>
                <c:pt idx="22">
                  <c:v>8.2000000000000003E-2</c:v>
                </c:pt>
                <c:pt idx="23">
                  <c:v>8.5999999999999993E-2</c:v>
                </c:pt>
                <c:pt idx="24">
                  <c:v>9.5000000000000001E-2</c:v>
                </c:pt>
                <c:pt idx="25">
                  <c:v>9.6000000000000002E-2</c:v>
                </c:pt>
                <c:pt idx="26">
                  <c:v>0.10100000000000001</c:v>
                </c:pt>
                <c:pt idx="27">
                  <c:v>0.10199999999999999</c:v>
                </c:pt>
                <c:pt idx="28">
                  <c:v>0.104</c:v>
                </c:pt>
                <c:pt idx="29">
                  <c:v>0.114</c:v>
                </c:pt>
                <c:pt idx="30">
                  <c:v>0.11600000000000001</c:v>
                </c:pt>
                <c:pt idx="31">
                  <c:v>0.11799999999999999</c:v>
                </c:pt>
                <c:pt idx="32">
                  <c:v>0.11899999999999999</c:v>
                </c:pt>
                <c:pt idx="33">
                  <c:v>0.125</c:v>
                </c:pt>
                <c:pt idx="34">
                  <c:v>0.13100000000000001</c:v>
                </c:pt>
                <c:pt idx="35">
                  <c:v>0.13400000000000001</c:v>
                </c:pt>
                <c:pt idx="36">
                  <c:v>0.13700000000000001</c:v>
                </c:pt>
                <c:pt idx="37">
                  <c:v>0.13800000000000001</c:v>
                </c:pt>
                <c:pt idx="38">
                  <c:v>0.14099999999999999</c:v>
                </c:pt>
                <c:pt idx="39">
                  <c:v>0.14599999999999999</c:v>
                </c:pt>
                <c:pt idx="40">
                  <c:v>0.153</c:v>
                </c:pt>
                <c:pt idx="41">
                  <c:v>0.153</c:v>
                </c:pt>
                <c:pt idx="42">
                  <c:v>0.16700000000000001</c:v>
                </c:pt>
                <c:pt idx="43">
                  <c:v>0.18</c:v>
                </c:pt>
                <c:pt idx="44">
                  <c:v>0.191</c:v>
                </c:pt>
                <c:pt idx="45">
                  <c:v>0.19700000000000001</c:v>
                </c:pt>
                <c:pt idx="46">
                  <c:v>0.19900000000000001</c:v>
                </c:pt>
                <c:pt idx="47">
                  <c:v>0.20599999999999999</c:v>
                </c:pt>
                <c:pt idx="48">
                  <c:v>0.22</c:v>
                </c:pt>
                <c:pt idx="49">
                  <c:v>0.22</c:v>
                </c:pt>
                <c:pt idx="50">
                  <c:v>0.22600000000000001</c:v>
                </c:pt>
                <c:pt idx="51">
                  <c:v>0.23599999999999999</c:v>
                </c:pt>
                <c:pt idx="52">
                  <c:v>0.23799999999999999</c:v>
                </c:pt>
                <c:pt idx="53">
                  <c:v>0.24099999999999999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0.25800000000000001</c:v>
                </c:pt>
                <c:pt idx="57">
                  <c:v>0.25900000000000001</c:v>
                </c:pt>
                <c:pt idx="58">
                  <c:v>0.26</c:v>
                </c:pt>
                <c:pt idx="59">
                  <c:v>0.26700000000000002</c:v>
                </c:pt>
                <c:pt idx="60">
                  <c:v>0.26700000000000002</c:v>
                </c:pt>
                <c:pt idx="61">
                  <c:v>0.26900000000000002</c:v>
                </c:pt>
                <c:pt idx="62">
                  <c:v>0.28000000000000003</c:v>
                </c:pt>
                <c:pt idx="63">
                  <c:v>0.28299999999999997</c:v>
                </c:pt>
                <c:pt idx="64">
                  <c:v>0.29399999999999998</c:v>
                </c:pt>
                <c:pt idx="65">
                  <c:v>0.29699999999999999</c:v>
                </c:pt>
                <c:pt idx="66">
                  <c:v>0.29699999999999999</c:v>
                </c:pt>
                <c:pt idx="67">
                  <c:v>0.29899999999999999</c:v>
                </c:pt>
                <c:pt idx="68">
                  <c:v>0.30299999999999999</c:v>
                </c:pt>
                <c:pt idx="69">
                  <c:v>0.30499999999999999</c:v>
                </c:pt>
                <c:pt idx="70">
                  <c:v>0.31</c:v>
                </c:pt>
                <c:pt idx="71">
                  <c:v>0.31</c:v>
                </c:pt>
                <c:pt idx="72">
                  <c:v>0.31900000000000001</c:v>
                </c:pt>
                <c:pt idx="73">
                  <c:v>0.31950000000000001</c:v>
                </c:pt>
                <c:pt idx="74">
                  <c:v>0.32600000000000001</c:v>
                </c:pt>
                <c:pt idx="75">
                  <c:v>0.32900000000000001</c:v>
                </c:pt>
                <c:pt idx="76">
                  <c:v>0.33600000000000002</c:v>
                </c:pt>
                <c:pt idx="77">
                  <c:v>0.35399999999999998</c:v>
                </c:pt>
                <c:pt idx="78">
                  <c:v>0.35699999999999998</c:v>
                </c:pt>
                <c:pt idx="79">
                  <c:v>0.36</c:v>
                </c:pt>
                <c:pt idx="80">
                  <c:v>0.36899999999999999</c:v>
                </c:pt>
                <c:pt idx="81">
                  <c:v>0.379</c:v>
                </c:pt>
                <c:pt idx="82">
                  <c:v>0.4</c:v>
                </c:pt>
                <c:pt idx="83">
                  <c:v>0.40200000000000002</c:v>
                </c:pt>
                <c:pt idx="84">
                  <c:v>0.41699999999999998</c:v>
                </c:pt>
                <c:pt idx="85">
                  <c:v>0.438</c:v>
                </c:pt>
                <c:pt idx="86">
                  <c:v>0.44800000000000001</c:v>
                </c:pt>
                <c:pt idx="87">
                  <c:v>0.44800000000000001</c:v>
                </c:pt>
                <c:pt idx="88">
                  <c:v>0.47199999999999998</c:v>
                </c:pt>
                <c:pt idx="89">
                  <c:v>0.47199999999999998</c:v>
                </c:pt>
                <c:pt idx="90">
                  <c:v>0.48</c:v>
                </c:pt>
                <c:pt idx="91">
                  <c:v>0.49</c:v>
                </c:pt>
                <c:pt idx="92">
                  <c:v>0.51700000000000002</c:v>
                </c:pt>
                <c:pt idx="93">
                  <c:v>0.55200000000000005</c:v>
                </c:pt>
                <c:pt idx="94">
                  <c:v>0.56999999999999995</c:v>
                </c:pt>
                <c:pt idx="95">
                  <c:v>0.57299999999999995</c:v>
                </c:pt>
                <c:pt idx="96">
                  <c:v>0.6</c:v>
                </c:pt>
                <c:pt idx="97">
                  <c:v>0.71499999999999997</c:v>
                </c:pt>
                <c:pt idx="98">
                  <c:v>1.113</c:v>
                </c:pt>
                <c:pt idx="99">
                  <c:v>3.9860000000000002</c:v>
                </c:pt>
              </c:numCache>
            </c:numRef>
          </c:xVal>
          <c:yVal>
            <c:numRef>
              <c:f>гипер!$O$4:$O$103</c:f>
              <c:numCache>
                <c:formatCode>General</c:formatCode>
                <c:ptCount val="100"/>
                <c:pt idx="0">
                  <c:v>4.3474024116178398E-3</c:v>
                </c:pt>
                <c:pt idx="1">
                  <c:v>2.5792736940490064E-2</c:v>
                </c:pt>
                <c:pt idx="2">
                  <c:v>4.2604240673790136E-2</c:v>
                </c:pt>
                <c:pt idx="3">
                  <c:v>4.2604240673790136E-2</c:v>
                </c:pt>
                <c:pt idx="4">
                  <c:v>4.2604240673790136E-2</c:v>
                </c:pt>
                <c:pt idx="5">
                  <c:v>4.6759952728155828E-2</c:v>
                </c:pt>
                <c:pt idx="6">
                  <c:v>4.6759952728155828E-2</c:v>
                </c:pt>
                <c:pt idx="7">
                  <c:v>5.5015376778951235E-2</c:v>
                </c:pt>
                <c:pt idx="8">
                  <c:v>6.3196696491214607E-2</c:v>
                </c:pt>
                <c:pt idx="9">
                  <c:v>8.3330168279544675E-2</c:v>
                </c:pt>
                <c:pt idx="10">
                  <c:v>0.10689895752994438</c:v>
                </c:pt>
                <c:pt idx="11">
                  <c:v>0.12983898025729529</c:v>
                </c:pt>
                <c:pt idx="12">
                  <c:v>0.13734886074050565</c:v>
                </c:pt>
                <c:pt idx="13">
                  <c:v>0.14107849959594468</c:v>
                </c:pt>
                <c:pt idx="14">
                  <c:v>0.1521671245772647</c:v>
                </c:pt>
                <c:pt idx="15">
                  <c:v>0.17031837405813291</c:v>
                </c:pt>
                <c:pt idx="16">
                  <c:v>0.17389982445651939</c:v>
                </c:pt>
                <c:pt idx="17">
                  <c:v>0.18454789717701484</c:v>
                </c:pt>
                <c:pt idx="18">
                  <c:v>0.21224938076281791</c:v>
                </c:pt>
                <c:pt idx="19">
                  <c:v>0.21564242897859123</c:v>
                </c:pt>
                <c:pt idx="20">
                  <c:v>0.26790446318815275</c:v>
                </c:pt>
                <c:pt idx="21">
                  <c:v>0.28347953099513407</c:v>
                </c:pt>
                <c:pt idx="22">
                  <c:v>0.29870816064627631</c:v>
                </c:pt>
                <c:pt idx="23">
                  <c:v>0.31064685578831547</c:v>
                </c:pt>
                <c:pt idx="24">
                  <c:v>0.33673652046123526</c:v>
                </c:pt>
                <c:pt idx="25">
                  <c:v>0.33957073935215648</c:v>
                </c:pt>
                <c:pt idx="26">
                  <c:v>0.3535522900916459</c:v>
                </c:pt>
                <c:pt idx="27">
                  <c:v>0.35631109058156551</c:v>
                </c:pt>
                <c:pt idx="28">
                  <c:v>0.36179163336178405</c:v>
                </c:pt>
                <c:pt idx="29">
                  <c:v>0.38846755929308785</c:v>
                </c:pt>
                <c:pt idx="30">
                  <c:v>0.39366043102192655</c:v>
                </c:pt>
                <c:pt idx="31">
                  <c:v>0.39880686135511639</c:v>
                </c:pt>
                <c:pt idx="32">
                  <c:v>0.40136279218688514</c:v>
                </c:pt>
                <c:pt idx="33">
                  <c:v>0.41645966144828311</c:v>
                </c:pt>
                <c:pt idx="34">
                  <c:v>0.43115525210485006</c:v>
                </c:pt>
                <c:pt idx="35">
                  <c:v>0.43835594526266858</c:v>
                </c:pt>
                <c:pt idx="36">
                  <c:v>0.44546033503988736</c:v>
                </c:pt>
                <c:pt idx="37">
                  <c:v>0.44780728961778321</c:v>
                </c:pt>
                <c:pt idx="38">
                  <c:v>0.45478529588025496</c:v>
                </c:pt>
                <c:pt idx="39">
                  <c:v>0.46620860797456493</c:v>
                </c:pt>
                <c:pt idx="40">
                  <c:v>0.48177689361061132</c:v>
                </c:pt>
                <c:pt idx="41">
                  <c:v>0.48177689361061132</c:v>
                </c:pt>
                <c:pt idx="42">
                  <c:v>0.51148527232428709</c:v>
                </c:pt>
                <c:pt idx="43">
                  <c:v>0.53745173989406292</c:v>
                </c:pt>
                <c:pt idx="44">
                  <c:v>0.55827305168984842</c:v>
                </c:pt>
                <c:pt idx="45">
                  <c:v>0.56920543624488484</c:v>
                </c:pt>
                <c:pt idx="46">
                  <c:v>0.57278483697569071</c:v>
                </c:pt>
                <c:pt idx="47">
                  <c:v>0.58506358305749706</c:v>
                </c:pt>
                <c:pt idx="48">
                  <c:v>0.60849786917835846</c:v>
                </c:pt>
                <c:pt idx="49">
                  <c:v>0.60849786917835846</c:v>
                </c:pt>
                <c:pt idx="50">
                  <c:v>0.6181010089811364</c:v>
                </c:pt>
                <c:pt idx="51">
                  <c:v>0.6335454401363545</c:v>
                </c:pt>
                <c:pt idx="52">
                  <c:v>0.63655246510151042</c:v>
                </c:pt>
                <c:pt idx="53">
                  <c:v>0.6410129880500034</c:v>
                </c:pt>
                <c:pt idx="54">
                  <c:v>0.64541421391821263</c:v>
                </c:pt>
                <c:pt idx="55">
                  <c:v>0.64541421391821263</c:v>
                </c:pt>
                <c:pt idx="56">
                  <c:v>0.66519245427343854</c:v>
                </c:pt>
                <c:pt idx="57">
                  <c:v>0.66655852167235663</c:v>
                </c:pt>
                <c:pt idx="58">
                  <c:v>0.6679185163973087</c:v>
                </c:pt>
                <c:pt idx="59">
                  <c:v>0.67727073378529423</c:v>
                </c:pt>
                <c:pt idx="60">
                  <c:v>0.67727073378529423</c:v>
                </c:pt>
                <c:pt idx="61">
                  <c:v>0.67988968506837788</c:v>
                </c:pt>
                <c:pt idx="62">
                  <c:v>0.69388450882223773</c:v>
                </c:pt>
                <c:pt idx="63">
                  <c:v>0.69758390081877153</c:v>
                </c:pt>
                <c:pt idx="64">
                  <c:v>0.71073388615916744</c:v>
                </c:pt>
                <c:pt idx="65">
                  <c:v>0.71421007592545172</c:v>
                </c:pt>
                <c:pt idx="66">
                  <c:v>0.71421007592545172</c:v>
                </c:pt>
                <c:pt idx="67">
                  <c:v>0.71650193259561856</c:v>
                </c:pt>
                <c:pt idx="68">
                  <c:v>0.72102502670483393</c:v>
                </c:pt>
                <c:pt idx="69">
                  <c:v>0.72325662774588728</c:v>
                </c:pt>
                <c:pt idx="70">
                  <c:v>0.72874972465809706</c:v>
                </c:pt>
                <c:pt idx="71">
                  <c:v>0.72874972465809706</c:v>
                </c:pt>
                <c:pt idx="72">
                  <c:v>0.73833539390971004</c:v>
                </c:pt>
                <c:pt idx="73">
                  <c:v>0.73885679636806223</c:v>
                </c:pt>
                <c:pt idx="74">
                  <c:v>0.74553091475466804</c:v>
                </c:pt>
                <c:pt idx="75">
                  <c:v>0.7485470382608358</c:v>
                </c:pt>
                <c:pt idx="76">
                  <c:v>0.75543075680344152</c:v>
                </c:pt>
                <c:pt idx="77">
                  <c:v>0.77218304395342019</c:v>
                </c:pt>
                <c:pt idx="78">
                  <c:v>0.77484777089011891</c:v>
                </c:pt>
                <c:pt idx="79">
                  <c:v>0.77747742006757159</c:v>
                </c:pt>
                <c:pt idx="80">
                  <c:v>0.78516059499169466</c:v>
                </c:pt>
                <c:pt idx="81">
                  <c:v>0.7933472223573913</c:v>
                </c:pt>
                <c:pt idx="82">
                  <c:v>0.80940900226814594</c:v>
                </c:pt>
                <c:pt idx="83">
                  <c:v>0.81086272293695982</c:v>
                </c:pt>
                <c:pt idx="84">
                  <c:v>0.82136794988402551</c:v>
                </c:pt>
                <c:pt idx="85">
                  <c:v>0.83496136343658212</c:v>
                </c:pt>
                <c:pt idx="86">
                  <c:v>0.84100826214917368</c:v>
                </c:pt>
                <c:pt idx="87">
                  <c:v>0.84100826214917368</c:v>
                </c:pt>
                <c:pt idx="88">
                  <c:v>0.85448804563385128</c:v>
                </c:pt>
                <c:pt idx="89">
                  <c:v>0.85448804563385128</c:v>
                </c:pt>
                <c:pt idx="90">
                  <c:v>0.85867714134694639</c:v>
                </c:pt>
                <c:pt idx="91">
                  <c:v>0.86371279530606415</c:v>
                </c:pt>
                <c:pt idx="92">
                  <c:v>0.87626740692987748</c:v>
                </c:pt>
                <c:pt idx="93">
                  <c:v>0.89050901607950506</c:v>
                </c:pt>
                <c:pt idx="94">
                  <c:v>0.89704093371762872</c:v>
                </c:pt>
                <c:pt idx="95">
                  <c:v>0.89808152391199292</c:v>
                </c:pt>
                <c:pt idx="96">
                  <c:v>0.90687161283226769</c:v>
                </c:pt>
                <c:pt idx="97">
                  <c:v>0.93489106951842849</c:v>
                </c:pt>
                <c:pt idx="98">
                  <c:v>0.9734027229796971</c:v>
                </c:pt>
                <c:pt idx="99">
                  <c:v>0.99792717658546548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2A-42FF-995A-331C1DC1B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604271"/>
        <c:axId val="1034603855"/>
      </c:scatterChart>
      <c:valAx>
        <c:axId val="103460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603855"/>
        <c:crosses val="autoZero"/>
        <c:crossBetween val="midCat"/>
      </c:valAx>
      <c:valAx>
        <c:axId val="10346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60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12</xdr:row>
      <xdr:rowOff>90487</xdr:rowOff>
    </xdr:from>
    <xdr:to>
      <xdr:col>10</xdr:col>
      <xdr:colOff>447675</xdr:colOff>
      <xdr:row>26</xdr:row>
      <xdr:rowOff>166687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58034F-AE54-421A-826E-406B0CDCD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228600</xdr:colOff>
      <xdr:row>3</xdr:row>
      <xdr:rowOff>161925</xdr:rowOff>
    </xdr:from>
    <xdr:to>
      <xdr:col>24</xdr:col>
      <xdr:colOff>542925</xdr:colOff>
      <xdr:row>32</xdr:row>
      <xdr:rowOff>6699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A442894-F3B4-4027-A33F-189F77BE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733425"/>
          <a:ext cx="5057775" cy="5607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11</xdr:row>
      <xdr:rowOff>6666</xdr:rowOff>
    </xdr:from>
    <xdr:to>
      <xdr:col>11</xdr:col>
      <xdr:colOff>605790</xdr:colOff>
      <xdr:row>29</xdr:row>
      <xdr:rowOff>49529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B56E84B-594D-44DA-AD45-2A7A9436F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zoomScale="70" zoomScaleNormal="70" workbookViewId="0">
      <selection activeCell="E10" sqref="E10"/>
    </sheetView>
  </sheetViews>
  <sheetFormatPr defaultRowHeight="14.4" x14ac:dyDescent="0.3"/>
  <cols>
    <col min="3" max="3" width="8.88671875" style="8"/>
    <col min="17" max="18" width="14.5546875" customWidth="1"/>
    <col min="19" max="19" width="10.88671875" customWidth="1"/>
  </cols>
  <sheetData>
    <row r="1" spans="1:19" x14ac:dyDescent="0.3">
      <c r="A1" t="s">
        <v>22</v>
      </c>
      <c r="B1">
        <v>100</v>
      </c>
      <c r="Q1" t="s">
        <v>19</v>
      </c>
    </row>
    <row r="2" spans="1:19" x14ac:dyDescent="0.3">
      <c r="G2" s="2" t="s">
        <v>8</v>
      </c>
      <c r="H2" s="4">
        <f>+E4</f>
        <v>0.27165500000000015</v>
      </c>
      <c r="Q2" t="s">
        <v>16</v>
      </c>
      <c r="R2" t="s">
        <v>17</v>
      </c>
      <c r="S2" t="s">
        <v>18</v>
      </c>
    </row>
    <row r="3" spans="1:19" x14ac:dyDescent="0.3">
      <c r="C3" t="s">
        <v>0</v>
      </c>
      <c r="M3" t="s">
        <v>15</v>
      </c>
      <c r="N3" t="s">
        <v>13</v>
      </c>
      <c r="O3" t="s">
        <v>14</v>
      </c>
      <c r="Q3">
        <f>MAX(Q4:Q103)</f>
        <v>10429916887103.383</v>
      </c>
      <c r="R3">
        <f>+Q3*SQRT(100)</f>
        <v>104299168871033.83</v>
      </c>
      <c r="S3">
        <v>1.22</v>
      </c>
    </row>
    <row r="4" spans="1:19" ht="20.399999999999999" x14ac:dyDescent="0.45">
      <c r="A4">
        <v>1</v>
      </c>
      <c r="B4">
        <v>0.66215602873794821</v>
      </c>
      <c r="C4" s="9">
        <v>0.01</v>
      </c>
      <c r="D4" s="7" t="s">
        <v>1</v>
      </c>
      <c r="E4" s="4">
        <f>AVERAGE(C4:C103)</f>
        <v>0.27165500000000015</v>
      </c>
      <c r="G4" s="2" t="s">
        <v>5</v>
      </c>
      <c r="H4" s="2">
        <f>1/E7/E7</f>
        <v>0.42166949268537973</v>
      </c>
      <c r="I4" s="2">
        <v>2</v>
      </c>
      <c r="M4" s="9">
        <v>1E-3</v>
      </c>
      <c r="N4">
        <v>0</v>
      </c>
      <c r="O4">
        <f t="shared" ref="O4:O35" si="0">1-I$10/(I$10-I$9)*EXP(-I$9*M4)+I$9/(I$10-I$9)*EXP(-I$10*M4)</f>
        <v>-9.8978034786256774E-6</v>
      </c>
      <c r="Q4">
        <f>ABS(N4-O4)</f>
        <v>9.8978034786256774E-6</v>
      </c>
    </row>
    <row r="5" spans="1:19" ht="19.8" x14ac:dyDescent="0.35">
      <c r="A5">
        <v>2</v>
      </c>
      <c r="B5">
        <v>1.5587789877895117</v>
      </c>
      <c r="C5" s="9">
        <v>7.1999999999999995E-2</v>
      </c>
      <c r="D5" s="7" t="s">
        <v>2</v>
      </c>
      <c r="E5" s="5">
        <f>_xlfn.VAR.S(C4:C103)</f>
        <v>0.17501014492424241</v>
      </c>
      <c r="G5" s="2" t="s">
        <v>6</v>
      </c>
      <c r="H5" s="2"/>
      <c r="I5" s="2">
        <v>1</v>
      </c>
      <c r="M5" s="9">
        <v>6.0000000000000001E-3</v>
      </c>
      <c r="N5">
        <f t="shared" ref="N5:N36" si="1">+N4+1/100</f>
        <v>0.01</v>
      </c>
      <c r="O5">
        <f t="shared" si="0"/>
        <v>-3.5955393613396058E-4</v>
      </c>
      <c r="Q5">
        <f t="shared" ref="Q5:Q68" si="2">ABS(N5-O5)</f>
        <v>1.0359553936133961E-2</v>
      </c>
    </row>
    <row r="6" spans="1:19" ht="18" x14ac:dyDescent="0.35">
      <c r="A6">
        <v>3</v>
      </c>
      <c r="B6">
        <v>0.56404169839215534</v>
      </c>
      <c r="C6" s="9">
        <v>1E-3</v>
      </c>
      <c r="D6" s="7" t="s">
        <v>3</v>
      </c>
      <c r="E6" s="5">
        <f>_xlfn.STDEV.S(C4:C103)</f>
        <v>0.41834213859500502</v>
      </c>
      <c r="G6" s="2" t="s">
        <v>7</v>
      </c>
      <c r="H6" s="2"/>
      <c r="I6" s="2">
        <v>1</v>
      </c>
      <c r="M6" s="9">
        <v>0.01</v>
      </c>
      <c r="N6">
        <f t="shared" si="1"/>
        <v>0.02</v>
      </c>
      <c r="O6">
        <f t="shared" si="0"/>
        <v>-1.0060931391631112E-3</v>
      </c>
      <c r="Q6">
        <f t="shared" si="2"/>
        <v>2.1006093139163112E-2</v>
      </c>
    </row>
    <row r="7" spans="1:19" ht="18" x14ac:dyDescent="0.35">
      <c r="A7">
        <v>4</v>
      </c>
      <c r="B7">
        <v>0.99882811862438103</v>
      </c>
      <c r="C7" s="9">
        <v>0.104</v>
      </c>
      <c r="D7" s="7" t="s">
        <v>4</v>
      </c>
      <c r="E7" s="5">
        <f>+E6/E4</f>
        <v>1.5399758465517102</v>
      </c>
      <c r="G7" s="2" t="s">
        <v>9</v>
      </c>
      <c r="H7" s="2"/>
      <c r="I7" s="5">
        <f>+H$2/I$4*(1+SQRT(I$6/I$5*(I$4*E$7*E$7-1)))</f>
        <v>0.39861251233112821</v>
      </c>
      <c r="M7" s="9">
        <v>0.01</v>
      </c>
      <c r="N7">
        <f t="shared" si="1"/>
        <v>0.03</v>
      </c>
      <c r="O7">
        <f t="shared" si="0"/>
        <v>-1.0060931391631112E-3</v>
      </c>
      <c r="Q7">
        <f>ABS(N7-O7)</f>
        <v>3.100609313916311E-2</v>
      </c>
    </row>
    <row r="8" spans="1:19" x14ac:dyDescent="0.3">
      <c r="A8">
        <v>5</v>
      </c>
      <c r="B8">
        <v>1.424796587954793</v>
      </c>
      <c r="C8" s="9">
        <v>0.35399999999999998</v>
      </c>
      <c r="G8" s="2" t="s">
        <v>10</v>
      </c>
      <c r="H8" s="2"/>
      <c r="I8" s="5">
        <f>+H$2/I$4*(1-SQRT(I$5/I$6*(I$4*E$7*E$7-1)))</f>
        <v>-0.12695751233112809</v>
      </c>
      <c r="M8" s="9">
        <v>0.01</v>
      </c>
      <c r="N8">
        <f t="shared" si="1"/>
        <v>0.04</v>
      </c>
      <c r="O8">
        <f t="shared" si="0"/>
        <v>-1.0060931391631112E-3</v>
      </c>
      <c r="Q8">
        <f t="shared" si="2"/>
        <v>4.1006093139163112E-2</v>
      </c>
    </row>
    <row r="9" spans="1:19" x14ac:dyDescent="0.3">
      <c r="A9">
        <v>6</v>
      </c>
      <c r="B9">
        <v>4.5833955357696423</v>
      </c>
      <c r="C9" s="9">
        <v>1.0999999999999999E-2</v>
      </c>
      <c r="G9" s="2" t="s">
        <v>11</v>
      </c>
      <c r="H9" s="2"/>
      <c r="I9" s="5">
        <f>1/I7</f>
        <v>2.5087019826645531</v>
      </c>
      <c r="M9" s="9">
        <v>1.0999999999999999E-2</v>
      </c>
      <c r="N9">
        <f t="shared" si="1"/>
        <v>0.05</v>
      </c>
      <c r="O9">
        <f t="shared" si="0"/>
        <v>-1.2196158978727833E-3</v>
      </c>
      <c r="Q9">
        <f t="shared" si="2"/>
        <v>5.1219615897872786E-2</v>
      </c>
    </row>
    <row r="10" spans="1:19" x14ac:dyDescent="0.3">
      <c r="A10">
        <v>7</v>
      </c>
      <c r="B10">
        <v>1.0980457547191129</v>
      </c>
      <c r="C10" s="9">
        <v>0.28000000000000003</v>
      </c>
      <c r="G10" s="2" t="s">
        <v>12</v>
      </c>
      <c r="H10" s="2"/>
      <c r="I10" s="5">
        <f>1/I8</f>
        <v>-7.876650870346448</v>
      </c>
      <c r="M10" s="9">
        <v>1.0999999999999999E-2</v>
      </c>
      <c r="N10">
        <f t="shared" si="1"/>
        <v>6.0000000000000005E-2</v>
      </c>
      <c r="O10">
        <f t="shared" si="0"/>
        <v>-1.2196158978727833E-3</v>
      </c>
      <c r="Q10">
        <f t="shared" si="2"/>
        <v>6.1219615897872788E-2</v>
      </c>
    </row>
    <row r="11" spans="1:19" x14ac:dyDescent="0.3">
      <c r="A11">
        <v>8</v>
      </c>
      <c r="B11">
        <v>3.2172772911756877</v>
      </c>
      <c r="C11" s="9">
        <v>0.22</v>
      </c>
      <c r="M11" s="9">
        <v>1.2999999999999999E-2</v>
      </c>
      <c r="N11">
        <f t="shared" si="1"/>
        <v>7.0000000000000007E-2</v>
      </c>
      <c r="O11">
        <f t="shared" si="0"/>
        <v>-1.7097392969706582E-3</v>
      </c>
      <c r="Q11">
        <f t="shared" si="2"/>
        <v>7.1709739296970665E-2</v>
      </c>
    </row>
    <row r="12" spans="1:19" x14ac:dyDescent="0.3">
      <c r="A12">
        <v>9</v>
      </c>
      <c r="B12">
        <v>1.5384208689776639</v>
      </c>
      <c r="C12" s="9">
        <v>3.5000000000000003E-2</v>
      </c>
      <c r="M12" s="9">
        <v>1.4999999999999999E-2</v>
      </c>
      <c r="N12">
        <f t="shared" si="1"/>
        <v>0.08</v>
      </c>
      <c r="O12">
        <f t="shared" si="0"/>
        <v>-2.2847558365083898E-3</v>
      </c>
      <c r="Q12">
        <f t="shared" si="2"/>
        <v>8.2284755836508391E-2</v>
      </c>
    </row>
    <row r="13" spans="1:19" x14ac:dyDescent="0.3">
      <c r="A13">
        <v>10</v>
      </c>
      <c r="B13">
        <v>2.6503386912622524</v>
      </c>
      <c r="C13" s="9">
        <v>6.0000000000000001E-3</v>
      </c>
      <c r="M13" s="9">
        <v>0.02</v>
      </c>
      <c r="N13">
        <f t="shared" si="1"/>
        <v>0.09</v>
      </c>
      <c r="O13">
        <f t="shared" si="0"/>
        <v>-4.1000602662936148E-3</v>
      </c>
      <c r="Q13">
        <f t="shared" si="2"/>
        <v>9.4100060266293611E-2</v>
      </c>
    </row>
    <row r="14" spans="1:19" x14ac:dyDescent="0.3">
      <c r="A14">
        <v>11</v>
      </c>
      <c r="B14">
        <v>1.1420513353293102</v>
      </c>
      <c r="C14" s="9">
        <v>3.2000000000000001E-2</v>
      </c>
      <c r="M14" s="9">
        <v>2.5999999999999999E-2</v>
      </c>
      <c r="N14">
        <f t="shared" si="1"/>
        <v>9.9999999999999992E-2</v>
      </c>
      <c r="O14">
        <f t="shared" si="0"/>
        <v>-7.0086758170825325E-3</v>
      </c>
      <c r="Q14">
        <f t="shared" si="2"/>
        <v>0.10700867581708252</v>
      </c>
    </row>
    <row r="15" spans="1:19" x14ac:dyDescent="0.3">
      <c r="A15">
        <v>12</v>
      </c>
      <c r="B15">
        <v>0.76853791990262654</v>
      </c>
      <c r="C15" s="9">
        <v>0.55200000000000005</v>
      </c>
      <c r="M15" s="9">
        <v>3.2000000000000001E-2</v>
      </c>
      <c r="N15">
        <f t="shared" si="1"/>
        <v>0.10999999999999999</v>
      </c>
      <c r="O15">
        <f t="shared" si="0"/>
        <v>-1.0740551970820855E-2</v>
      </c>
      <c r="Q15">
        <f t="shared" si="2"/>
        <v>0.12074055197082084</v>
      </c>
    </row>
    <row r="16" spans="1:19" x14ac:dyDescent="0.3">
      <c r="A16">
        <v>13</v>
      </c>
      <c r="B16">
        <v>4.751650334091754</v>
      </c>
      <c r="C16" s="9">
        <v>0.31900000000000001</v>
      </c>
      <c r="M16" s="9">
        <v>3.4000000000000002E-2</v>
      </c>
      <c r="N16">
        <f t="shared" si="1"/>
        <v>0.11999999999999998</v>
      </c>
      <c r="O16">
        <f t="shared" si="0"/>
        <v>-1.2172536309994819E-2</v>
      </c>
      <c r="Q16">
        <f t="shared" si="2"/>
        <v>0.13217253630999481</v>
      </c>
    </row>
    <row r="17" spans="1:17" x14ac:dyDescent="0.3">
      <c r="A17">
        <v>14</v>
      </c>
      <c r="B17">
        <v>1.3810534209012837</v>
      </c>
      <c r="C17" s="9">
        <v>0.125</v>
      </c>
      <c r="M17" s="9">
        <v>3.5000000000000003E-2</v>
      </c>
      <c r="N17">
        <f t="shared" si="1"/>
        <v>0.12999999999999998</v>
      </c>
      <c r="O17">
        <f t="shared" si="0"/>
        <v>-1.2924415716209559E-2</v>
      </c>
      <c r="Q17">
        <f t="shared" si="2"/>
        <v>0.14292441571620954</v>
      </c>
    </row>
    <row r="18" spans="1:17" x14ac:dyDescent="0.3">
      <c r="A18">
        <v>15</v>
      </c>
      <c r="B18">
        <v>0.88181777974433706</v>
      </c>
      <c r="C18" s="9">
        <v>0.26900000000000002</v>
      </c>
      <c r="M18" s="9">
        <v>3.7999999999999999E-2</v>
      </c>
      <c r="N18">
        <f t="shared" si="1"/>
        <v>0.13999999999999999</v>
      </c>
      <c r="O18">
        <f t="shared" si="0"/>
        <v>-1.5325333776842087E-2</v>
      </c>
      <c r="Q18">
        <f t="shared" si="2"/>
        <v>0.15532533377684207</v>
      </c>
    </row>
    <row r="19" spans="1:17" x14ac:dyDescent="0.3">
      <c r="A19">
        <v>16</v>
      </c>
      <c r="B19">
        <v>0.22118962733955483</v>
      </c>
      <c r="C19" s="9">
        <v>4.3999999999999997E-2</v>
      </c>
      <c r="M19" s="9">
        <v>4.2999999999999997E-2</v>
      </c>
      <c r="N19">
        <f t="shared" si="1"/>
        <v>0.15</v>
      </c>
      <c r="O19">
        <f t="shared" si="0"/>
        <v>-1.9819993394440238E-2</v>
      </c>
      <c r="Q19">
        <f t="shared" si="2"/>
        <v>0.16981999339444023</v>
      </c>
    </row>
    <row r="20" spans="1:17" x14ac:dyDescent="0.3">
      <c r="A20">
        <v>17</v>
      </c>
      <c r="B20">
        <v>0.2517678177540717</v>
      </c>
      <c r="C20" s="9">
        <v>0.40200000000000002</v>
      </c>
      <c r="M20" s="9">
        <v>4.3999999999999997E-2</v>
      </c>
      <c r="N20">
        <f t="shared" si="1"/>
        <v>0.16</v>
      </c>
      <c r="O20">
        <f t="shared" si="0"/>
        <v>-2.0794253266611495E-2</v>
      </c>
      <c r="Q20">
        <f t="shared" si="2"/>
        <v>0.1807942532666115</v>
      </c>
    </row>
    <row r="21" spans="1:17" x14ac:dyDescent="0.3">
      <c r="A21">
        <v>18</v>
      </c>
      <c r="B21">
        <v>1.6914275777603924</v>
      </c>
      <c r="C21" s="9">
        <v>0.47199999999999998</v>
      </c>
      <c r="M21" s="9">
        <v>4.7E-2</v>
      </c>
      <c r="N21">
        <f t="shared" si="1"/>
        <v>0.17</v>
      </c>
      <c r="O21">
        <f t="shared" si="0"/>
        <v>-2.3870476859512157E-2</v>
      </c>
      <c r="Q21">
        <f t="shared" si="2"/>
        <v>0.19387047685951217</v>
      </c>
    </row>
    <row r="22" spans="1:17" x14ac:dyDescent="0.3">
      <c r="A22">
        <v>19</v>
      </c>
      <c r="B22">
        <v>2.0869193564093935</v>
      </c>
      <c r="C22" s="9">
        <v>3.4000000000000002E-2</v>
      </c>
      <c r="M22" s="9">
        <v>5.5E-2</v>
      </c>
      <c r="N22">
        <f t="shared" si="1"/>
        <v>0.18000000000000002</v>
      </c>
      <c r="O22">
        <f t="shared" si="0"/>
        <v>-3.3227271520495538E-2</v>
      </c>
      <c r="Q22">
        <f t="shared" si="2"/>
        <v>0.21322727152049556</v>
      </c>
    </row>
    <row r="23" spans="1:17" x14ac:dyDescent="0.3">
      <c r="A23">
        <v>20</v>
      </c>
      <c r="B23">
        <v>1.7733357800635896</v>
      </c>
      <c r="C23" s="9">
        <v>0.19700000000000001</v>
      </c>
      <c r="M23" s="9">
        <v>5.6000000000000001E-2</v>
      </c>
      <c r="N23">
        <f t="shared" si="1"/>
        <v>0.19000000000000003</v>
      </c>
      <c r="O23">
        <f t="shared" si="0"/>
        <v>-3.4517819127319604E-2</v>
      </c>
      <c r="Q23">
        <f t="shared" si="2"/>
        <v>0.22451781912731963</v>
      </c>
    </row>
    <row r="24" spans="1:17" x14ac:dyDescent="0.3">
      <c r="A24">
        <v>21</v>
      </c>
      <c r="B24">
        <v>0.42094817940863077</v>
      </c>
      <c r="C24" s="9">
        <v>0.13400000000000001</v>
      </c>
      <c r="M24" s="9">
        <v>7.1999999999999995E-2</v>
      </c>
      <c r="N24">
        <f t="shared" si="1"/>
        <v>0.20000000000000004</v>
      </c>
      <c r="O24">
        <f t="shared" si="0"/>
        <v>-5.9020694346140268E-2</v>
      </c>
      <c r="Q24">
        <f t="shared" si="2"/>
        <v>0.25902069434614028</v>
      </c>
    </row>
    <row r="25" spans="1:17" x14ac:dyDescent="0.3">
      <c r="A25">
        <v>22</v>
      </c>
      <c r="B25">
        <v>2.3596606075107878</v>
      </c>
      <c r="C25" s="9">
        <v>8.5999999999999993E-2</v>
      </c>
      <c r="M25" s="9">
        <v>7.6999999999999999E-2</v>
      </c>
      <c r="N25">
        <f t="shared" si="1"/>
        <v>0.21000000000000005</v>
      </c>
      <c r="O25">
        <f t="shared" si="0"/>
        <v>-6.823760530310985E-2</v>
      </c>
      <c r="Q25">
        <f t="shared" si="2"/>
        <v>0.27823760530310993</v>
      </c>
    </row>
    <row r="26" spans="1:17" x14ac:dyDescent="0.3">
      <c r="A26">
        <v>23</v>
      </c>
      <c r="B26">
        <v>3.9931985710750704</v>
      </c>
      <c r="C26" s="9">
        <v>5.5E-2</v>
      </c>
      <c r="M26" s="9">
        <v>8.2000000000000003E-2</v>
      </c>
      <c r="N26">
        <f t="shared" si="1"/>
        <v>0.22000000000000006</v>
      </c>
      <c r="O26">
        <f t="shared" si="0"/>
        <v>-7.8240127063166742E-2</v>
      </c>
      <c r="Q26">
        <f t="shared" si="2"/>
        <v>0.29824012706316683</v>
      </c>
    </row>
    <row r="27" spans="1:17" x14ac:dyDescent="0.3">
      <c r="A27">
        <v>24</v>
      </c>
      <c r="B27">
        <v>0.28676981344114649</v>
      </c>
      <c r="C27" s="9">
        <v>0.13700000000000001</v>
      </c>
      <c r="M27" s="9">
        <v>8.5999999999999993E-2</v>
      </c>
      <c r="N27">
        <f t="shared" si="1"/>
        <v>0.23000000000000007</v>
      </c>
      <c r="O27">
        <f t="shared" si="0"/>
        <v>-8.682547386070455E-2</v>
      </c>
      <c r="Q27">
        <f t="shared" si="2"/>
        <v>0.31682547386070459</v>
      </c>
    </row>
    <row r="28" spans="1:17" x14ac:dyDescent="0.3">
      <c r="A28">
        <v>25</v>
      </c>
      <c r="B28">
        <v>1.7295250918629523</v>
      </c>
      <c r="C28" s="9">
        <v>0.379</v>
      </c>
      <c r="M28" s="9">
        <v>9.5000000000000001E-2</v>
      </c>
      <c r="N28">
        <f t="shared" si="1"/>
        <v>0.24000000000000007</v>
      </c>
      <c r="O28">
        <f t="shared" si="0"/>
        <v>-0.10811588365444824</v>
      </c>
      <c r="Q28">
        <f t="shared" si="2"/>
        <v>0.34811588365444834</v>
      </c>
    </row>
    <row r="29" spans="1:17" x14ac:dyDescent="0.3">
      <c r="A29">
        <v>26</v>
      </c>
      <c r="B29">
        <v>4.1211714646066495</v>
      </c>
      <c r="C29" s="9">
        <v>0.18</v>
      </c>
      <c r="M29" s="9">
        <v>9.6000000000000002E-2</v>
      </c>
      <c r="N29">
        <f t="shared" si="1"/>
        <v>0.25000000000000006</v>
      </c>
      <c r="O29">
        <f t="shared" si="0"/>
        <v>-0.11065551307055421</v>
      </c>
      <c r="Q29">
        <f t="shared" si="2"/>
        <v>0.36065551307055427</v>
      </c>
    </row>
    <row r="30" spans="1:17" x14ac:dyDescent="0.3">
      <c r="A30">
        <v>27</v>
      </c>
      <c r="B30">
        <v>0.74098844937099284</v>
      </c>
      <c r="C30" s="9">
        <v>0.26700000000000002</v>
      </c>
      <c r="M30" s="9">
        <v>0.10100000000000001</v>
      </c>
      <c r="N30">
        <f t="shared" si="1"/>
        <v>0.26000000000000006</v>
      </c>
      <c r="O30">
        <f t="shared" si="0"/>
        <v>-0.12389367703895915</v>
      </c>
      <c r="Q30">
        <f t="shared" si="2"/>
        <v>0.38389367703895921</v>
      </c>
    </row>
    <row r="31" spans="1:17" x14ac:dyDescent="0.3">
      <c r="A31">
        <v>28</v>
      </c>
      <c r="B31">
        <v>3.5816814163800914</v>
      </c>
      <c r="C31" s="9">
        <v>0.11799999999999999</v>
      </c>
      <c r="M31" s="9">
        <v>0.10199999999999999</v>
      </c>
      <c r="N31">
        <f t="shared" si="1"/>
        <v>0.27000000000000007</v>
      </c>
      <c r="O31">
        <f t="shared" si="0"/>
        <v>-0.12665104298088725</v>
      </c>
      <c r="Q31">
        <f t="shared" si="2"/>
        <v>0.39665104298088733</v>
      </c>
    </row>
    <row r="32" spans="1:17" x14ac:dyDescent="0.3">
      <c r="A32">
        <v>29</v>
      </c>
      <c r="B32">
        <v>0.16934822172581127</v>
      </c>
      <c r="C32" s="9">
        <v>0.32600000000000001</v>
      </c>
      <c r="M32" s="9">
        <v>0.104</v>
      </c>
      <c r="N32">
        <f t="shared" si="1"/>
        <v>0.28000000000000008</v>
      </c>
      <c r="O32">
        <f t="shared" si="0"/>
        <v>-0.13227752199284637</v>
      </c>
      <c r="Q32">
        <f t="shared" si="2"/>
        <v>0.41227752199284645</v>
      </c>
    </row>
    <row r="33" spans="1:17" x14ac:dyDescent="0.3">
      <c r="A33">
        <v>30</v>
      </c>
      <c r="B33">
        <v>2.0877401042260626</v>
      </c>
      <c r="C33" s="9">
        <v>0.33600000000000002</v>
      </c>
      <c r="M33" s="9">
        <v>0.114</v>
      </c>
      <c r="N33">
        <f t="shared" si="1"/>
        <v>0.29000000000000009</v>
      </c>
      <c r="O33">
        <f t="shared" si="0"/>
        <v>-0.16271279786917137</v>
      </c>
      <c r="Q33">
        <f t="shared" si="2"/>
        <v>0.45271279786917146</v>
      </c>
    </row>
    <row r="34" spans="1:17" x14ac:dyDescent="0.3">
      <c r="A34">
        <v>31</v>
      </c>
      <c r="B34">
        <v>0.30787788969552088</v>
      </c>
      <c r="C34" s="9">
        <v>5.6000000000000001E-2</v>
      </c>
      <c r="M34" s="9">
        <v>0.11600000000000001</v>
      </c>
      <c r="N34">
        <f t="shared" si="1"/>
        <v>0.3000000000000001</v>
      </c>
      <c r="O34">
        <f t="shared" si="0"/>
        <v>-0.16927552196940809</v>
      </c>
      <c r="Q34">
        <f t="shared" si="2"/>
        <v>0.46927552196940819</v>
      </c>
    </row>
    <row r="35" spans="1:17" x14ac:dyDescent="0.3">
      <c r="A35">
        <v>32</v>
      </c>
      <c r="B35">
        <v>1.3145805702930589</v>
      </c>
      <c r="C35" s="9">
        <v>0.36</v>
      </c>
      <c r="M35" s="9">
        <v>0.11799999999999999</v>
      </c>
      <c r="N35">
        <f t="shared" si="1"/>
        <v>0.31000000000000011</v>
      </c>
      <c r="O35">
        <f t="shared" si="0"/>
        <v>-0.17600200120052611</v>
      </c>
      <c r="Q35">
        <f t="shared" si="2"/>
        <v>0.48600200120052622</v>
      </c>
    </row>
    <row r="36" spans="1:17" x14ac:dyDescent="0.3">
      <c r="A36">
        <v>33</v>
      </c>
      <c r="B36">
        <v>6.0058937044970637</v>
      </c>
      <c r="C36" s="9">
        <v>0.13800000000000001</v>
      </c>
      <c r="M36" s="9">
        <v>0.11899999999999999</v>
      </c>
      <c r="N36">
        <f t="shared" si="1"/>
        <v>0.32000000000000012</v>
      </c>
      <c r="O36">
        <f t="shared" ref="O36:O67" si="3">1-I$10/(I$10-I$9)*EXP(-I$9*M36)+I$9/(I$10-I$9)*EXP(-I$10*M36)</f>
        <v>-0.17942736690557437</v>
      </c>
      <c r="Q36">
        <f t="shared" si="2"/>
        <v>0.49942736690557449</v>
      </c>
    </row>
    <row r="37" spans="1:17" x14ac:dyDescent="0.3">
      <c r="A37">
        <v>34</v>
      </c>
      <c r="B37">
        <v>1.4575925194035282</v>
      </c>
      <c r="C37" s="9">
        <v>0.10199999999999999</v>
      </c>
      <c r="M37" s="9">
        <v>0.125</v>
      </c>
      <c r="N37">
        <f t="shared" ref="N37:N68" si="4">+N36+1/100</f>
        <v>0.33000000000000013</v>
      </c>
      <c r="O37">
        <f t="shared" si="3"/>
        <v>-0.20086783109762307</v>
      </c>
      <c r="Q37">
        <f t="shared" si="2"/>
        <v>0.53086783109762314</v>
      </c>
    </row>
    <row r="38" spans="1:17" x14ac:dyDescent="0.3">
      <c r="A38">
        <v>35</v>
      </c>
      <c r="B38">
        <v>3.3189608287987249</v>
      </c>
      <c r="C38" s="9">
        <v>0.25900000000000001</v>
      </c>
      <c r="M38" s="9">
        <v>0.13100000000000001</v>
      </c>
      <c r="N38">
        <f t="shared" si="4"/>
        <v>0.34000000000000014</v>
      </c>
      <c r="O38">
        <f t="shared" si="3"/>
        <v>-0.22387829786577595</v>
      </c>
      <c r="Q38">
        <f t="shared" si="2"/>
        <v>0.56387829786577615</v>
      </c>
    </row>
    <row r="39" spans="1:17" x14ac:dyDescent="0.3">
      <c r="A39">
        <v>36</v>
      </c>
      <c r="B39">
        <v>4.0819865636538131</v>
      </c>
      <c r="C39" s="9">
        <v>0.6</v>
      </c>
      <c r="M39" s="9">
        <v>0.13400000000000001</v>
      </c>
      <c r="N39">
        <f t="shared" si="4"/>
        <v>0.35000000000000014</v>
      </c>
      <c r="O39">
        <f t="shared" si="3"/>
        <v>-0.23599340885117837</v>
      </c>
      <c r="Q39">
        <f t="shared" si="2"/>
        <v>0.58599340885117845</v>
      </c>
    </row>
    <row r="40" spans="1:17" x14ac:dyDescent="0.3">
      <c r="A40">
        <v>37</v>
      </c>
      <c r="B40">
        <v>1.0589474656149196</v>
      </c>
      <c r="C40" s="9">
        <v>0.02</v>
      </c>
      <c r="M40" s="9">
        <v>0.13700000000000001</v>
      </c>
      <c r="N40">
        <f t="shared" si="4"/>
        <v>0.36000000000000015</v>
      </c>
      <c r="O40">
        <f t="shared" si="3"/>
        <v>-0.24852679280141232</v>
      </c>
      <c r="Q40">
        <f t="shared" si="2"/>
        <v>0.60852679280141242</v>
      </c>
    </row>
    <row r="41" spans="1:17" x14ac:dyDescent="0.3">
      <c r="A41">
        <v>38</v>
      </c>
      <c r="B41">
        <v>0.34882974836133301</v>
      </c>
      <c r="C41" s="9">
        <v>0.20599999999999999</v>
      </c>
      <c r="M41" s="9">
        <v>0.13800000000000001</v>
      </c>
      <c r="N41">
        <f t="shared" si="4"/>
        <v>0.37000000000000016</v>
      </c>
      <c r="O41">
        <f t="shared" si="3"/>
        <v>-0.25279909263006939</v>
      </c>
      <c r="Q41">
        <f t="shared" si="2"/>
        <v>0.6227990926300695</v>
      </c>
    </row>
    <row r="42" spans="1:17" x14ac:dyDescent="0.3">
      <c r="A42">
        <v>39</v>
      </c>
      <c r="B42">
        <v>1.4545238434640333</v>
      </c>
      <c r="C42" s="9">
        <v>1.0999999999999999E-2</v>
      </c>
      <c r="M42" s="9">
        <v>0.14099999999999999</v>
      </c>
      <c r="N42">
        <f t="shared" si="4"/>
        <v>0.38000000000000017</v>
      </c>
      <c r="O42">
        <f t="shared" si="3"/>
        <v>-0.26590427043942677</v>
      </c>
      <c r="Q42">
        <f t="shared" si="2"/>
        <v>0.64590427043942689</v>
      </c>
    </row>
    <row r="43" spans="1:17" x14ac:dyDescent="0.3">
      <c r="A43">
        <v>40</v>
      </c>
      <c r="B43">
        <v>1.638393798179296</v>
      </c>
      <c r="C43" s="9">
        <v>0.24099999999999999</v>
      </c>
      <c r="M43" s="9">
        <v>0.14599999999999999</v>
      </c>
      <c r="N43">
        <f t="shared" si="4"/>
        <v>0.39000000000000018</v>
      </c>
      <c r="O43">
        <f t="shared" si="3"/>
        <v>-0.2887280780060153</v>
      </c>
      <c r="Q43">
        <f t="shared" si="2"/>
        <v>0.67872807800601542</v>
      </c>
    </row>
    <row r="44" spans="1:17" x14ac:dyDescent="0.3">
      <c r="A44">
        <v>41</v>
      </c>
      <c r="B44">
        <v>5.6388382309737111</v>
      </c>
      <c r="C44" s="9">
        <v>0.48</v>
      </c>
      <c r="M44" s="9">
        <v>0.153</v>
      </c>
      <c r="N44">
        <f t="shared" si="4"/>
        <v>0.40000000000000019</v>
      </c>
      <c r="O44">
        <f t="shared" si="3"/>
        <v>-0.32281891809175933</v>
      </c>
      <c r="Q44">
        <f t="shared" si="2"/>
        <v>0.72281891809175947</v>
      </c>
    </row>
    <row r="45" spans="1:17" x14ac:dyDescent="0.3">
      <c r="A45">
        <v>42</v>
      </c>
      <c r="B45">
        <v>2.0916247796066143</v>
      </c>
      <c r="C45" s="9">
        <v>0.29699999999999999</v>
      </c>
      <c r="M45" s="9">
        <v>0.153</v>
      </c>
      <c r="N45">
        <f t="shared" si="4"/>
        <v>0.4100000000000002</v>
      </c>
      <c r="O45">
        <f t="shared" si="3"/>
        <v>-0.32281891809175933</v>
      </c>
      <c r="Q45">
        <f t="shared" si="2"/>
        <v>0.73281891809175947</v>
      </c>
    </row>
    <row r="46" spans="1:17" x14ac:dyDescent="0.3">
      <c r="A46">
        <v>43</v>
      </c>
      <c r="B46">
        <v>0.90565937702718702</v>
      </c>
      <c r="C46" s="9">
        <v>0.31</v>
      </c>
      <c r="M46" s="9">
        <v>0.16700000000000001</v>
      </c>
      <c r="N46">
        <f t="shared" si="4"/>
        <v>0.42000000000000021</v>
      </c>
      <c r="O46">
        <f t="shared" si="3"/>
        <v>-0.3989687173293861</v>
      </c>
      <c r="Q46">
        <f t="shared" si="2"/>
        <v>0.81896871732938625</v>
      </c>
    </row>
    <row r="47" spans="1:17" x14ac:dyDescent="0.3">
      <c r="A47">
        <v>44</v>
      </c>
      <c r="B47">
        <v>1.3397855907196854</v>
      </c>
      <c r="C47" s="9">
        <v>0.31950000000000001</v>
      </c>
      <c r="M47" s="9">
        <v>0.18</v>
      </c>
      <c r="N47">
        <f t="shared" si="4"/>
        <v>0.43000000000000022</v>
      </c>
      <c r="O47">
        <f t="shared" si="3"/>
        <v>-0.48001501914039468</v>
      </c>
      <c r="Q47">
        <f t="shared" si="2"/>
        <v>0.91001501914039484</v>
      </c>
    </row>
    <row r="48" spans="1:17" x14ac:dyDescent="0.3">
      <c r="A48">
        <v>45</v>
      </c>
      <c r="B48">
        <v>1.7877322969072478</v>
      </c>
      <c r="C48" s="9">
        <v>0.32900000000000001</v>
      </c>
      <c r="M48" s="9">
        <v>0.191</v>
      </c>
      <c r="N48">
        <f t="shared" si="4"/>
        <v>0.44000000000000022</v>
      </c>
      <c r="O48">
        <f t="shared" si="3"/>
        <v>-0.55712409407906527</v>
      </c>
      <c r="Q48">
        <f t="shared" si="2"/>
        <v>0.99712409407906555</v>
      </c>
    </row>
    <row r="49" spans="1:17" x14ac:dyDescent="0.3">
      <c r="A49">
        <v>46</v>
      </c>
      <c r="B49">
        <v>2.7999743145685492</v>
      </c>
      <c r="C49" s="9">
        <v>0.114</v>
      </c>
      <c r="M49" s="9">
        <v>0.19700000000000001</v>
      </c>
      <c r="N49">
        <f t="shared" si="4"/>
        <v>0.45000000000000023</v>
      </c>
      <c r="O49">
        <f t="shared" si="3"/>
        <v>-0.60273215258558976</v>
      </c>
      <c r="Q49">
        <f t="shared" si="2"/>
        <v>1.0527321525855899</v>
      </c>
    </row>
    <row r="50" spans="1:17" x14ac:dyDescent="0.3">
      <c r="A50">
        <v>47</v>
      </c>
      <c r="B50">
        <v>1.7726810589649218</v>
      </c>
      <c r="C50" s="9">
        <v>0.22</v>
      </c>
      <c r="M50" s="9">
        <v>0.19900000000000001</v>
      </c>
      <c r="N50">
        <f t="shared" si="4"/>
        <v>0.46000000000000024</v>
      </c>
      <c r="O50">
        <f t="shared" si="3"/>
        <v>-0.61851819406649278</v>
      </c>
      <c r="Q50">
        <f t="shared" si="2"/>
        <v>1.078518194066493</v>
      </c>
    </row>
    <row r="51" spans="1:17" x14ac:dyDescent="0.3">
      <c r="A51">
        <v>48</v>
      </c>
      <c r="B51">
        <v>2.1090820605351426</v>
      </c>
      <c r="C51" s="9">
        <v>8.2000000000000003E-2</v>
      </c>
      <c r="M51" s="9">
        <v>0.20599999999999999</v>
      </c>
      <c r="N51">
        <f t="shared" si="4"/>
        <v>0.47000000000000025</v>
      </c>
      <c r="O51">
        <f t="shared" si="3"/>
        <v>-0.67615378392041647</v>
      </c>
      <c r="Q51">
        <f t="shared" si="2"/>
        <v>1.1461537839204168</v>
      </c>
    </row>
    <row r="52" spans="1:17" x14ac:dyDescent="0.3">
      <c r="A52">
        <v>49</v>
      </c>
      <c r="B52">
        <v>1.6071214782926619</v>
      </c>
      <c r="C52" s="9">
        <v>0.16700000000000001</v>
      </c>
      <c r="M52" s="9">
        <v>0.22</v>
      </c>
      <c r="N52">
        <f t="shared" si="4"/>
        <v>0.48000000000000026</v>
      </c>
      <c r="O52">
        <f t="shared" si="3"/>
        <v>-0.80321600140630056</v>
      </c>
      <c r="Q52">
        <f t="shared" si="2"/>
        <v>1.2832160014063008</v>
      </c>
    </row>
    <row r="53" spans="1:17" x14ac:dyDescent="0.3">
      <c r="A53">
        <v>50</v>
      </c>
      <c r="B53">
        <v>1.0187031331609178</v>
      </c>
      <c r="C53" s="9">
        <v>0.153</v>
      </c>
      <c r="M53" s="9">
        <v>0.22</v>
      </c>
      <c r="N53">
        <f t="shared" si="4"/>
        <v>0.49000000000000027</v>
      </c>
      <c r="O53">
        <f t="shared" si="3"/>
        <v>-0.80321600140630056</v>
      </c>
      <c r="Q53">
        <f t="shared" si="2"/>
        <v>1.2932160014063008</v>
      </c>
    </row>
    <row r="54" spans="1:17" x14ac:dyDescent="0.3">
      <c r="A54">
        <v>51</v>
      </c>
      <c r="B54">
        <v>0.8883645009722223</v>
      </c>
      <c r="C54" s="9">
        <v>0.57299999999999995</v>
      </c>
      <c r="M54" s="9">
        <v>0.22600000000000001</v>
      </c>
      <c r="N54">
        <f t="shared" si="4"/>
        <v>0.50000000000000022</v>
      </c>
      <c r="O54">
        <f t="shared" si="3"/>
        <v>-0.86282093768065793</v>
      </c>
      <c r="Q54">
        <f t="shared" si="2"/>
        <v>1.3628209376806582</v>
      </c>
    </row>
    <row r="55" spans="1:17" x14ac:dyDescent="0.3">
      <c r="A55">
        <v>52</v>
      </c>
      <c r="B55">
        <v>0.53514352559314204</v>
      </c>
      <c r="C55" s="9">
        <v>0.23799999999999999</v>
      </c>
      <c r="M55" s="9">
        <v>0.23599999999999999</v>
      </c>
      <c r="N55">
        <f t="shared" si="4"/>
        <v>0.51000000000000023</v>
      </c>
      <c r="O55">
        <f t="shared" si="3"/>
        <v>-0.96956636884053715</v>
      </c>
      <c r="Q55">
        <f t="shared" si="2"/>
        <v>1.4795663688405374</v>
      </c>
    </row>
    <row r="56" spans="1:17" x14ac:dyDescent="0.3">
      <c r="A56">
        <v>53</v>
      </c>
      <c r="B56">
        <v>4.7294368768840114</v>
      </c>
      <c r="C56" s="9">
        <v>3.9860000000000002</v>
      </c>
      <c r="M56" s="9">
        <v>0.23799999999999999</v>
      </c>
      <c r="N56">
        <f t="shared" si="4"/>
        <v>0.52000000000000024</v>
      </c>
      <c r="O56">
        <f t="shared" si="3"/>
        <v>-0.99207758834780746</v>
      </c>
      <c r="Q56">
        <f t="shared" si="2"/>
        <v>1.5120775883478077</v>
      </c>
    </row>
    <row r="57" spans="1:17" x14ac:dyDescent="0.3">
      <c r="A57">
        <v>54</v>
      </c>
      <c r="B57">
        <v>1.1853972422331298</v>
      </c>
      <c r="C57" s="9">
        <v>0.13100000000000001</v>
      </c>
      <c r="M57" s="9">
        <v>0.24099999999999999</v>
      </c>
      <c r="N57">
        <f t="shared" si="4"/>
        <v>0.53000000000000025</v>
      </c>
      <c r="O57">
        <f t="shared" si="3"/>
        <v>-1.0265987448900431</v>
      </c>
      <c r="Q57">
        <f t="shared" si="2"/>
        <v>1.5565987448900434</v>
      </c>
    </row>
    <row r="58" spans="1:17" x14ac:dyDescent="0.3">
      <c r="A58">
        <v>55</v>
      </c>
      <c r="B58">
        <v>4.8944419755740229</v>
      </c>
      <c r="C58" s="9">
        <v>0.25800000000000001</v>
      </c>
      <c r="M58" s="9">
        <v>0.24399999999999999</v>
      </c>
      <c r="N58">
        <f t="shared" si="4"/>
        <v>0.54000000000000026</v>
      </c>
      <c r="O58">
        <f t="shared" si="3"/>
        <v>-1.0620436616837259</v>
      </c>
      <c r="Q58">
        <f t="shared" si="2"/>
        <v>1.6020436616837261</v>
      </c>
    </row>
    <row r="59" spans="1:17" x14ac:dyDescent="0.3">
      <c r="A59">
        <v>56</v>
      </c>
      <c r="B59">
        <v>0.52763201051736475</v>
      </c>
      <c r="C59" s="9">
        <v>0.22600000000000001</v>
      </c>
      <c r="M59" s="9">
        <v>0.24399999999999999</v>
      </c>
      <c r="N59">
        <f t="shared" si="4"/>
        <v>0.55000000000000027</v>
      </c>
      <c r="O59">
        <f t="shared" si="3"/>
        <v>-1.0620436616837259</v>
      </c>
      <c r="Q59">
        <f t="shared" si="2"/>
        <v>1.6120436616837261</v>
      </c>
    </row>
    <row r="60" spans="1:17" x14ac:dyDescent="0.3">
      <c r="A60">
        <v>57</v>
      </c>
      <c r="B60">
        <v>0.85038005662589544</v>
      </c>
      <c r="C60" s="9">
        <v>0.71499999999999997</v>
      </c>
      <c r="M60" s="9">
        <v>0.25800000000000001</v>
      </c>
      <c r="N60">
        <f t="shared" si="4"/>
        <v>0.56000000000000028</v>
      </c>
      <c r="O60">
        <f t="shared" si="3"/>
        <v>-1.2403088711814774</v>
      </c>
      <c r="Q60">
        <f t="shared" si="2"/>
        <v>1.8003088711814776</v>
      </c>
    </row>
    <row r="61" spans="1:17" x14ac:dyDescent="0.3">
      <c r="A61">
        <v>58</v>
      </c>
      <c r="B61">
        <v>2.0993225975969083</v>
      </c>
      <c r="C61" s="9">
        <v>7.6999999999999999E-2</v>
      </c>
      <c r="M61" s="9">
        <v>0.25900000000000001</v>
      </c>
      <c r="N61">
        <f t="shared" si="4"/>
        <v>0.57000000000000028</v>
      </c>
      <c r="O61">
        <f t="shared" si="3"/>
        <v>-1.2538902647484078</v>
      </c>
      <c r="Q61">
        <f t="shared" si="2"/>
        <v>1.8238902647484081</v>
      </c>
    </row>
    <row r="62" spans="1:17" x14ac:dyDescent="0.3">
      <c r="A62">
        <v>59</v>
      </c>
      <c r="B62">
        <v>4.343323988077505</v>
      </c>
      <c r="C62" s="9">
        <v>0.4</v>
      </c>
      <c r="M62" s="9">
        <v>0.26</v>
      </c>
      <c r="N62">
        <f t="shared" si="4"/>
        <v>0.58000000000000029</v>
      </c>
      <c r="O62">
        <f t="shared" si="3"/>
        <v>-1.2675894156440797</v>
      </c>
      <c r="Q62">
        <f t="shared" si="2"/>
        <v>1.84758941564408</v>
      </c>
    </row>
    <row r="63" spans="1:17" x14ac:dyDescent="0.3">
      <c r="A63">
        <v>60</v>
      </c>
      <c r="B63">
        <v>0.37477805947248083</v>
      </c>
      <c r="C63" s="9">
        <v>0.14599999999999999</v>
      </c>
      <c r="M63" s="9">
        <v>0.26700000000000002</v>
      </c>
      <c r="N63">
        <f t="shared" si="4"/>
        <v>0.5900000000000003</v>
      </c>
      <c r="O63">
        <f t="shared" si="3"/>
        <v>-1.366857634714147</v>
      </c>
      <c r="Q63">
        <f t="shared" si="2"/>
        <v>1.9568576347141473</v>
      </c>
    </row>
    <row r="64" spans="1:17" x14ac:dyDescent="0.3">
      <c r="A64">
        <v>61</v>
      </c>
      <c r="B64">
        <v>0.52961318190320594</v>
      </c>
      <c r="C64" s="9">
        <v>0.01</v>
      </c>
      <c r="M64" s="9">
        <v>0.26700000000000002</v>
      </c>
      <c r="N64">
        <f t="shared" si="4"/>
        <v>0.60000000000000031</v>
      </c>
      <c r="O64">
        <f t="shared" si="3"/>
        <v>-1.366857634714147</v>
      </c>
      <c r="Q64">
        <f t="shared" si="2"/>
        <v>1.9668576347141473</v>
      </c>
    </row>
    <row r="65" spans="1:17" x14ac:dyDescent="0.3">
      <c r="A65">
        <v>62</v>
      </c>
      <c r="B65">
        <v>1.1700274111982396</v>
      </c>
      <c r="C65" s="9">
        <v>9.6000000000000002E-2</v>
      </c>
      <c r="M65" s="9">
        <v>0.26900000000000002</v>
      </c>
      <c r="N65">
        <f t="shared" si="4"/>
        <v>0.61000000000000032</v>
      </c>
      <c r="O65">
        <f t="shared" si="3"/>
        <v>-1.3963326284913704</v>
      </c>
      <c r="Q65">
        <f t="shared" si="2"/>
        <v>2.0063326284913705</v>
      </c>
    </row>
    <row r="66" spans="1:17" x14ac:dyDescent="0.3">
      <c r="A66">
        <v>63</v>
      </c>
      <c r="B66">
        <v>0.54822417379414423</v>
      </c>
      <c r="C66" s="9">
        <v>0.36899999999999999</v>
      </c>
      <c r="M66" s="9">
        <v>0.28000000000000003</v>
      </c>
      <c r="N66">
        <f t="shared" si="4"/>
        <v>0.62000000000000033</v>
      </c>
      <c r="O66">
        <f t="shared" si="3"/>
        <v>-1.5677499171515563</v>
      </c>
      <c r="Q66">
        <f t="shared" si="2"/>
        <v>2.1877499171515566</v>
      </c>
    </row>
    <row r="67" spans="1:17" x14ac:dyDescent="0.3">
      <c r="A67">
        <v>64</v>
      </c>
      <c r="B67">
        <v>2.2992244480707429</v>
      </c>
      <c r="C67" s="9">
        <v>0.19900000000000001</v>
      </c>
      <c r="M67" s="9">
        <v>0.28299999999999997</v>
      </c>
      <c r="N67">
        <f t="shared" si="4"/>
        <v>0.63000000000000034</v>
      </c>
      <c r="O67">
        <f t="shared" si="3"/>
        <v>-1.6173474472376246</v>
      </c>
      <c r="Q67">
        <f t="shared" si="2"/>
        <v>2.2473474472376251</v>
      </c>
    </row>
    <row r="68" spans="1:17" x14ac:dyDescent="0.3">
      <c r="A68">
        <v>65</v>
      </c>
      <c r="B68">
        <v>6.0215076448418294</v>
      </c>
      <c r="C68" s="9">
        <v>9.5000000000000001E-2</v>
      </c>
      <c r="M68" s="9">
        <v>0.29399999999999998</v>
      </c>
      <c r="N68">
        <f t="shared" si="4"/>
        <v>0.64000000000000035</v>
      </c>
      <c r="O68">
        <f t="shared" ref="O68:O103" si="5">1-I$10/(I$10-I$9)*EXP(-I$9*M68)+I$9/(I$10-I$9)*EXP(-I$10*M68)</f>
        <v>-1.8103374549469573</v>
      </c>
      <c r="Q68">
        <f t="shared" si="2"/>
        <v>2.4503374549469576</v>
      </c>
    </row>
    <row r="69" spans="1:17" x14ac:dyDescent="0.3">
      <c r="A69">
        <v>66</v>
      </c>
      <c r="B69">
        <v>0.6212718416047418</v>
      </c>
      <c r="C69" s="9">
        <v>0.29899999999999999</v>
      </c>
      <c r="M69" s="9">
        <v>0.29699999999999999</v>
      </c>
      <c r="N69">
        <f t="shared" ref="N69:N103" si="6">+N68+1/100</f>
        <v>0.65000000000000036</v>
      </c>
      <c r="O69">
        <f t="shared" si="5"/>
        <v>-1.8661428542452185</v>
      </c>
      <c r="Q69">
        <f t="shared" ref="Q69:Q103" si="7">ABS(N69-O69)</f>
        <v>2.5161428542452189</v>
      </c>
    </row>
    <row r="70" spans="1:17" x14ac:dyDescent="0.3">
      <c r="A70">
        <v>67</v>
      </c>
      <c r="B70">
        <v>1.0020243963731721</v>
      </c>
      <c r="C70" s="9">
        <v>0.01</v>
      </c>
      <c r="M70" s="9">
        <v>0.29699999999999999</v>
      </c>
      <c r="N70">
        <f t="shared" si="6"/>
        <v>0.66000000000000036</v>
      </c>
      <c r="O70">
        <f t="shared" si="5"/>
        <v>-1.8661428542452185</v>
      </c>
      <c r="Q70">
        <f t="shared" si="7"/>
        <v>2.5261428542452187</v>
      </c>
    </row>
    <row r="71" spans="1:17" x14ac:dyDescent="0.3">
      <c r="A71">
        <v>68</v>
      </c>
      <c r="B71">
        <v>2.3431672112603863</v>
      </c>
      <c r="C71" s="9">
        <v>0.14099999999999999</v>
      </c>
      <c r="M71" s="9">
        <v>0.29899999999999999</v>
      </c>
      <c r="N71">
        <f t="shared" si="6"/>
        <v>0.67000000000000037</v>
      </c>
      <c r="O71">
        <f t="shared" si="5"/>
        <v>-1.9041331972386084</v>
      </c>
      <c r="Q71">
        <f t="shared" si="7"/>
        <v>2.5741331972386088</v>
      </c>
    </row>
    <row r="72" spans="1:17" x14ac:dyDescent="0.3">
      <c r="A72">
        <v>69</v>
      </c>
      <c r="B72">
        <v>2.7737678386122462</v>
      </c>
      <c r="C72" s="9">
        <v>0.49</v>
      </c>
      <c r="M72" s="9">
        <v>0.30299999999999999</v>
      </c>
      <c r="N72">
        <f t="shared" si="6"/>
        <v>0.68000000000000038</v>
      </c>
      <c r="O72">
        <f t="shared" si="5"/>
        <v>-1.9820463915508169</v>
      </c>
      <c r="Q72">
        <f t="shared" si="7"/>
        <v>2.6620463915508172</v>
      </c>
    </row>
    <row r="73" spans="1:17" x14ac:dyDescent="0.3">
      <c r="A73">
        <v>70</v>
      </c>
      <c r="B73">
        <v>2.4939966491987788</v>
      </c>
      <c r="C73" s="9">
        <v>0.31</v>
      </c>
      <c r="M73" s="9">
        <v>0.30499999999999999</v>
      </c>
      <c r="N73">
        <f t="shared" si="6"/>
        <v>0.69000000000000039</v>
      </c>
      <c r="O73">
        <f t="shared" si="5"/>
        <v>-2.0219893763181274</v>
      </c>
      <c r="Q73">
        <f t="shared" si="7"/>
        <v>2.7119893763181278</v>
      </c>
    </row>
    <row r="74" spans="1:17" x14ac:dyDescent="0.3">
      <c r="A74">
        <v>71</v>
      </c>
      <c r="B74">
        <v>1.4247576492337191</v>
      </c>
      <c r="C74" s="9">
        <v>0.153</v>
      </c>
      <c r="M74" s="9">
        <v>0.31</v>
      </c>
      <c r="N74">
        <f t="shared" si="6"/>
        <v>0.7000000000000004</v>
      </c>
      <c r="O74">
        <f t="shared" si="5"/>
        <v>-2.1248066545012403</v>
      </c>
      <c r="Q74">
        <f t="shared" si="7"/>
        <v>2.8248066545012405</v>
      </c>
    </row>
    <row r="75" spans="1:17" x14ac:dyDescent="0.3">
      <c r="A75">
        <v>72</v>
      </c>
      <c r="B75">
        <v>2.860751579181132</v>
      </c>
      <c r="C75" s="9">
        <v>0.30499999999999999</v>
      </c>
      <c r="M75" s="9">
        <v>0.31</v>
      </c>
      <c r="N75">
        <f t="shared" si="6"/>
        <v>0.71000000000000041</v>
      </c>
      <c r="O75">
        <f t="shared" si="5"/>
        <v>-2.1248066545012403</v>
      </c>
      <c r="Q75">
        <f t="shared" si="7"/>
        <v>2.8348066545012407</v>
      </c>
    </row>
    <row r="76" spans="1:17" x14ac:dyDescent="0.3">
      <c r="A76">
        <v>73</v>
      </c>
      <c r="B76">
        <v>0.59002480257834677</v>
      </c>
      <c r="C76" s="9">
        <v>0.44800000000000001</v>
      </c>
      <c r="M76" s="9">
        <v>0.31900000000000001</v>
      </c>
      <c r="N76">
        <f t="shared" si="6"/>
        <v>0.72000000000000042</v>
      </c>
      <c r="O76">
        <f t="shared" si="5"/>
        <v>-2.3209845285366555</v>
      </c>
      <c r="Q76">
        <f t="shared" si="7"/>
        <v>3.0409845285366561</v>
      </c>
    </row>
    <row r="77" spans="1:17" x14ac:dyDescent="0.3">
      <c r="A77">
        <v>74</v>
      </c>
      <c r="B77">
        <v>1.5394957760068444</v>
      </c>
      <c r="C77" s="9">
        <v>0.10100000000000001</v>
      </c>
      <c r="M77" s="9">
        <v>0.31950000000000001</v>
      </c>
      <c r="N77">
        <f t="shared" si="6"/>
        <v>0.73000000000000043</v>
      </c>
      <c r="O77">
        <f t="shared" si="5"/>
        <v>-2.3323179419514206</v>
      </c>
      <c r="Q77">
        <f t="shared" si="7"/>
        <v>3.062317941951421</v>
      </c>
    </row>
    <row r="78" spans="1:17" x14ac:dyDescent="0.3">
      <c r="A78">
        <v>75</v>
      </c>
      <c r="B78">
        <v>0.16468220699840688</v>
      </c>
      <c r="C78" s="9">
        <v>4.7E-2</v>
      </c>
      <c r="M78" s="9">
        <v>0.32600000000000001</v>
      </c>
      <c r="N78">
        <f t="shared" si="6"/>
        <v>0.74000000000000044</v>
      </c>
      <c r="O78">
        <f t="shared" si="5"/>
        <v>-2.4839913071240183</v>
      </c>
      <c r="Q78">
        <f t="shared" si="7"/>
        <v>3.2239913071240185</v>
      </c>
    </row>
    <row r="79" spans="1:17" x14ac:dyDescent="0.3">
      <c r="A79">
        <v>76</v>
      </c>
      <c r="B79">
        <v>4.0791973436186355</v>
      </c>
      <c r="C79" s="9">
        <v>4.2999999999999997E-2</v>
      </c>
      <c r="M79" s="9">
        <v>0.32900000000000001</v>
      </c>
      <c r="N79">
        <f t="shared" si="6"/>
        <v>0.75000000000000044</v>
      </c>
      <c r="O79">
        <f t="shared" si="5"/>
        <v>-2.5567835884122787</v>
      </c>
      <c r="Q79">
        <f t="shared" si="7"/>
        <v>3.3067835884122792</v>
      </c>
    </row>
    <row r="80" spans="1:17" x14ac:dyDescent="0.3">
      <c r="A80">
        <v>77</v>
      </c>
      <c r="B80">
        <v>2.3336802355520443</v>
      </c>
      <c r="C80" s="9">
        <v>0.24399999999999999</v>
      </c>
      <c r="M80" s="9">
        <v>0.33600000000000002</v>
      </c>
      <c r="N80">
        <f t="shared" si="6"/>
        <v>0.76000000000000045</v>
      </c>
      <c r="O80">
        <f t="shared" si="5"/>
        <v>-2.7337820052924835</v>
      </c>
      <c r="Q80">
        <f t="shared" si="7"/>
        <v>3.4937820052924842</v>
      </c>
    </row>
    <row r="81" spans="1:17" x14ac:dyDescent="0.3">
      <c r="A81">
        <v>78</v>
      </c>
      <c r="B81">
        <v>0.94361405213556737</v>
      </c>
      <c r="C81" s="9">
        <v>0.26700000000000002</v>
      </c>
      <c r="M81" s="9">
        <v>0.35399999999999998</v>
      </c>
      <c r="N81">
        <f t="shared" si="6"/>
        <v>0.77000000000000046</v>
      </c>
      <c r="O81">
        <f t="shared" si="5"/>
        <v>-3.2383788821054678</v>
      </c>
      <c r="Q81">
        <f t="shared" si="7"/>
        <v>4.0083788821054682</v>
      </c>
    </row>
    <row r="82" spans="1:17" x14ac:dyDescent="0.3">
      <c r="A82">
        <v>79</v>
      </c>
      <c r="B82">
        <v>0.68035075133836453</v>
      </c>
      <c r="C82" s="9">
        <v>0.28299999999999997</v>
      </c>
      <c r="M82" s="9">
        <v>0.35699999999999998</v>
      </c>
      <c r="N82">
        <f t="shared" si="6"/>
        <v>0.78000000000000047</v>
      </c>
      <c r="O82">
        <f t="shared" si="5"/>
        <v>-3.329922834838309</v>
      </c>
      <c r="Q82">
        <f t="shared" si="7"/>
        <v>4.1099228348383097</v>
      </c>
    </row>
    <row r="83" spans="1:17" x14ac:dyDescent="0.3">
      <c r="A83">
        <v>80</v>
      </c>
      <c r="B83">
        <v>1.2403968487573467</v>
      </c>
      <c r="C83" s="9">
        <v>0.191</v>
      </c>
      <c r="M83" s="9">
        <v>0.36</v>
      </c>
      <c r="N83">
        <f t="shared" si="6"/>
        <v>0.79000000000000048</v>
      </c>
      <c r="O83">
        <f t="shared" si="5"/>
        <v>-3.4237292168629923</v>
      </c>
      <c r="Q83">
        <f t="shared" si="7"/>
        <v>4.2137292168629923</v>
      </c>
    </row>
    <row r="84" spans="1:17" x14ac:dyDescent="0.3">
      <c r="A84">
        <v>81</v>
      </c>
      <c r="B84">
        <v>2.5868680479269131</v>
      </c>
      <c r="C84" s="9">
        <v>0.51700000000000002</v>
      </c>
      <c r="M84" s="9">
        <v>0.36899999999999999</v>
      </c>
      <c r="N84">
        <f t="shared" si="6"/>
        <v>0.80000000000000049</v>
      </c>
      <c r="O84">
        <f t="shared" si="5"/>
        <v>-3.7192648591900053</v>
      </c>
      <c r="Q84">
        <f t="shared" si="7"/>
        <v>4.519264859190006</v>
      </c>
    </row>
    <row r="85" spans="1:17" x14ac:dyDescent="0.3">
      <c r="A85">
        <v>82</v>
      </c>
      <c r="B85">
        <v>3.0929166439311704</v>
      </c>
      <c r="C85" s="9">
        <v>0.26</v>
      </c>
      <c r="M85" s="9">
        <v>0.379</v>
      </c>
      <c r="N85">
        <f t="shared" si="6"/>
        <v>0.8100000000000005</v>
      </c>
      <c r="O85">
        <f t="shared" si="5"/>
        <v>-4.0739418292205389</v>
      </c>
      <c r="Q85">
        <f t="shared" si="7"/>
        <v>4.8839418292205394</v>
      </c>
    </row>
    <row r="86" spans="1:17" x14ac:dyDescent="0.3">
      <c r="A86">
        <v>83</v>
      </c>
      <c r="B86">
        <v>1.7822431754429089</v>
      </c>
      <c r="C86" s="9">
        <v>0.56999999999999995</v>
      </c>
      <c r="M86" s="9">
        <v>0.4</v>
      </c>
      <c r="N86">
        <f t="shared" si="6"/>
        <v>0.82000000000000051</v>
      </c>
      <c r="O86">
        <f t="shared" si="5"/>
        <v>-4.9188641290439605</v>
      </c>
      <c r="Q86">
        <f t="shared" si="7"/>
        <v>5.7388641290439608</v>
      </c>
    </row>
    <row r="87" spans="1:17" x14ac:dyDescent="0.3">
      <c r="A87">
        <v>84</v>
      </c>
      <c r="B87">
        <v>5.6018712928015368</v>
      </c>
      <c r="C87" s="9">
        <v>2.5999999999999999E-2</v>
      </c>
      <c r="M87" s="9">
        <v>0.40200000000000002</v>
      </c>
      <c r="N87">
        <f t="shared" si="6"/>
        <v>0.83000000000000052</v>
      </c>
      <c r="O87">
        <f t="shared" si="5"/>
        <v>-5.007037718182791</v>
      </c>
      <c r="Q87">
        <f t="shared" si="7"/>
        <v>5.8370377181827919</v>
      </c>
    </row>
    <row r="88" spans="1:17" x14ac:dyDescent="0.3">
      <c r="A88">
        <v>85</v>
      </c>
      <c r="B88">
        <v>3.1793977945247427</v>
      </c>
      <c r="C88" s="9">
        <v>3.7999999999999999E-2</v>
      </c>
      <c r="M88" s="9">
        <v>0.41699999999999998</v>
      </c>
      <c r="N88">
        <f t="shared" si="6"/>
        <v>0.84000000000000052</v>
      </c>
      <c r="O88">
        <f t="shared" si="5"/>
        <v>-5.7154832874243926</v>
      </c>
      <c r="Q88">
        <f t="shared" si="7"/>
        <v>6.5554832874243933</v>
      </c>
    </row>
    <row r="89" spans="1:17" x14ac:dyDescent="0.3">
      <c r="A89">
        <v>86</v>
      </c>
      <c r="B89">
        <v>2.5395109313833428</v>
      </c>
      <c r="C89" s="9">
        <v>1.2999999999999999E-2</v>
      </c>
      <c r="M89" s="9">
        <v>0.438</v>
      </c>
      <c r="N89">
        <f t="shared" si="6"/>
        <v>0.85000000000000053</v>
      </c>
      <c r="O89">
        <f t="shared" si="5"/>
        <v>-6.8618413788949857</v>
      </c>
      <c r="Q89">
        <f t="shared" si="7"/>
        <v>7.7118413788949862</v>
      </c>
    </row>
    <row r="90" spans="1:17" x14ac:dyDescent="0.3">
      <c r="A90">
        <v>87</v>
      </c>
      <c r="B90">
        <v>1.0554797028937364</v>
      </c>
      <c r="C90" s="9">
        <v>0.44800000000000001</v>
      </c>
      <c r="M90" s="9">
        <v>0.44800000000000001</v>
      </c>
      <c r="N90">
        <f t="shared" si="6"/>
        <v>0.86000000000000054</v>
      </c>
      <c r="O90">
        <f t="shared" si="5"/>
        <v>-7.4791558958973727</v>
      </c>
      <c r="Q90">
        <f t="shared" si="7"/>
        <v>8.3391558958973739</v>
      </c>
    </row>
    <row r="91" spans="1:17" x14ac:dyDescent="0.3">
      <c r="A91">
        <v>88</v>
      </c>
      <c r="B91">
        <v>0.29905676720289853</v>
      </c>
      <c r="C91" s="9">
        <v>0.23599999999999999</v>
      </c>
      <c r="M91" s="9">
        <v>0.44800000000000001</v>
      </c>
      <c r="N91">
        <f t="shared" si="6"/>
        <v>0.87000000000000055</v>
      </c>
      <c r="O91">
        <f t="shared" si="5"/>
        <v>-7.4791558958973727</v>
      </c>
      <c r="Q91">
        <f t="shared" si="7"/>
        <v>8.3491558958973737</v>
      </c>
    </row>
    <row r="92" spans="1:17" x14ac:dyDescent="0.3">
      <c r="A92">
        <v>89</v>
      </c>
      <c r="B92">
        <v>0.63236984030982535</v>
      </c>
      <c r="C92" s="9">
        <v>0.11899999999999999</v>
      </c>
      <c r="M92" s="9">
        <v>0.47199999999999998</v>
      </c>
      <c r="N92">
        <f t="shared" si="6"/>
        <v>0.88000000000000056</v>
      </c>
      <c r="O92">
        <f t="shared" si="5"/>
        <v>-9.177875926198789</v>
      </c>
      <c r="Q92">
        <f t="shared" si="7"/>
        <v>10.05787592619879</v>
      </c>
    </row>
    <row r="93" spans="1:17" x14ac:dyDescent="0.3">
      <c r="A93">
        <v>90</v>
      </c>
      <c r="B93">
        <v>1.1062334549251673</v>
      </c>
      <c r="C93" s="9">
        <v>0.41699999999999998</v>
      </c>
      <c r="M93" s="9">
        <v>0.47199999999999998</v>
      </c>
      <c r="N93">
        <f t="shared" si="6"/>
        <v>0.89000000000000057</v>
      </c>
      <c r="O93">
        <f t="shared" si="5"/>
        <v>-9.177875926198789</v>
      </c>
      <c r="Q93">
        <f t="shared" si="7"/>
        <v>10.06787592619879</v>
      </c>
    </row>
    <row r="94" spans="1:17" x14ac:dyDescent="0.3">
      <c r="A94">
        <v>91</v>
      </c>
      <c r="B94">
        <v>3.1216306146805137</v>
      </c>
      <c r="C94" s="9">
        <v>0.30299999999999999</v>
      </c>
      <c r="M94" s="9">
        <v>0.48</v>
      </c>
      <c r="N94">
        <f t="shared" si="6"/>
        <v>0.90000000000000058</v>
      </c>
      <c r="O94">
        <f t="shared" si="5"/>
        <v>-9.8201467450755828</v>
      </c>
      <c r="Q94">
        <f t="shared" si="7"/>
        <v>10.720146745075583</v>
      </c>
    </row>
    <row r="95" spans="1:17" x14ac:dyDescent="0.3">
      <c r="A95">
        <v>92</v>
      </c>
      <c r="B95">
        <v>1.2481558944617319</v>
      </c>
      <c r="C95" s="9">
        <v>0.35699999999999998</v>
      </c>
      <c r="M95" s="9">
        <v>0.49</v>
      </c>
      <c r="N95">
        <f t="shared" si="6"/>
        <v>0.91000000000000059</v>
      </c>
      <c r="O95">
        <f t="shared" si="5"/>
        <v>-10.682597085203039</v>
      </c>
      <c r="Q95">
        <f t="shared" si="7"/>
        <v>11.592597085203039</v>
      </c>
    </row>
    <row r="96" spans="1:17" x14ac:dyDescent="0.3">
      <c r="A96">
        <v>93</v>
      </c>
      <c r="B96">
        <v>0.70089129390446259</v>
      </c>
      <c r="C96" s="9">
        <v>1.113</v>
      </c>
      <c r="M96" s="9">
        <v>0.51700000000000002</v>
      </c>
      <c r="N96">
        <f t="shared" si="6"/>
        <v>0.9200000000000006</v>
      </c>
      <c r="O96">
        <f t="shared" si="5"/>
        <v>-13.383988298263638</v>
      </c>
      <c r="Q96">
        <f t="shared" si="7"/>
        <v>14.303988298263638</v>
      </c>
    </row>
    <row r="97" spans="1:17" x14ac:dyDescent="0.3">
      <c r="A97">
        <v>94</v>
      </c>
      <c r="B97">
        <v>2.4462258520380629</v>
      </c>
      <c r="C97" s="9">
        <v>0.438</v>
      </c>
      <c r="M97" s="9">
        <v>0.55200000000000005</v>
      </c>
      <c r="N97">
        <f t="shared" si="6"/>
        <v>0.9300000000000006</v>
      </c>
      <c r="O97">
        <f t="shared" si="5"/>
        <v>-17.866659177644159</v>
      </c>
      <c r="Q97">
        <f t="shared" si="7"/>
        <v>18.796659177644159</v>
      </c>
    </row>
    <row r="98" spans="1:17" x14ac:dyDescent="0.3">
      <c r="A98">
        <v>95</v>
      </c>
      <c r="B98">
        <v>0.48734342792036106</v>
      </c>
      <c r="C98" s="9">
        <v>1.4999999999999999E-2</v>
      </c>
      <c r="M98" s="9">
        <v>0.56999999999999995</v>
      </c>
      <c r="N98">
        <f t="shared" si="6"/>
        <v>0.94000000000000061</v>
      </c>
      <c r="O98">
        <f t="shared" si="5"/>
        <v>-20.703172053234031</v>
      </c>
      <c r="Q98">
        <f t="shared" si="7"/>
        <v>21.643172053234032</v>
      </c>
    </row>
    <row r="99" spans="1:17" x14ac:dyDescent="0.3">
      <c r="A99">
        <v>96</v>
      </c>
      <c r="B99">
        <v>3.4632433244842087</v>
      </c>
      <c r="C99" s="9">
        <v>0.29399999999999998</v>
      </c>
      <c r="M99" s="9">
        <v>0.57299999999999995</v>
      </c>
      <c r="N99">
        <f t="shared" si="6"/>
        <v>0.95000000000000062</v>
      </c>
      <c r="O99">
        <f t="shared" si="5"/>
        <v>-21.216423208261325</v>
      </c>
      <c r="Q99">
        <f t="shared" si="7"/>
        <v>22.166423208261325</v>
      </c>
    </row>
    <row r="100" spans="1:17" x14ac:dyDescent="0.3">
      <c r="A100">
        <v>97</v>
      </c>
      <c r="B100">
        <v>1.7485189201196829</v>
      </c>
      <c r="C100" s="9">
        <v>0.24399999999999999</v>
      </c>
      <c r="M100" s="9">
        <v>0.6</v>
      </c>
      <c r="N100">
        <f t="shared" si="6"/>
        <v>0.96000000000000063</v>
      </c>
      <c r="O100">
        <f t="shared" si="5"/>
        <v>-26.426690298847195</v>
      </c>
      <c r="Q100">
        <f t="shared" si="7"/>
        <v>27.386690298847196</v>
      </c>
    </row>
    <row r="101" spans="1:17" x14ac:dyDescent="0.3">
      <c r="A101">
        <v>98</v>
      </c>
      <c r="B101">
        <v>1.8315032816254013</v>
      </c>
      <c r="C101" s="9">
        <v>0.11600000000000001</v>
      </c>
      <c r="M101" s="9">
        <v>0.71499999999999997</v>
      </c>
      <c r="N101">
        <f t="shared" si="6"/>
        <v>0.97000000000000064</v>
      </c>
      <c r="O101">
        <f t="shared" si="5"/>
        <v>-66.561849689069746</v>
      </c>
      <c r="Q101">
        <f t="shared" si="7"/>
        <v>67.531849689069745</v>
      </c>
    </row>
    <row r="102" spans="1:17" x14ac:dyDescent="0.3">
      <c r="A102">
        <v>99</v>
      </c>
      <c r="B102">
        <v>1.7144108084797791</v>
      </c>
      <c r="C102" s="9">
        <v>0.47199999999999998</v>
      </c>
      <c r="M102" s="9">
        <v>1.113</v>
      </c>
      <c r="N102">
        <f t="shared" si="6"/>
        <v>0.98000000000000065</v>
      </c>
      <c r="O102">
        <f t="shared" si="5"/>
        <v>-1549.1569330269917</v>
      </c>
      <c r="Q102">
        <f t="shared" si="7"/>
        <v>1550.1369330269918</v>
      </c>
    </row>
    <row r="103" spans="1:17" x14ac:dyDescent="0.3">
      <c r="A103">
        <v>100</v>
      </c>
      <c r="B103">
        <v>0.83203255124771736</v>
      </c>
      <c r="C103" s="9">
        <v>0.29699999999999999</v>
      </c>
      <c r="M103" s="9">
        <v>3.9860000000000002</v>
      </c>
      <c r="N103">
        <f t="shared" si="6"/>
        <v>0.99000000000000066</v>
      </c>
      <c r="O103">
        <f t="shared" si="5"/>
        <v>-10429916887102.393</v>
      </c>
      <c r="Q103">
        <f t="shared" si="7"/>
        <v>10429916887103.383</v>
      </c>
    </row>
  </sheetData>
  <sortState ref="M4:M103">
    <sortCondition ref="M4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="90" zoomScaleNormal="90" workbookViewId="0">
      <selection activeCell="R3" sqref="R3"/>
    </sheetView>
  </sheetViews>
  <sheetFormatPr defaultRowHeight="14.4" x14ac:dyDescent="0.3"/>
  <cols>
    <col min="3" max="3" width="8.88671875" style="8"/>
    <col min="13" max="13" width="8.88671875" style="8"/>
    <col min="17" max="18" width="14.5546875" customWidth="1"/>
    <col min="19" max="19" width="10.88671875" customWidth="1"/>
  </cols>
  <sheetData>
    <row r="1" spans="1:19" x14ac:dyDescent="0.3">
      <c r="A1" t="s">
        <v>22</v>
      </c>
      <c r="B1">
        <v>100</v>
      </c>
      <c r="Q1" t="s">
        <v>19</v>
      </c>
    </row>
    <row r="2" spans="1:19" x14ac:dyDescent="0.3">
      <c r="G2" s="2" t="s">
        <v>8</v>
      </c>
      <c r="H2" s="3">
        <f>+E4</f>
        <v>0.27165500000000015</v>
      </c>
      <c r="Q2" t="s">
        <v>16</v>
      </c>
      <c r="R2" t="s">
        <v>17</v>
      </c>
      <c r="S2" t="s">
        <v>18</v>
      </c>
    </row>
    <row r="3" spans="1:19" x14ac:dyDescent="0.3">
      <c r="C3" t="s">
        <v>0</v>
      </c>
      <c r="M3" t="s">
        <v>15</v>
      </c>
      <c r="N3" t="s">
        <v>13</v>
      </c>
      <c r="O3" t="s">
        <v>21</v>
      </c>
      <c r="Q3" s="6">
        <f>MAX(Q4:Q103)</f>
        <v>0.1284978691783582</v>
      </c>
      <c r="R3" s="6">
        <f>+Q3*SQRT(B1)</f>
        <v>1.2849786917835821</v>
      </c>
      <c r="S3" s="6">
        <v>1.22</v>
      </c>
    </row>
    <row r="4" spans="1:19" ht="20.399999999999999" x14ac:dyDescent="0.45">
      <c r="A4">
        <v>1</v>
      </c>
      <c r="C4" s="9">
        <v>0.01</v>
      </c>
      <c r="D4" s="1" t="s">
        <v>1</v>
      </c>
      <c r="E4" s="4">
        <f>AVERAGE(C4:C103)</f>
        <v>0.27165500000000015</v>
      </c>
      <c r="G4" s="2" t="s">
        <v>20</v>
      </c>
      <c r="H4" s="2">
        <f>2/(1+E7*E7)</f>
        <v>0.59320326539312829</v>
      </c>
      <c r="I4" s="2">
        <v>0.05</v>
      </c>
      <c r="M4" s="9">
        <v>1E-3</v>
      </c>
      <c r="N4">
        <v>0</v>
      </c>
      <c r="O4">
        <f>I$4*(1-EXP(-I$9*M4))+(1-I$4)*(1-EXP(-I$10*M4))</f>
        <v>4.3474024116178398E-3</v>
      </c>
      <c r="Q4">
        <f>ABS(N4-O4)</f>
        <v>4.3474024116178398E-3</v>
      </c>
    </row>
    <row r="5" spans="1:19" ht="19.8" x14ac:dyDescent="0.35">
      <c r="A5">
        <v>2</v>
      </c>
      <c r="C5" s="9">
        <v>7.1999999999999995E-2</v>
      </c>
      <c r="D5" s="1" t="s">
        <v>2</v>
      </c>
      <c r="E5" s="5">
        <f>_xlfn.VAR.S(C4:C103)</f>
        <v>0.17501014492424241</v>
      </c>
      <c r="F5" t="s">
        <v>23</v>
      </c>
      <c r="G5" s="2"/>
      <c r="H5" s="2"/>
      <c r="I5" s="2"/>
      <c r="M5" s="9">
        <v>6.0000000000000001E-3</v>
      </c>
      <c r="N5">
        <f>+N4+1/100</f>
        <v>0.01</v>
      </c>
      <c r="O5">
        <f t="shared" ref="O5:O68" si="0">I$4*(1-EXP(-I$9*M5))+(1-I$4)*(1-EXP(-I$10*M5))</f>
        <v>2.5792736940490064E-2</v>
      </c>
      <c r="Q5">
        <f t="shared" ref="Q5:Q68" si="1">ABS(N5-O5)</f>
        <v>1.5792736940490062E-2</v>
      </c>
    </row>
    <row r="6" spans="1:19" ht="18" x14ac:dyDescent="0.35">
      <c r="A6">
        <v>3</v>
      </c>
      <c r="C6" s="9">
        <v>1E-3</v>
      </c>
      <c r="D6" s="1" t="s">
        <v>3</v>
      </c>
      <c r="E6" s="5">
        <f>_xlfn.STDEV.S(C4:C103)</f>
        <v>0.41834213859500502</v>
      </c>
      <c r="G6" s="2"/>
      <c r="H6" s="2"/>
      <c r="I6" s="2"/>
      <c r="M6" s="9">
        <v>0.01</v>
      </c>
      <c r="N6">
        <f t="shared" ref="N6:N69" si="2">+N5+1/100</f>
        <v>0.02</v>
      </c>
      <c r="O6">
        <f t="shared" si="0"/>
        <v>4.2604240673790136E-2</v>
      </c>
      <c r="Q6">
        <f t="shared" si="1"/>
        <v>2.2604240673790136E-2</v>
      </c>
    </row>
    <row r="7" spans="1:19" ht="18" x14ac:dyDescent="0.35">
      <c r="A7">
        <v>4</v>
      </c>
      <c r="C7" s="9">
        <v>0.104</v>
      </c>
      <c r="D7" s="1" t="s">
        <v>4</v>
      </c>
      <c r="E7" s="5">
        <f>+E6/E4</f>
        <v>1.5399758465517102</v>
      </c>
      <c r="G7" s="2" t="s">
        <v>9</v>
      </c>
      <c r="H7" s="2"/>
      <c r="I7" s="5">
        <f>(1+SQRT((1-I$4)*(E$7*E$7-1)/2/I$4))*H2</f>
        <v>1.2522314661885385</v>
      </c>
      <c r="M7" s="9">
        <v>0.01</v>
      </c>
      <c r="N7">
        <f t="shared" si="2"/>
        <v>0.03</v>
      </c>
      <c r="O7">
        <f t="shared" si="0"/>
        <v>4.2604240673790136E-2</v>
      </c>
      <c r="Q7">
        <f t="shared" si="1"/>
        <v>1.2604240673790137E-2</v>
      </c>
    </row>
    <row r="8" spans="1:19" x14ac:dyDescent="0.3">
      <c r="A8">
        <v>5</v>
      </c>
      <c r="C8" s="9">
        <v>0.35399999999999998</v>
      </c>
      <c r="G8" s="2" t="s">
        <v>10</v>
      </c>
      <c r="H8" s="2"/>
      <c r="I8" s="5">
        <f>(1-SQRT((I$4*(E$7*E$7-1)/2/(1-I$4))))*H2</f>
        <v>0.22004571230586656</v>
      </c>
      <c r="M8" s="9">
        <v>0.01</v>
      </c>
      <c r="N8">
        <f t="shared" si="2"/>
        <v>0.04</v>
      </c>
      <c r="O8">
        <f t="shared" si="0"/>
        <v>4.2604240673790136E-2</v>
      </c>
      <c r="Q8">
        <f t="shared" si="1"/>
        <v>2.6042406737901355E-3</v>
      </c>
    </row>
    <row r="9" spans="1:19" x14ac:dyDescent="0.3">
      <c r="A9">
        <v>6</v>
      </c>
      <c r="C9" s="9">
        <v>1.0999999999999999E-2</v>
      </c>
      <c r="G9" s="2" t="s">
        <v>11</v>
      </c>
      <c r="H9" s="2"/>
      <c r="I9" s="5">
        <f>1/I7</f>
        <v>0.79857440657016521</v>
      </c>
      <c r="M9" s="9">
        <v>1.0999999999999999E-2</v>
      </c>
      <c r="N9">
        <f t="shared" si="2"/>
        <v>0.05</v>
      </c>
      <c r="O9">
        <f t="shared" si="0"/>
        <v>4.6759952728155828E-2</v>
      </c>
      <c r="Q9">
        <f t="shared" si="1"/>
        <v>3.240047271844175E-3</v>
      </c>
    </row>
    <row r="10" spans="1:19" x14ac:dyDescent="0.3">
      <c r="A10">
        <v>7</v>
      </c>
      <c r="C10" s="9">
        <v>0.28000000000000003</v>
      </c>
      <c r="G10" s="2" t="s">
        <v>12</v>
      </c>
      <c r="H10" s="2"/>
      <c r="I10" s="5">
        <f>1/I8</f>
        <v>4.5445102725291289</v>
      </c>
      <c r="M10" s="9">
        <v>1.0999999999999999E-2</v>
      </c>
      <c r="N10">
        <f t="shared" si="2"/>
        <v>6.0000000000000005E-2</v>
      </c>
      <c r="O10">
        <f t="shared" si="0"/>
        <v>4.6759952728155828E-2</v>
      </c>
      <c r="Q10">
        <f t="shared" si="1"/>
        <v>1.3240047271844177E-2</v>
      </c>
    </row>
    <row r="11" spans="1:19" x14ac:dyDescent="0.3">
      <c r="A11">
        <v>8</v>
      </c>
      <c r="C11" s="9">
        <v>0.22</v>
      </c>
      <c r="M11" s="9">
        <v>1.2999999999999999E-2</v>
      </c>
      <c r="N11">
        <f t="shared" si="2"/>
        <v>7.0000000000000007E-2</v>
      </c>
      <c r="O11">
        <f t="shared" si="0"/>
        <v>5.5015376778951235E-2</v>
      </c>
      <c r="Q11">
        <f t="shared" si="1"/>
        <v>1.4984623221048772E-2</v>
      </c>
    </row>
    <row r="12" spans="1:19" x14ac:dyDescent="0.3">
      <c r="A12">
        <v>9</v>
      </c>
      <c r="C12" s="9">
        <v>3.5000000000000003E-2</v>
      </c>
      <c r="M12" s="9">
        <v>1.4999999999999999E-2</v>
      </c>
      <c r="N12">
        <f t="shared" si="2"/>
        <v>0.08</v>
      </c>
      <c r="O12">
        <f t="shared" si="0"/>
        <v>6.3196696491214607E-2</v>
      </c>
      <c r="Q12">
        <f t="shared" si="1"/>
        <v>1.6803303508785394E-2</v>
      </c>
    </row>
    <row r="13" spans="1:19" x14ac:dyDescent="0.3">
      <c r="A13">
        <v>10</v>
      </c>
      <c r="C13" s="9">
        <v>6.0000000000000001E-3</v>
      </c>
      <c r="M13" s="9">
        <v>0.02</v>
      </c>
      <c r="N13">
        <f t="shared" si="2"/>
        <v>0.09</v>
      </c>
      <c r="O13">
        <f t="shared" si="0"/>
        <v>8.3330168279544675E-2</v>
      </c>
      <c r="Q13">
        <f t="shared" si="1"/>
        <v>6.6698317204553215E-3</v>
      </c>
    </row>
    <row r="14" spans="1:19" x14ac:dyDescent="0.3">
      <c r="A14">
        <v>11</v>
      </c>
      <c r="C14" s="9">
        <v>3.2000000000000001E-2</v>
      </c>
      <c r="M14" s="9">
        <v>2.5999999999999999E-2</v>
      </c>
      <c r="N14">
        <f t="shared" si="2"/>
        <v>9.9999999999999992E-2</v>
      </c>
      <c r="O14">
        <f t="shared" si="0"/>
        <v>0.10689895752994438</v>
      </c>
      <c r="Q14">
        <f t="shared" si="1"/>
        <v>6.8989575299443912E-3</v>
      </c>
    </row>
    <row r="15" spans="1:19" x14ac:dyDescent="0.3">
      <c r="A15">
        <v>12</v>
      </c>
      <c r="C15" s="9">
        <v>0.55200000000000005</v>
      </c>
      <c r="M15" s="9">
        <v>3.2000000000000001E-2</v>
      </c>
      <c r="N15">
        <f t="shared" si="2"/>
        <v>0.10999999999999999</v>
      </c>
      <c r="O15">
        <f t="shared" si="0"/>
        <v>0.12983898025729529</v>
      </c>
      <c r="Q15">
        <f t="shared" si="1"/>
        <v>1.9838980257295302E-2</v>
      </c>
    </row>
    <row r="16" spans="1:19" x14ac:dyDescent="0.3">
      <c r="A16">
        <v>13</v>
      </c>
      <c r="C16" s="9">
        <v>0.31900000000000001</v>
      </c>
      <c r="M16" s="9">
        <v>3.4000000000000002E-2</v>
      </c>
      <c r="N16">
        <f t="shared" si="2"/>
        <v>0.11999999999999998</v>
      </c>
      <c r="O16">
        <f t="shared" si="0"/>
        <v>0.13734886074050565</v>
      </c>
      <c r="Q16">
        <f t="shared" si="1"/>
        <v>1.7348860740505664E-2</v>
      </c>
    </row>
    <row r="17" spans="1:17" x14ac:dyDescent="0.3">
      <c r="A17">
        <v>14</v>
      </c>
      <c r="C17" s="9">
        <v>0.125</v>
      </c>
      <c r="M17" s="9">
        <v>3.5000000000000003E-2</v>
      </c>
      <c r="N17">
        <f t="shared" si="2"/>
        <v>0.12999999999999998</v>
      </c>
      <c r="O17">
        <f t="shared" si="0"/>
        <v>0.14107849959594468</v>
      </c>
      <c r="Q17">
        <f t="shared" si="1"/>
        <v>1.1078499595944702E-2</v>
      </c>
    </row>
    <row r="18" spans="1:17" x14ac:dyDescent="0.3">
      <c r="A18">
        <v>15</v>
      </c>
      <c r="C18" s="9">
        <v>0.26900000000000002</v>
      </c>
      <c r="M18" s="9">
        <v>3.7999999999999999E-2</v>
      </c>
      <c r="N18">
        <f t="shared" si="2"/>
        <v>0.13999999999999999</v>
      </c>
      <c r="O18">
        <f t="shared" si="0"/>
        <v>0.1521671245772647</v>
      </c>
      <c r="Q18">
        <f t="shared" si="1"/>
        <v>1.216712457726471E-2</v>
      </c>
    </row>
    <row r="19" spans="1:17" x14ac:dyDescent="0.3">
      <c r="A19">
        <v>16</v>
      </c>
      <c r="C19" s="9">
        <v>4.3999999999999997E-2</v>
      </c>
      <c r="M19" s="9">
        <v>4.2999999999999997E-2</v>
      </c>
      <c r="N19">
        <f t="shared" si="2"/>
        <v>0.15</v>
      </c>
      <c r="O19">
        <f t="shared" si="0"/>
        <v>0.17031837405813291</v>
      </c>
      <c r="Q19">
        <f t="shared" si="1"/>
        <v>2.0318374058132915E-2</v>
      </c>
    </row>
    <row r="20" spans="1:17" x14ac:dyDescent="0.3">
      <c r="A20">
        <v>17</v>
      </c>
      <c r="C20" s="9">
        <v>0.40200000000000002</v>
      </c>
      <c r="M20" s="9">
        <v>4.3999999999999997E-2</v>
      </c>
      <c r="N20">
        <f t="shared" si="2"/>
        <v>0.16</v>
      </c>
      <c r="O20">
        <f t="shared" si="0"/>
        <v>0.17389982445651939</v>
      </c>
      <c r="Q20">
        <f t="shared" si="1"/>
        <v>1.3899824456519383E-2</v>
      </c>
    </row>
    <row r="21" spans="1:17" x14ac:dyDescent="0.3">
      <c r="A21">
        <v>18</v>
      </c>
      <c r="C21" s="9">
        <v>0.47199999999999998</v>
      </c>
      <c r="M21" s="9">
        <v>4.7E-2</v>
      </c>
      <c r="N21">
        <f t="shared" si="2"/>
        <v>0.17</v>
      </c>
      <c r="O21">
        <f t="shared" si="0"/>
        <v>0.18454789717701484</v>
      </c>
      <c r="Q21">
        <f t="shared" si="1"/>
        <v>1.4547897177014824E-2</v>
      </c>
    </row>
    <row r="22" spans="1:17" x14ac:dyDescent="0.3">
      <c r="A22">
        <v>19</v>
      </c>
      <c r="C22" s="9">
        <v>3.4000000000000002E-2</v>
      </c>
      <c r="M22" s="9">
        <v>5.5E-2</v>
      </c>
      <c r="N22">
        <f t="shared" si="2"/>
        <v>0.18000000000000002</v>
      </c>
      <c r="O22">
        <f t="shared" si="0"/>
        <v>0.21224938076281791</v>
      </c>
      <c r="Q22">
        <f t="shared" si="1"/>
        <v>3.2249380762817886E-2</v>
      </c>
    </row>
    <row r="23" spans="1:17" x14ac:dyDescent="0.3">
      <c r="A23">
        <v>20</v>
      </c>
      <c r="C23" s="9">
        <v>0.19700000000000001</v>
      </c>
      <c r="M23" s="9">
        <v>5.6000000000000001E-2</v>
      </c>
      <c r="N23">
        <f t="shared" si="2"/>
        <v>0.19000000000000003</v>
      </c>
      <c r="O23">
        <f t="shared" si="0"/>
        <v>0.21564242897859123</v>
      </c>
      <c r="Q23">
        <f t="shared" si="1"/>
        <v>2.5642428978591203E-2</v>
      </c>
    </row>
    <row r="24" spans="1:17" x14ac:dyDescent="0.3">
      <c r="A24">
        <v>21</v>
      </c>
      <c r="C24" s="9">
        <v>0.13400000000000001</v>
      </c>
      <c r="M24" s="9">
        <v>7.1999999999999995E-2</v>
      </c>
      <c r="N24">
        <f t="shared" si="2"/>
        <v>0.20000000000000004</v>
      </c>
      <c r="O24">
        <f t="shared" si="0"/>
        <v>0.26790446318815275</v>
      </c>
      <c r="Q24">
        <f t="shared" si="1"/>
        <v>6.7904463188152714E-2</v>
      </c>
    </row>
    <row r="25" spans="1:17" x14ac:dyDescent="0.3">
      <c r="A25">
        <v>22</v>
      </c>
      <c r="C25" s="9">
        <v>8.5999999999999993E-2</v>
      </c>
      <c r="M25" s="9">
        <v>7.6999999999999999E-2</v>
      </c>
      <c r="N25">
        <f t="shared" si="2"/>
        <v>0.21000000000000005</v>
      </c>
      <c r="O25">
        <f t="shared" si="0"/>
        <v>0.28347953099513407</v>
      </c>
      <c r="Q25">
        <f t="shared" si="1"/>
        <v>7.3479530995134018E-2</v>
      </c>
    </row>
    <row r="26" spans="1:17" x14ac:dyDescent="0.3">
      <c r="A26">
        <v>23</v>
      </c>
      <c r="C26" s="9">
        <v>5.5E-2</v>
      </c>
      <c r="M26" s="9">
        <v>8.2000000000000003E-2</v>
      </c>
      <c r="N26">
        <f t="shared" si="2"/>
        <v>0.22000000000000006</v>
      </c>
      <c r="O26">
        <f t="shared" si="0"/>
        <v>0.29870816064627631</v>
      </c>
      <c r="Q26">
        <f t="shared" si="1"/>
        <v>7.8708160646276254E-2</v>
      </c>
    </row>
    <row r="27" spans="1:17" x14ac:dyDescent="0.3">
      <c r="A27">
        <v>24</v>
      </c>
      <c r="C27" s="9">
        <v>0.13700000000000001</v>
      </c>
      <c r="M27" s="9">
        <v>8.5999999999999993E-2</v>
      </c>
      <c r="N27">
        <f t="shared" si="2"/>
        <v>0.23000000000000007</v>
      </c>
      <c r="O27">
        <f t="shared" si="0"/>
        <v>0.31064685578831547</v>
      </c>
      <c r="Q27">
        <f t="shared" si="1"/>
        <v>8.0646855788315402E-2</v>
      </c>
    </row>
    <row r="28" spans="1:17" x14ac:dyDescent="0.3">
      <c r="A28">
        <v>25</v>
      </c>
      <c r="C28" s="9">
        <v>0.379</v>
      </c>
      <c r="M28" s="9">
        <v>9.5000000000000001E-2</v>
      </c>
      <c r="N28">
        <f t="shared" si="2"/>
        <v>0.24000000000000007</v>
      </c>
      <c r="O28">
        <f t="shared" si="0"/>
        <v>0.33673652046123526</v>
      </c>
      <c r="Q28">
        <f t="shared" si="1"/>
        <v>9.6736520461235181E-2</v>
      </c>
    </row>
    <row r="29" spans="1:17" x14ac:dyDescent="0.3">
      <c r="A29">
        <v>26</v>
      </c>
      <c r="C29" s="9">
        <v>0.18</v>
      </c>
      <c r="M29" s="9">
        <v>9.6000000000000002E-2</v>
      </c>
      <c r="N29">
        <f t="shared" si="2"/>
        <v>0.25000000000000006</v>
      </c>
      <c r="O29">
        <f t="shared" si="0"/>
        <v>0.33957073935215648</v>
      </c>
      <c r="Q29">
        <f t="shared" si="1"/>
        <v>8.9570739352156425E-2</v>
      </c>
    </row>
    <row r="30" spans="1:17" x14ac:dyDescent="0.3">
      <c r="A30">
        <v>27</v>
      </c>
      <c r="C30" s="9">
        <v>0.26700000000000002</v>
      </c>
      <c r="M30" s="9">
        <v>0.10100000000000001</v>
      </c>
      <c r="N30">
        <f t="shared" si="2"/>
        <v>0.26000000000000006</v>
      </c>
      <c r="O30">
        <f t="shared" si="0"/>
        <v>0.3535522900916459</v>
      </c>
      <c r="Q30">
        <f t="shared" si="1"/>
        <v>9.355229009164584E-2</v>
      </c>
    </row>
    <row r="31" spans="1:17" x14ac:dyDescent="0.3">
      <c r="A31">
        <v>28</v>
      </c>
      <c r="C31" s="9">
        <v>0.11799999999999999</v>
      </c>
      <c r="M31" s="9">
        <v>0.10199999999999999</v>
      </c>
      <c r="N31">
        <f t="shared" si="2"/>
        <v>0.27000000000000007</v>
      </c>
      <c r="O31">
        <f t="shared" si="0"/>
        <v>0.35631109058156551</v>
      </c>
      <c r="Q31">
        <f t="shared" si="1"/>
        <v>8.6311090581565442E-2</v>
      </c>
    </row>
    <row r="32" spans="1:17" x14ac:dyDescent="0.3">
      <c r="A32">
        <v>29</v>
      </c>
      <c r="C32" s="9">
        <v>0.32600000000000001</v>
      </c>
      <c r="M32" s="9">
        <v>0.104</v>
      </c>
      <c r="N32">
        <f t="shared" si="2"/>
        <v>0.28000000000000008</v>
      </c>
      <c r="O32">
        <f t="shared" si="0"/>
        <v>0.36179163336178405</v>
      </c>
      <c r="Q32">
        <f t="shared" si="1"/>
        <v>8.1791633361783966E-2</v>
      </c>
    </row>
    <row r="33" spans="1:17" x14ac:dyDescent="0.3">
      <c r="A33">
        <v>30</v>
      </c>
      <c r="C33" s="9">
        <v>0.33600000000000002</v>
      </c>
      <c r="M33" s="9">
        <v>0.114</v>
      </c>
      <c r="N33">
        <f t="shared" si="2"/>
        <v>0.29000000000000009</v>
      </c>
      <c r="O33">
        <f t="shared" si="0"/>
        <v>0.38846755929308785</v>
      </c>
      <c r="Q33">
        <f t="shared" si="1"/>
        <v>9.8467559293087759E-2</v>
      </c>
    </row>
    <row r="34" spans="1:17" x14ac:dyDescent="0.3">
      <c r="A34">
        <v>31</v>
      </c>
      <c r="C34" s="9">
        <v>5.6000000000000001E-2</v>
      </c>
      <c r="M34" s="9">
        <v>0.11600000000000001</v>
      </c>
      <c r="N34">
        <f t="shared" si="2"/>
        <v>0.3000000000000001</v>
      </c>
      <c r="O34">
        <f t="shared" si="0"/>
        <v>0.39366043102192655</v>
      </c>
      <c r="Q34">
        <f t="shared" si="1"/>
        <v>9.3660431021926449E-2</v>
      </c>
    </row>
    <row r="35" spans="1:17" x14ac:dyDescent="0.3">
      <c r="A35">
        <v>32</v>
      </c>
      <c r="C35" s="9">
        <v>0.36</v>
      </c>
      <c r="M35" s="9">
        <v>0.11799999999999999</v>
      </c>
      <c r="N35">
        <f t="shared" si="2"/>
        <v>0.31000000000000011</v>
      </c>
      <c r="O35">
        <f t="shared" si="0"/>
        <v>0.39880686135511639</v>
      </c>
      <c r="Q35">
        <f t="shared" si="1"/>
        <v>8.8806861355116284E-2</v>
      </c>
    </row>
    <row r="36" spans="1:17" x14ac:dyDescent="0.3">
      <c r="A36">
        <v>33</v>
      </c>
      <c r="C36" s="9">
        <v>0.13800000000000001</v>
      </c>
      <c r="M36" s="9">
        <v>0.11899999999999999</v>
      </c>
      <c r="N36">
        <f t="shared" si="2"/>
        <v>0.32000000000000012</v>
      </c>
      <c r="O36">
        <f t="shared" si="0"/>
        <v>0.40136279218688514</v>
      </c>
      <c r="Q36">
        <f t="shared" si="1"/>
        <v>8.1362792186885025E-2</v>
      </c>
    </row>
    <row r="37" spans="1:17" x14ac:dyDescent="0.3">
      <c r="A37">
        <v>34</v>
      </c>
      <c r="C37" s="9">
        <v>0.10199999999999999</v>
      </c>
      <c r="M37" s="9">
        <v>0.125</v>
      </c>
      <c r="N37">
        <f t="shared" si="2"/>
        <v>0.33000000000000013</v>
      </c>
      <c r="O37">
        <f t="shared" si="0"/>
        <v>0.41645966144828311</v>
      </c>
      <c r="Q37">
        <f t="shared" si="1"/>
        <v>8.6459661448282987E-2</v>
      </c>
    </row>
    <row r="38" spans="1:17" x14ac:dyDescent="0.3">
      <c r="A38">
        <v>35</v>
      </c>
      <c r="C38" s="9">
        <v>0.25900000000000001</v>
      </c>
      <c r="M38" s="9">
        <v>0.13100000000000001</v>
      </c>
      <c r="N38">
        <f t="shared" si="2"/>
        <v>0.34000000000000014</v>
      </c>
      <c r="O38">
        <f t="shared" si="0"/>
        <v>0.43115525210485006</v>
      </c>
      <c r="Q38">
        <f t="shared" si="1"/>
        <v>9.1155252104849926E-2</v>
      </c>
    </row>
    <row r="39" spans="1:17" x14ac:dyDescent="0.3">
      <c r="A39">
        <v>36</v>
      </c>
      <c r="C39" s="9">
        <v>0.6</v>
      </c>
      <c r="M39" s="9">
        <v>0.13400000000000001</v>
      </c>
      <c r="N39">
        <f t="shared" si="2"/>
        <v>0.35000000000000014</v>
      </c>
      <c r="O39">
        <f t="shared" si="0"/>
        <v>0.43835594526266858</v>
      </c>
      <c r="Q39">
        <f t="shared" si="1"/>
        <v>8.8355945262668434E-2</v>
      </c>
    </row>
    <row r="40" spans="1:17" x14ac:dyDescent="0.3">
      <c r="A40">
        <v>37</v>
      </c>
      <c r="C40" s="9">
        <v>0.02</v>
      </c>
      <c r="M40" s="9">
        <v>0.13700000000000001</v>
      </c>
      <c r="N40">
        <f t="shared" si="2"/>
        <v>0.36000000000000015</v>
      </c>
      <c r="O40">
        <f t="shared" si="0"/>
        <v>0.44546033503988736</v>
      </c>
      <c r="Q40">
        <f t="shared" si="1"/>
        <v>8.5460335039887203E-2</v>
      </c>
    </row>
    <row r="41" spans="1:17" x14ac:dyDescent="0.3">
      <c r="A41">
        <v>38</v>
      </c>
      <c r="C41" s="9">
        <v>0.20599999999999999</v>
      </c>
      <c r="M41" s="9">
        <v>0.13800000000000001</v>
      </c>
      <c r="N41">
        <f t="shared" si="2"/>
        <v>0.37000000000000016</v>
      </c>
      <c r="O41">
        <f t="shared" si="0"/>
        <v>0.44780728961778321</v>
      </c>
      <c r="Q41">
        <f t="shared" si="1"/>
        <v>7.7807289617783049E-2</v>
      </c>
    </row>
    <row r="42" spans="1:17" x14ac:dyDescent="0.3">
      <c r="A42">
        <v>39</v>
      </c>
      <c r="C42" s="9">
        <v>1.0999999999999999E-2</v>
      </c>
      <c r="M42" s="9">
        <v>0.14099999999999999</v>
      </c>
      <c r="N42">
        <f t="shared" si="2"/>
        <v>0.38000000000000017</v>
      </c>
      <c r="O42">
        <f t="shared" si="0"/>
        <v>0.45478529588025496</v>
      </c>
      <c r="Q42">
        <f t="shared" si="1"/>
        <v>7.4785295880254787E-2</v>
      </c>
    </row>
    <row r="43" spans="1:17" x14ac:dyDescent="0.3">
      <c r="A43">
        <v>40</v>
      </c>
      <c r="C43" s="9">
        <v>0.24099999999999999</v>
      </c>
      <c r="M43" s="9">
        <v>0.14599999999999999</v>
      </c>
      <c r="N43">
        <f t="shared" si="2"/>
        <v>0.39000000000000018</v>
      </c>
      <c r="O43">
        <f t="shared" si="0"/>
        <v>0.46620860797456493</v>
      </c>
      <c r="Q43">
        <f t="shared" si="1"/>
        <v>7.6208607974564746E-2</v>
      </c>
    </row>
    <row r="44" spans="1:17" x14ac:dyDescent="0.3">
      <c r="A44">
        <v>41</v>
      </c>
      <c r="C44" s="9">
        <v>0.48</v>
      </c>
      <c r="M44" s="9">
        <v>0.153</v>
      </c>
      <c r="N44">
        <f t="shared" si="2"/>
        <v>0.40000000000000019</v>
      </c>
      <c r="O44">
        <f t="shared" si="0"/>
        <v>0.48177689361061132</v>
      </c>
      <c r="Q44">
        <f t="shared" si="1"/>
        <v>8.1776893610611134E-2</v>
      </c>
    </row>
    <row r="45" spans="1:17" x14ac:dyDescent="0.3">
      <c r="A45">
        <v>42</v>
      </c>
      <c r="C45" s="9">
        <v>0.29699999999999999</v>
      </c>
      <c r="M45" s="9">
        <v>0.153</v>
      </c>
      <c r="N45">
        <f t="shared" si="2"/>
        <v>0.4100000000000002</v>
      </c>
      <c r="O45">
        <f t="shared" si="0"/>
        <v>0.48177689361061132</v>
      </c>
      <c r="Q45">
        <f t="shared" si="1"/>
        <v>7.1776893610611125E-2</v>
      </c>
    </row>
    <row r="46" spans="1:17" x14ac:dyDescent="0.3">
      <c r="A46">
        <v>43</v>
      </c>
      <c r="C46" s="9">
        <v>0.31</v>
      </c>
      <c r="M46" s="9">
        <v>0.16700000000000001</v>
      </c>
      <c r="N46">
        <f t="shared" si="2"/>
        <v>0.42000000000000021</v>
      </c>
      <c r="O46">
        <f t="shared" si="0"/>
        <v>0.51148527232428709</v>
      </c>
      <c r="Q46">
        <f t="shared" si="1"/>
        <v>9.1485272324286881E-2</v>
      </c>
    </row>
    <row r="47" spans="1:17" x14ac:dyDescent="0.3">
      <c r="A47">
        <v>44</v>
      </c>
      <c r="C47" s="9">
        <v>0.31950000000000001</v>
      </c>
      <c r="M47" s="9">
        <v>0.18</v>
      </c>
      <c r="N47">
        <f t="shared" si="2"/>
        <v>0.43000000000000022</v>
      </c>
      <c r="O47">
        <f t="shared" si="0"/>
        <v>0.53745173989406292</v>
      </c>
      <c r="Q47">
        <f t="shared" si="1"/>
        <v>0.1074517398940627</v>
      </c>
    </row>
    <row r="48" spans="1:17" x14ac:dyDescent="0.3">
      <c r="A48">
        <v>45</v>
      </c>
      <c r="C48" s="9">
        <v>0.32900000000000001</v>
      </c>
      <c r="M48" s="9">
        <v>0.191</v>
      </c>
      <c r="N48">
        <f t="shared" si="2"/>
        <v>0.44000000000000022</v>
      </c>
      <c r="O48">
        <f t="shared" si="0"/>
        <v>0.55827305168984842</v>
      </c>
      <c r="Q48">
        <f t="shared" si="1"/>
        <v>0.1182730516898482</v>
      </c>
    </row>
    <row r="49" spans="1:17" x14ac:dyDescent="0.3">
      <c r="A49">
        <v>46</v>
      </c>
      <c r="C49" s="9">
        <v>0.114</v>
      </c>
      <c r="M49" s="9">
        <v>0.19700000000000001</v>
      </c>
      <c r="N49">
        <f t="shared" si="2"/>
        <v>0.45000000000000023</v>
      </c>
      <c r="O49">
        <f t="shared" si="0"/>
        <v>0.56920543624488484</v>
      </c>
      <c r="Q49">
        <f t="shared" si="1"/>
        <v>0.11920543624488461</v>
      </c>
    </row>
    <row r="50" spans="1:17" x14ac:dyDescent="0.3">
      <c r="A50">
        <v>47</v>
      </c>
      <c r="C50" s="9">
        <v>0.22</v>
      </c>
      <c r="M50" s="9">
        <v>0.19900000000000001</v>
      </c>
      <c r="N50">
        <f t="shared" si="2"/>
        <v>0.46000000000000024</v>
      </c>
      <c r="O50">
        <f t="shared" si="0"/>
        <v>0.57278483697569071</v>
      </c>
      <c r="Q50">
        <f t="shared" si="1"/>
        <v>0.11278483697569047</v>
      </c>
    </row>
    <row r="51" spans="1:17" x14ac:dyDescent="0.3">
      <c r="A51">
        <v>48</v>
      </c>
      <c r="C51" s="9">
        <v>8.2000000000000003E-2</v>
      </c>
      <c r="M51" s="9">
        <v>0.20599999999999999</v>
      </c>
      <c r="N51">
        <f t="shared" si="2"/>
        <v>0.47000000000000025</v>
      </c>
      <c r="O51">
        <f t="shared" si="0"/>
        <v>0.58506358305749706</v>
      </c>
      <c r="Q51">
        <f t="shared" si="1"/>
        <v>0.11506358305749681</v>
      </c>
    </row>
    <row r="52" spans="1:17" x14ac:dyDescent="0.3">
      <c r="A52">
        <v>49</v>
      </c>
      <c r="C52" s="9">
        <v>0.16700000000000001</v>
      </c>
      <c r="M52" s="9">
        <v>0.22</v>
      </c>
      <c r="N52">
        <f t="shared" si="2"/>
        <v>0.48000000000000026</v>
      </c>
      <c r="O52">
        <f t="shared" si="0"/>
        <v>0.60849786917835846</v>
      </c>
      <c r="Q52">
        <f t="shared" si="1"/>
        <v>0.1284978691783582</v>
      </c>
    </row>
    <row r="53" spans="1:17" x14ac:dyDescent="0.3">
      <c r="A53">
        <v>50</v>
      </c>
      <c r="C53" s="9">
        <v>0.153</v>
      </c>
      <c r="M53" s="9">
        <v>0.22</v>
      </c>
      <c r="N53">
        <f t="shared" si="2"/>
        <v>0.49000000000000027</v>
      </c>
      <c r="O53">
        <f t="shared" si="0"/>
        <v>0.60849786917835846</v>
      </c>
      <c r="Q53">
        <f t="shared" si="1"/>
        <v>0.11849786917835819</v>
      </c>
    </row>
    <row r="54" spans="1:17" x14ac:dyDescent="0.3">
      <c r="A54">
        <v>51</v>
      </c>
      <c r="C54" s="9">
        <v>0.57299999999999995</v>
      </c>
      <c r="M54" s="9">
        <v>0.22600000000000001</v>
      </c>
      <c r="N54">
        <f t="shared" si="2"/>
        <v>0.50000000000000022</v>
      </c>
      <c r="O54">
        <f t="shared" si="0"/>
        <v>0.6181010089811364</v>
      </c>
      <c r="Q54">
        <f t="shared" si="1"/>
        <v>0.11810100898113618</v>
      </c>
    </row>
    <row r="55" spans="1:17" x14ac:dyDescent="0.3">
      <c r="A55">
        <v>52</v>
      </c>
      <c r="C55" s="9">
        <v>0.23799999999999999</v>
      </c>
      <c r="M55" s="9">
        <v>0.23599999999999999</v>
      </c>
      <c r="N55">
        <f t="shared" si="2"/>
        <v>0.51000000000000023</v>
      </c>
      <c r="O55">
        <f t="shared" si="0"/>
        <v>0.6335454401363545</v>
      </c>
      <c r="Q55">
        <f t="shared" si="1"/>
        <v>0.12354544013635427</v>
      </c>
    </row>
    <row r="56" spans="1:17" x14ac:dyDescent="0.3">
      <c r="A56">
        <v>53</v>
      </c>
      <c r="C56" s="9">
        <v>3.9860000000000002</v>
      </c>
      <c r="M56" s="9">
        <v>0.23799999999999999</v>
      </c>
      <c r="N56">
        <f t="shared" si="2"/>
        <v>0.52000000000000024</v>
      </c>
      <c r="O56">
        <f t="shared" si="0"/>
        <v>0.63655246510151042</v>
      </c>
      <c r="Q56">
        <f t="shared" si="1"/>
        <v>0.11655246510151018</v>
      </c>
    </row>
    <row r="57" spans="1:17" x14ac:dyDescent="0.3">
      <c r="A57">
        <v>54</v>
      </c>
      <c r="C57" s="9">
        <v>0.13100000000000001</v>
      </c>
      <c r="M57" s="9">
        <v>0.24099999999999999</v>
      </c>
      <c r="N57">
        <f t="shared" si="2"/>
        <v>0.53000000000000025</v>
      </c>
      <c r="O57">
        <f t="shared" si="0"/>
        <v>0.6410129880500034</v>
      </c>
      <c r="Q57">
        <f t="shared" si="1"/>
        <v>0.11101298805000315</v>
      </c>
    </row>
    <row r="58" spans="1:17" x14ac:dyDescent="0.3">
      <c r="A58">
        <v>55</v>
      </c>
      <c r="C58" s="9">
        <v>0.25800000000000001</v>
      </c>
      <c r="M58" s="9">
        <v>0.24399999999999999</v>
      </c>
      <c r="N58">
        <f t="shared" si="2"/>
        <v>0.54000000000000026</v>
      </c>
      <c r="O58">
        <f t="shared" si="0"/>
        <v>0.64541421391821263</v>
      </c>
      <c r="Q58">
        <f t="shared" si="1"/>
        <v>0.10541421391821237</v>
      </c>
    </row>
    <row r="59" spans="1:17" x14ac:dyDescent="0.3">
      <c r="A59">
        <v>56</v>
      </c>
      <c r="C59" s="9">
        <v>0.22600000000000001</v>
      </c>
      <c r="M59" s="9">
        <v>0.24399999999999999</v>
      </c>
      <c r="N59">
        <f t="shared" si="2"/>
        <v>0.55000000000000027</v>
      </c>
      <c r="O59">
        <f t="shared" si="0"/>
        <v>0.64541421391821263</v>
      </c>
      <c r="Q59">
        <f t="shared" si="1"/>
        <v>9.5414213918212365E-2</v>
      </c>
    </row>
    <row r="60" spans="1:17" x14ac:dyDescent="0.3">
      <c r="A60">
        <v>57</v>
      </c>
      <c r="C60" s="9">
        <v>0.71499999999999997</v>
      </c>
      <c r="M60" s="9">
        <v>0.25800000000000001</v>
      </c>
      <c r="N60">
        <f t="shared" si="2"/>
        <v>0.56000000000000028</v>
      </c>
      <c r="O60">
        <f t="shared" si="0"/>
        <v>0.66519245427343854</v>
      </c>
      <c r="Q60">
        <f t="shared" si="1"/>
        <v>0.10519245427343826</v>
      </c>
    </row>
    <row r="61" spans="1:17" x14ac:dyDescent="0.3">
      <c r="A61">
        <v>58</v>
      </c>
      <c r="C61" s="9">
        <v>7.6999999999999999E-2</v>
      </c>
      <c r="M61" s="9">
        <v>0.25900000000000001</v>
      </c>
      <c r="N61">
        <f t="shared" si="2"/>
        <v>0.57000000000000028</v>
      </c>
      <c r="O61">
        <f t="shared" si="0"/>
        <v>0.66655852167235663</v>
      </c>
      <c r="Q61">
        <f t="shared" si="1"/>
        <v>9.6558521672356346E-2</v>
      </c>
    </row>
    <row r="62" spans="1:17" x14ac:dyDescent="0.3">
      <c r="A62">
        <v>59</v>
      </c>
      <c r="C62" s="9">
        <v>0.4</v>
      </c>
      <c r="M62" s="9">
        <v>0.26</v>
      </c>
      <c r="N62">
        <f t="shared" si="2"/>
        <v>0.58000000000000029</v>
      </c>
      <c r="O62">
        <f t="shared" si="0"/>
        <v>0.6679185163973087</v>
      </c>
      <c r="Q62">
        <f t="shared" si="1"/>
        <v>8.7918516397308411E-2</v>
      </c>
    </row>
    <row r="63" spans="1:17" x14ac:dyDescent="0.3">
      <c r="A63">
        <v>60</v>
      </c>
      <c r="C63" s="9">
        <v>0.14599999999999999</v>
      </c>
      <c r="M63" s="9">
        <v>0.26700000000000002</v>
      </c>
      <c r="N63">
        <f t="shared" si="2"/>
        <v>0.5900000000000003</v>
      </c>
      <c r="O63">
        <f t="shared" si="0"/>
        <v>0.67727073378529423</v>
      </c>
      <c r="Q63">
        <f t="shared" si="1"/>
        <v>8.727073378529393E-2</v>
      </c>
    </row>
    <row r="64" spans="1:17" x14ac:dyDescent="0.3">
      <c r="A64">
        <v>61</v>
      </c>
      <c r="C64" s="9">
        <v>0.01</v>
      </c>
      <c r="M64" s="9">
        <v>0.26700000000000002</v>
      </c>
      <c r="N64">
        <f t="shared" si="2"/>
        <v>0.60000000000000031</v>
      </c>
      <c r="O64">
        <f t="shared" si="0"/>
        <v>0.67727073378529423</v>
      </c>
      <c r="Q64">
        <f t="shared" si="1"/>
        <v>7.7270733785293921E-2</v>
      </c>
    </row>
    <row r="65" spans="1:17" x14ac:dyDescent="0.3">
      <c r="A65">
        <v>62</v>
      </c>
      <c r="C65" s="9">
        <v>9.6000000000000002E-2</v>
      </c>
      <c r="M65" s="9">
        <v>0.26900000000000002</v>
      </c>
      <c r="N65">
        <f t="shared" si="2"/>
        <v>0.61000000000000032</v>
      </c>
      <c r="O65">
        <f t="shared" si="0"/>
        <v>0.67988968506837788</v>
      </c>
      <c r="Q65">
        <f t="shared" si="1"/>
        <v>6.9889685068377561E-2</v>
      </c>
    </row>
    <row r="66" spans="1:17" x14ac:dyDescent="0.3">
      <c r="A66">
        <v>63</v>
      </c>
      <c r="C66" s="9">
        <v>0.36899999999999999</v>
      </c>
      <c r="M66" s="9">
        <v>0.28000000000000003</v>
      </c>
      <c r="N66">
        <f t="shared" si="2"/>
        <v>0.62000000000000033</v>
      </c>
      <c r="O66">
        <f t="shared" si="0"/>
        <v>0.69388450882223773</v>
      </c>
      <c r="Q66">
        <f t="shared" si="1"/>
        <v>7.3884508822237405E-2</v>
      </c>
    </row>
    <row r="67" spans="1:17" x14ac:dyDescent="0.3">
      <c r="A67">
        <v>64</v>
      </c>
      <c r="C67" s="9">
        <v>0.19900000000000001</v>
      </c>
      <c r="M67" s="9">
        <v>0.28299999999999997</v>
      </c>
      <c r="N67">
        <f t="shared" si="2"/>
        <v>0.63000000000000034</v>
      </c>
      <c r="O67">
        <f t="shared" si="0"/>
        <v>0.69758390081877153</v>
      </c>
      <c r="Q67">
        <f t="shared" si="1"/>
        <v>6.7583900818771192E-2</v>
      </c>
    </row>
    <row r="68" spans="1:17" x14ac:dyDescent="0.3">
      <c r="A68">
        <v>65</v>
      </c>
      <c r="C68" s="9">
        <v>9.5000000000000001E-2</v>
      </c>
      <c r="M68" s="9">
        <v>0.29399999999999998</v>
      </c>
      <c r="N68">
        <f t="shared" si="2"/>
        <v>0.64000000000000035</v>
      </c>
      <c r="O68">
        <f t="shared" si="0"/>
        <v>0.71073388615916744</v>
      </c>
      <c r="Q68">
        <f t="shared" si="1"/>
        <v>7.0733886159167092E-2</v>
      </c>
    </row>
    <row r="69" spans="1:17" x14ac:dyDescent="0.3">
      <c r="A69">
        <v>66</v>
      </c>
      <c r="C69" s="9">
        <v>0.29899999999999999</v>
      </c>
      <c r="M69" s="9">
        <v>0.29699999999999999</v>
      </c>
      <c r="N69">
        <f t="shared" si="2"/>
        <v>0.65000000000000036</v>
      </c>
      <c r="O69">
        <f t="shared" ref="O69:O103" si="3">I$4*(1-EXP(-I$9*M69))+(1-I$4)*(1-EXP(-I$10*M69))</f>
        <v>0.71421007592545172</v>
      </c>
      <c r="Q69">
        <f t="shared" ref="Q69:Q103" si="4">ABS(N69-O69)</f>
        <v>6.421007592545136E-2</v>
      </c>
    </row>
    <row r="70" spans="1:17" x14ac:dyDescent="0.3">
      <c r="A70">
        <v>67</v>
      </c>
      <c r="C70" s="9">
        <v>0.01</v>
      </c>
      <c r="M70" s="9">
        <v>0.29699999999999999</v>
      </c>
      <c r="N70">
        <f t="shared" ref="N70:N103" si="5">+N69+1/100</f>
        <v>0.66000000000000036</v>
      </c>
      <c r="O70">
        <f t="shared" si="3"/>
        <v>0.71421007592545172</v>
      </c>
      <c r="Q70">
        <f t="shared" si="4"/>
        <v>5.4210075925451351E-2</v>
      </c>
    </row>
    <row r="71" spans="1:17" x14ac:dyDescent="0.3">
      <c r="A71">
        <v>68</v>
      </c>
      <c r="C71" s="9">
        <v>0.14099999999999999</v>
      </c>
      <c r="M71" s="9">
        <v>0.29899999999999999</v>
      </c>
      <c r="N71">
        <f t="shared" si="5"/>
        <v>0.67000000000000037</v>
      </c>
      <c r="O71">
        <f t="shared" si="3"/>
        <v>0.71650193259561856</v>
      </c>
      <c r="Q71">
        <f t="shared" si="4"/>
        <v>4.6501932595618189E-2</v>
      </c>
    </row>
    <row r="72" spans="1:17" x14ac:dyDescent="0.3">
      <c r="A72">
        <v>69</v>
      </c>
      <c r="C72" s="9">
        <v>0.49</v>
      </c>
      <c r="M72" s="9">
        <v>0.30299999999999999</v>
      </c>
      <c r="N72">
        <f t="shared" si="5"/>
        <v>0.68000000000000038</v>
      </c>
      <c r="O72">
        <f t="shared" si="3"/>
        <v>0.72102502670483393</v>
      </c>
      <c r="Q72">
        <f t="shared" si="4"/>
        <v>4.1025026704833545E-2</v>
      </c>
    </row>
    <row r="73" spans="1:17" x14ac:dyDescent="0.3">
      <c r="A73">
        <v>70</v>
      </c>
      <c r="C73" s="9">
        <v>0.31</v>
      </c>
      <c r="M73" s="9">
        <v>0.30499999999999999</v>
      </c>
      <c r="N73">
        <f t="shared" si="5"/>
        <v>0.69000000000000039</v>
      </c>
      <c r="O73">
        <f t="shared" si="3"/>
        <v>0.72325662774588728</v>
      </c>
      <c r="Q73">
        <f t="shared" si="4"/>
        <v>3.3256627745886891E-2</v>
      </c>
    </row>
    <row r="74" spans="1:17" x14ac:dyDescent="0.3">
      <c r="A74">
        <v>71</v>
      </c>
      <c r="C74" s="9">
        <v>0.153</v>
      </c>
      <c r="M74" s="9">
        <v>0.31</v>
      </c>
      <c r="N74">
        <f t="shared" si="5"/>
        <v>0.7000000000000004</v>
      </c>
      <c r="O74">
        <f t="shared" si="3"/>
        <v>0.72874972465809706</v>
      </c>
      <c r="Q74">
        <f t="shared" si="4"/>
        <v>2.8749724658096665E-2</v>
      </c>
    </row>
    <row r="75" spans="1:17" x14ac:dyDescent="0.3">
      <c r="A75">
        <v>72</v>
      </c>
      <c r="C75" s="9">
        <v>0.30499999999999999</v>
      </c>
      <c r="M75" s="9">
        <v>0.31</v>
      </c>
      <c r="N75">
        <f t="shared" si="5"/>
        <v>0.71000000000000041</v>
      </c>
      <c r="O75">
        <f t="shared" si="3"/>
        <v>0.72874972465809706</v>
      </c>
      <c r="Q75">
        <f t="shared" si="4"/>
        <v>1.8749724658096656E-2</v>
      </c>
    </row>
    <row r="76" spans="1:17" x14ac:dyDescent="0.3">
      <c r="A76">
        <v>73</v>
      </c>
      <c r="C76" s="9">
        <v>0.44800000000000001</v>
      </c>
      <c r="M76" s="9">
        <v>0.31900000000000001</v>
      </c>
      <c r="N76">
        <f t="shared" si="5"/>
        <v>0.72000000000000042</v>
      </c>
      <c r="O76">
        <f t="shared" si="3"/>
        <v>0.73833539390971004</v>
      </c>
      <c r="Q76">
        <f t="shared" si="4"/>
        <v>1.8335393909709619E-2</v>
      </c>
    </row>
    <row r="77" spans="1:17" x14ac:dyDescent="0.3">
      <c r="A77">
        <v>74</v>
      </c>
      <c r="C77" s="9">
        <v>0.10100000000000001</v>
      </c>
      <c r="M77" s="9">
        <v>0.31950000000000001</v>
      </c>
      <c r="N77">
        <f t="shared" si="5"/>
        <v>0.73000000000000043</v>
      </c>
      <c r="O77">
        <f t="shared" si="3"/>
        <v>0.73885679636806223</v>
      </c>
      <c r="Q77">
        <f t="shared" si="4"/>
        <v>8.8567963680618034E-3</v>
      </c>
    </row>
    <row r="78" spans="1:17" x14ac:dyDescent="0.3">
      <c r="A78">
        <v>75</v>
      </c>
      <c r="C78" s="9">
        <v>4.7E-2</v>
      </c>
      <c r="M78" s="9">
        <v>0.32600000000000001</v>
      </c>
      <c r="N78">
        <f t="shared" si="5"/>
        <v>0.74000000000000044</v>
      </c>
      <c r="O78">
        <f t="shared" si="3"/>
        <v>0.74553091475466804</v>
      </c>
      <c r="Q78">
        <f t="shared" si="4"/>
        <v>5.5309147546676041E-3</v>
      </c>
    </row>
    <row r="79" spans="1:17" x14ac:dyDescent="0.3">
      <c r="A79">
        <v>76</v>
      </c>
      <c r="C79" s="9">
        <v>4.2999999999999997E-2</v>
      </c>
      <c r="M79" s="9">
        <v>0.32900000000000001</v>
      </c>
      <c r="N79">
        <f t="shared" si="5"/>
        <v>0.75000000000000044</v>
      </c>
      <c r="O79">
        <f t="shared" si="3"/>
        <v>0.7485470382608358</v>
      </c>
      <c r="Q79">
        <f t="shared" si="4"/>
        <v>1.4529617391646488E-3</v>
      </c>
    </row>
    <row r="80" spans="1:17" x14ac:dyDescent="0.3">
      <c r="A80">
        <v>77</v>
      </c>
      <c r="C80" s="9">
        <v>0.24399999999999999</v>
      </c>
      <c r="M80" s="9">
        <v>0.33600000000000002</v>
      </c>
      <c r="N80">
        <f t="shared" si="5"/>
        <v>0.76000000000000045</v>
      </c>
      <c r="O80">
        <f t="shared" si="3"/>
        <v>0.75543075680344152</v>
      </c>
      <c r="Q80">
        <f t="shared" si="4"/>
        <v>4.5692431965589364E-3</v>
      </c>
    </row>
    <row r="81" spans="1:17" x14ac:dyDescent="0.3">
      <c r="A81">
        <v>78</v>
      </c>
      <c r="C81" s="9">
        <v>0.26700000000000002</v>
      </c>
      <c r="M81" s="9">
        <v>0.35399999999999998</v>
      </c>
      <c r="N81">
        <f t="shared" si="5"/>
        <v>0.77000000000000046</v>
      </c>
      <c r="O81">
        <f t="shared" si="3"/>
        <v>0.77218304395342019</v>
      </c>
      <c r="Q81">
        <f t="shared" si="4"/>
        <v>2.1830439534197277E-3</v>
      </c>
    </row>
    <row r="82" spans="1:17" x14ac:dyDescent="0.3">
      <c r="A82">
        <v>79</v>
      </c>
      <c r="C82" s="9">
        <v>0.28299999999999997</v>
      </c>
      <c r="M82" s="9">
        <v>0.35699999999999998</v>
      </c>
      <c r="N82">
        <f t="shared" si="5"/>
        <v>0.78000000000000047</v>
      </c>
      <c r="O82">
        <f t="shared" si="3"/>
        <v>0.77484777089011891</v>
      </c>
      <c r="Q82">
        <f t="shared" si="4"/>
        <v>5.1522291098815565E-3</v>
      </c>
    </row>
    <row r="83" spans="1:17" x14ac:dyDescent="0.3">
      <c r="A83">
        <v>80</v>
      </c>
      <c r="C83" s="9">
        <v>0.191</v>
      </c>
      <c r="M83" s="9">
        <v>0.36</v>
      </c>
      <c r="N83">
        <f t="shared" si="5"/>
        <v>0.79000000000000048</v>
      </c>
      <c r="O83">
        <f t="shared" si="3"/>
        <v>0.77747742006757159</v>
      </c>
      <c r="Q83">
        <f t="shared" si="4"/>
        <v>1.252257993242889E-2</v>
      </c>
    </row>
    <row r="84" spans="1:17" x14ac:dyDescent="0.3">
      <c r="A84">
        <v>81</v>
      </c>
      <c r="C84" s="9">
        <v>0.51700000000000002</v>
      </c>
      <c r="M84" s="9">
        <v>0.36899999999999999</v>
      </c>
      <c r="N84">
        <f t="shared" si="5"/>
        <v>0.80000000000000049</v>
      </c>
      <c r="O84">
        <f t="shared" si="3"/>
        <v>0.78516059499169466</v>
      </c>
      <c r="Q84">
        <f t="shared" si="4"/>
        <v>1.4839405008305828E-2</v>
      </c>
    </row>
    <row r="85" spans="1:17" x14ac:dyDescent="0.3">
      <c r="A85">
        <v>82</v>
      </c>
      <c r="C85" s="9">
        <v>0.26</v>
      </c>
      <c r="M85" s="9">
        <v>0.379</v>
      </c>
      <c r="N85">
        <f t="shared" si="5"/>
        <v>0.8100000000000005</v>
      </c>
      <c r="O85">
        <f t="shared" si="3"/>
        <v>0.7933472223573913</v>
      </c>
      <c r="Q85">
        <f t="shared" si="4"/>
        <v>1.6652777642609196E-2</v>
      </c>
    </row>
    <row r="86" spans="1:17" x14ac:dyDescent="0.3">
      <c r="A86">
        <v>83</v>
      </c>
      <c r="C86" s="9">
        <v>0.56999999999999995</v>
      </c>
      <c r="M86" s="9">
        <v>0.4</v>
      </c>
      <c r="N86">
        <f t="shared" si="5"/>
        <v>0.82000000000000051</v>
      </c>
      <c r="O86">
        <f t="shared" si="3"/>
        <v>0.80940900226814594</v>
      </c>
      <c r="Q86">
        <f t="shared" si="4"/>
        <v>1.0590997731854568E-2</v>
      </c>
    </row>
    <row r="87" spans="1:17" x14ac:dyDescent="0.3">
      <c r="A87">
        <v>84</v>
      </c>
      <c r="C87" s="9">
        <v>2.5999999999999999E-2</v>
      </c>
      <c r="M87" s="9">
        <v>0.40200000000000002</v>
      </c>
      <c r="N87">
        <f t="shared" si="5"/>
        <v>0.83000000000000052</v>
      </c>
      <c r="O87">
        <f t="shared" si="3"/>
        <v>0.81086272293695982</v>
      </c>
      <c r="Q87">
        <f t="shared" si="4"/>
        <v>1.9137277063040692E-2</v>
      </c>
    </row>
    <row r="88" spans="1:17" x14ac:dyDescent="0.3">
      <c r="A88">
        <v>85</v>
      </c>
      <c r="C88" s="9">
        <v>3.7999999999999999E-2</v>
      </c>
      <c r="M88" s="9">
        <v>0.41699999999999998</v>
      </c>
      <c r="N88">
        <f t="shared" si="5"/>
        <v>0.84000000000000052</v>
      </c>
      <c r="O88">
        <f t="shared" si="3"/>
        <v>0.82136794988402551</v>
      </c>
      <c r="Q88">
        <f t="shared" si="4"/>
        <v>1.8632050115975018E-2</v>
      </c>
    </row>
    <row r="89" spans="1:17" x14ac:dyDescent="0.3">
      <c r="A89">
        <v>86</v>
      </c>
      <c r="C89" s="9">
        <v>1.2999999999999999E-2</v>
      </c>
      <c r="M89" s="9">
        <v>0.438</v>
      </c>
      <c r="N89">
        <f t="shared" si="5"/>
        <v>0.85000000000000053</v>
      </c>
      <c r="O89">
        <f t="shared" si="3"/>
        <v>0.83496136343658212</v>
      </c>
      <c r="Q89">
        <f t="shared" si="4"/>
        <v>1.5038636563418417E-2</v>
      </c>
    </row>
    <row r="90" spans="1:17" x14ac:dyDescent="0.3">
      <c r="A90">
        <v>87</v>
      </c>
      <c r="C90" s="9">
        <v>0.44800000000000001</v>
      </c>
      <c r="M90" s="9">
        <v>0.44800000000000001</v>
      </c>
      <c r="N90">
        <f t="shared" si="5"/>
        <v>0.86000000000000054</v>
      </c>
      <c r="O90">
        <f t="shared" si="3"/>
        <v>0.84100826214917368</v>
      </c>
      <c r="Q90">
        <f t="shared" si="4"/>
        <v>1.8991737850826862E-2</v>
      </c>
    </row>
    <row r="91" spans="1:17" x14ac:dyDescent="0.3">
      <c r="A91">
        <v>88</v>
      </c>
      <c r="C91" s="9">
        <v>0.23599999999999999</v>
      </c>
      <c r="M91" s="9">
        <v>0.44800000000000001</v>
      </c>
      <c r="N91">
        <f t="shared" si="5"/>
        <v>0.87000000000000055</v>
      </c>
      <c r="O91">
        <f t="shared" si="3"/>
        <v>0.84100826214917368</v>
      </c>
      <c r="Q91">
        <f t="shared" si="4"/>
        <v>2.8991737850826871E-2</v>
      </c>
    </row>
    <row r="92" spans="1:17" x14ac:dyDescent="0.3">
      <c r="A92">
        <v>89</v>
      </c>
      <c r="C92" s="9">
        <v>0.11899999999999999</v>
      </c>
      <c r="M92" s="9">
        <v>0.47199999999999998</v>
      </c>
      <c r="N92">
        <f t="shared" si="5"/>
        <v>0.88000000000000056</v>
      </c>
      <c r="O92">
        <f t="shared" si="3"/>
        <v>0.85448804563385128</v>
      </c>
      <c r="Q92">
        <f t="shared" si="4"/>
        <v>2.5511954366149281E-2</v>
      </c>
    </row>
    <row r="93" spans="1:17" x14ac:dyDescent="0.3">
      <c r="A93">
        <v>90</v>
      </c>
      <c r="C93" s="9">
        <v>0.41699999999999998</v>
      </c>
      <c r="M93" s="9">
        <v>0.47199999999999998</v>
      </c>
      <c r="N93">
        <f t="shared" si="5"/>
        <v>0.89000000000000057</v>
      </c>
      <c r="O93">
        <f t="shared" si="3"/>
        <v>0.85448804563385128</v>
      </c>
      <c r="Q93">
        <f t="shared" si="4"/>
        <v>3.551195436614929E-2</v>
      </c>
    </row>
    <row r="94" spans="1:17" x14ac:dyDescent="0.3">
      <c r="A94">
        <v>91</v>
      </c>
      <c r="C94" s="9">
        <v>0.30299999999999999</v>
      </c>
      <c r="M94" s="9">
        <v>0.48</v>
      </c>
      <c r="N94">
        <f t="shared" si="5"/>
        <v>0.90000000000000058</v>
      </c>
      <c r="O94">
        <f t="shared" si="3"/>
        <v>0.85867714134694639</v>
      </c>
      <c r="Q94">
        <f t="shared" si="4"/>
        <v>4.1322858653054184E-2</v>
      </c>
    </row>
    <row r="95" spans="1:17" x14ac:dyDescent="0.3">
      <c r="A95">
        <v>92</v>
      </c>
      <c r="C95" s="9">
        <v>0.35699999999999998</v>
      </c>
      <c r="M95" s="9">
        <v>0.49</v>
      </c>
      <c r="N95">
        <f t="shared" si="5"/>
        <v>0.91000000000000059</v>
      </c>
      <c r="O95">
        <f t="shared" si="3"/>
        <v>0.86371279530606415</v>
      </c>
      <c r="Q95">
        <f t="shared" si="4"/>
        <v>4.6287204693936435E-2</v>
      </c>
    </row>
    <row r="96" spans="1:17" x14ac:dyDescent="0.3">
      <c r="A96">
        <v>93</v>
      </c>
      <c r="C96" s="9">
        <v>1.113</v>
      </c>
      <c r="M96" s="9">
        <v>0.51700000000000002</v>
      </c>
      <c r="N96">
        <f t="shared" si="5"/>
        <v>0.9200000000000006</v>
      </c>
      <c r="O96">
        <f t="shared" si="3"/>
        <v>0.87626740692987748</v>
      </c>
      <c r="Q96">
        <f t="shared" si="4"/>
        <v>4.3732593070123116E-2</v>
      </c>
    </row>
    <row r="97" spans="1:17" x14ac:dyDescent="0.3">
      <c r="A97">
        <v>94</v>
      </c>
      <c r="C97" s="9">
        <v>0.438</v>
      </c>
      <c r="M97" s="9">
        <v>0.55200000000000005</v>
      </c>
      <c r="N97">
        <f t="shared" si="5"/>
        <v>0.9300000000000006</v>
      </c>
      <c r="O97">
        <f t="shared" si="3"/>
        <v>0.89050901607950506</v>
      </c>
      <c r="Q97">
        <f t="shared" si="4"/>
        <v>3.9490983920495548E-2</v>
      </c>
    </row>
    <row r="98" spans="1:17" x14ac:dyDescent="0.3">
      <c r="A98">
        <v>95</v>
      </c>
      <c r="C98" s="9">
        <v>1.4999999999999999E-2</v>
      </c>
      <c r="M98" s="9">
        <v>0.56999999999999995</v>
      </c>
      <c r="N98">
        <f t="shared" si="5"/>
        <v>0.94000000000000061</v>
      </c>
      <c r="O98">
        <f t="shared" si="3"/>
        <v>0.89704093371762872</v>
      </c>
      <c r="Q98">
        <f t="shared" si="4"/>
        <v>4.2959066282371894E-2</v>
      </c>
    </row>
    <row r="99" spans="1:17" x14ac:dyDescent="0.3">
      <c r="A99">
        <v>96</v>
      </c>
      <c r="C99" s="9">
        <v>0.29399999999999998</v>
      </c>
      <c r="M99" s="9">
        <v>0.57299999999999995</v>
      </c>
      <c r="N99">
        <f t="shared" si="5"/>
        <v>0.95000000000000062</v>
      </c>
      <c r="O99">
        <f t="shared" si="3"/>
        <v>0.89808152391199292</v>
      </c>
      <c r="Q99">
        <f t="shared" si="4"/>
        <v>5.1918476088007703E-2</v>
      </c>
    </row>
    <row r="100" spans="1:17" x14ac:dyDescent="0.3">
      <c r="A100">
        <v>97</v>
      </c>
      <c r="C100" s="9">
        <v>0.24399999999999999</v>
      </c>
      <c r="M100" s="9">
        <v>0.6</v>
      </c>
      <c r="N100">
        <f t="shared" si="5"/>
        <v>0.96000000000000063</v>
      </c>
      <c r="O100">
        <f t="shared" si="3"/>
        <v>0.90687161283226769</v>
      </c>
      <c r="Q100">
        <f t="shared" si="4"/>
        <v>5.3128387167732938E-2</v>
      </c>
    </row>
    <row r="101" spans="1:17" x14ac:dyDescent="0.3">
      <c r="A101">
        <v>98</v>
      </c>
      <c r="C101" s="9">
        <v>0.11600000000000001</v>
      </c>
      <c r="M101" s="9">
        <v>0.71499999999999997</v>
      </c>
      <c r="N101">
        <f t="shared" si="5"/>
        <v>0.97000000000000064</v>
      </c>
      <c r="O101">
        <f t="shared" si="3"/>
        <v>0.93489106951842849</v>
      </c>
      <c r="Q101">
        <f t="shared" si="4"/>
        <v>3.5108930481572154E-2</v>
      </c>
    </row>
    <row r="102" spans="1:17" x14ac:dyDescent="0.3">
      <c r="A102">
        <v>99</v>
      </c>
      <c r="C102" s="9">
        <v>0.47199999999999998</v>
      </c>
      <c r="M102" s="9">
        <v>1.113</v>
      </c>
      <c r="N102">
        <f t="shared" si="5"/>
        <v>0.98000000000000065</v>
      </c>
      <c r="O102">
        <f t="shared" si="3"/>
        <v>0.9734027229796971</v>
      </c>
      <c r="Q102">
        <f t="shared" si="4"/>
        <v>6.5972770203035491E-3</v>
      </c>
    </row>
    <row r="103" spans="1:17" x14ac:dyDescent="0.3">
      <c r="A103">
        <v>100</v>
      </c>
      <c r="C103" s="9">
        <v>0.29699999999999999</v>
      </c>
      <c r="M103" s="9">
        <v>3.9860000000000002</v>
      </c>
      <c r="N103">
        <f t="shared" si="5"/>
        <v>0.99000000000000066</v>
      </c>
      <c r="O103">
        <f t="shared" si="3"/>
        <v>0.99792717658546548</v>
      </c>
      <c r="Q103">
        <f t="shared" si="4"/>
        <v>7.9271765854648235E-3</v>
      </c>
    </row>
  </sheetData>
  <sortState ref="M4:M103">
    <sortCondition ref="M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гипо</vt:lpstr>
      <vt:lpstr>гипер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костя маров</cp:lastModifiedBy>
  <dcterms:created xsi:type="dcterms:W3CDTF">2021-11-19T10:02:41Z</dcterms:created>
  <dcterms:modified xsi:type="dcterms:W3CDTF">2023-10-19T16:53:57Z</dcterms:modified>
</cp:coreProperties>
</file>