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ka61\Downloads\"/>
    </mc:Choice>
  </mc:AlternateContent>
  <bookViews>
    <workbookView xWindow="-120" yWindow="-120" windowWidth="29040" windowHeight="15840" activeTab="5"/>
  </bookViews>
  <sheets>
    <sheet name="ДО БП" sheetId="1" r:id="rId1"/>
    <sheet name="ДО БП (ММ1)" sheetId="2" r:id="rId2"/>
    <sheet name="ДО БП (МD1)" sheetId="3" r:id="rId3"/>
    <sheet name="ДО ОП (МD1)" sheetId="4" r:id="rId4"/>
    <sheet name="ДО ОП (МD1) (3)" sheetId="6" r:id="rId5"/>
    <sheet name="ДО ОП (МD1) (end)" sheetId="7" r:id="rId6"/>
  </sheets>
  <definedNames>
    <definedName name="_xlnm._FilterDatabase" localSheetId="0" hidden="1">'ДО БП'!$A$7:$L$981</definedName>
    <definedName name="_xlnm._FilterDatabase" localSheetId="2" hidden="1">'ДО БП (МD1)'!$A$7:$AA$981</definedName>
    <definedName name="_xlnm._FilterDatabase" localSheetId="1" hidden="1">'ДО БП (ММ1)'!$A$7:$Y$981</definedName>
    <definedName name="_xlnm._FilterDatabase" localSheetId="3" hidden="1">'ДО ОП (МD1)'!$A$7:$AD$981</definedName>
    <definedName name="_xlnm._FilterDatabase" localSheetId="4" hidden="1">'ДО ОП (МD1) (3)'!$A$7:$AD$585</definedName>
    <definedName name="_xlnm._FilterDatabase" localSheetId="5" hidden="1">'ДО ОП (МD1) (end)'!$A$7:$AD$585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" i="7" l="1"/>
  <c r="AD15" i="7"/>
  <c r="AC15" i="7"/>
  <c r="AA15" i="7"/>
  <c r="AA17" i="7" s="1"/>
  <c r="Z15" i="7"/>
  <c r="Z17" i="7" s="1"/>
  <c r="Y15" i="7"/>
  <c r="AE14" i="7"/>
  <c r="AC13" i="7"/>
  <c r="AA13" i="7"/>
  <c r="Z13" i="7"/>
  <c r="AE11" i="7"/>
  <c r="AD11" i="7"/>
  <c r="AC11" i="7"/>
  <c r="AB11" i="7"/>
  <c r="AB13" i="7" s="1"/>
  <c r="AA11" i="7"/>
  <c r="Z11" i="7"/>
  <c r="Y11" i="7"/>
  <c r="AE9" i="7"/>
  <c r="AE13" i="7" s="1"/>
  <c r="AD9" i="7"/>
  <c r="AC9" i="7"/>
  <c r="AB9" i="7"/>
  <c r="AA9" i="7"/>
  <c r="Z9" i="7"/>
  <c r="Y9" i="7"/>
  <c r="Y13" i="7" s="1"/>
  <c r="AB8" i="7"/>
  <c r="AB10" i="7" s="1"/>
  <c r="AB14" i="7" s="1"/>
  <c r="AA8" i="7"/>
  <c r="AA10" i="7" s="1"/>
  <c r="AA14" i="7" s="1"/>
  <c r="Z8" i="7"/>
  <c r="Z10" i="7" s="1"/>
  <c r="Z14" i="7" s="1"/>
  <c r="Y8" i="7"/>
  <c r="Y12" i="7" s="1"/>
  <c r="AC5" i="7"/>
  <c r="AC4" i="7"/>
  <c r="AD14" i="7" s="1"/>
  <c r="AC3" i="7"/>
  <c r="AE5" i="7" s="1"/>
  <c r="T3" i="7"/>
  <c r="R3" i="7"/>
  <c r="O3" i="7"/>
  <c r="K3" i="7" s="1"/>
  <c r="T2" i="7"/>
  <c r="R2" i="7"/>
  <c r="O2" i="7"/>
  <c r="J2" i="7" s="1"/>
  <c r="T1" i="7"/>
  <c r="R1" i="7"/>
  <c r="O1" i="7"/>
  <c r="K1" i="7" s="1"/>
  <c r="Y15" i="3"/>
  <c r="Y17" i="3" s="1"/>
  <c r="X15" i="3"/>
  <c r="X17" i="3" s="1"/>
  <c r="W15" i="3"/>
  <c r="W17" i="3" s="1"/>
  <c r="V15" i="3"/>
  <c r="W14" i="3"/>
  <c r="W13" i="3"/>
  <c r="V13" i="3"/>
  <c r="Y12" i="3"/>
  <c r="X12" i="3"/>
  <c r="W12" i="3"/>
  <c r="V12" i="3"/>
  <c r="Z11" i="3"/>
  <c r="Z12" i="3" s="1"/>
  <c r="Y11" i="3"/>
  <c r="X11" i="3"/>
  <c r="W11" i="3"/>
  <c r="V11" i="3"/>
  <c r="W10" i="3"/>
  <c r="V10" i="3"/>
  <c r="V14" i="3" s="1"/>
  <c r="Z9" i="3"/>
  <c r="Z13" i="3" s="1"/>
  <c r="Y9" i="3"/>
  <c r="Y10" i="3" s="1"/>
  <c r="Y14" i="3" s="1"/>
  <c r="X9" i="3"/>
  <c r="X13" i="3" s="1"/>
  <c r="W9" i="3"/>
  <c r="V9" i="3"/>
  <c r="Z8" i="3"/>
  <c r="Y8" i="3"/>
  <c r="X8" i="3"/>
  <c r="W8" i="3"/>
  <c r="V8" i="3"/>
  <c r="V3" i="3"/>
  <c r="U3" i="3"/>
  <c r="T3" i="3"/>
  <c r="R3" i="3"/>
  <c r="O3" i="3"/>
  <c r="K3" i="3" s="1"/>
  <c r="T2" i="3"/>
  <c r="U2" i="3" s="1"/>
  <c r="R2" i="3"/>
  <c r="O2" i="3"/>
  <c r="K2" i="3" s="1"/>
  <c r="U1" i="3"/>
  <c r="U4" i="3" s="1"/>
  <c r="T1" i="3"/>
  <c r="V1" i="3" s="1"/>
  <c r="R1" i="3"/>
  <c r="O1" i="3"/>
  <c r="K1" i="3" s="1"/>
  <c r="V15" i="2"/>
  <c r="Z13" i="2"/>
  <c r="Y13" i="2"/>
  <c r="V12" i="2"/>
  <c r="Z11" i="2"/>
  <c r="Z15" i="2" s="1"/>
  <c r="Y11" i="2"/>
  <c r="Y12" i="2" s="1"/>
  <c r="X11" i="2"/>
  <c r="X12" i="2" s="1"/>
  <c r="W11" i="2"/>
  <c r="W15" i="2" s="1"/>
  <c r="V11" i="2"/>
  <c r="Z9" i="2"/>
  <c r="Y9" i="2"/>
  <c r="Y10" i="2" s="1"/>
  <c r="Y14" i="2" s="1"/>
  <c r="X9" i="2"/>
  <c r="X13" i="2" s="1"/>
  <c r="W9" i="2"/>
  <c r="W13" i="2" s="1"/>
  <c r="V9" i="2"/>
  <c r="V13" i="2" s="1"/>
  <c r="Z8" i="2"/>
  <c r="Z10" i="2" s="1"/>
  <c r="Y8" i="2"/>
  <c r="X8" i="2"/>
  <c r="X10" i="2" s="1"/>
  <c r="X14" i="2" s="1"/>
  <c r="W8" i="2"/>
  <c r="W12" i="2" s="1"/>
  <c r="V8" i="2"/>
  <c r="T3" i="2"/>
  <c r="U3" i="2" s="1"/>
  <c r="R3" i="2"/>
  <c r="O3" i="2"/>
  <c r="K3" i="2" s="1"/>
  <c r="T2" i="2"/>
  <c r="V2" i="2" s="1"/>
  <c r="R2" i="2"/>
  <c r="O2" i="2"/>
  <c r="K2" i="2" s="1"/>
  <c r="T1" i="2"/>
  <c r="V1" i="2" s="1"/>
  <c r="R1" i="2"/>
  <c r="O1" i="2"/>
  <c r="K1" i="2" s="1"/>
  <c r="Y10" i="7" l="1"/>
  <c r="Y14" i="7" s="1"/>
  <c r="AB15" i="7"/>
  <c r="AB17" i="7" s="1"/>
  <c r="AC17" i="7" s="1"/>
  <c r="Z12" i="7"/>
  <c r="AA12" i="7"/>
  <c r="AB12" i="7"/>
  <c r="AC8" i="7"/>
  <c r="AE4" i="7"/>
  <c r="AD8" i="7" s="1"/>
  <c r="AD13" i="7"/>
  <c r="AC14" i="7"/>
  <c r="K2" i="7"/>
  <c r="J1" i="7"/>
  <c r="J3" i="7"/>
  <c r="Z17" i="3"/>
  <c r="X10" i="3"/>
  <c r="X14" i="3" s="1"/>
  <c r="Z10" i="3"/>
  <c r="Z14" i="3" s="1"/>
  <c r="Z15" i="3"/>
  <c r="Y13" i="3"/>
  <c r="V4" i="3"/>
  <c r="Z1" i="3" s="1"/>
  <c r="J1" i="3"/>
  <c r="V2" i="3"/>
  <c r="J3" i="3"/>
  <c r="J2" i="3"/>
  <c r="Z12" i="2"/>
  <c r="Z14" i="2" s="1"/>
  <c r="V10" i="2"/>
  <c r="V14" i="2" s="1"/>
  <c r="W10" i="2"/>
  <c r="W14" i="2" s="1"/>
  <c r="X15" i="2"/>
  <c r="Y15" i="2"/>
  <c r="J1" i="2"/>
  <c r="U2" i="2"/>
  <c r="J2" i="2"/>
  <c r="V3" i="2"/>
  <c r="V4" i="2" s="1"/>
  <c r="J3" i="2"/>
  <c r="U1" i="2"/>
  <c r="U4" i="2" s="1"/>
  <c r="AD12" i="7" l="1"/>
  <c r="AD10" i="7"/>
  <c r="AC12" i="7"/>
  <c r="AC10" i="7"/>
  <c r="AE8" i="7"/>
  <c r="Z1" i="2"/>
  <c r="AE12" i="7" l="1"/>
  <c r="AE10" i="7"/>
  <c r="H586" i="7" l="1"/>
  <c r="I586" i="7" s="1"/>
  <c r="N586" i="7"/>
  <c r="Q586" i="7"/>
  <c r="R586" i="7"/>
  <c r="N587" i="7"/>
  <c r="R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F4" i="7"/>
  <c r="D4" i="7"/>
  <c r="B4" i="7"/>
  <c r="F3" i="7"/>
  <c r="D3" i="7"/>
  <c r="B3" i="7"/>
  <c r="E694" i="7"/>
  <c r="D694" i="7"/>
  <c r="E693" i="7"/>
  <c r="D693" i="7"/>
  <c r="E692" i="7"/>
  <c r="D692" i="7"/>
  <c r="E691" i="7"/>
  <c r="D691" i="7"/>
  <c r="E690" i="7"/>
  <c r="D690" i="7"/>
  <c r="E689" i="7"/>
  <c r="D689" i="7"/>
  <c r="E688" i="7"/>
  <c r="D688" i="7"/>
  <c r="E687" i="7"/>
  <c r="D687" i="7"/>
  <c r="E686" i="7"/>
  <c r="D686" i="7"/>
  <c r="E685" i="7"/>
  <c r="D685" i="7"/>
  <c r="E684" i="7"/>
  <c r="D684" i="7"/>
  <c r="E683" i="7"/>
  <c r="D683" i="7"/>
  <c r="E682" i="7"/>
  <c r="D682" i="7"/>
  <c r="E681" i="7"/>
  <c r="D681" i="7"/>
  <c r="E680" i="7"/>
  <c r="D680" i="7"/>
  <c r="E679" i="7"/>
  <c r="D679" i="7"/>
  <c r="E678" i="7"/>
  <c r="D678" i="7"/>
  <c r="E677" i="7"/>
  <c r="D677" i="7"/>
  <c r="E676" i="7"/>
  <c r="D676" i="7"/>
  <c r="E675" i="7"/>
  <c r="D675" i="7"/>
  <c r="E674" i="7"/>
  <c r="D674" i="7"/>
  <c r="E673" i="7"/>
  <c r="D673" i="7"/>
  <c r="E672" i="7"/>
  <c r="D672" i="7"/>
  <c r="E671" i="7"/>
  <c r="D671" i="7"/>
  <c r="E670" i="7"/>
  <c r="D670" i="7"/>
  <c r="E669" i="7"/>
  <c r="D669" i="7"/>
  <c r="E668" i="7"/>
  <c r="D668" i="7"/>
  <c r="E667" i="7"/>
  <c r="D667" i="7"/>
  <c r="E666" i="7"/>
  <c r="D666" i="7"/>
  <c r="E665" i="7"/>
  <c r="D665" i="7"/>
  <c r="E664" i="7"/>
  <c r="D664" i="7"/>
  <c r="E663" i="7"/>
  <c r="D663" i="7"/>
  <c r="E662" i="7"/>
  <c r="D662" i="7"/>
  <c r="E661" i="7"/>
  <c r="D661" i="7"/>
  <c r="E660" i="7"/>
  <c r="D660" i="7"/>
  <c r="E659" i="7"/>
  <c r="D659" i="7"/>
  <c r="E658" i="7"/>
  <c r="D658" i="7"/>
  <c r="E657" i="7"/>
  <c r="D657" i="7"/>
  <c r="E656" i="7"/>
  <c r="D656" i="7"/>
  <c r="E655" i="7"/>
  <c r="D655" i="7"/>
  <c r="E654" i="7"/>
  <c r="D654" i="7"/>
  <c r="E653" i="7"/>
  <c r="D653" i="7"/>
  <c r="E652" i="7"/>
  <c r="D652" i="7"/>
  <c r="E651" i="7"/>
  <c r="D651" i="7"/>
  <c r="E650" i="7"/>
  <c r="D650" i="7"/>
  <c r="E649" i="7"/>
  <c r="D649" i="7"/>
  <c r="E648" i="7"/>
  <c r="D648" i="7"/>
  <c r="E647" i="7"/>
  <c r="D647" i="7"/>
  <c r="E646" i="7"/>
  <c r="D646" i="7"/>
  <c r="E645" i="7"/>
  <c r="D645" i="7"/>
  <c r="E644" i="7"/>
  <c r="D644" i="7"/>
  <c r="E643" i="7"/>
  <c r="D643" i="7"/>
  <c r="E642" i="7"/>
  <c r="D642" i="7"/>
  <c r="E641" i="7"/>
  <c r="D641" i="7"/>
  <c r="E640" i="7"/>
  <c r="D640" i="7"/>
  <c r="E639" i="7"/>
  <c r="D639" i="7"/>
  <c r="E638" i="7"/>
  <c r="D638" i="7"/>
  <c r="E637" i="7"/>
  <c r="D637" i="7"/>
  <c r="E636" i="7"/>
  <c r="D636" i="7"/>
  <c r="E635" i="7"/>
  <c r="D635" i="7"/>
  <c r="E634" i="7"/>
  <c r="D634" i="7"/>
  <c r="E633" i="7"/>
  <c r="D633" i="7"/>
  <c r="E632" i="7"/>
  <c r="D632" i="7"/>
  <c r="E631" i="7"/>
  <c r="D631" i="7"/>
  <c r="E630" i="7"/>
  <c r="D630" i="7"/>
  <c r="E629" i="7"/>
  <c r="D629" i="7"/>
  <c r="E628" i="7"/>
  <c r="D628" i="7"/>
  <c r="E627" i="7"/>
  <c r="D627" i="7"/>
  <c r="E626" i="7"/>
  <c r="D626" i="7"/>
  <c r="E625" i="7"/>
  <c r="D625" i="7"/>
  <c r="E624" i="7"/>
  <c r="D624" i="7"/>
  <c r="E623" i="7"/>
  <c r="D623" i="7"/>
  <c r="E622" i="7"/>
  <c r="D622" i="7"/>
  <c r="E621" i="7"/>
  <c r="D621" i="7"/>
  <c r="E620" i="7"/>
  <c r="D620" i="7"/>
  <c r="E619" i="7"/>
  <c r="D619" i="7"/>
  <c r="E618" i="7"/>
  <c r="D618" i="7"/>
  <c r="E617" i="7"/>
  <c r="D617" i="7"/>
  <c r="E616" i="7"/>
  <c r="D616" i="7"/>
  <c r="E615" i="7"/>
  <c r="D615" i="7"/>
  <c r="E614" i="7"/>
  <c r="D614" i="7"/>
  <c r="E613" i="7"/>
  <c r="D613" i="7"/>
  <c r="E612" i="7"/>
  <c r="D612" i="7"/>
  <c r="E611" i="7"/>
  <c r="D611" i="7"/>
  <c r="E610" i="7"/>
  <c r="D610" i="7"/>
  <c r="E609" i="7"/>
  <c r="D609" i="7"/>
  <c r="E608" i="7"/>
  <c r="D608" i="7"/>
  <c r="E607" i="7"/>
  <c r="D607" i="7"/>
  <c r="E606" i="7"/>
  <c r="D606" i="7"/>
  <c r="E605" i="7"/>
  <c r="D605" i="7"/>
  <c r="E604" i="7"/>
  <c r="D604" i="7"/>
  <c r="E603" i="7"/>
  <c r="D603" i="7"/>
  <c r="E602" i="7"/>
  <c r="D602" i="7"/>
  <c r="E601" i="7"/>
  <c r="D601" i="7"/>
  <c r="E600" i="7"/>
  <c r="D600" i="7"/>
  <c r="E599" i="7"/>
  <c r="D599" i="7"/>
  <c r="E598" i="7"/>
  <c r="D598" i="7"/>
  <c r="E597" i="7"/>
  <c r="D597" i="7"/>
  <c r="E596" i="7"/>
  <c r="D596" i="7"/>
  <c r="E595" i="7"/>
  <c r="D595" i="7"/>
  <c r="E594" i="7"/>
  <c r="D594" i="7"/>
  <c r="E593" i="7"/>
  <c r="D593" i="7"/>
  <c r="E592" i="7"/>
  <c r="D592" i="7"/>
  <c r="E591" i="7"/>
  <c r="D591" i="7"/>
  <c r="E590" i="7"/>
  <c r="D590" i="7"/>
  <c r="E589" i="7"/>
  <c r="D589" i="7"/>
  <c r="E588" i="7"/>
  <c r="D588" i="7"/>
  <c r="E587" i="7"/>
  <c r="D587" i="7"/>
  <c r="E586" i="7"/>
  <c r="D586" i="7"/>
  <c r="E585" i="7"/>
  <c r="D585" i="7"/>
  <c r="E584" i="7"/>
  <c r="D584" i="7"/>
  <c r="E583" i="7"/>
  <c r="D583" i="7"/>
  <c r="E582" i="7"/>
  <c r="D582" i="7"/>
  <c r="E581" i="7"/>
  <c r="D581" i="7"/>
  <c r="E580" i="7"/>
  <c r="D580" i="7"/>
  <c r="E579" i="7"/>
  <c r="D579" i="7"/>
  <c r="E578" i="7"/>
  <c r="D578" i="7"/>
  <c r="E577" i="7"/>
  <c r="D577" i="7"/>
  <c r="E576" i="7"/>
  <c r="D576" i="7"/>
  <c r="E575" i="7"/>
  <c r="D575" i="7"/>
  <c r="E574" i="7"/>
  <c r="D574" i="7"/>
  <c r="E573" i="7"/>
  <c r="D573" i="7"/>
  <c r="E572" i="7"/>
  <c r="D572" i="7"/>
  <c r="E571" i="7"/>
  <c r="D571" i="7"/>
  <c r="E570" i="7"/>
  <c r="D570" i="7"/>
  <c r="E569" i="7"/>
  <c r="D569" i="7"/>
  <c r="E568" i="7"/>
  <c r="D568" i="7"/>
  <c r="E567" i="7"/>
  <c r="D567" i="7"/>
  <c r="E566" i="7"/>
  <c r="D566" i="7"/>
  <c r="E565" i="7"/>
  <c r="D565" i="7"/>
  <c r="E564" i="7"/>
  <c r="D564" i="7"/>
  <c r="E563" i="7"/>
  <c r="D563" i="7"/>
  <c r="E562" i="7"/>
  <c r="D562" i="7"/>
  <c r="E561" i="7"/>
  <c r="D561" i="7"/>
  <c r="E560" i="7"/>
  <c r="D560" i="7"/>
  <c r="E559" i="7"/>
  <c r="D559" i="7"/>
  <c r="E558" i="7"/>
  <c r="D558" i="7"/>
  <c r="E557" i="7"/>
  <c r="D557" i="7"/>
  <c r="E556" i="7"/>
  <c r="D556" i="7"/>
  <c r="E555" i="7"/>
  <c r="D555" i="7"/>
  <c r="E554" i="7"/>
  <c r="D554" i="7"/>
  <c r="E553" i="7"/>
  <c r="D553" i="7"/>
  <c r="E552" i="7"/>
  <c r="D552" i="7"/>
  <c r="E551" i="7"/>
  <c r="D551" i="7"/>
  <c r="E550" i="7"/>
  <c r="D550" i="7"/>
  <c r="E549" i="7"/>
  <c r="D549" i="7"/>
  <c r="E548" i="7"/>
  <c r="D548" i="7"/>
  <c r="E547" i="7"/>
  <c r="D547" i="7"/>
  <c r="E546" i="7"/>
  <c r="D546" i="7"/>
  <c r="E545" i="7"/>
  <c r="D545" i="7"/>
  <c r="E544" i="7"/>
  <c r="D544" i="7"/>
  <c r="E543" i="7"/>
  <c r="D543" i="7"/>
  <c r="E542" i="7"/>
  <c r="D542" i="7"/>
  <c r="E541" i="7"/>
  <c r="D541" i="7"/>
  <c r="E540" i="7"/>
  <c r="D540" i="7"/>
  <c r="E539" i="7"/>
  <c r="D539" i="7"/>
  <c r="E538" i="7"/>
  <c r="D538" i="7"/>
  <c r="E537" i="7"/>
  <c r="D537" i="7"/>
  <c r="E536" i="7"/>
  <c r="D536" i="7"/>
  <c r="E535" i="7"/>
  <c r="D535" i="7"/>
  <c r="E534" i="7"/>
  <c r="D534" i="7"/>
  <c r="E533" i="7"/>
  <c r="D533" i="7"/>
  <c r="E532" i="7"/>
  <c r="D532" i="7"/>
  <c r="E531" i="7"/>
  <c r="D531" i="7"/>
  <c r="E530" i="7"/>
  <c r="D530" i="7"/>
  <c r="E529" i="7"/>
  <c r="D529" i="7"/>
  <c r="E528" i="7"/>
  <c r="D528" i="7"/>
  <c r="E527" i="7"/>
  <c r="D527" i="7"/>
  <c r="E526" i="7"/>
  <c r="D526" i="7"/>
  <c r="E525" i="7"/>
  <c r="D525" i="7"/>
  <c r="E524" i="7"/>
  <c r="D524" i="7"/>
  <c r="E523" i="7"/>
  <c r="D523" i="7"/>
  <c r="E522" i="7"/>
  <c r="D522" i="7"/>
  <c r="E521" i="7"/>
  <c r="D521" i="7"/>
  <c r="E520" i="7"/>
  <c r="D520" i="7"/>
  <c r="E519" i="7"/>
  <c r="D519" i="7"/>
  <c r="E518" i="7"/>
  <c r="D518" i="7"/>
  <c r="E517" i="7"/>
  <c r="D517" i="7"/>
  <c r="E516" i="7"/>
  <c r="D516" i="7"/>
  <c r="E515" i="7"/>
  <c r="D515" i="7"/>
  <c r="E514" i="7"/>
  <c r="D514" i="7"/>
  <c r="E513" i="7"/>
  <c r="D513" i="7"/>
  <c r="E512" i="7"/>
  <c r="D512" i="7"/>
  <c r="E511" i="7"/>
  <c r="D511" i="7"/>
  <c r="E510" i="7"/>
  <c r="D510" i="7"/>
  <c r="E509" i="7"/>
  <c r="D509" i="7"/>
  <c r="E508" i="7"/>
  <c r="D508" i="7"/>
  <c r="E507" i="7"/>
  <c r="D507" i="7"/>
  <c r="E506" i="7"/>
  <c r="D506" i="7"/>
  <c r="E505" i="7"/>
  <c r="D505" i="7"/>
  <c r="E504" i="7"/>
  <c r="D504" i="7"/>
  <c r="E503" i="7"/>
  <c r="D503" i="7"/>
  <c r="E502" i="7"/>
  <c r="D502" i="7"/>
  <c r="E501" i="7"/>
  <c r="D501" i="7"/>
  <c r="E500" i="7"/>
  <c r="D500" i="7"/>
  <c r="E499" i="7"/>
  <c r="D499" i="7"/>
  <c r="E498" i="7"/>
  <c r="D498" i="7"/>
  <c r="E497" i="7"/>
  <c r="D497" i="7"/>
  <c r="E496" i="7"/>
  <c r="D496" i="7"/>
  <c r="E495" i="7"/>
  <c r="D495" i="7"/>
  <c r="E494" i="7"/>
  <c r="D494" i="7"/>
  <c r="E493" i="7"/>
  <c r="D493" i="7"/>
  <c r="E492" i="7"/>
  <c r="D492" i="7"/>
  <c r="E491" i="7"/>
  <c r="D491" i="7"/>
  <c r="E490" i="7"/>
  <c r="D490" i="7"/>
  <c r="E489" i="7"/>
  <c r="D489" i="7"/>
  <c r="E488" i="7"/>
  <c r="D488" i="7"/>
  <c r="E487" i="7"/>
  <c r="D487" i="7"/>
  <c r="E486" i="7"/>
  <c r="D486" i="7"/>
  <c r="E485" i="7"/>
  <c r="D485" i="7"/>
  <c r="E484" i="7"/>
  <c r="D484" i="7"/>
  <c r="E483" i="7"/>
  <c r="D483" i="7"/>
  <c r="E482" i="7"/>
  <c r="D482" i="7"/>
  <c r="E481" i="7"/>
  <c r="D481" i="7"/>
  <c r="E480" i="7"/>
  <c r="D480" i="7"/>
  <c r="E479" i="7"/>
  <c r="D479" i="7"/>
  <c r="E478" i="7"/>
  <c r="D478" i="7"/>
  <c r="E477" i="7"/>
  <c r="D477" i="7"/>
  <c r="E476" i="7"/>
  <c r="D476" i="7"/>
  <c r="E475" i="7"/>
  <c r="D475" i="7"/>
  <c r="E474" i="7"/>
  <c r="D474" i="7"/>
  <c r="E473" i="7"/>
  <c r="D473" i="7"/>
  <c r="E472" i="7"/>
  <c r="D472" i="7"/>
  <c r="E471" i="7"/>
  <c r="D471" i="7"/>
  <c r="E470" i="7"/>
  <c r="D470" i="7"/>
  <c r="E469" i="7"/>
  <c r="D469" i="7"/>
  <c r="E468" i="7"/>
  <c r="D468" i="7"/>
  <c r="E467" i="7"/>
  <c r="D467" i="7"/>
  <c r="E466" i="7"/>
  <c r="D466" i="7"/>
  <c r="E465" i="7"/>
  <c r="D465" i="7"/>
  <c r="E464" i="7"/>
  <c r="D464" i="7"/>
  <c r="E463" i="7"/>
  <c r="D463" i="7"/>
  <c r="E462" i="7"/>
  <c r="D462" i="7"/>
  <c r="E461" i="7"/>
  <c r="D461" i="7"/>
  <c r="E460" i="7"/>
  <c r="D460" i="7"/>
  <c r="E459" i="7"/>
  <c r="D459" i="7"/>
  <c r="E458" i="7"/>
  <c r="D458" i="7"/>
  <c r="E457" i="7"/>
  <c r="D457" i="7"/>
  <c r="E456" i="7"/>
  <c r="D456" i="7"/>
  <c r="E455" i="7"/>
  <c r="D455" i="7"/>
  <c r="E454" i="7"/>
  <c r="D454" i="7"/>
  <c r="E453" i="7"/>
  <c r="D453" i="7"/>
  <c r="E452" i="7"/>
  <c r="D452" i="7"/>
  <c r="E451" i="7"/>
  <c r="D451" i="7"/>
  <c r="E450" i="7"/>
  <c r="D450" i="7"/>
  <c r="E449" i="7"/>
  <c r="D449" i="7"/>
  <c r="E448" i="7"/>
  <c r="D448" i="7"/>
  <c r="E447" i="7"/>
  <c r="D447" i="7"/>
  <c r="E446" i="7"/>
  <c r="D446" i="7"/>
  <c r="E445" i="7"/>
  <c r="D445" i="7"/>
  <c r="E444" i="7"/>
  <c r="D444" i="7"/>
  <c r="E443" i="7"/>
  <c r="D443" i="7"/>
  <c r="E442" i="7"/>
  <c r="D442" i="7"/>
  <c r="E441" i="7"/>
  <c r="D441" i="7"/>
  <c r="E440" i="7"/>
  <c r="D440" i="7"/>
  <c r="E439" i="7"/>
  <c r="D439" i="7"/>
  <c r="E438" i="7"/>
  <c r="D438" i="7"/>
  <c r="E437" i="7"/>
  <c r="D437" i="7"/>
  <c r="E436" i="7"/>
  <c r="D436" i="7"/>
  <c r="E435" i="7"/>
  <c r="D435" i="7"/>
  <c r="E434" i="7"/>
  <c r="D434" i="7"/>
  <c r="E433" i="7"/>
  <c r="D433" i="7"/>
  <c r="E432" i="7"/>
  <c r="D432" i="7"/>
  <c r="E431" i="7"/>
  <c r="D431" i="7"/>
  <c r="E430" i="7"/>
  <c r="D430" i="7"/>
  <c r="E429" i="7"/>
  <c r="D429" i="7"/>
  <c r="E428" i="7"/>
  <c r="D428" i="7"/>
  <c r="E427" i="7"/>
  <c r="D427" i="7"/>
  <c r="E426" i="7"/>
  <c r="D426" i="7"/>
  <c r="E425" i="7"/>
  <c r="D425" i="7"/>
  <c r="E424" i="7"/>
  <c r="D424" i="7"/>
  <c r="E423" i="7"/>
  <c r="D423" i="7"/>
  <c r="E422" i="7"/>
  <c r="D422" i="7"/>
  <c r="E421" i="7"/>
  <c r="D421" i="7"/>
  <c r="E420" i="7"/>
  <c r="D420" i="7"/>
  <c r="E419" i="7"/>
  <c r="D419" i="7"/>
  <c r="E418" i="7"/>
  <c r="D418" i="7"/>
  <c r="E417" i="7"/>
  <c r="D417" i="7"/>
  <c r="E416" i="7"/>
  <c r="D416" i="7"/>
  <c r="E415" i="7"/>
  <c r="D415" i="7"/>
  <c r="E414" i="7"/>
  <c r="D414" i="7"/>
  <c r="E413" i="7"/>
  <c r="D413" i="7"/>
  <c r="E412" i="7"/>
  <c r="D412" i="7"/>
  <c r="E411" i="7"/>
  <c r="D411" i="7"/>
  <c r="E410" i="7"/>
  <c r="D410" i="7"/>
  <c r="E409" i="7"/>
  <c r="D409" i="7"/>
  <c r="E408" i="7"/>
  <c r="D408" i="7"/>
  <c r="E407" i="7"/>
  <c r="D407" i="7"/>
  <c r="E406" i="7"/>
  <c r="D406" i="7"/>
  <c r="E405" i="7"/>
  <c r="D405" i="7"/>
  <c r="E404" i="7"/>
  <c r="D404" i="7"/>
  <c r="E403" i="7"/>
  <c r="D403" i="7"/>
  <c r="E402" i="7"/>
  <c r="D402" i="7"/>
  <c r="E401" i="7"/>
  <c r="D401" i="7"/>
  <c r="E400" i="7"/>
  <c r="D400" i="7"/>
  <c r="E399" i="7"/>
  <c r="D399" i="7"/>
  <c r="E398" i="7"/>
  <c r="D398" i="7"/>
  <c r="E397" i="7"/>
  <c r="D397" i="7"/>
  <c r="E396" i="7"/>
  <c r="D396" i="7"/>
  <c r="E395" i="7"/>
  <c r="D395" i="7"/>
  <c r="E394" i="7"/>
  <c r="D394" i="7"/>
  <c r="E393" i="7"/>
  <c r="D393" i="7"/>
  <c r="E392" i="7"/>
  <c r="D392" i="7"/>
  <c r="E391" i="7"/>
  <c r="D391" i="7"/>
  <c r="E390" i="7"/>
  <c r="D390" i="7"/>
  <c r="E389" i="7"/>
  <c r="D389" i="7"/>
  <c r="E388" i="7"/>
  <c r="D388" i="7"/>
  <c r="E387" i="7"/>
  <c r="D387" i="7"/>
  <c r="E386" i="7"/>
  <c r="D386" i="7"/>
  <c r="E385" i="7"/>
  <c r="D385" i="7"/>
  <c r="E384" i="7"/>
  <c r="D384" i="7"/>
  <c r="E383" i="7"/>
  <c r="D383" i="7"/>
  <c r="E382" i="7"/>
  <c r="D382" i="7"/>
  <c r="E381" i="7"/>
  <c r="D381" i="7"/>
  <c r="E380" i="7"/>
  <c r="D380" i="7"/>
  <c r="E379" i="7"/>
  <c r="D379" i="7"/>
  <c r="E378" i="7"/>
  <c r="D378" i="7"/>
  <c r="E377" i="7"/>
  <c r="D377" i="7"/>
  <c r="E376" i="7"/>
  <c r="D376" i="7"/>
  <c r="E375" i="7"/>
  <c r="D375" i="7"/>
  <c r="E374" i="7"/>
  <c r="D374" i="7"/>
  <c r="E373" i="7"/>
  <c r="D373" i="7"/>
  <c r="E372" i="7"/>
  <c r="D372" i="7"/>
  <c r="E371" i="7"/>
  <c r="D371" i="7"/>
  <c r="E370" i="7"/>
  <c r="D370" i="7"/>
  <c r="E369" i="7"/>
  <c r="D369" i="7"/>
  <c r="E368" i="7"/>
  <c r="D368" i="7"/>
  <c r="E367" i="7"/>
  <c r="D367" i="7"/>
  <c r="E366" i="7"/>
  <c r="D366" i="7"/>
  <c r="E365" i="7"/>
  <c r="D365" i="7"/>
  <c r="E364" i="7"/>
  <c r="D364" i="7"/>
  <c r="E363" i="7"/>
  <c r="D363" i="7"/>
  <c r="E362" i="7"/>
  <c r="D362" i="7"/>
  <c r="E361" i="7"/>
  <c r="D361" i="7"/>
  <c r="E360" i="7"/>
  <c r="D360" i="7"/>
  <c r="E359" i="7"/>
  <c r="D359" i="7"/>
  <c r="E358" i="7"/>
  <c r="D358" i="7"/>
  <c r="E357" i="7"/>
  <c r="D357" i="7"/>
  <c r="E356" i="7"/>
  <c r="D356" i="7"/>
  <c r="E355" i="7"/>
  <c r="D355" i="7"/>
  <c r="E354" i="7"/>
  <c r="D354" i="7"/>
  <c r="E353" i="7"/>
  <c r="D353" i="7"/>
  <c r="E352" i="7"/>
  <c r="D352" i="7"/>
  <c r="E351" i="7"/>
  <c r="D351" i="7"/>
  <c r="E350" i="7"/>
  <c r="D350" i="7"/>
  <c r="E349" i="7"/>
  <c r="D349" i="7"/>
  <c r="E348" i="7"/>
  <c r="D348" i="7"/>
  <c r="E347" i="7"/>
  <c r="D347" i="7"/>
  <c r="E346" i="7"/>
  <c r="D346" i="7"/>
  <c r="E345" i="7"/>
  <c r="D345" i="7"/>
  <c r="E344" i="7"/>
  <c r="D344" i="7"/>
  <c r="E343" i="7"/>
  <c r="D343" i="7"/>
  <c r="E342" i="7"/>
  <c r="D342" i="7"/>
  <c r="E341" i="7"/>
  <c r="D341" i="7"/>
  <c r="E340" i="7"/>
  <c r="D340" i="7"/>
  <c r="E339" i="7"/>
  <c r="D339" i="7"/>
  <c r="E338" i="7"/>
  <c r="D338" i="7"/>
  <c r="E337" i="7"/>
  <c r="D337" i="7"/>
  <c r="E336" i="7"/>
  <c r="D336" i="7"/>
  <c r="E335" i="7"/>
  <c r="D335" i="7"/>
  <c r="E334" i="7"/>
  <c r="D334" i="7"/>
  <c r="E333" i="7"/>
  <c r="D333" i="7"/>
  <c r="E332" i="7"/>
  <c r="D332" i="7"/>
  <c r="E331" i="7"/>
  <c r="D331" i="7"/>
  <c r="E330" i="7"/>
  <c r="D330" i="7"/>
  <c r="E329" i="7"/>
  <c r="D329" i="7"/>
  <c r="E328" i="7"/>
  <c r="D328" i="7"/>
  <c r="E327" i="7"/>
  <c r="D327" i="7"/>
  <c r="E326" i="7"/>
  <c r="D326" i="7"/>
  <c r="E325" i="7"/>
  <c r="D325" i="7"/>
  <c r="E324" i="7"/>
  <c r="D324" i="7"/>
  <c r="E323" i="7"/>
  <c r="D323" i="7"/>
  <c r="E322" i="7"/>
  <c r="D322" i="7"/>
  <c r="E321" i="7"/>
  <c r="D321" i="7"/>
  <c r="E320" i="7"/>
  <c r="D320" i="7"/>
  <c r="E319" i="7"/>
  <c r="D319" i="7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N583" i="6"/>
  <c r="N584" i="6"/>
  <c r="N592" i="6"/>
  <c r="N593" i="6"/>
  <c r="N594" i="6"/>
  <c r="N595" i="6"/>
  <c r="N588" i="6"/>
  <c r="N589" i="6"/>
  <c r="N590" i="6"/>
  <c r="N591" i="6"/>
  <c r="N597" i="6"/>
  <c r="N599" i="6"/>
  <c r="N600" i="6"/>
  <c r="N601" i="6"/>
  <c r="N596" i="6"/>
  <c r="N602" i="6"/>
  <c r="N598" i="6"/>
  <c r="N606" i="6"/>
  <c r="N603" i="6"/>
  <c r="N604" i="6"/>
  <c r="N605" i="6"/>
  <c r="N607" i="6"/>
  <c r="N612" i="6"/>
  <c r="N608" i="6"/>
  <c r="N609" i="6"/>
  <c r="N610" i="6"/>
  <c r="N611" i="6"/>
  <c r="N618" i="6"/>
  <c r="N613" i="6"/>
  <c r="N614" i="6"/>
  <c r="N615" i="6"/>
  <c r="N616" i="6"/>
  <c r="N617" i="6"/>
  <c r="N620" i="6"/>
  <c r="N619" i="6"/>
  <c r="N622" i="6"/>
  <c r="N624" i="6"/>
  <c r="N625" i="6"/>
  <c r="N626" i="6"/>
  <c r="N621" i="6"/>
  <c r="N628" i="6"/>
  <c r="N629" i="6"/>
  <c r="N623" i="6"/>
  <c r="N632" i="6"/>
  <c r="N627" i="6"/>
  <c r="N634" i="6"/>
  <c r="N636" i="6"/>
  <c r="N637" i="6"/>
  <c r="N639" i="6"/>
  <c r="N630" i="6"/>
  <c r="N642" i="6"/>
  <c r="N631" i="6"/>
  <c r="N643" i="6"/>
  <c r="N633" i="6"/>
  <c r="N645" i="6"/>
  <c r="N648" i="6"/>
  <c r="N635" i="6"/>
  <c r="N649" i="6"/>
  <c r="N638" i="6"/>
  <c r="N640" i="6"/>
  <c r="N641" i="6"/>
  <c r="N651" i="6"/>
  <c r="N652" i="6"/>
  <c r="N655" i="6"/>
  <c r="N656" i="6"/>
  <c r="N644" i="6"/>
  <c r="N658" i="6"/>
  <c r="N661" i="6"/>
  <c r="N646" i="6"/>
  <c r="N662" i="6"/>
  <c r="N663" i="6"/>
  <c r="N665" i="6"/>
  <c r="N647" i="6"/>
  <c r="N666" i="6"/>
  <c r="N668" i="6"/>
  <c r="N670" i="6"/>
  <c r="N650" i="6"/>
  <c r="N672" i="6"/>
  <c r="N675" i="6"/>
  <c r="N678" i="6"/>
  <c r="N679" i="6"/>
  <c r="N653" i="6"/>
  <c r="N654" i="6"/>
  <c r="N681" i="6"/>
  <c r="N657" i="6"/>
  <c r="N659" i="6"/>
  <c r="N660" i="6"/>
  <c r="N664" i="6"/>
  <c r="N667" i="6"/>
  <c r="N669" i="6"/>
  <c r="N671" i="6"/>
  <c r="N684" i="6"/>
  <c r="N673" i="6"/>
  <c r="N674" i="6"/>
  <c r="N676" i="6"/>
  <c r="N677" i="6"/>
  <c r="N687" i="6"/>
  <c r="N688" i="6"/>
  <c r="N680" i="6"/>
  <c r="N690" i="6"/>
  <c r="N682" i="6"/>
  <c r="N691" i="6"/>
  <c r="N692" i="6"/>
  <c r="N693" i="6"/>
  <c r="N683" i="6"/>
  <c r="N685" i="6"/>
  <c r="N686" i="6"/>
  <c r="N694" i="6"/>
  <c r="N689" i="6"/>
  <c r="F4" i="6"/>
  <c r="D4" i="6"/>
  <c r="B4" i="6"/>
  <c r="F3" i="6"/>
  <c r="D3" i="6"/>
  <c r="B3" i="6"/>
  <c r="E689" i="6"/>
  <c r="D689" i="6"/>
  <c r="E694" i="6"/>
  <c r="D694" i="6"/>
  <c r="E686" i="6"/>
  <c r="D686" i="6"/>
  <c r="E685" i="6"/>
  <c r="D685" i="6"/>
  <c r="E683" i="6"/>
  <c r="D683" i="6"/>
  <c r="E693" i="6"/>
  <c r="D693" i="6"/>
  <c r="E692" i="6"/>
  <c r="D692" i="6"/>
  <c r="E691" i="6"/>
  <c r="D691" i="6"/>
  <c r="E682" i="6"/>
  <c r="D682" i="6"/>
  <c r="E690" i="6"/>
  <c r="D690" i="6"/>
  <c r="E680" i="6"/>
  <c r="D680" i="6"/>
  <c r="E688" i="6"/>
  <c r="D688" i="6"/>
  <c r="E687" i="6"/>
  <c r="D687" i="6"/>
  <c r="E677" i="6"/>
  <c r="D677" i="6"/>
  <c r="E676" i="6"/>
  <c r="D676" i="6"/>
  <c r="E674" i="6"/>
  <c r="D674" i="6"/>
  <c r="E673" i="6"/>
  <c r="D673" i="6"/>
  <c r="E684" i="6"/>
  <c r="D684" i="6"/>
  <c r="E671" i="6"/>
  <c r="D671" i="6"/>
  <c r="E669" i="6"/>
  <c r="D669" i="6"/>
  <c r="E667" i="6"/>
  <c r="D667" i="6"/>
  <c r="E664" i="6"/>
  <c r="D664" i="6"/>
  <c r="E660" i="6"/>
  <c r="D660" i="6"/>
  <c r="E659" i="6"/>
  <c r="D659" i="6"/>
  <c r="E657" i="6"/>
  <c r="D657" i="6"/>
  <c r="E681" i="6"/>
  <c r="D681" i="6"/>
  <c r="E654" i="6"/>
  <c r="D654" i="6"/>
  <c r="E653" i="6"/>
  <c r="D653" i="6"/>
  <c r="E679" i="6"/>
  <c r="D679" i="6"/>
  <c r="E678" i="6"/>
  <c r="D678" i="6"/>
  <c r="E675" i="6"/>
  <c r="D675" i="6"/>
  <c r="E672" i="6"/>
  <c r="D672" i="6"/>
  <c r="E650" i="6"/>
  <c r="D650" i="6"/>
  <c r="E670" i="6"/>
  <c r="D670" i="6"/>
  <c r="E668" i="6"/>
  <c r="D668" i="6"/>
  <c r="E666" i="6"/>
  <c r="D666" i="6"/>
  <c r="E647" i="6"/>
  <c r="D647" i="6"/>
  <c r="E665" i="6"/>
  <c r="D665" i="6"/>
  <c r="E663" i="6"/>
  <c r="D663" i="6"/>
  <c r="E662" i="6"/>
  <c r="D662" i="6"/>
  <c r="E646" i="6"/>
  <c r="D646" i="6"/>
  <c r="E661" i="6"/>
  <c r="D661" i="6"/>
  <c r="E658" i="6"/>
  <c r="D658" i="6"/>
  <c r="E644" i="6"/>
  <c r="D644" i="6"/>
  <c r="E656" i="6"/>
  <c r="D656" i="6"/>
  <c r="E655" i="6"/>
  <c r="D655" i="6"/>
  <c r="E652" i="6"/>
  <c r="D652" i="6"/>
  <c r="E651" i="6"/>
  <c r="D651" i="6"/>
  <c r="E641" i="6"/>
  <c r="D641" i="6"/>
  <c r="E640" i="6"/>
  <c r="D640" i="6"/>
  <c r="E638" i="6"/>
  <c r="D638" i="6"/>
  <c r="E649" i="6"/>
  <c r="D649" i="6"/>
  <c r="E635" i="6"/>
  <c r="D635" i="6"/>
  <c r="E648" i="6"/>
  <c r="D648" i="6"/>
  <c r="E645" i="6"/>
  <c r="D645" i="6"/>
  <c r="E633" i="6"/>
  <c r="D633" i="6"/>
  <c r="E643" i="6"/>
  <c r="D643" i="6"/>
  <c r="E631" i="6"/>
  <c r="D631" i="6"/>
  <c r="E642" i="6"/>
  <c r="D642" i="6"/>
  <c r="E630" i="6"/>
  <c r="D630" i="6"/>
  <c r="E639" i="6"/>
  <c r="D639" i="6"/>
  <c r="E637" i="6"/>
  <c r="D637" i="6"/>
  <c r="E636" i="6"/>
  <c r="D636" i="6"/>
  <c r="E634" i="6"/>
  <c r="D634" i="6"/>
  <c r="E627" i="6"/>
  <c r="D627" i="6"/>
  <c r="E632" i="6"/>
  <c r="D632" i="6"/>
  <c r="E623" i="6"/>
  <c r="D623" i="6"/>
  <c r="E629" i="6"/>
  <c r="D629" i="6"/>
  <c r="E628" i="6"/>
  <c r="D628" i="6"/>
  <c r="E621" i="6"/>
  <c r="D621" i="6"/>
  <c r="E626" i="6"/>
  <c r="D626" i="6"/>
  <c r="E625" i="6"/>
  <c r="D625" i="6"/>
  <c r="E624" i="6"/>
  <c r="D624" i="6"/>
  <c r="E622" i="6"/>
  <c r="D622" i="6"/>
  <c r="E619" i="6"/>
  <c r="D619" i="6"/>
  <c r="E620" i="6"/>
  <c r="D620" i="6"/>
  <c r="E617" i="6"/>
  <c r="D617" i="6"/>
  <c r="E616" i="6"/>
  <c r="D616" i="6"/>
  <c r="E615" i="6"/>
  <c r="D615" i="6"/>
  <c r="E614" i="6"/>
  <c r="D614" i="6"/>
  <c r="E613" i="6"/>
  <c r="D613" i="6"/>
  <c r="E618" i="6"/>
  <c r="D618" i="6"/>
  <c r="E611" i="6"/>
  <c r="D611" i="6"/>
  <c r="E610" i="6"/>
  <c r="D610" i="6"/>
  <c r="E609" i="6"/>
  <c r="D609" i="6"/>
  <c r="E608" i="6"/>
  <c r="D608" i="6"/>
  <c r="E612" i="6"/>
  <c r="D612" i="6"/>
  <c r="E607" i="6"/>
  <c r="D607" i="6"/>
  <c r="E605" i="6"/>
  <c r="D605" i="6"/>
  <c r="E604" i="6"/>
  <c r="D604" i="6"/>
  <c r="E603" i="6"/>
  <c r="D603" i="6"/>
  <c r="E606" i="6"/>
  <c r="D606" i="6"/>
  <c r="E598" i="6"/>
  <c r="D598" i="6"/>
  <c r="E602" i="6"/>
  <c r="D602" i="6"/>
  <c r="E596" i="6"/>
  <c r="D596" i="6"/>
  <c r="E601" i="6"/>
  <c r="D601" i="6"/>
  <c r="E600" i="6"/>
  <c r="D600" i="6"/>
  <c r="E599" i="6"/>
  <c r="D599" i="6"/>
  <c r="E597" i="6"/>
  <c r="D597" i="6"/>
  <c r="E591" i="6"/>
  <c r="D591" i="6"/>
  <c r="E590" i="6"/>
  <c r="D590" i="6"/>
  <c r="E589" i="6"/>
  <c r="D589" i="6"/>
  <c r="E588" i="6"/>
  <c r="D588" i="6"/>
  <c r="E595" i="6"/>
  <c r="D595" i="6"/>
  <c r="E594" i="6"/>
  <c r="D594" i="6"/>
  <c r="E593" i="6"/>
  <c r="D593" i="6"/>
  <c r="E592" i="6"/>
  <c r="D592" i="6"/>
  <c r="E584" i="6"/>
  <c r="D584" i="6"/>
  <c r="E583" i="6"/>
  <c r="D583" i="6"/>
  <c r="E582" i="6"/>
  <c r="D582" i="6"/>
  <c r="E587" i="6"/>
  <c r="D587" i="6"/>
  <c r="E586" i="6"/>
  <c r="D586" i="6"/>
  <c r="E580" i="6"/>
  <c r="D580" i="6"/>
  <c r="E585" i="6"/>
  <c r="D585" i="6"/>
  <c r="E576" i="6"/>
  <c r="D576" i="6"/>
  <c r="E574" i="6"/>
  <c r="D574" i="6"/>
  <c r="E581" i="6"/>
  <c r="D581" i="6"/>
  <c r="E579" i="6"/>
  <c r="D579" i="6"/>
  <c r="E571" i="6"/>
  <c r="D571" i="6"/>
  <c r="E578" i="6"/>
  <c r="D578" i="6"/>
  <c r="E570" i="6"/>
  <c r="D570" i="6"/>
  <c r="E577" i="6"/>
  <c r="D577" i="6"/>
  <c r="E569" i="6"/>
  <c r="D569" i="6"/>
  <c r="E567" i="6"/>
  <c r="D567" i="6"/>
  <c r="E575" i="6"/>
  <c r="D575" i="6"/>
  <c r="E573" i="6"/>
  <c r="D573" i="6"/>
  <c r="E563" i="6"/>
  <c r="D563" i="6"/>
  <c r="E561" i="6"/>
  <c r="D561" i="6"/>
  <c r="E572" i="6"/>
  <c r="D572" i="6"/>
  <c r="E560" i="6"/>
  <c r="D560" i="6"/>
  <c r="E557" i="6"/>
  <c r="D557" i="6"/>
  <c r="E556" i="6"/>
  <c r="D556" i="6"/>
  <c r="E568" i="6"/>
  <c r="D568" i="6"/>
  <c r="E566" i="6"/>
  <c r="D566" i="6"/>
  <c r="E565" i="6"/>
  <c r="D565" i="6"/>
  <c r="E555" i="6"/>
  <c r="D555" i="6"/>
  <c r="E554" i="6"/>
  <c r="D554" i="6"/>
  <c r="E564" i="6"/>
  <c r="D564" i="6"/>
  <c r="E562" i="6"/>
  <c r="D562" i="6"/>
  <c r="E559" i="6"/>
  <c r="D559" i="6"/>
  <c r="E558" i="6"/>
  <c r="D558" i="6"/>
  <c r="E551" i="6"/>
  <c r="D551" i="6"/>
  <c r="E550" i="6"/>
  <c r="D550" i="6"/>
  <c r="E549" i="6"/>
  <c r="D549" i="6"/>
  <c r="E548" i="6"/>
  <c r="D548" i="6"/>
  <c r="E546" i="6"/>
  <c r="D546" i="6"/>
  <c r="E553" i="6"/>
  <c r="D553" i="6"/>
  <c r="E545" i="6"/>
  <c r="D545" i="6"/>
  <c r="E552" i="6"/>
  <c r="D552" i="6"/>
  <c r="E542" i="6"/>
  <c r="D542" i="6"/>
  <c r="E547" i="6"/>
  <c r="D547" i="6"/>
  <c r="E540" i="6"/>
  <c r="D540" i="6"/>
  <c r="E544" i="6"/>
  <c r="D544" i="6"/>
  <c r="E538" i="6"/>
  <c r="D538" i="6"/>
  <c r="E543" i="6"/>
  <c r="D543" i="6"/>
  <c r="E541" i="6"/>
  <c r="D541" i="6"/>
  <c r="E535" i="6"/>
  <c r="D535" i="6"/>
  <c r="E539" i="6"/>
  <c r="D539" i="6"/>
  <c r="E534" i="6"/>
  <c r="D534" i="6"/>
  <c r="E537" i="6"/>
  <c r="D537" i="6"/>
  <c r="E536" i="6"/>
  <c r="D536" i="6"/>
  <c r="E532" i="6"/>
  <c r="D532" i="6"/>
  <c r="E531" i="6"/>
  <c r="D531" i="6"/>
  <c r="E533" i="6"/>
  <c r="D533" i="6"/>
  <c r="E529" i="6"/>
  <c r="D529" i="6"/>
  <c r="E530" i="6"/>
  <c r="D530" i="6"/>
  <c r="E528" i="6"/>
  <c r="D528" i="6"/>
  <c r="E527" i="6"/>
  <c r="D527" i="6"/>
  <c r="E526" i="6"/>
  <c r="D526" i="6"/>
  <c r="E525" i="6"/>
  <c r="D525" i="6"/>
  <c r="E524" i="6"/>
  <c r="D524" i="6"/>
  <c r="E523" i="6"/>
  <c r="D523" i="6"/>
  <c r="E522" i="6"/>
  <c r="D522" i="6"/>
  <c r="E521" i="6"/>
  <c r="D521" i="6"/>
  <c r="E519" i="6"/>
  <c r="D519" i="6"/>
  <c r="E520" i="6"/>
  <c r="D520" i="6"/>
  <c r="E517" i="6"/>
  <c r="D517" i="6"/>
  <c r="E518" i="6"/>
  <c r="D518" i="6"/>
  <c r="E516" i="6"/>
  <c r="D516" i="6"/>
  <c r="E513" i="6"/>
  <c r="D513" i="6"/>
  <c r="E515" i="6"/>
  <c r="D515" i="6"/>
  <c r="E514" i="6"/>
  <c r="D514" i="6"/>
  <c r="E512" i="6"/>
  <c r="D512" i="6"/>
  <c r="E511" i="6"/>
  <c r="D511" i="6"/>
  <c r="E510" i="6"/>
  <c r="D510" i="6"/>
  <c r="E509" i="6"/>
  <c r="D509" i="6"/>
  <c r="E508" i="6"/>
  <c r="D508" i="6"/>
  <c r="E507" i="6"/>
  <c r="D507" i="6"/>
  <c r="E506" i="6"/>
  <c r="D506" i="6"/>
  <c r="E505" i="6"/>
  <c r="D505" i="6"/>
  <c r="E502" i="6"/>
  <c r="D502" i="6"/>
  <c r="E504" i="6"/>
  <c r="D504" i="6"/>
  <c r="E503" i="6"/>
  <c r="D503" i="6"/>
  <c r="E501" i="6"/>
  <c r="D501" i="6"/>
  <c r="E500" i="6"/>
  <c r="D500" i="6"/>
  <c r="E499" i="6"/>
  <c r="D499" i="6"/>
  <c r="E497" i="6"/>
  <c r="D497" i="6"/>
  <c r="E498" i="6"/>
  <c r="D498" i="6"/>
  <c r="E495" i="6"/>
  <c r="D495" i="6"/>
  <c r="E493" i="6"/>
  <c r="D493" i="6"/>
  <c r="E496" i="6"/>
  <c r="D496" i="6"/>
  <c r="E494" i="6"/>
  <c r="D494" i="6"/>
  <c r="E492" i="6"/>
  <c r="D492" i="6"/>
  <c r="E491" i="6"/>
  <c r="D491" i="6"/>
  <c r="E490" i="6"/>
  <c r="D490" i="6"/>
  <c r="E489" i="6"/>
  <c r="D489" i="6"/>
  <c r="E488" i="6"/>
  <c r="D488" i="6"/>
  <c r="E487" i="6"/>
  <c r="D487" i="6"/>
  <c r="E486" i="6"/>
  <c r="D486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E479" i="6"/>
  <c r="D479" i="6"/>
  <c r="E478" i="6"/>
  <c r="D478" i="6"/>
  <c r="E477" i="6"/>
  <c r="D477" i="6"/>
  <c r="E476" i="6"/>
  <c r="D476" i="6"/>
  <c r="E475" i="6"/>
  <c r="D475" i="6"/>
  <c r="E474" i="6"/>
  <c r="D474" i="6"/>
  <c r="E473" i="6"/>
  <c r="D473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E465" i="6"/>
  <c r="D465" i="6"/>
  <c r="E464" i="6"/>
  <c r="D464" i="6"/>
  <c r="E463" i="6"/>
  <c r="D463" i="6"/>
  <c r="E462" i="6"/>
  <c r="D462" i="6"/>
  <c r="E460" i="6"/>
  <c r="D460" i="6"/>
  <c r="E458" i="6"/>
  <c r="D458" i="6"/>
  <c r="E461" i="6"/>
  <c r="D461" i="6"/>
  <c r="E459" i="6"/>
  <c r="D459" i="6"/>
  <c r="E457" i="6"/>
  <c r="D457" i="6"/>
  <c r="E456" i="6"/>
  <c r="D456" i="6"/>
  <c r="E455" i="6"/>
  <c r="D455" i="6"/>
  <c r="E454" i="6"/>
  <c r="D454" i="6"/>
  <c r="E453" i="6"/>
  <c r="D453" i="6"/>
  <c r="E452" i="6"/>
  <c r="D452" i="6"/>
  <c r="E451" i="6"/>
  <c r="D451" i="6"/>
  <c r="E450" i="6"/>
  <c r="D450" i="6"/>
  <c r="E449" i="6"/>
  <c r="D449" i="6"/>
  <c r="E448" i="6"/>
  <c r="D448" i="6"/>
  <c r="E447" i="6"/>
  <c r="D447" i="6"/>
  <c r="E446" i="6"/>
  <c r="D446" i="6"/>
  <c r="E445" i="6"/>
  <c r="D445" i="6"/>
  <c r="E443" i="6"/>
  <c r="D443" i="6"/>
  <c r="E444" i="6"/>
  <c r="D444" i="6"/>
  <c r="E440" i="6"/>
  <c r="D440" i="6"/>
  <c r="E442" i="6"/>
  <c r="D442" i="6"/>
  <c r="E441" i="6"/>
  <c r="D441" i="6"/>
  <c r="E439" i="6"/>
  <c r="D439" i="6"/>
  <c r="E438" i="6"/>
  <c r="D438" i="6"/>
  <c r="E437" i="6"/>
  <c r="D437" i="6"/>
  <c r="E436" i="6"/>
  <c r="D436" i="6"/>
  <c r="E435" i="6"/>
  <c r="D435" i="6"/>
  <c r="E434" i="6"/>
  <c r="D434" i="6"/>
  <c r="E433" i="6"/>
  <c r="D433" i="6"/>
  <c r="E432" i="6"/>
  <c r="D432" i="6"/>
  <c r="E431" i="6"/>
  <c r="D431" i="6"/>
  <c r="E430" i="6"/>
  <c r="D430" i="6"/>
  <c r="E429" i="6"/>
  <c r="D429" i="6"/>
  <c r="E428" i="6"/>
  <c r="D428" i="6"/>
  <c r="E427" i="6"/>
  <c r="D427" i="6"/>
  <c r="E426" i="6"/>
  <c r="D426" i="6"/>
  <c r="E425" i="6"/>
  <c r="D425" i="6"/>
  <c r="E424" i="6"/>
  <c r="D424" i="6"/>
  <c r="E423" i="6"/>
  <c r="D423" i="6"/>
  <c r="E422" i="6"/>
  <c r="D422" i="6"/>
  <c r="E421" i="6"/>
  <c r="D421" i="6"/>
  <c r="E420" i="6"/>
  <c r="D420" i="6"/>
  <c r="E419" i="6"/>
  <c r="D419" i="6"/>
  <c r="E418" i="6"/>
  <c r="D418" i="6"/>
  <c r="E417" i="6"/>
  <c r="D417" i="6"/>
  <c r="E416" i="6"/>
  <c r="D416" i="6"/>
  <c r="E415" i="6"/>
  <c r="D415" i="6"/>
  <c r="E414" i="6"/>
  <c r="D414" i="6"/>
  <c r="E413" i="6"/>
  <c r="D413" i="6"/>
  <c r="E411" i="6"/>
  <c r="D411" i="6"/>
  <c r="E412" i="6"/>
  <c r="D412" i="6"/>
  <c r="E410" i="6"/>
  <c r="D410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E390" i="6"/>
  <c r="D390" i="6"/>
  <c r="E389" i="6"/>
  <c r="D389" i="6"/>
  <c r="E388" i="6"/>
  <c r="D388" i="6"/>
  <c r="E386" i="6"/>
  <c r="D386" i="6"/>
  <c r="E387" i="6"/>
  <c r="D387" i="6"/>
  <c r="E385" i="6"/>
  <c r="D385" i="6"/>
  <c r="E383" i="6"/>
  <c r="D383" i="6"/>
  <c r="E384" i="6"/>
  <c r="D384" i="6"/>
  <c r="E381" i="6"/>
  <c r="D381" i="6"/>
  <c r="E382" i="6"/>
  <c r="D382" i="6"/>
  <c r="E380" i="6"/>
  <c r="D380" i="6"/>
  <c r="E379" i="6"/>
  <c r="D379" i="6"/>
  <c r="E378" i="6"/>
  <c r="D378" i="6"/>
  <c r="E377" i="6"/>
  <c r="D377" i="6"/>
  <c r="E376" i="6"/>
  <c r="D376" i="6"/>
  <c r="E375" i="6"/>
  <c r="D375" i="6"/>
  <c r="E374" i="6"/>
  <c r="D374" i="6"/>
  <c r="E373" i="6"/>
  <c r="D373" i="6"/>
  <c r="E372" i="6"/>
  <c r="D372" i="6"/>
  <c r="E371" i="6"/>
  <c r="D371" i="6"/>
  <c r="E370" i="6"/>
  <c r="D370" i="6"/>
  <c r="E369" i="6"/>
  <c r="D369" i="6"/>
  <c r="E368" i="6"/>
  <c r="D368" i="6"/>
  <c r="E367" i="6"/>
  <c r="D367" i="6"/>
  <c r="E366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49" i="6"/>
  <c r="D349" i="6"/>
  <c r="E348" i="6"/>
  <c r="D348" i="6"/>
  <c r="E350" i="6"/>
  <c r="D350" i="6"/>
  <c r="E347" i="6"/>
  <c r="D347" i="6"/>
  <c r="E346" i="6"/>
  <c r="D346" i="6"/>
  <c r="E345" i="6"/>
  <c r="D345" i="6"/>
  <c r="E344" i="6"/>
  <c r="D344" i="6"/>
  <c r="E342" i="6"/>
  <c r="D342" i="6"/>
  <c r="E343" i="6"/>
  <c r="D343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8" i="6"/>
  <c r="D328" i="6"/>
  <c r="E329" i="6"/>
  <c r="D329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299" i="6"/>
  <c r="D299" i="6"/>
  <c r="E300" i="6"/>
  <c r="D300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4" i="6"/>
  <c r="D284" i="6"/>
  <c r="E285" i="6"/>
  <c r="D285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4" i="6"/>
  <c r="D264" i="6"/>
  <c r="E265" i="6"/>
  <c r="D265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5" i="6"/>
  <c r="D225" i="6"/>
  <c r="E227" i="6"/>
  <c r="D227" i="6"/>
  <c r="E226" i="6"/>
  <c r="D226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2" i="6"/>
  <c r="D202" i="6"/>
  <c r="E205" i="6"/>
  <c r="D205" i="6"/>
  <c r="E204" i="6"/>
  <c r="D204" i="6"/>
  <c r="E198" i="6"/>
  <c r="D198" i="6"/>
  <c r="E195" i="6"/>
  <c r="D195" i="6"/>
  <c r="E203" i="6"/>
  <c r="D203" i="6"/>
  <c r="E194" i="6"/>
  <c r="D194" i="6"/>
  <c r="E201" i="6"/>
  <c r="D201" i="6"/>
  <c r="E200" i="6"/>
  <c r="D200" i="6"/>
  <c r="E199" i="6"/>
  <c r="D199" i="6"/>
  <c r="E197" i="6"/>
  <c r="D197" i="6"/>
  <c r="E196" i="6"/>
  <c r="D196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6" i="6"/>
  <c r="D166" i="6"/>
  <c r="E167" i="6"/>
  <c r="D167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1" i="6"/>
  <c r="D151" i="6"/>
  <c r="E152" i="6"/>
  <c r="D152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5" i="6"/>
  <c r="D135" i="6"/>
  <c r="E137" i="6"/>
  <c r="D137" i="6"/>
  <c r="E136" i="6"/>
  <c r="D136" i="6"/>
  <c r="E134" i="6"/>
  <c r="D134" i="6"/>
  <c r="E130" i="6"/>
  <c r="D130" i="6"/>
  <c r="E133" i="6"/>
  <c r="D133" i="6"/>
  <c r="E132" i="6"/>
  <c r="D132" i="6"/>
  <c r="E131" i="6"/>
  <c r="D131" i="6"/>
  <c r="E126" i="6"/>
  <c r="D126" i="6"/>
  <c r="E125" i="6"/>
  <c r="D125" i="6"/>
  <c r="E129" i="6"/>
  <c r="D129" i="6"/>
  <c r="E128" i="6"/>
  <c r="D128" i="6"/>
  <c r="E127" i="6"/>
  <c r="D127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99" i="6"/>
  <c r="D99" i="6"/>
  <c r="E98" i="6"/>
  <c r="D98" i="6"/>
  <c r="E100" i="6"/>
  <c r="D100" i="6"/>
  <c r="E97" i="6"/>
  <c r="D97" i="6"/>
  <c r="E96" i="6"/>
  <c r="D96" i="6"/>
  <c r="E95" i="6"/>
  <c r="D95" i="6"/>
  <c r="E93" i="6"/>
  <c r="D93" i="6"/>
  <c r="E91" i="6"/>
  <c r="D91" i="6"/>
  <c r="E94" i="6"/>
  <c r="D94" i="6"/>
  <c r="E92" i="6"/>
  <c r="D92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7" i="6"/>
  <c r="D67" i="6"/>
  <c r="E66" i="6"/>
  <c r="D66" i="6"/>
  <c r="E68" i="6"/>
  <c r="D68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N586" i="4"/>
  <c r="N587" i="4"/>
  <c r="N588" i="4"/>
  <c r="N589" i="4"/>
  <c r="N590" i="4"/>
  <c r="N591" i="4"/>
  <c r="N592" i="4"/>
  <c r="N593" i="4"/>
  <c r="N594" i="4"/>
  <c r="N595" i="4"/>
  <c r="N597" i="4"/>
  <c r="N598" i="4"/>
  <c r="N599" i="4"/>
  <c r="N600" i="4"/>
  <c r="N601" i="4"/>
  <c r="N596" i="4"/>
  <c r="N602" i="4"/>
  <c r="N603" i="4"/>
  <c r="N604" i="4"/>
  <c r="N605" i="4"/>
  <c r="N606" i="4"/>
  <c r="N608" i="4"/>
  <c r="N609" i="4"/>
  <c r="N610" i="4"/>
  <c r="N611" i="4"/>
  <c r="N612" i="4"/>
  <c r="N607" i="4"/>
  <c r="N614" i="4"/>
  <c r="N615" i="4"/>
  <c r="N616" i="4"/>
  <c r="N617" i="4"/>
  <c r="N618" i="4"/>
  <c r="N613" i="4"/>
  <c r="N620" i="4"/>
  <c r="N621" i="4"/>
  <c r="N622" i="4"/>
  <c r="N624" i="4"/>
  <c r="N625" i="4"/>
  <c r="N619" i="4"/>
  <c r="N628" i="4"/>
  <c r="N629" i="4"/>
  <c r="N623" i="4"/>
  <c r="N630" i="4"/>
  <c r="N626" i="4"/>
  <c r="N632" i="4"/>
  <c r="N633" i="4"/>
  <c r="N627" i="4"/>
  <c r="N634" i="4"/>
  <c r="N635" i="4"/>
  <c r="N637" i="4"/>
  <c r="N639" i="4"/>
  <c r="N641" i="4"/>
  <c r="N642" i="4"/>
  <c r="N643" i="4"/>
  <c r="N631" i="4"/>
  <c r="N644" i="4"/>
  <c r="N645" i="4"/>
  <c r="N646" i="4"/>
  <c r="N647" i="4"/>
  <c r="N648" i="4"/>
  <c r="N649" i="4"/>
  <c r="N650" i="4"/>
  <c r="N636" i="4"/>
  <c r="N651" i="4"/>
  <c r="N652" i="4"/>
  <c r="N638" i="4"/>
  <c r="N640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F4" i="4"/>
  <c r="D4" i="4"/>
  <c r="D3" i="4" s="1"/>
  <c r="B4" i="4"/>
  <c r="B3" i="4"/>
  <c r="E692" i="4"/>
  <c r="E691" i="4"/>
  <c r="E690" i="4"/>
  <c r="E689" i="4"/>
  <c r="E686" i="4"/>
  <c r="E685" i="4"/>
  <c r="E684" i="4"/>
  <c r="E683" i="4"/>
  <c r="E680" i="4"/>
  <c r="E679" i="4"/>
  <c r="E678" i="4"/>
  <c r="E677" i="4"/>
  <c r="E674" i="4"/>
  <c r="E673" i="4"/>
  <c r="E672" i="4"/>
  <c r="E671" i="4"/>
  <c r="E668" i="4"/>
  <c r="E667" i="4"/>
  <c r="E666" i="4"/>
  <c r="E665" i="4"/>
  <c r="E662" i="4"/>
  <c r="E661" i="4"/>
  <c r="E660" i="4"/>
  <c r="E659" i="4"/>
  <c r="E656" i="4"/>
  <c r="E655" i="4"/>
  <c r="E654" i="4"/>
  <c r="E653" i="4"/>
  <c r="E652" i="4"/>
  <c r="E651" i="4"/>
  <c r="E636" i="4"/>
  <c r="D636" i="4"/>
  <c r="E650" i="4"/>
  <c r="E647" i="4"/>
  <c r="E646" i="4"/>
  <c r="E645" i="4"/>
  <c r="E644" i="4"/>
  <c r="E642" i="4"/>
  <c r="E641" i="4"/>
  <c r="E639" i="4"/>
  <c r="E637" i="4"/>
  <c r="E627" i="4"/>
  <c r="E633" i="4"/>
  <c r="E632" i="4"/>
  <c r="E626" i="4"/>
  <c r="E629" i="4"/>
  <c r="E628" i="4"/>
  <c r="E619" i="4"/>
  <c r="D619" i="4"/>
  <c r="E625" i="4"/>
  <c r="E621" i="4"/>
  <c r="E620" i="4"/>
  <c r="E613" i="4"/>
  <c r="D613" i="4"/>
  <c r="E618" i="4"/>
  <c r="E615" i="4"/>
  <c r="E614" i="4"/>
  <c r="E607" i="4"/>
  <c r="D607" i="4"/>
  <c r="E612" i="4"/>
  <c r="E609" i="4"/>
  <c r="E608" i="4"/>
  <c r="E606" i="4"/>
  <c r="E605" i="4"/>
  <c r="E602" i="4"/>
  <c r="E596" i="4"/>
  <c r="D596" i="4"/>
  <c r="E601" i="4"/>
  <c r="E600" i="4"/>
  <c r="E597" i="4"/>
  <c r="E595" i="4"/>
  <c r="E594" i="4"/>
  <c r="E593" i="4"/>
  <c r="E591" i="4"/>
  <c r="E590" i="4"/>
  <c r="E589" i="4"/>
  <c r="E588" i="4"/>
  <c r="E587" i="4"/>
  <c r="E585" i="4"/>
  <c r="E584" i="4"/>
  <c r="E583" i="4"/>
  <c r="E582" i="4"/>
  <c r="E581" i="4"/>
  <c r="E573" i="4"/>
  <c r="D573" i="4"/>
  <c r="E580" i="4"/>
  <c r="E579" i="4"/>
  <c r="E578" i="4"/>
  <c r="E577" i="4"/>
  <c r="E576" i="4"/>
  <c r="E575" i="4"/>
  <c r="E574" i="4"/>
  <c r="E572" i="4"/>
  <c r="E571" i="4"/>
  <c r="E570" i="4"/>
  <c r="E569" i="4"/>
  <c r="E568" i="4"/>
  <c r="E567" i="4"/>
  <c r="E555" i="4"/>
  <c r="D555" i="4"/>
  <c r="E566" i="4"/>
  <c r="E565" i="4"/>
  <c r="E564" i="4"/>
  <c r="E563" i="4"/>
  <c r="E562" i="4"/>
  <c r="E561" i="4"/>
  <c r="E560" i="4"/>
  <c r="E559" i="4"/>
  <c r="E558" i="4"/>
  <c r="E557" i="4"/>
  <c r="E548" i="4"/>
  <c r="D548" i="4"/>
  <c r="E556" i="4"/>
  <c r="E554" i="4"/>
  <c r="E553" i="4"/>
  <c r="E552" i="4"/>
  <c r="E551" i="4"/>
  <c r="E550" i="4"/>
  <c r="E549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7" i="4"/>
  <c r="D527" i="4"/>
  <c r="E528" i="4"/>
  <c r="E526" i="4"/>
  <c r="E525" i="4"/>
  <c r="E524" i="4"/>
  <c r="E523" i="4"/>
  <c r="E522" i="4"/>
  <c r="D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D510" i="4"/>
  <c r="E509" i="4"/>
  <c r="D509" i="4"/>
  <c r="E508" i="4"/>
  <c r="E507" i="4"/>
  <c r="E506" i="4"/>
  <c r="E505" i="4"/>
  <c r="E504" i="4"/>
  <c r="D504" i="4"/>
  <c r="E501" i="4"/>
  <c r="D501" i="4"/>
  <c r="E503" i="4"/>
  <c r="E502" i="4"/>
  <c r="E500" i="4"/>
  <c r="E499" i="4"/>
  <c r="E498" i="4"/>
  <c r="D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D486" i="4"/>
  <c r="E485" i="4"/>
  <c r="E484" i="4"/>
  <c r="E483" i="4"/>
  <c r="E482" i="4"/>
  <c r="E481" i="4"/>
  <c r="E480" i="4"/>
  <c r="D480" i="4"/>
  <c r="E479" i="4"/>
  <c r="E478" i="4"/>
  <c r="E477" i="4"/>
  <c r="E476" i="4"/>
  <c r="E475" i="4"/>
  <c r="E474" i="4"/>
  <c r="D474" i="4"/>
  <c r="E473" i="4"/>
  <c r="D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6" i="4"/>
  <c r="D456" i="4"/>
  <c r="E459" i="4"/>
  <c r="E458" i="4"/>
  <c r="E457" i="4"/>
  <c r="E455" i="4"/>
  <c r="E454" i="4"/>
  <c r="E453" i="4"/>
  <c r="E452" i="4"/>
  <c r="E450" i="4"/>
  <c r="D450" i="4"/>
  <c r="E451" i="4"/>
  <c r="E449" i="4"/>
  <c r="E448" i="4"/>
  <c r="E447" i="4"/>
  <c r="E446" i="4"/>
  <c r="E445" i="4"/>
  <c r="E444" i="4"/>
  <c r="D444" i="4"/>
  <c r="E443" i="4"/>
  <c r="E442" i="4"/>
  <c r="E441" i="4"/>
  <c r="E439" i="4"/>
  <c r="D439" i="4"/>
  <c r="E440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D420" i="4"/>
  <c r="E419" i="4"/>
  <c r="E418" i="4"/>
  <c r="E417" i="4"/>
  <c r="E416" i="4"/>
  <c r="E415" i="4"/>
  <c r="D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D392" i="4"/>
  <c r="E391" i="4"/>
  <c r="E390" i="4"/>
  <c r="E389" i="4"/>
  <c r="E388" i="4"/>
  <c r="E387" i="4"/>
  <c r="E386" i="4"/>
  <c r="E385" i="4"/>
  <c r="D385" i="4"/>
  <c r="E384" i="4"/>
  <c r="D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D365" i="4"/>
  <c r="E364" i="4"/>
  <c r="D364" i="4"/>
  <c r="E363" i="4"/>
  <c r="E362" i="4"/>
  <c r="E360" i="4"/>
  <c r="D360" i="4"/>
  <c r="E361" i="4"/>
  <c r="D361" i="4"/>
  <c r="E359" i="4"/>
  <c r="D359" i="4"/>
  <c r="E358" i="4"/>
  <c r="E357" i="4"/>
  <c r="E356" i="4"/>
  <c r="D356" i="4"/>
  <c r="E355" i="4"/>
  <c r="E354" i="4"/>
  <c r="E353" i="4"/>
  <c r="E352" i="4"/>
  <c r="E351" i="4"/>
  <c r="E350" i="4"/>
  <c r="D350" i="4"/>
  <c r="E349" i="4"/>
  <c r="D349" i="4"/>
  <c r="E347" i="4"/>
  <c r="D347" i="4"/>
  <c r="E348" i="4"/>
  <c r="E346" i="4"/>
  <c r="E345" i="4"/>
  <c r="E344" i="4"/>
  <c r="D344" i="4"/>
  <c r="E343" i="4"/>
  <c r="D343" i="4"/>
  <c r="E342" i="4"/>
  <c r="E341" i="4"/>
  <c r="D341" i="4"/>
  <c r="E340" i="4"/>
  <c r="E339" i="4"/>
  <c r="E338" i="4"/>
  <c r="E337" i="4"/>
  <c r="E336" i="4"/>
  <c r="D336" i="4"/>
  <c r="E335" i="4"/>
  <c r="D335" i="4"/>
  <c r="E334" i="4"/>
  <c r="E333" i="4"/>
  <c r="E332" i="4"/>
  <c r="D332" i="4"/>
  <c r="E331" i="4"/>
  <c r="E330" i="4"/>
  <c r="E329" i="4"/>
  <c r="D329" i="4"/>
  <c r="E328" i="4"/>
  <c r="E327" i="4"/>
  <c r="E326" i="4"/>
  <c r="E325" i="4"/>
  <c r="D325" i="4"/>
  <c r="E324" i="4"/>
  <c r="E323" i="4"/>
  <c r="D323" i="4"/>
  <c r="E322" i="4"/>
  <c r="E321" i="4"/>
  <c r="E320" i="4"/>
  <c r="D320" i="4"/>
  <c r="E319" i="4"/>
  <c r="E318" i="4"/>
  <c r="E317" i="4"/>
  <c r="E316" i="4"/>
  <c r="E315" i="4"/>
  <c r="E314" i="4"/>
  <c r="D314" i="4"/>
  <c r="E313" i="4"/>
  <c r="E312" i="4"/>
  <c r="E311" i="4"/>
  <c r="E310" i="4"/>
  <c r="E309" i="4"/>
  <c r="E308" i="4"/>
  <c r="E307" i="4"/>
  <c r="E306" i="4"/>
  <c r="E304" i="4"/>
  <c r="D304" i="4"/>
  <c r="E305" i="4"/>
  <c r="E303" i="4"/>
  <c r="E302" i="4"/>
  <c r="E301" i="4"/>
  <c r="E300" i="4"/>
  <c r="D300" i="4"/>
  <c r="E299" i="4"/>
  <c r="E298" i="4"/>
  <c r="E297" i="4"/>
  <c r="E296" i="4"/>
  <c r="E295" i="4"/>
  <c r="E294" i="4"/>
  <c r="D294" i="4"/>
  <c r="E293" i="4"/>
  <c r="E292" i="4"/>
  <c r="E291" i="4"/>
  <c r="E290" i="4"/>
  <c r="E289" i="4"/>
  <c r="E288" i="4"/>
  <c r="D288" i="4"/>
  <c r="E287" i="4"/>
  <c r="E286" i="4"/>
  <c r="E285" i="4"/>
  <c r="E284" i="4"/>
  <c r="E283" i="4"/>
  <c r="E282" i="4"/>
  <c r="E281" i="4"/>
  <c r="E280" i="4"/>
  <c r="E279" i="4"/>
  <c r="E278" i="4"/>
  <c r="E277" i="4"/>
  <c r="D277" i="4"/>
  <c r="E276" i="4"/>
  <c r="D276" i="4"/>
  <c r="E275" i="4"/>
  <c r="D275" i="4"/>
  <c r="E274" i="4"/>
  <c r="E273" i="4"/>
  <c r="E272" i="4"/>
  <c r="D272" i="4"/>
  <c r="E271" i="4"/>
  <c r="D271" i="4"/>
  <c r="E270" i="4"/>
  <c r="D270" i="4"/>
  <c r="E269" i="4"/>
  <c r="E268" i="4"/>
  <c r="E267" i="4"/>
  <c r="E266" i="4"/>
  <c r="E265" i="4"/>
  <c r="D265" i="4"/>
  <c r="E264" i="4"/>
  <c r="E263" i="4"/>
  <c r="E262" i="4"/>
  <c r="E261" i="4"/>
  <c r="E260" i="4"/>
  <c r="E259" i="4"/>
  <c r="E258" i="4"/>
  <c r="E257" i="4"/>
  <c r="E256" i="4"/>
  <c r="D256" i="4"/>
  <c r="E255" i="4"/>
  <c r="D255" i="4"/>
  <c r="E254" i="4"/>
  <c r="E253" i="4"/>
  <c r="D253" i="4"/>
  <c r="E252" i="4"/>
  <c r="E251" i="4"/>
  <c r="D251" i="4"/>
  <c r="E250" i="4"/>
  <c r="E249" i="4"/>
  <c r="E248" i="4"/>
  <c r="E247" i="4"/>
  <c r="D247" i="4"/>
  <c r="E246" i="4"/>
  <c r="D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D234" i="4"/>
  <c r="E233" i="4"/>
  <c r="D233" i="4"/>
  <c r="E232" i="4"/>
  <c r="E231" i="4"/>
  <c r="E230" i="4"/>
  <c r="E226" i="4"/>
  <c r="D226" i="4"/>
  <c r="E229" i="4"/>
  <c r="E224" i="4"/>
  <c r="D224" i="4"/>
  <c r="E228" i="4"/>
  <c r="E227" i="4"/>
  <c r="E225" i="4"/>
  <c r="E222" i="4"/>
  <c r="D222" i="4"/>
  <c r="E223" i="4"/>
  <c r="E221" i="4"/>
  <c r="E220" i="4"/>
  <c r="E219" i="4"/>
  <c r="E218" i="4"/>
  <c r="D218" i="4"/>
  <c r="E217" i="4"/>
  <c r="D217" i="4"/>
  <c r="E216" i="4"/>
  <c r="E215" i="4"/>
  <c r="E214" i="4"/>
  <c r="E213" i="4"/>
  <c r="E212" i="4"/>
  <c r="E211" i="4"/>
  <c r="D211" i="4"/>
  <c r="E210" i="4"/>
  <c r="E209" i="4"/>
  <c r="E208" i="4"/>
  <c r="E207" i="4"/>
  <c r="E206" i="4"/>
  <c r="E205" i="4"/>
  <c r="D205" i="4"/>
  <c r="E204" i="4"/>
  <c r="E203" i="4"/>
  <c r="E202" i="4"/>
  <c r="E193" i="4"/>
  <c r="D193" i="4"/>
  <c r="E201" i="4"/>
  <c r="D201" i="4"/>
  <c r="E200" i="4"/>
  <c r="E199" i="4"/>
  <c r="D199" i="4"/>
  <c r="E198" i="4"/>
  <c r="E197" i="4"/>
  <c r="E196" i="4"/>
  <c r="E195" i="4"/>
  <c r="E194" i="4"/>
  <c r="E192" i="4"/>
  <c r="E191" i="4"/>
  <c r="E190" i="4"/>
  <c r="E189" i="4"/>
  <c r="E188" i="4"/>
  <c r="E187" i="4"/>
  <c r="E186" i="4"/>
  <c r="E185" i="4"/>
  <c r="E184" i="4"/>
  <c r="E183" i="4"/>
  <c r="D183" i="4"/>
  <c r="E182" i="4"/>
  <c r="E181" i="4"/>
  <c r="D181" i="4"/>
  <c r="E180" i="4"/>
  <c r="D180" i="4"/>
  <c r="E179" i="4"/>
  <c r="E178" i="4"/>
  <c r="E177" i="4"/>
  <c r="E176" i="4"/>
  <c r="E175" i="4"/>
  <c r="E174" i="4"/>
  <c r="E173" i="4"/>
  <c r="E171" i="4"/>
  <c r="D171" i="4"/>
  <c r="E172" i="4"/>
  <c r="D172" i="4"/>
  <c r="E170" i="4"/>
  <c r="E169" i="4"/>
  <c r="E168" i="4"/>
  <c r="E167" i="4"/>
  <c r="D167" i="4"/>
  <c r="E166" i="4"/>
  <c r="E165" i="4"/>
  <c r="E164" i="4"/>
  <c r="E163" i="4"/>
  <c r="E162" i="4"/>
  <c r="E161" i="4"/>
  <c r="E160" i="4"/>
  <c r="E159" i="4"/>
  <c r="D159" i="4"/>
  <c r="E158" i="4"/>
  <c r="D158" i="4"/>
  <c r="E157" i="4"/>
  <c r="E156" i="4"/>
  <c r="E155" i="4"/>
  <c r="E154" i="4"/>
  <c r="E153" i="4"/>
  <c r="E152" i="4"/>
  <c r="D152" i="4"/>
  <c r="E151" i="4"/>
  <c r="E150" i="4"/>
  <c r="E149" i="4"/>
  <c r="E148" i="4"/>
  <c r="E147" i="4"/>
  <c r="D147" i="4"/>
  <c r="E146" i="4"/>
  <c r="E145" i="4"/>
  <c r="E144" i="4"/>
  <c r="E143" i="4"/>
  <c r="E142" i="4"/>
  <c r="E141" i="4"/>
  <c r="E140" i="4"/>
  <c r="E139" i="4"/>
  <c r="D139" i="4"/>
  <c r="E138" i="4"/>
  <c r="D138" i="4"/>
  <c r="E137" i="4"/>
  <c r="D137" i="4"/>
  <c r="E136" i="4"/>
  <c r="E135" i="4"/>
  <c r="E132" i="4"/>
  <c r="D132" i="4"/>
  <c r="E134" i="4"/>
  <c r="E133" i="4"/>
  <c r="D133" i="4"/>
  <c r="E127" i="4"/>
  <c r="D127" i="4"/>
  <c r="E131" i="4"/>
  <c r="E130" i="4"/>
  <c r="E129" i="4"/>
  <c r="D129" i="4"/>
  <c r="E128" i="4"/>
  <c r="D128" i="4"/>
  <c r="E126" i="4"/>
  <c r="E123" i="4"/>
  <c r="D123" i="4"/>
  <c r="E125" i="4"/>
  <c r="E124" i="4"/>
  <c r="D124" i="4"/>
  <c r="E122" i="4"/>
  <c r="E121" i="4"/>
  <c r="E120" i="4"/>
  <c r="E119" i="4"/>
  <c r="D119" i="4"/>
  <c r="E118" i="4"/>
  <c r="E117" i="4"/>
  <c r="E116" i="4"/>
  <c r="E115" i="4"/>
  <c r="E114" i="4"/>
  <c r="D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D100" i="4"/>
  <c r="E99" i="4"/>
  <c r="D99" i="4"/>
  <c r="E98" i="4"/>
  <c r="E97" i="4"/>
  <c r="E96" i="4"/>
  <c r="E95" i="4"/>
  <c r="E94" i="4"/>
  <c r="D94" i="4"/>
  <c r="E93" i="4"/>
  <c r="D93" i="4"/>
  <c r="E90" i="4"/>
  <c r="D90" i="4"/>
  <c r="E92" i="4"/>
  <c r="E91" i="4"/>
  <c r="E89" i="4"/>
  <c r="E88" i="4"/>
  <c r="E87" i="4"/>
  <c r="E86" i="4"/>
  <c r="E85" i="4"/>
  <c r="E84" i="4"/>
  <c r="E83" i="4"/>
  <c r="E82" i="4"/>
  <c r="E81" i="4"/>
  <c r="D81" i="4"/>
  <c r="E80" i="4"/>
  <c r="E79" i="4"/>
  <c r="D79" i="4"/>
  <c r="E78" i="4"/>
  <c r="E77" i="4"/>
  <c r="E76" i="4"/>
  <c r="E75" i="4"/>
  <c r="E74" i="4"/>
  <c r="E73" i="4"/>
  <c r="E72" i="4"/>
  <c r="E71" i="4"/>
  <c r="E69" i="4"/>
  <c r="D69" i="4"/>
  <c r="E70" i="4"/>
  <c r="E68" i="4"/>
  <c r="D68" i="4"/>
  <c r="E65" i="4"/>
  <c r="D65" i="4"/>
  <c r="E67" i="4"/>
  <c r="D67" i="4"/>
  <c r="E66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D51" i="4"/>
  <c r="E50" i="4"/>
  <c r="E49" i="4"/>
  <c r="D49" i="4"/>
  <c r="E48" i="4"/>
  <c r="D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D30" i="4"/>
  <c r="E29" i="4"/>
  <c r="E28" i="4"/>
  <c r="E27" i="4"/>
  <c r="E26" i="4"/>
  <c r="E25" i="4"/>
  <c r="E24" i="4"/>
  <c r="E23" i="4"/>
  <c r="D23" i="4"/>
  <c r="E22" i="4"/>
  <c r="E21" i="4"/>
  <c r="D21" i="4"/>
  <c r="E20" i="4"/>
  <c r="E19" i="4"/>
  <c r="E18" i="4"/>
  <c r="D18" i="4"/>
  <c r="E17" i="4"/>
  <c r="D17" i="4"/>
  <c r="E16" i="4"/>
  <c r="E15" i="4"/>
  <c r="E14" i="4"/>
  <c r="E13" i="4"/>
  <c r="D13" i="4"/>
  <c r="E12" i="4"/>
  <c r="E11" i="4"/>
  <c r="E10" i="4"/>
  <c r="E9" i="4"/>
  <c r="D9" i="4"/>
  <c r="E8" i="4"/>
  <c r="D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8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F4" i="3"/>
  <c r="D4" i="3"/>
  <c r="B4" i="3"/>
  <c r="F3" i="3"/>
  <c r="D3" i="3"/>
  <c r="B3" i="3"/>
  <c r="D509" i="3" s="1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8" i="3"/>
  <c r="D507" i="3"/>
  <c r="D506" i="3"/>
  <c r="D505" i="3"/>
  <c r="D504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3" i="3"/>
  <c r="D362" i="3"/>
  <c r="D361" i="3"/>
  <c r="D360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H601" i="2"/>
  <c r="I601" i="2" s="1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F4" i="2"/>
  <c r="D4" i="2"/>
  <c r="B4" i="2"/>
  <c r="F3" i="2"/>
  <c r="D3" i="2"/>
  <c r="B3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L586" i="7" l="1"/>
  <c r="M586" i="7" s="1"/>
  <c r="Q587" i="7"/>
  <c r="O586" i="7"/>
  <c r="J586" i="7" s="1"/>
  <c r="H587" i="7"/>
  <c r="D626" i="4"/>
  <c r="D521" i="4"/>
  <c r="D515" i="4"/>
  <c r="D461" i="4"/>
  <c r="D389" i="4"/>
  <c r="D640" i="4"/>
  <c r="D631" i="4"/>
  <c r="D526" i="4"/>
  <c r="D520" i="4"/>
  <c r="D508" i="4"/>
  <c r="D496" i="4"/>
  <c r="D484" i="4"/>
  <c r="D460" i="4"/>
  <c r="D442" i="4"/>
  <c r="D418" i="4"/>
  <c r="D412" i="4"/>
  <c r="D382" i="4"/>
  <c r="D292" i="4"/>
  <c r="D202" i="4"/>
  <c r="D184" i="4"/>
  <c r="D638" i="4"/>
  <c r="D623" i="4"/>
  <c r="D507" i="4"/>
  <c r="D495" i="4"/>
  <c r="D483" i="4"/>
  <c r="D423" i="4"/>
  <c r="D405" i="4"/>
  <c r="D393" i="4"/>
  <c r="D387" i="4"/>
  <c r="D375" i="4"/>
  <c r="D357" i="4"/>
  <c r="D345" i="4"/>
  <c r="D333" i="4"/>
  <c r="D285" i="4"/>
  <c r="D249" i="4"/>
  <c r="D243" i="4"/>
  <c r="D237" i="4"/>
  <c r="D231" i="4"/>
  <c r="D227" i="4"/>
  <c r="D627" i="4"/>
  <c r="D518" i="4"/>
  <c r="D434" i="4"/>
  <c r="D428" i="4"/>
  <c r="D422" i="4"/>
  <c r="D416" i="4"/>
  <c r="D481" i="4"/>
  <c r="E598" i="4"/>
  <c r="E603" i="4"/>
  <c r="E610" i="4"/>
  <c r="E616" i="4"/>
  <c r="E622" i="4"/>
  <c r="E623" i="4"/>
  <c r="E634" i="4"/>
  <c r="E643" i="4"/>
  <c r="E648" i="4"/>
  <c r="E638" i="4"/>
  <c r="E657" i="4"/>
  <c r="E663" i="4"/>
  <c r="E669" i="4"/>
  <c r="E675" i="4"/>
  <c r="E681" i="4"/>
  <c r="E687" i="4"/>
  <c r="E693" i="4"/>
  <c r="F3" i="4"/>
  <c r="E586" i="4"/>
  <c r="E592" i="4"/>
  <c r="E599" i="4"/>
  <c r="E604" i="4"/>
  <c r="E611" i="4"/>
  <c r="E617" i="4"/>
  <c r="E624" i="4"/>
  <c r="E630" i="4"/>
  <c r="E635" i="4"/>
  <c r="E631" i="4"/>
  <c r="E649" i="4"/>
  <c r="E640" i="4"/>
  <c r="E658" i="4"/>
  <c r="E664" i="4"/>
  <c r="E670" i="4"/>
  <c r="E676" i="4"/>
  <c r="E682" i="4"/>
  <c r="E688" i="4"/>
  <c r="E694" i="4"/>
  <c r="D92" i="3"/>
  <c r="D134" i="3"/>
  <c r="D320" i="3"/>
  <c r="D392" i="3"/>
  <c r="D440" i="3"/>
  <c r="D566" i="3"/>
  <c r="D70" i="3"/>
  <c r="D172" i="3"/>
  <c r="D256" i="3"/>
  <c r="D364" i="3"/>
  <c r="D580" i="3"/>
  <c r="D305" i="3"/>
  <c r="D341" i="3"/>
  <c r="D359" i="3"/>
  <c r="D473" i="3"/>
  <c r="D503" i="3"/>
  <c r="L601" i="2"/>
  <c r="M601" i="2" s="1"/>
  <c r="O601" i="2"/>
  <c r="J601" i="2" s="1"/>
  <c r="H602" i="2"/>
  <c r="R588" i="7" l="1"/>
  <c r="I587" i="7"/>
  <c r="K586" i="7"/>
  <c r="D689" i="4"/>
  <c r="D683" i="4"/>
  <c r="D677" i="4"/>
  <c r="D671" i="4"/>
  <c r="D665" i="4"/>
  <c r="D659" i="4"/>
  <c r="D653" i="4"/>
  <c r="D650" i="4"/>
  <c r="D644" i="4"/>
  <c r="D637" i="4"/>
  <c r="D625" i="4"/>
  <c r="D618" i="4"/>
  <c r="D612" i="4"/>
  <c r="D605" i="4"/>
  <c r="D600" i="4"/>
  <c r="D593" i="4"/>
  <c r="D587" i="4"/>
  <c r="D581" i="4"/>
  <c r="D576" i="4"/>
  <c r="D569" i="4"/>
  <c r="D564" i="4"/>
  <c r="D558" i="4"/>
  <c r="D552" i="4"/>
  <c r="D545" i="4"/>
  <c r="D539" i="4"/>
  <c r="D533" i="4"/>
  <c r="D528" i="4"/>
  <c r="D497" i="4"/>
  <c r="D491" i="4"/>
  <c r="D485" i="4"/>
  <c r="D479" i="4"/>
  <c r="D467" i="4"/>
  <c r="D455" i="4"/>
  <c r="D449" i="4"/>
  <c r="D443" i="4"/>
  <c r="D437" i="4"/>
  <c r="D431" i="4"/>
  <c r="D425" i="4"/>
  <c r="D419" i="4"/>
  <c r="D413" i="4"/>
  <c r="D407" i="4"/>
  <c r="D401" i="4"/>
  <c r="D395" i="4"/>
  <c r="D383" i="4"/>
  <c r="D694" i="4"/>
  <c r="D688" i="4"/>
  <c r="D682" i="4"/>
  <c r="D676" i="4"/>
  <c r="D670" i="4"/>
  <c r="D664" i="4"/>
  <c r="D658" i="4"/>
  <c r="D649" i="4"/>
  <c r="D635" i="4"/>
  <c r="D630" i="4"/>
  <c r="D624" i="4"/>
  <c r="D617" i="4"/>
  <c r="D611" i="4"/>
  <c r="D604" i="4"/>
  <c r="D599" i="4"/>
  <c r="D592" i="4"/>
  <c r="D586" i="4"/>
  <c r="D575" i="4"/>
  <c r="D568" i="4"/>
  <c r="D563" i="4"/>
  <c r="D557" i="4"/>
  <c r="D551" i="4"/>
  <c r="D544" i="4"/>
  <c r="D538" i="4"/>
  <c r="D532" i="4"/>
  <c r="D514" i="4"/>
  <c r="D503" i="4"/>
  <c r="D490" i="4"/>
  <c r="D478" i="4"/>
  <c r="D472" i="4"/>
  <c r="D466" i="4"/>
  <c r="D454" i="4"/>
  <c r="D448" i="4"/>
  <c r="D436" i="4"/>
  <c r="D430" i="4"/>
  <c r="D424" i="4"/>
  <c r="D406" i="4"/>
  <c r="D400" i="4"/>
  <c r="D394" i="4"/>
  <c r="D388" i="4"/>
  <c r="D376" i="4"/>
  <c r="D370" i="4"/>
  <c r="D358" i="4"/>
  <c r="D352" i="4"/>
  <c r="D346" i="4"/>
  <c r="D340" i="4"/>
  <c r="D334" i="4"/>
  <c r="D328" i="4"/>
  <c r="D322" i="4"/>
  <c r="D316" i="4"/>
  <c r="D310" i="4"/>
  <c r="D305" i="4"/>
  <c r="D298" i="4"/>
  <c r="D286" i="4"/>
  <c r="D280" i="4"/>
  <c r="D274" i="4"/>
  <c r="D268" i="4"/>
  <c r="D262" i="4"/>
  <c r="D250" i="4"/>
  <c r="D244" i="4"/>
  <c r="D238" i="4"/>
  <c r="D232" i="4"/>
  <c r="D228" i="4"/>
  <c r="D220" i="4"/>
  <c r="D214" i="4"/>
  <c r="D208" i="4"/>
  <c r="D197" i="4"/>
  <c r="D190" i="4"/>
  <c r="D693" i="4"/>
  <c r="D687" i="4"/>
  <c r="D681" i="4"/>
  <c r="D675" i="4"/>
  <c r="D669" i="4"/>
  <c r="D663" i="4"/>
  <c r="D657" i="4"/>
  <c r="D648" i="4"/>
  <c r="D643" i="4"/>
  <c r="D634" i="4"/>
  <c r="D622" i="4"/>
  <c r="D616" i="4"/>
  <c r="D610" i="4"/>
  <c r="D603" i="4"/>
  <c r="D598" i="4"/>
  <c r="D591" i="4"/>
  <c r="D585" i="4"/>
  <c r="D580" i="4"/>
  <c r="D574" i="4"/>
  <c r="D567" i="4"/>
  <c r="D562" i="4"/>
  <c r="D550" i="4"/>
  <c r="D543" i="4"/>
  <c r="D537" i="4"/>
  <c r="D531" i="4"/>
  <c r="D525" i="4"/>
  <c r="D519" i="4"/>
  <c r="D513" i="4"/>
  <c r="D502" i="4"/>
  <c r="D489" i="4"/>
  <c r="D477" i="4"/>
  <c r="D471" i="4"/>
  <c r="D465" i="4"/>
  <c r="D453" i="4"/>
  <c r="D447" i="4"/>
  <c r="D441" i="4"/>
  <c r="D435" i="4"/>
  <c r="D429" i="4"/>
  <c r="D417" i="4"/>
  <c r="D411" i="4"/>
  <c r="D399" i="4"/>
  <c r="D381" i="4"/>
  <c r="D369" i="4"/>
  <c r="D363" i="4"/>
  <c r="D351" i="4"/>
  <c r="D339" i="4"/>
  <c r="D327" i="4"/>
  <c r="D321" i="4"/>
  <c r="D315" i="4"/>
  <c r="D309" i="4"/>
  <c r="D303" i="4"/>
  <c r="D297" i="4"/>
  <c r="D291" i="4"/>
  <c r="D279" i="4"/>
  <c r="D273" i="4"/>
  <c r="D267" i="4"/>
  <c r="D261" i="4"/>
  <c r="D219" i="4"/>
  <c r="D213" i="4"/>
  <c r="D207" i="4"/>
  <c r="D692" i="4"/>
  <c r="D686" i="4"/>
  <c r="D680" i="4"/>
  <c r="D674" i="4"/>
  <c r="D668" i="4"/>
  <c r="D662" i="4"/>
  <c r="D656" i="4"/>
  <c r="D652" i="4"/>
  <c r="D647" i="4"/>
  <c r="D642" i="4"/>
  <c r="D629" i="4"/>
  <c r="D621" i="4"/>
  <c r="D615" i="4"/>
  <c r="D609" i="4"/>
  <c r="D602" i="4"/>
  <c r="D597" i="4"/>
  <c r="D590" i="4"/>
  <c r="D584" i="4"/>
  <c r="D579" i="4"/>
  <c r="D572" i="4"/>
  <c r="D561" i="4"/>
  <c r="D556" i="4"/>
  <c r="D549" i="4"/>
  <c r="D542" i="4"/>
  <c r="D536" i="4"/>
  <c r="D530" i="4"/>
  <c r="D524" i="4"/>
  <c r="D512" i="4"/>
  <c r="D506" i="4"/>
  <c r="D500" i="4"/>
  <c r="D494" i="4"/>
  <c r="D488" i="4"/>
  <c r="D482" i="4"/>
  <c r="D476" i="4"/>
  <c r="D470" i="4"/>
  <c r="D464" i="4"/>
  <c r="D459" i="4"/>
  <c r="D452" i="4"/>
  <c r="D446" i="4"/>
  <c r="D410" i="4"/>
  <c r="D404" i="4"/>
  <c r="D398" i="4"/>
  <c r="D691" i="4"/>
  <c r="D685" i="4"/>
  <c r="D679" i="4"/>
  <c r="D673" i="4"/>
  <c r="D667" i="4"/>
  <c r="D661" i="4"/>
  <c r="D655" i="4"/>
  <c r="D651" i="4"/>
  <c r="D646" i="4"/>
  <c r="D641" i="4"/>
  <c r="D633" i="4"/>
  <c r="D628" i="4"/>
  <c r="D620" i="4"/>
  <c r="D614" i="4"/>
  <c r="D608" i="4"/>
  <c r="D595" i="4"/>
  <c r="D589" i="4"/>
  <c r="D583" i="4"/>
  <c r="D578" i="4"/>
  <c r="D571" i="4"/>
  <c r="D566" i="4"/>
  <c r="D560" i="4"/>
  <c r="D554" i="4"/>
  <c r="D547" i="4"/>
  <c r="D541" i="4"/>
  <c r="D535" i="4"/>
  <c r="D529" i="4"/>
  <c r="D523" i="4"/>
  <c r="D517" i="4"/>
  <c r="D511" i="4"/>
  <c r="D505" i="4"/>
  <c r="D499" i="4"/>
  <c r="D493" i="4"/>
  <c r="D487" i="4"/>
  <c r="D475" i="4"/>
  <c r="D469" i="4"/>
  <c r="D463" i="4"/>
  <c r="D458" i="4"/>
  <c r="D445" i="4"/>
  <c r="D440" i="4"/>
  <c r="D433" i="4"/>
  <c r="D427" i="4"/>
  <c r="D421" i="4"/>
  <c r="D666" i="4"/>
  <c r="D565" i="4"/>
  <c r="D534" i="4"/>
  <c r="D426" i="4"/>
  <c r="D390" i="4"/>
  <c r="D374" i="4"/>
  <c r="D367" i="4"/>
  <c r="D198" i="4"/>
  <c r="D103" i="4"/>
  <c r="D66" i="4"/>
  <c r="D438" i="4"/>
  <c r="D368" i="4"/>
  <c r="D408" i="4"/>
  <c r="D348" i="4"/>
  <c r="D191" i="4"/>
  <c r="D154" i="4"/>
  <c r="D112" i="4"/>
  <c r="D40" i="4"/>
  <c r="D639" i="4"/>
  <c r="D594" i="4"/>
  <c r="D582" i="4"/>
  <c r="D397" i="4"/>
  <c r="D353" i="4"/>
  <c r="D338" i="4"/>
  <c r="D331" i="4"/>
  <c r="D324" i="4"/>
  <c r="D317" i="4"/>
  <c r="D302" i="4"/>
  <c r="D295" i="4"/>
  <c r="D281" i="4"/>
  <c r="D266" i="4"/>
  <c r="D259" i="4"/>
  <c r="D239" i="4"/>
  <c r="D225" i="4"/>
  <c r="D210" i="4"/>
  <c r="D203" i="4"/>
  <c r="D177" i="4"/>
  <c r="D165" i="4"/>
  <c r="D153" i="4"/>
  <c r="D141" i="4"/>
  <c r="D135" i="4"/>
  <c r="D130" i="4"/>
  <c r="D117" i="4"/>
  <c r="D111" i="4"/>
  <c r="D105" i="4"/>
  <c r="D87" i="4"/>
  <c r="D75" i="4"/>
  <c r="D70" i="4"/>
  <c r="D63" i="4"/>
  <c r="D57" i="4"/>
  <c r="D45" i="4"/>
  <c r="D39" i="4"/>
  <c r="D33" i="4"/>
  <c r="D27" i="4"/>
  <c r="D15" i="4"/>
  <c r="D25" i="4"/>
  <c r="D283" i="4"/>
  <c r="D59" i="4"/>
  <c r="D457" i="4"/>
  <c r="D260" i="4"/>
  <c r="D160" i="4"/>
  <c r="D148" i="4"/>
  <c r="D125" i="4"/>
  <c r="D58" i="4"/>
  <c r="D28" i="4"/>
  <c r="D678" i="4"/>
  <c r="D606" i="4"/>
  <c r="D380" i="4"/>
  <c r="D373" i="4"/>
  <c r="D366" i="4"/>
  <c r="D189" i="4"/>
  <c r="D92" i="4"/>
  <c r="D19" i="4"/>
  <c r="D290" i="4"/>
  <c r="D47" i="4"/>
  <c r="D654" i="4"/>
  <c r="D391" i="4"/>
  <c r="D354" i="4"/>
  <c r="D289" i="4"/>
  <c r="D254" i="4"/>
  <c r="D166" i="4"/>
  <c r="D136" i="4"/>
  <c r="D64" i="4"/>
  <c r="D34" i="4"/>
  <c r="D553" i="4"/>
  <c r="D492" i="4"/>
  <c r="D462" i="4"/>
  <c r="D414" i="4"/>
  <c r="D396" i="4"/>
  <c r="D337" i="4"/>
  <c r="D330" i="4"/>
  <c r="D308" i="4"/>
  <c r="D301" i="4"/>
  <c r="D287" i="4"/>
  <c r="D258" i="4"/>
  <c r="D252" i="4"/>
  <c r="D245" i="4"/>
  <c r="D230" i="4"/>
  <c r="D216" i="4"/>
  <c r="D209" i="4"/>
  <c r="D196" i="4"/>
  <c r="D182" i="4"/>
  <c r="D176" i="4"/>
  <c r="D170" i="4"/>
  <c r="D164" i="4"/>
  <c r="D146" i="4"/>
  <c r="D140" i="4"/>
  <c r="D122" i="4"/>
  <c r="D116" i="4"/>
  <c r="D110" i="4"/>
  <c r="D104" i="4"/>
  <c r="D98" i="4"/>
  <c r="D86" i="4"/>
  <c r="D80" i="4"/>
  <c r="D74" i="4"/>
  <c r="D62" i="4"/>
  <c r="D56" i="4"/>
  <c r="D50" i="4"/>
  <c r="D44" i="4"/>
  <c r="D38" i="4"/>
  <c r="D32" i="4"/>
  <c r="D26" i="4"/>
  <c r="D20" i="4"/>
  <c r="D14" i="4"/>
  <c r="D97" i="4"/>
  <c r="D53" i="4"/>
  <c r="D546" i="4"/>
  <c r="D296" i="4"/>
  <c r="D690" i="4"/>
  <c r="D570" i="4"/>
  <c r="D379" i="4"/>
  <c r="D372" i="4"/>
  <c r="D188" i="4"/>
  <c r="D85" i="4"/>
  <c r="D101" i="4"/>
  <c r="D35" i="4"/>
  <c r="D11" i="4"/>
  <c r="D282" i="4"/>
  <c r="D240" i="4"/>
  <c r="D118" i="4"/>
  <c r="D88" i="4"/>
  <c r="D52" i="4"/>
  <c r="D22" i="4"/>
  <c r="D660" i="4"/>
  <c r="D540" i="4"/>
  <c r="D432" i="4"/>
  <c r="D403" i="4"/>
  <c r="D386" i="4"/>
  <c r="D307" i="4"/>
  <c r="D293" i="4"/>
  <c r="D278" i="4"/>
  <c r="D264" i="4"/>
  <c r="D257" i="4"/>
  <c r="D236" i="4"/>
  <c r="D223" i="4"/>
  <c r="D215" i="4"/>
  <c r="D195" i="4"/>
  <c r="D175" i="4"/>
  <c r="D169" i="4"/>
  <c r="D163" i="4"/>
  <c r="D157" i="4"/>
  <c r="D151" i="4"/>
  <c r="D145" i="4"/>
  <c r="D134" i="4"/>
  <c r="D121" i="4"/>
  <c r="D115" i="4"/>
  <c r="D109" i="4"/>
  <c r="D73" i="4"/>
  <c r="D61" i="4"/>
  <c r="D55" i="4"/>
  <c r="D43" i="4"/>
  <c r="D37" i="4"/>
  <c r="D31" i="4"/>
  <c r="D632" i="4"/>
  <c r="D378" i="4"/>
  <c r="D371" i="4"/>
  <c r="D187" i="4"/>
  <c r="D54" i="4"/>
  <c r="D179" i="4"/>
  <c r="D173" i="4"/>
  <c r="D149" i="4"/>
  <c r="D95" i="4"/>
  <c r="D77" i="4"/>
  <c r="D41" i="4"/>
  <c r="D672" i="4"/>
  <c r="D588" i="4"/>
  <c r="D559" i="4"/>
  <c r="D451" i="4"/>
  <c r="D402" i="4"/>
  <c r="D342" i="4"/>
  <c r="D313" i="4"/>
  <c r="D306" i="4"/>
  <c r="D299" i="4"/>
  <c r="D284" i="4"/>
  <c r="D263" i="4"/>
  <c r="D242" i="4"/>
  <c r="D235" i="4"/>
  <c r="D229" i="4"/>
  <c r="D221" i="4"/>
  <c r="D206" i="4"/>
  <c r="D194" i="4"/>
  <c r="D174" i="4"/>
  <c r="D168" i="4"/>
  <c r="D162" i="4"/>
  <c r="D156" i="4"/>
  <c r="D150" i="4"/>
  <c r="D144" i="4"/>
  <c r="D126" i="4"/>
  <c r="D120" i="4"/>
  <c r="D108" i="4"/>
  <c r="D102" i="4"/>
  <c r="D96" i="4"/>
  <c r="D91" i="4"/>
  <c r="D84" i="4"/>
  <c r="D78" i="4"/>
  <c r="D72" i="4"/>
  <c r="D60" i="4"/>
  <c r="D42" i="4"/>
  <c r="D36" i="4"/>
  <c r="D24" i="4"/>
  <c r="D12" i="4"/>
  <c r="D155" i="4"/>
  <c r="D113" i="4"/>
  <c r="D89" i="4"/>
  <c r="D71" i="4"/>
  <c r="D185" i="4"/>
  <c r="D311" i="4"/>
  <c r="D178" i="4"/>
  <c r="D142" i="4"/>
  <c r="D106" i="4"/>
  <c r="D82" i="4"/>
  <c r="D46" i="4"/>
  <c r="D10" i="4"/>
  <c r="D645" i="4"/>
  <c r="D601" i="4"/>
  <c r="D468" i="4"/>
  <c r="D377" i="4"/>
  <c r="D200" i="4"/>
  <c r="D186" i="4"/>
  <c r="D684" i="4"/>
  <c r="D577" i="4"/>
  <c r="D516" i="4"/>
  <c r="D409" i="4"/>
  <c r="D362" i="4"/>
  <c r="D355" i="4"/>
  <c r="D326" i="4"/>
  <c r="D319" i="4"/>
  <c r="D312" i="4"/>
  <c r="D269" i="4"/>
  <c r="D248" i="4"/>
  <c r="D241" i="4"/>
  <c r="D212" i="4"/>
  <c r="D192" i="4"/>
  <c r="D161" i="4"/>
  <c r="D143" i="4"/>
  <c r="D107" i="4"/>
  <c r="D83" i="4"/>
  <c r="D29" i="4"/>
  <c r="D318" i="4"/>
  <c r="D204" i="4"/>
  <c r="D131" i="4"/>
  <c r="D76" i="4"/>
  <c r="D16" i="4"/>
  <c r="I602" i="2"/>
  <c r="K601" i="2"/>
  <c r="L587" i="7" l="1"/>
  <c r="M587" i="7" s="1"/>
  <c r="O587" i="7"/>
  <c r="J587" i="7" s="1"/>
  <c r="Q588" i="7"/>
  <c r="H588" i="7"/>
  <c r="O602" i="2"/>
  <c r="J602" i="2" s="1"/>
  <c r="L602" i="2"/>
  <c r="M602" i="2" s="1"/>
  <c r="H603" i="2"/>
  <c r="I588" i="7" l="1"/>
  <c r="R589" i="7"/>
  <c r="K587" i="7"/>
  <c r="I603" i="2"/>
  <c r="K602" i="2"/>
  <c r="F4" i="1"/>
  <c r="D4" i="1"/>
  <c r="B4" i="1"/>
  <c r="F3" i="1"/>
  <c r="D3" i="1"/>
  <c r="B3" i="1"/>
  <c r="L588" i="7" l="1"/>
  <c r="M588" i="7" s="1"/>
  <c r="O588" i="7"/>
  <c r="J588" i="7" s="1"/>
  <c r="K588" i="7"/>
  <c r="Q589" i="7"/>
  <c r="H589" i="7"/>
  <c r="L603" i="2"/>
  <c r="M603" i="2" s="1"/>
  <c r="O603" i="2"/>
  <c r="J603" i="2" s="1"/>
  <c r="H604" i="2"/>
  <c r="J3" i="1"/>
  <c r="N1047" i="7"/>
  <c r="N1046" i="7"/>
  <c r="N1045" i="7"/>
  <c r="N1044" i="7"/>
  <c r="N585" i="7"/>
  <c r="N584" i="7"/>
  <c r="N583" i="7"/>
  <c r="N581" i="7"/>
  <c r="N582" i="7"/>
  <c r="N580" i="7"/>
  <c r="N579" i="7"/>
  <c r="N578" i="7"/>
  <c r="N577" i="7"/>
  <c r="N576" i="7"/>
  <c r="N575" i="7"/>
  <c r="N574" i="7"/>
  <c r="N571" i="7"/>
  <c r="N573" i="7"/>
  <c r="N569" i="7"/>
  <c r="N572" i="7"/>
  <c r="N570" i="7"/>
  <c r="N566" i="7"/>
  <c r="N568" i="7"/>
  <c r="N567" i="7"/>
  <c r="N565" i="7"/>
  <c r="N564" i="7"/>
  <c r="N563" i="7"/>
  <c r="N562" i="7"/>
  <c r="N561" i="7"/>
  <c r="N560" i="7"/>
  <c r="N558" i="7"/>
  <c r="N559" i="7"/>
  <c r="N557" i="7"/>
  <c r="N556" i="7"/>
  <c r="N555" i="7"/>
  <c r="N554" i="7"/>
  <c r="N553" i="7"/>
  <c r="N552" i="7"/>
  <c r="N551" i="7"/>
  <c r="N550" i="7"/>
  <c r="N549" i="7"/>
  <c r="N548" i="7"/>
  <c r="N547" i="7"/>
  <c r="N546" i="7"/>
  <c r="N545" i="7"/>
  <c r="N544" i="7"/>
  <c r="N543" i="7"/>
  <c r="N542" i="7"/>
  <c r="N541" i="7"/>
  <c r="N540" i="7"/>
  <c r="N539" i="7"/>
  <c r="N536" i="7"/>
  <c r="N538" i="7"/>
  <c r="N537" i="7"/>
  <c r="N535" i="7"/>
  <c r="N534" i="7"/>
  <c r="N533" i="7"/>
  <c r="N532" i="7"/>
  <c r="N531" i="7"/>
  <c r="N530" i="7"/>
  <c r="N528" i="7"/>
  <c r="N529" i="7"/>
  <c r="N527" i="7"/>
  <c r="N526" i="7"/>
  <c r="N525" i="7"/>
  <c r="N524" i="7"/>
  <c r="N523" i="7"/>
  <c r="N522" i="7"/>
  <c r="N521" i="7"/>
  <c r="N520" i="7"/>
  <c r="N519" i="7"/>
  <c r="N518" i="7"/>
  <c r="N516" i="7"/>
  <c r="N517" i="7"/>
  <c r="N515" i="7"/>
  <c r="N514" i="7"/>
  <c r="N513" i="7"/>
  <c r="N512" i="7"/>
  <c r="N511" i="7"/>
  <c r="N510" i="7"/>
  <c r="N509" i="7"/>
  <c r="N508" i="7"/>
  <c r="N507" i="7"/>
  <c r="N506" i="7"/>
  <c r="N505" i="7"/>
  <c r="N504" i="7"/>
  <c r="N502" i="7"/>
  <c r="N503" i="7"/>
  <c r="N501" i="7"/>
  <c r="N500" i="7"/>
  <c r="N499" i="7"/>
  <c r="N498" i="7"/>
  <c r="N497" i="7"/>
  <c r="N496" i="7"/>
  <c r="N495" i="7"/>
  <c r="N494" i="7"/>
  <c r="N493" i="7"/>
  <c r="N492" i="7"/>
  <c r="N491" i="7"/>
  <c r="N490" i="7"/>
  <c r="N489" i="7"/>
  <c r="N488" i="7"/>
  <c r="N487" i="7"/>
  <c r="N486" i="7"/>
  <c r="N485" i="7"/>
  <c r="N483" i="7"/>
  <c r="N484" i="7"/>
  <c r="N482" i="7"/>
  <c r="N481" i="7"/>
  <c r="N480" i="7"/>
  <c r="N479" i="7"/>
  <c r="N478" i="7"/>
  <c r="N477" i="7"/>
  <c r="N476" i="7"/>
  <c r="N475" i="7"/>
  <c r="N474" i="7"/>
  <c r="N473" i="7"/>
  <c r="N472" i="7"/>
  <c r="N471" i="7"/>
  <c r="N469" i="7"/>
  <c r="N470" i="7"/>
  <c r="N468" i="7"/>
  <c r="N467" i="7"/>
  <c r="N466" i="7"/>
  <c r="N465" i="7"/>
  <c r="N464" i="7"/>
  <c r="N463" i="7"/>
  <c r="N462" i="7"/>
  <c r="N461" i="7"/>
  <c r="N460" i="7"/>
  <c r="N459" i="7"/>
  <c r="N458" i="7"/>
  <c r="N454" i="7"/>
  <c r="N457" i="7"/>
  <c r="N456" i="7"/>
  <c r="N455" i="7"/>
  <c r="N453" i="7"/>
  <c r="N452" i="7"/>
  <c r="N449" i="7"/>
  <c r="N451" i="7"/>
  <c r="N450" i="7"/>
  <c r="N448" i="7"/>
  <c r="N447" i="7"/>
  <c r="N446" i="7"/>
  <c r="N445" i="7"/>
  <c r="N444" i="7"/>
  <c r="N443" i="7"/>
  <c r="N442" i="7"/>
  <c r="N441" i="7"/>
  <c r="N440" i="7"/>
  <c r="N439" i="7"/>
  <c r="N438" i="7"/>
  <c r="N437" i="7"/>
  <c r="N436" i="7"/>
  <c r="N435" i="7"/>
  <c r="N434" i="7"/>
  <c r="N433" i="7"/>
  <c r="N431" i="7"/>
  <c r="N432" i="7"/>
  <c r="N428" i="7"/>
  <c r="N430" i="7"/>
  <c r="N429" i="7"/>
  <c r="N426" i="7"/>
  <c r="N427" i="7"/>
  <c r="N425" i="7"/>
  <c r="N424" i="7"/>
  <c r="N423" i="7"/>
  <c r="N422" i="7"/>
  <c r="N421" i="7"/>
  <c r="N420" i="7"/>
  <c r="N419" i="7"/>
  <c r="N418" i="7"/>
  <c r="N417" i="7"/>
  <c r="N416" i="7"/>
  <c r="N412" i="7"/>
  <c r="N415" i="7"/>
  <c r="N414" i="7"/>
  <c r="N413" i="7"/>
  <c r="N410" i="7"/>
  <c r="N411" i="7"/>
  <c r="N409" i="7"/>
  <c r="N408" i="7"/>
  <c r="N407" i="7"/>
  <c r="N406" i="7"/>
  <c r="N405" i="7"/>
  <c r="N404" i="7"/>
  <c r="N403" i="7"/>
  <c r="N402" i="7"/>
  <c r="N401" i="7"/>
  <c r="N400" i="7"/>
  <c r="N399" i="7"/>
  <c r="N398" i="7"/>
  <c r="N397" i="7"/>
  <c r="N396" i="7"/>
  <c r="N395" i="7"/>
  <c r="N394" i="7"/>
  <c r="N393" i="7"/>
  <c r="N392" i="7"/>
  <c r="N390" i="7"/>
  <c r="N391" i="7"/>
  <c r="N389" i="7"/>
  <c r="N388" i="7"/>
  <c r="N387" i="7"/>
  <c r="N386" i="7"/>
  <c r="N385" i="7"/>
  <c r="N384" i="7"/>
  <c r="N383" i="7"/>
  <c r="N382" i="7"/>
  <c r="N381" i="7"/>
  <c r="N380" i="7"/>
  <c r="N379" i="7"/>
  <c r="N378" i="7"/>
  <c r="N374" i="7"/>
  <c r="N377" i="7"/>
  <c r="N376" i="7"/>
  <c r="N375" i="7"/>
  <c r="N373" i="7"/>
  <c r="N372" i="7"/>
  <c r="N371" i="7"/>
  <c r="N370" i="7"/>
  <c r="N369" i="7"/>
  <c r="N368" i="7"/>
  <c r="N367" i="7"/>
  <c r="N366" i="7"/>
  <c r="N365" i="7"/>
  <c r="N364" i="7"/>
  <c r="N361" i="7"/>
  <c r="N363" i="7"/>
  <c r="N362" i="7"/>
  <c r="N360" i="7"/>
  <c r="N359" i="7"/>
  <c r="N358" i="7"/>
  <c r="N357" i="7"/>
  <c r="N356" i="7"/>
  <c r="N355" i="7"/>
  <c r="N354" i="7"/>
  <c r="N352" i="7"/>
  <c r="N353" i="7"/>
  <c r="N351" i="7"/>
  <c r="N350" i="7"/>
  <c r="N349" i="7"/>
  <c r="N348" i="7"/>
  <c r="N347" i="7"/>
  <c r="N346" i="7"/>
  <c r="N345" i="7"/>
  <c r="N344" i="7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4" i="7"/>
  <c r="N295" i="7"/>
  <c r="N293" i="7"/>
  <c r="N292" i="7"/>
  <c r="N291" i="7"/>
  <c r="N290" i="7"/>
  <c r="N289" i="7"/>
  <c r="N285" i="7"/>
  <c r="N288" i="7"/>
  <c r="N287" i="7"/>
  <c r="N283" i="7"/>
  <c r="N286" i="7"/>
  <c r="N284" i="7"/>
  <c r="N282" i="7"/>
  <c r="N281" i="7"/>
  <c r="N280" i="7"/>
  <c r="N279" i="7"/>
  <c r="N278" i="7"/>
  <c r="N277" i="7"/>
  <c r="N276" i="7"/>
  <c r="N274" i="7"/>
  <c r="N275" i="7"/>
  <c r="N272" i="7"/>
  <c r="N273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0" i="7"/>
  <c r="N221" i="7"/>
  <c r="N217" i="7"/>
  <c r="N219" i="7"/>
  <c r="N218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2" i="7"/>
  <c r="N183" i="7"/>
  <c r="N180" i="7"/>
  <c r="N181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2" i="7"/>
  <c r="N147" i="7"/>
  <c r="N146" i="7"/>
  <c r="N139" i="7"/>
  <c r="N145" i="7"/>
  <c r="N144" i="7"/>
  <c r="N143" i="7"/>
  <c r="N141" i="7"/>
  <c r="N140" i="7"/>
  <c r="N138" i="7"/>
  <c r="N137" i="7"/>
  <c r="N136" i="7"/>
  <c r="N135" i="7"/>
  <c r="N131" i="7"/>
  <c r="N134" i="7"/>
  <c r="N133" i="7"/>
  <c r="N132" i="7"/>
  <c r="N128" i="7"/>
  <c r="N130" i="7"/>
  <c r="N125" i="7"/>
  <c r="N129" i="7"/>
  <c r="N127" i="7"/>
  <c r="N126" i="7"/>
  <c r="N124" i="7"/>
  <c r="N121" i="7"/>
  <c r="N123" i="7"/>
  <c r="N122" i="7"/>
  <c r="N120" i="7"/>
  <c r="N119" i="7"/>
  <c r="N118" i="7"/>
  <c r="N117" i="7"/>
  <c r="N116" i="7"/>
  <c r="N115" i="7"/>
  <c r="N114" i="7"/>
  <c r="N113" i="7"/>
  <c r="N112" i="7"/>
  <c r="N110" i="7"/>
  <c r="N111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1" i="7"/>
  <c r="N93" i="7"/>
  <c r="N90" i="7"/>
  <c r="N92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4" i="7"/>
  <c r="N66" i="7"/>
  <c r="N65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3" i="7"/>
  <c r="N46" i="7"/>
  <c r="N45" i="7"/>
  <c r="N44" i="7"/>
  <c r="N42" i="7"/>
  <c r="N41" i="7"/>
  <c r="N39" i="7"/>
  <c r="N40" i="7"/>
  <c r="N36" i="7"/>
  <c r="N38" i="7"/>
  <c r="N37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5" i="7"/>
  <c r="N16" i="7"/>
  <c r="N14" i="7"/>
  <c r="N13" i="7"/>
  <c r="N12" i="7"/>
  <c r="N11" i="7"/>
  <c r="N10" i="7"/>
  <c r="R9" i="7"/>
  <c r="N9" i="7"/>
  <c r="N8" i="7"/>
  <c r="H8" i="7"/>
  <c r="N582" i="6"/>
  <c r="N587" i="6"/>
  <c r="N586" i="6"/>
  <c r="N580" i="6"/>
  <c r="N585" i="6"/>
  <c r="N576" i="6"/>
  <c r="N574" i="6"/>
  <c r="N581" i="6"/>
  <c r="N579" i="6"/>
  <c r="N571" i="6"/>
  <c r="N578" i="6"/>
  <c r="N570" i="6"/>
  <c r="N577" i="6"/>
  <c r="N569" i="6"/>
  <c r="N567" i="6"/>
  <c r="N575" i="6"/>
  <c r="N573" i="6"/>
  <c r="N563" i="6"/>
  <c r="N561" i="6"/>
  <c r="N572" i="6"/>
  <c r="N560" i="6"/>
  <c r="N557" i="6"/>
  <c r="N556" i="6"/>
  <c r="N568" i="6"/>
  <c r="N566" i="6"/>
  <c r="N565" i="6"/>
  <c r="N555" i="6"/>
  <c r="N554" i="6"/>
  <c r="N564" i="6"/>
  <c r="N562" i="6"/>
  <c r="N559" i="6"/>
  <c r="N558" i="6"/>
  <c r="N551" i="6"/>
  <c r="N550" i="6"/>
  <c r="N549" i="6"/>
  <c r="N548" i="6"/>
  <c r="N546" i="6"/>
  <c r="N553" i="6"/>
  <c r="N545" i="6"/>
  <c r="N552" i="6"/>
  <c r="N542" i="6"/>
  <c r="N547" i="6"/>
  <c r="N540" i="6"/>
  <c r="N544" i="6"/>
  <c r="N538" i="6"/>
  <c r="N543" i="6"/>
  <c r="N541" i="6"/>
  <c r="N535" i="6"/>
  <c r="N539" i="6"/>
  <c r="N534" i="6"/>
  <c r="N537" i="6"/>
  <c r="N536" i="6"/>
  <c r="N532" i="6"/>
  <c r="N531" i="6"/>
  <c r="N533" i="6"/>
  <c r="N529" i="6"/>
  <c r="N530" i="6"/>
  <c r="N528" i="6"/>
  <c r="N527" i="6"/>
  <c r="N526" i="6"/>
  <c r="N525" i="6"/>
  <c r="N524" i="6"/>
  <c r="N523" i="6"/>
  <c r="N522" i="6"/>
  <c r="N521" i="6"/>
  <c r="N519" i="6"/>
  <c r="N520" i="6"/>
  <c r="N517" i="6"/>
  <c r="N518" i="6"/>
  <c r="N516" i="6"/>
  <c r="N513" i="6"/>
  <c r="N515" i="6"/>
  <c r="N514" i="6"/>
  <c r="N512" i="6"/>
  <c r="N511" i="6"/>
  <c r="N510" i="6"/>
  <c r="N509" i="6"/>
  <c r="N508" i="6"/>
  <c r="N507" i="6"/>
  <c r="N506" i="6"/>
  <c r="N505" i="6"/>
  <c r="N502" i="6"/>
  <c r="N504" i="6"/>
  <c r="N503" i="6"/>
  <c r="N501" i="6"/>
  <c r="N500" i="6"/>
  <c r="N499" i="6"/>
  <c r="N497" i="6"/>
  <c r="N498" i="6"/>
  <c r="N495" i="6"/>
  <c r="N493" i="6"/>
  <c r="N496" i="6"/>
  <c r="N494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0" i="6"/>
  <c r="N458" i="6"/>
  <c r="N461" i="6"/>
  <c r="N459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3" i="6"/>
  <c r="N444" i="6"/>
  <c r="N440" i="6"/>
  <c r="N442" i="6"/>
  <c r="N441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1" i="6"/>
  <c r="N412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6" i="6"/>
  <c r="N387" i="6"/>
  <c r="N385" i="6"/>
  <c r="N383" i="6"/>
  <c r="N384" i="6"/>
  <c r="N381" i="6"/>
  <c r="N382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49" i="6"/>
  <c r="N348" i="6"/>
  <c r="N350" i="6"/>
  <c r="N347" i="6"/>
  <c r="N346" i="6"/>
  <c r="N345" i="6"/>
  <c r="N344" i="6"/>
  <c r="N342" i="6"/>
  <c r="N343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8" i="6"/>
  <c r="N329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299" i="6"/>
  <c r="N300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4" i="6"/>
  <c r="N285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4" i="6"/>
  <c r="N265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5" i="6"/>
  <c r="N227" i="6"/>
  <c r="N226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2" i="6"/>
  <c r="N205" i="6"/>
  <c r="N204" i="6"/>
  <c r="N198" i="6"/>
  <c r="N195" i="6"/>
  <c r="N203" i="6"/>
  <c r="N194" i="6"/>
  <c r="N201" i="6"/>
  <c r="N200" i="6"/>
  <c r="N199" i="6"/>
  <c r="N197" i="6"/>
  <c r="N196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6" i="6"/>
  <c r="N167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1" i="6"/>
  <c r="N152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5" i="6"/>
  <c r="N137" i="6"/>
  <c r="N136" i="6"/>
  <c r="N134" i="6"/>
  <c r="N130" i="6"/>
  <c r="N133" i="6"/>
  <c r="N132" i="6"/>
  <c r="N131" i="6"/>
  <c r="N126" i="6"/>
  <c r="N125" i="6"/>
  <c r="N129" i="6"/>
  <c r="N128" i="6"/>
  <c r="N127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99" i="6"/>
  <c r="N98" i="6"/>
  <c r="N100" i="6"/>
  <c r="N97" i="6"/>
  <c r="N96" i="6"/>
  <c r="N95" i="6"/>
  <c r="N93" i="6"/>
  <c r="N91" i="6"/>
  <c r="N94" i="6"/>
  <c r="N92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7" i="6"/>
  <c r="N66" i="6"/>
  <c r="N68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H8" i="6"/>
  <c r="N1047" i="6"/>
  <c r="N1046" i="6"/>
  <c r="N1045" i="6"/>
  <c r="N1044" i="6"/>
  <c r="I589" i="7" l="1"/>
  <c r="R590" i="7"/>
  <c r="N7" i="6"/>
  <c r="I604" i="2"/>
  <c r="K603" i="2"/>
  <c r="N7" i="7"/>
  <c r="I8" i="7"/>
  <c r="R9" i="6"/>
  <c r="I8" i="6"/>
  <c r="O589" i="7" l="1"/>
  <c r="J589" i="7" s="1"/>
  <c r="L589" i="7"/>
  <c r="M589" i="7" s="1"/>
  <c r="H590" i="7"/>
  <c r="Q590" i="7"/>
  <c r="L604" i="2"/>
  <c r="M604" i="2" s="1"/>
  <c r="O604" i="2"/>
  <c r="J604" i="2" s="1"/>
  <c r="H605" i="2"/>
  <c r="O8" i="7"/>
  <c r="Q9" i="7"/>
  <c r="H9" i="7"/>
  <c r="K8" i="7"/>
  <c r="H9" i="6"/>
  <c r="O8" i="6"/>
  <c r="J8" i="6" s="1"/>
  <c r="Q9" i="6"/>
  <c r="I590" i="7" l="1"/>
  <c r="R591" i="7"/>
  <c r="K589" i="7"/>
  <c r="I605" i="2"/>
  <c r="K604" i="2"/>
  <c r="J8" i="7"/>
  <c r="I9" i="7"/>
  <c r="R10" i="7"/>
  <c r="K8" i="6"/>
  <c r="I9" i="6"/>
  <c r="R10" i="6"/>
  <c r="L590" i="7" l="1"/>
  <c r="M590" i="7" s="1"/>
  <c r="O590" i="7"/>
  <c r="J590" i="7" s="1"/>
  <c r="H591" i="7"/>
  <c r="Q591" i="7"/>
  <c r="O605" i="2"/>
  <c r="J605" i="2" s="1"/>
  <c r="K605" i="2"/>
  <c r="L605" i="2"/>
  <c r="M605" i="2" s="1"/>
  <c r="H606" i="2"/>
  <c r="O9" i="7"/>
  <c r="Q10" i="7"/>
  <c r="H10" i="7"/>
  <c r="O9" i="6"/>
  <c r="J9" i="6" s="1"/>
  <c r="H10" i="6"/>
  <c r="Q10" i="6"/>
  <c r="I591" i="7" l="1"/>
  <c r="R592" i="7"/>
  <c r="K590" i="7"/>
  <c r="I606" i="2"/>
  <c r="I10" i="7"/>
  <c r="R11" i="7"/>
  <c r="J9" i="7"/>
  <c r="K9" i="7"/>
  <c r="I10" i="6"/>
  <c r="R11" i="6"/>
  <c r="K9" i="6"/>
  <c r="L591" i="7" l="1"/>
  <c r="M591" i="7" s="1"/>
  <c r="O591" i="7"/>
  <c r="J591" i="7" s="1"/>
  <c r="Q592" i="7"/>
  <c r="H592" i="7"/>
  <c r="L606" i="2"/>
  <c r="M606" i="2" s="1"/>
  <c r="O606" i="2"/>
  <c r="J606" i="2" s="1"/>
  <c r="H607" i="2"/>
  <c r="O10" i="7"/>
  <c r="K10" i="7"/>
  <c r="Q11" i="7"/>
  <c r="H11" i="7"/>
  <c r="O10" i="6"/>
  <c r="J10" i="6" s="1"/>
  <c r="H11" i="6"/>
  <c r="Q11" i="6"/>
  <c r="I592" i="7" l="1"/>
  <c r="R593" i="7"/>
  <c r="K591" i="7"/>
  <c r="K10" i="6"/>
  <c r="I607" i="2"/>
  <c r="K606" i="2"/>
  <c r="I11" i="7"/>
  <c r="R12" i="7"/>
  <c r="J10" i="7"/>
  <c r="I11" i="6"/>
  <c r="R12" i="6"/>
  <c r="L592" i="7" l="1"/>
  <c r="M592" i="7" s="1"/>
  <c r="O592" i="7"/>
  <c r="J592" i="7" s="1"/>
  <c r="H593" i="7"/>
  <c r="Q593" i="7"/>
  <c r="L607" i="2"/>
  <c r="M607" i="2" s="1"/>
  <c r="O607" i="2"/>
  <c r="J607" i="2" s="1"/>
  <c r="H608" i="2"/>
  <c r="O11" i="7"/>
  <c r="Q12" i="7"/>
  <c r="H12" i="7"/>
  <c r="O11" i="6"/>
  <c r="J11" i="6" s="1"/>
  <c r="K11" i="6"/>
  <c r="H12" i="6"/>
  <c r="Q12" i="6"/>
  <c r="I593" i="7" l="1"/>
  <c r="R594" i="7"/>
  <c r="K592" i="7"/>
  <c r="I608" i="2"/>
  <c r="K607" i="2"/>
  <c r="I12" i="7"/>
  <c r="R13" i="7"/>
  <c r="J11" i="7"/>
  <c r="K11" i="7"/>
  <c r="I12" i="6"/>
  <c r="R13" i="6"/>
  <c r="L593" i="7" l="1"/>
  <c r="M593" i="7" s="1"/>
  <c r="O593" i="7"/>
  <c r="J593" i="7" s="1"/>
  <c r="Q594" i="7"/>
  <c r="H594" i="7"/>
  <c r="O608" i="2"/>
  <c r="J608" i="2" s="1"/>
  <c r="K608" i="2"/>
  <c r="L608" i="2"/>
  <c r="M608" i="2" s="1"/>
  <c r="H609" i="2"/>
  <c r="O12" i="7"/>
  <c r="K12" i="7"/>
  <c r="H13" i="7"/>
  <c r="Q13" i="7"/>
  <c r="O12" i="6"/>
  <c r="J12" i="6" s="1"/>
  <c r="H13" i="6"/>
  <c r="Q13" i="6"/>
  <c r="I594" i="7" l="1"/>
  <c r="R595" i="7"/>
  <c r="K593" i="7"/>
  <c r="K12" i="6"/>
  <c r="I609" i="2"/>
  <c r="I13" i="7"/>
  <c r="R14" i="7"/>
  <c r="J12" i="7"/>
  <c r="I13" i="6"/>
  <c r="R14" i="6"/>
  <c r="L594" i="7" l="1"/>
  <c r="M594" i="7" s="1"/>
  <c r="O594" i="7"/>
  <c r="J594" i="7" s="1"/>
  <c r="K594" i="7"/>
  <c r="H595" i="7"/>
  <c r="Q595" i="7"/>
  <c r="L609" i="2"/>
  <c r="M609" i="2" s="1"/>
  <c r="O609" i="2"/>
  <c r="J609" i="2" s="1"/>
  <c r="H610" i="2"/>
  <c r="O13" i="7"/>
  <c r="J13" i="7" s="1"/>
  <c r="H14" i="7"/>
  <c r="Q14" i="7"/>
  <c r="O13" i="6"/>
  <c r="J13" i="6" s="1"/>
  <c r="H14" i="6"/>
  <c r="Q14" i="6"/>
  <c r="I595" i="7" l="1"/>
  <c r="R596" i="7"/>
  <c r="K13" i="6"/>
  <c r="I610" i="2"/>
  <c r="K609" i="2"/>
  <c r="K13" i="7"/>
  <c r="I14" i="7"/>
  <c r="I14" i="6"/>
  <c r="R15" i="6"/>
  <c r="O595" i="7" l="1"/>
  <c r="J595" i="7" s="1"/>
  <c r="K595" i="7"/>
  <c r="L595" i="7"/>
  <c r="M595" i="7" s="1"/>
  <c r="Q596" i="7"/>
  <c r="H596" i="7"/>
  <c r="L610" i="2"/>
  <c r="M610" i="2" s="1"/>
  <c r="O610" i="2"/>
  <c r="J610" i="2" s="1"/>
  <c r="H611" i="2"/>
  <c r="O14" i="7"/>
  <c r="J14" i="7" s="1"/>
  <c r="O14" i="6"/>
  <c r="J14" i="6" s="1"/>
  <c r="H15" i="6"/>
  <c r="Q15" i="6"/>
  <c r="I596" i="7" l="1"/>
  <c r="R597" i="7"/>
  <c r="I611" i="2"/>
  <c r="K610" i="2"/>
  <c r="K14" i="7"/>
  <c r="R15" i="7"/>
  <c r="K14" i="6"/>
  <c r="I15" i="6"/>
  <c r="R16" i="6"/>
  <c r="L596" i="7" l="1"/>
  <c r="M596" i="7" s="1"/>
  <c r="O596" i="7"/>
  <c r="J596" i="7" s="1"/>
  <c r="H597" i="7"/>
  <c r="Q597" i="7"/>
  <c r="O611" i="2"/>
  <c r="J611" i="2" s="1"/>
  <c r="K611" i="2"/>
  <c r="L611" i="2"/>
  <c r="M611" i="2" s="1"/>
  <c r="H612" i="2"/>
  <c r="H15" i="7"/>
  <c r="R16" i="7" s="1"/>
  <c r="Q15" i="7"/>
  <c r="O15" i="6"/>
  <c r="J15" i="6" s="1"/>
  <c r="H16" i="6"/>
  <c r="Q16" i="6"/>
  <c r="I597" i="7" l="1"/>
  <c r="R598" i="7"/>
  <c r="K596" i="7"/>
  <c r="I612" i="2"/>
  <c r="I15" i="7"/>
  <c r="I16" i="6"/>
  <c r="R17" i="6"/>
  <c r="K15" i="6"/>
  <c r="L597" i="7" l="1"/>
  <c r="M597" i="7" s="1"/>
  <c r="O597" i="7"/>
  <c r="J597" i="7" s="1"/>
  <c r="Q598" i="7"/>
  <c r="H598" i="7"/>
  <c r="L612" i="2"/>
  <c r="M612" i="2" s="1"/>
  <c r="O612" i="2"/>
  <c r="J612" i="2" s="1"/>
  <c r="H613" i="2"/>
  <c r="H16" i="7"/>
  <c r="Q16" i="7"/>
  <c r="O15" i="7"/>
  <c r="J15" i="7" s="1"/>
  <c r="O16" i="6"/>
  <c r="J16" i="6" s="1"/>
  <c r="H17" i="6"/>
  <c r="Q17" i="6"/>
  <c r="I598" i="7" l="1"/>
  <c r="R599" i="7"/>
  <c r="K597" i="7"/>
  <c r="I613" i="2"/>
  <c r="K612" i="2"/>
  <c r="I16" i="7"/>
  <c r="R17" i="7"/>
  <c r="K15" i="7"/>
  <c r="I17" i="6"/>
  <c r="R18" i="6"/>
  <c r="K16" i="6"/>
  <c r="L598" i="7" l="1"/>
  <c r="M598" i="7" s="1"/>
  <c r="O598" i="7"/>
  <c r="J598" i="7" s="1"/>
  <c r="Q599" i="7"/>
  <c r="H599" i="7"/>
  <c r="L613" i="2"/>
  <c r="M613" i="2" s="1"/>
  <c r="O613" i="2"/>
  <c r="J613" i="2" s="1"/>
  <c r="H614" i="2"/>
  <c r="O16" i="7"/>
  <c r="J16" i="7" s="1"/>
  <c r="K16" i="7"/>
  <c r="Q17" i="7"/>
  <c r="H17" i="7"/>
  <c r="O17" i="6"/>
  <c r="J17" i="6" s="1"/>
  <c r="K17" i="6"/>
  <c r="H18" i="6"/>
  <c r="Q18" i="6"/>
  <c r="I599" i="7" l="1"/>
  <c r="R600" i="7"/>
  <c r="K598" i="7"/>
  <c r="I614" i="2"/>
  <c r="K613" i="2"/>
  <c r="I17" i="7"/>
  <c r="R18" i="7"/>
  <c r="I18" i="6"/>
  <c r="R19" i="6"/>
  <c r="L599" i="7" l="1"/>
  <c r="M599" i="7" s="1"/>
  <c r="O599" i="7"/>
  <c r="J599" i="7" s="1"/>
  <c r="Q600" i="7"/>
  <c r="H600" i="7"/>
  <c r="O614" i="2"/>
  <c r="J614" i="2" s="1"/>
  <c r="K614" i="2"/>
  <c r="L614" i="2"/>
  <c r="M614" i="2" s="1"/>
  <c r="H615" i="2"/>
  <c r="O17" i="7"/>
  <c r="J17" i="7" s="1"/>
  <c r="Q18" i="7"/>
  <c r="H18" i="7"/>
  <c r="O18" i="6"/>
  <c r="J18" i="6" s="1"/>
  <c r="H19" i="6"/>
  <c r="Q19" i="6"/>
  <c r="I600" i="7" l="1"/>
  <c r="R601" i="7"/>
  <c r="K599" i="7"/>
  <c r="K17" i="7"/>
  <c r="K18" i="6"/>
  <c r="I615" i="2"/>
  <c r="I18" i="7"/>
  <c r="R19" i="7"/>
  <c r="I19" i="6"/>
  <c r="R20" i="6"/>
  <c r="L600" i="7" l="1"/>
  <c r="M600" i="7" s="1"/>
  <c r="O600" i="7"/>
  <c r="J600" i="7" s="1"/>
  <c r="Q601" i="7"/>
  <c r="H601" i="7"/>
  <c r="O615" i="2"/>
  <c r="J615" i="2" s="1"/>
  <c r="L615" i="2"/>
  <c r="M615" i="2" s="1"/>
  <c r="H616" i="2"/>
  <c r="O18" i="7"/>
  <c r="Q19" i="7"/>
  <c r="H19" i="7"/>
  <c r="O19" i="6"/>
  <c r="J19" i="6" s="1"/>
  <c r="H20" i="6"/>
  <c r="Q20" i="6"/>
  <c r="K600" i="7" l="1"/>
  <c r="I601" i="7"/>
  <c r="R602" i="7"/>
  <c r="K19" i="6"/>
  <c r="I616" i="2"/>
  <c r="K615" i="2"/>
  <c r="I19" i="7"/>
  <c r="R20" i="7"/>
  <c r="J18" i="7"/>
  <c r="K18" i="7"/>
  <c r="I20" i="6"/>
  <c r="R21" i="6"/>
  <c r="O601" i="7" l="1"/>
  <c r="J601" i="7" s="1"/>
  <c r="L601" i="7"/>
  <c r="M601" i="7" s="1"/>
  <c r="K601" i="7"/>
  <c r="Q602" i="7"/>
  <c r="H602" i="7"/>
  <c r="O616" i="2"/>
  <c r="J616" i="2" s="1"/>
  <c r="L616" i="2"/>
  <c r="M616" i="2" s="1"/>
  <c r="H617" i="2"/>
  <c r="O19" i="7"/>
  <c r="J19" i="7" s="1"/>
  <c r="K19" i="7"/>
  <c r="Q20" i="7"/>
  <c r="H20" i="7"/>
  <c r="O20" i="6"/>
  <c r="J20" i="6" s="1"/>
  <c r="H21" i="6"/>
  <c r="Q21" i="6"/>
  <c r="I602" i="7" l="1"/>
  <c r="R603" i="7"/>
  <c r="K20" i="6"/>
  <c r="I617" i="2"/>
  <c r="K616" i="2"/>
  <c r="I20" i="7"/>
  <c r="R21" i="7"/>
  <c r="I21" i="6"/>
  <c r="R22" i="6"/>
  <c r="L602" i="7" l="1"/>
  <c r="M602" i="7" s="1"/>
  <c r="O602" i="7"/>
  <c r="J602" i="7" s="1"/>
  <c r="Q603" i="7"/>
  <c r="H603" i="7"/>
  <c r="O617" i="2"/>
  <c r="J617" i="2" s="1"/>
  <c r="L617" i="2"/>
  <c r="M617" i="2" s="1"/>
  <c r="H618" i="2"/>
  <c r="O20" i="7"/>
  <c r="Q21" i="7"/>
  <c r="H21" i="7"/>
  <c r="O21" i="6"/>
  <c r="J21" i="6" s="1"/>
  <c r="H22" i="6"/>
  <c r="Q22" i="6"/>
  <c r="I603" i="7" l="1"/>
  <c r="R604" i="7"/>
  <c r="K602" i="7"/>
  <c r="I618" i="2"/>
  <c r="K617" i="2"/>
  <c r="I21" i="7"/>
  <c r="R22" i="7"/>
  <c r="J20" i="7"/>
  <c r="K20" i="7"/>
  <c r="K21" i="6"/>
  <c r="I22" i="6"/>
  <c r="R23" i="6"/>
  <c r="L603" i="7" l="1"/>
  <c r="M603" i="7" s="1"/>
  <c r="O603" i="7"/>
  <c r="J603" i="7" s="1"/>
  <c r="H604" i="7"/>
  <c r="Q604" i="7"/>
  <c r="O618" i="2"/>
  <c r="J618" i="2" s="1"/>
  <c r="L618" i="2"/>
  <c r="M618" i="2" s="1"/>
  <c r="H619" i="2"/>
  <c r="O21" i="7"/>
  <c r="J21" i="7" s="1"/>
  <c r="K21" i="7"/>
  <c r="Q22" i="7"/>
  <c r="H22" i="7"/>
  <c r="O22" i="6"/>
  <c r="J22" i="6" s="1"/>
  <c r="H23" i="6"/>
  <c r="Q23" i="6"/>
  <c r="I604" i="7" l="1"/>
  <c r="R605" i="7"/>
  <c r="K603" i="7"/>
  <c r="I619" i="2"/>
  <c r="K618" i="2"/>
  <c r="I22" i="7"/>
  <c r="R23" i="7"/>
  <c r="I23" i="6"/>
  <c r="R24" i="6"/>
  <c r="K22" i="6"/>
  <c r="L604" i="7" l="1"/>
  <c r="M604" i="7" s="1"/>
  <c r="O604" i="7"/>
  <c r="J604" i="7" s="1"/>
  <c r="H605" i="7"/>
  <c r="Q605" i="7"/>
  <c r="O619" i="2"/>
  <c r="J619" i="2" s="1"/>
  <c r="L619" i="2"/>
  <c r="M619" i="2" s="1"/>
  <c r="H620" i="2"/>
  <c r="O22" i="7"/>
  <c r="H23" i="7"/>
  <c r="Q23" i="7"/>
  <c r="O23" i="6"/>
  <c r="J23" i="6" s="1"/>
  <c r="H24" i="6"/>
  <c r="Q24" i="6"/>
  <c r="I605" i="7" l="1"/>
  <c r="R606" i="7"/>
  <c r="K604" i="7"/>
  <c r="I620" i="2"/>
  <c r="K619" i="2"/>
  <c r="R24" i="7"/>
  <c r="I23" i="7"/>
  <c r="J22" i="7"/>
  <c r="K22" i="7"/>
  <c r="I24" i="6"/>
  <c r="R25" i="6"/>
  <c r="K23" i="6"/>
  <c r="L605" i="7" l="1"/>
  <c r="M605" i="7" s="1"/>
  <c r="O605" i="7"/>
  <c r="J605" i="7" s="1"/>
  <c r="Q606" i="7"/>
  <c r="H606" i="7"/>
  <c r="O620" i="2"/>
  <c r="J620" i="2" s="1"/>
  <c r="L620" i="2"/>
  <c r="M620" i="2" s="1"/>
  <c r="H621" i="2"/>
  <c r="O23" i="7"/>
  <c r="J23" i="7" s="1"/>
  <c r="K23" i="7"/>
  <c r="Q24" i="7"/>
  <c r="H24" i="7"/>
  <c r="O24" i="6"/>
  <c r="J24" i="6" s="1"/>
  <c r="H25" i="6"/>
  <c r="Q25" i="6"/>
  <c r="I606" i="7" l="1"/>
  <c r="R607" i="7"/>
  <c r="K605" i="7"/>
  <c r="I621" i="2"/>
  <c r="K620" i="2"/>
  <c r="I24" i="7"/>
  <c r="R25" i="7"/>
  <c r="I25" i="6"/>
  <c r="R26" i="6"/>
  <c r="K24" i="6"/>
  <c r="L606" i="7" l="1"/>
  <c r="M606" i="7" s="1"/>
  <c r="O606" i="7"/>
  <c r="J606" i="7" s="1"/>
  <c r="Q607" i="7"/>
  <c r="H607" i="7"/>
  <c r="O621" i="2"/>
  <c r="J621" i="2" s="1"/>
  <c r="L621" i="2"/>
  <c r="M621" i="2" s="1"/>
  <c r="H622" i="2"/>
  <c r="O24" i="7"/>
  <c r="Q25" i="7"/>
  <c r="H25" i="7"/>
  <c r="O25" i="6"/>
  <c r="J25" i="6" s="1"/>
  <c r="H26" i="6"/>
  <c r="Q26" i="6"/>
  <c r="I607" i="7" l="1"/>
  <c r="R608" i="7"/>
  <c r="K606" i="7"/>
  <c r="K25" i="6"/>
  <c r="I622" i="2"/>
  <c r="K621" i="2"/>
  <c r="I25" i="7"/>
  <c r="R26" i="7"/>
  <c r="J24" i="7"/>
  <c r="K24" i="7"/>
  <c r="I26" i="6"/>
  <c r="R27" i="6"/>
  <c r="O607" i="7" l="1"/>
  <c r="J607" i="7" s="1"/>
  <c r="L607" i="7"/>
  <c r="M607" i="7" s="1"/>
  <c r="K607" i="7"/>
  <c r="H608" i="7"/>
  <c r="Q608" i="7"/>
  <c r="O622" i="2"/>
  <c r="J622" i="2" s="1"/>
  <c r="L622" i="2"/>
  <c r="M622" i="2" s="1"/>
  <c r="H623" i="2"/>
  <c r="O25" i="7"/>
  <c r="J25" i="7" s="1"/>
  <c r="K25" i="7"/>
  <c r="H26" i="7"/>
  <c r="Q26" i="7"/>
  <c r="O26" i="6"/>
  <c r="J26" i="6" s="1"/>
  <c r="H27" i="6"/>
  <c r="Q27" i="6"/>
  <c r="I608" i="7" l="1"/>
  <c r="R609" i="7"/>
  <c r="K26" i="6"/>
  <c r="I623" i="2"/>
  <c r="K622" i="2"/>
  <c r="R27" i="7"/>
  <c r="I26" i="7"/>
  <c r="I27" i="6"/>
  <c r="R28" i="6"/>
  <c r="L608" i="7" l="1"/>
  <c r="M608" i="7" s="1"/>
  <c r="O608" i="7"/>
  <c r="J608" i="7" s="1"/>
  <c r="Q609" i="7"/>
  <c r="H609" i="7"/>
  <c r="O623" i="2"/>
  <c r="J623" i="2" s="1"/>
  <c r="K623" i="2"/>
  <c r="L623" i="2"/>
  <c r="M623" i="2" s="1"/>
  <c r="H624" i="2"/>
  <c r="O26" i="7"/>
  <c r="H27" i="7"/>
  <c r="Q27" i="7"/>
  <c r="O27" i="6"/>
  <c r="J27" i="6" s="1"/>
  <c r="H28" i="6"/>
  <c r="Q28" i="6"/>
  <c r="I609" i="7" l="1"/>
  <c r="R610" i="7"/>
  <c r="K608" i="7"/>
  <c r="K27" i="6"/>
  <c r="I624" i="2"/>
  <c r="I27" i="7"/>
  <c r="R28" i="7"/>
  <c r="J26" i="7"/>
  <c r="K26" i="7"/>
  <c r="I28" i="6"/>
  <c r="R29" i="6"/>
  <c r="L609" i="7" l="1"/>
  <c r="M609" i="7" s="1"/>
  <c r="O609" i="7"/>
  <c r="J609" i="7" s="1"/>
  <c r="Q610" i="7"/>
  <c r="H610" i="7"/>
  <c r="O624" i="2"/>
  <c r="J624" i="2" s="1"/>
  <c r="L624" i="2"/>
  <c r="M624" i="2" s="1"/>
  <c r="H625" i="2"/>
  <c r="H28" i="7"/>
  <c r="O27" i="7"/>
  <c r="J27" i="7" s="1"/>
  <c r="Q28" i="7"/>
  <c r="O28" i="6"/>
  <c r="J28" i="6" s="1"/>
  <c r="H29" i="6"/>
  <c r="Q29" i="6"/>
  <c r="I610" i="7" l="1"/>
  <c r="R611" i="7"/>
  <c r="K609" i="7"/>
  <c r="K28" i="6"/>
  <c r="I625" i="2"/>
  <c r="K624" i="2"/>
  <c r="I28" i="7"/>
  <c r="R29" i="7"/>
  <c r="K27" i="7"/>
  <c r="I29" i="6"/>
  <c r="R30" i="6"/>
  <c r="L610" i="7" l="1"/>
  <c r="M610" i="7" s="1"/>
  <c r="O610" i="7"/>
  <c r="J610" i="7" s="1"/>
  <c r="H611" i="7"/>
  <c r="Q611" i="7"/>
  <c r="O625" i="2"/>
  <c r="J625" i="2" s="1"/>
  <c r="L625" i="2"/>
  <c r="M625" i="2" s="1"/>
  <c r="H626" i="2"/>
  <c r="Q29" i="7"/>
  <c r="O28" i="7"/>
  <c r="H29" i="7"/>
  <c r="O29" i="6"/>
  <c r="J29" i="6" s="1"/>
  <c r="H30" i="6"/>
  <c r="Q30" i="6"/>
  <c r="I611" i="7" l="1"/>
  <c r="R612" i="7"/>
  <c r="K610" i="7"/>
  <c r="K29" i="6"/>
  <c r="I626" i="2"/>
  <c r="K625" i="2"/>
  <c r="I29" i="7"/>
  <c r="R30" i="7"/>
  <c r="J28" i="7"/>
  <c r="K28" i="7"/>
  <c r="I30" i="6"/>
  <c r="R31" i="6"/>
  <c r="L611" i="7" l="1"/>
  <c r="M611" i="7" s="1"/>
  <c r="O611" i="7"/>
  <c r="J611" i="7" s="1"/>
  <c r="H612" i="7"/>
  <c r="Q612" i="7"/>
  <c r="O626" i="2"/>
  <c r="J626" i="2" s="1"/>
  <c r="K626" i="2"/>
  <c r="L626" i="2"/>
  <c r="M626" i="2" s="1"/>
  <c r="H627" i="2"/>
  <c r="Q30" i="7"/>
  <c r="H30" i="7"/>
  <c r="O29" i="7"/>
  <c r="J29" i="7" s="1"/>
  <c r="O30" i="6"/>
  <c r="J30" i="6" s="1"/>
  <c r="H31" i="6"/>
  <c r="Q31" i="6"/>
  <c r="I612" i="7" l="1"/>
  <c r="R613" i="7"/>
  <c r="K611" i="7"/>
  <c r="I627" i="2"/>
  <c r="I30" i="7"/>
  <c r="R31" i="7"/>
  <c r="K29" i="7"/>
  <c r="I31" i="6"/>
  <c r="R32" i="6"/>
  <c r="K30" i="6"/>
  <c r="L612" i="7" l="1"/>
  <c r="M612" i="7" s="1"/>
  <c r="O612" i="7"/>
  <c r="J612" i="7" s="1"/>
  <c r="K612" i="7"/>
  <c r="Q613" i="7"/>
  <c r="H613" i="7"/>
  <c r="O627" i="2"/>
  <c r="J627" i="2" s="1"/>
  <c r="L627" i="2"/>
  <c r="M627" i="2" s="1"/>
  <c r="H628" i="2"/>
  <c r="O30" i="7"/>
  <c r="H31" i="7"/>
  <c r="Q31" i="7"/>
  <c r="O31" i="6"/>
  <c r="J31" i="6" s="1"/>
  <c r="H32" i="6"/>
  <c r="Q32" i="6"/>
  <c r="I613" i="7" l="1"/>
  <c r="R614" i="7"/>
  <c r="I628" i="2"/>
  <c r="K627" i="2"/>
  <c r="I31" i="7"/>
  <c r="R32" i="7"/>
  <c r="J30" i="7"/>
  <c r="K30" i="7"/>
  <c r="I32" i="6"/>
  <c r="R33" i="6"/>
  <c r="K31" i="6"/>
  <c r="O613" i="7" l="1"/>
  <c r="J613" i="7" s="1"/>
  <c r="L613" i="7"/>
  <c r="M613" i="7" s="1"/>
  <c r="K613" i="7"/>
  <c r="H614" i="7"/>
  <c r="Q614" i="7"/>
  <c r="O628" i="2"/>
  <c r="J628" i="2" s="1"/>
  <c r="L628" i="2"/>
  <c r="M628" i="2" s="1"/>
  <c r="H629" i="2"/>
  <c r="O31" i="7"/>
  <c r="J31" i="7" s="1"/>
  <c r="H32" i="7"/>
  <c r="Q32" i="7"/>
  <c r="O32" i="6"/>
  <c r="J32" i="6" s="1"/>
  <c r="H33" i="6"/>
  <c r="Q33" i="6"/>
  <c r="I614" i="7" l="1"/>
  <c r="R615" i="7"/>
  <c r="I629" i="2"/>
  <c r="K628" i="2"/>
  <c r="R33" i="7"/>
  <c r="I32" i="7"/>
  <c r="K31" i="7"/>
  <c r="I33" i="6"/>
  <c r="R34" i="6"/>
  <c r="K32" i="6"/>
  <c r="L614" i="7" l="1"/>
  <c r="M614" i="7" s="1"/>
  <c r="O614" i="7"/>
  <c r="J614" i="7" s="1"/>
  <c r="Q615" i="7"/>
  <c r="H615" i="7"/>
  <c r="O629" i="2"/>
  <c r="J629" i="2" s="1"/>
  <c r="K629" i="2"/>
  <c r="L629" i="2"/>
  <c r="M629" i="2" s="1"/>
  <c r="H630" i="2"/>
  <c r="O32" i="7"/>
  <c r="H33" i="7"/>
  <c r="Q33" i="7"/>
  <c r="O33" i="6"/>
  <c r="J33" i="6" s="1"/>
  <c r="K33" i="6"/>
  <c r="H34" i="6"/>
  <c r="Q34" i="6"/>
  <c r="I615" i="7" l="1"/>
  <c r="R616" i="7"/>
  <c r="K614" i="7"/>
  <c r="I630" i="2"/>
  <c r="I33" i="7"/>
  <c r="R34" i="7"/>
  <c r="J32" i="7"/>
  <c r="K32" i="7"/>
  <c r="I34" i="6"/>
  <c r="R35" i="6"/>
  <c r="L615" i="7" l="1"/>
  <c r="M615" i="7" s="1"/>
  <c r="O615" i="7"/>
  <c r="J615" i="7" s="1"/>
  <c r="Q616" i="7"/>
  <c r="H616" i="7"/>
  <c r="O630" i="2"/>
  <c r="J630" i="2" s="1"/>
  <c r="L630" i="2"/>
  <c r="M630" i="2" s="1"/>
  <c r="H631" i="2"/>
  <c r="Q34" i="7"/>
  <c r="O33" i="7"/>
  <c r="J33" i="7" s="1"/>
  <c r="H34" i="7"/>
  <c r="O34" i="6"/>
  <c r="J34" i="6" s="1"/>
  <c r="H35" i="6"/>
  <c r="Q35" i="6"/>
  <c r="I616" i="7" l="1"/>
  <c r="R617" i="7"/>
  <c r="K615" i="7"/>
  <c r="K34" i="6"/>
  <c r="I631" i="2"/>
  <c r="K630" i="2"/>
  <c r="R35" i="7"/>
  <c r="I34" i="7"/>
  <c r="K33" i="7"/>
  <c r="I35" i="6"/>
  <c r="R36" i="6"/>
  <c r="L616" i="7" l="1"/>
  <c r="M616" i="7" s="1"/>
  <c r="O616" i="7"/>
  <c r="J616" i="7" s="1"/>
  <c r="Q617" i="7"/>
  <c r="H617" i="7"/>
  <c r="O631" i="2"/>
  <c r="J631" i="2" s="1"/>
  <c r="L631" i="2"/>
  <c r="M631" i="2" s="1"/>
  <c r="H632" i="2"/>
  <c r="H35" i="7"/>
  <c r="O34" i="7"/>
  <c r="Q35" i="7"/>
  <c r="O35" i="6"/>
  <c r="J35" i="6" s="1"/>
  <c r="H36" i="6"/>
  <c r="Q36" i="6"/>
  <c r="I617" i="7" l="1"/>
  <c r="R618" i="7"/>
  <c r="K616" i="7"/>
  <c r="K35" i="6"/>
  <c r="I632" i="2"/>
  <c r="K631" i="2"/>
  <c r="J34" i="7"/>
  <c r="K34" i="7"/>
  <c r="I35" i="7"/>
  <c r="I36" i="6"/>
  <c r="R37" i="6"/>
  <c r="L617" i="7" l="1"/>
  <c r="M617" i="7" s="1"/>
  <c r="O617" i="7"/>
  <c r="J617" i="7" s="1"/>
  <c r="H618" i="7"/>
  <c r="Q618" i="7"/>
  <c r="O632" i="2"/>
  <c r="J632" i="2" s="1"/>
  <c r="L632" i="2"/>
  <c r="M632" i="2" s="1"/>
  <c r="H633" i="2"/>
  <c r="O35" i="7"/>
  <c r="J35" i="7" s="1"/>
  <c r="K35" i="7"/>
  <c r="O36" i="6"/>
  <c r="J36" i="6" s="1"/>
  <c r="K36" i="6"/>
  <c r="H37" i="6"/>
  <c r="Q37" i="6"/>
  <c r="I618" i="7" l="1"/>
  <c r="R619" i="7"/>
  <c r="K617" i="7"/>
  <c r="I633" i="2"/>
  <c r="K632" i="2"/>
  <c r="R36" i="7"/>
  <c r="I37" i="6"/>
  <c r="R38" i="6"/>
  <c r="L618" i="7" l="1"/>
  <c r="M618" i="7" s="1"/>
  <c r="O618" i="7"/>
  <c r="J618" i="7" s="1"/>
  <c r="K618" i="7"/>
  <c r="Q619" i="7"/>
  <c r="H619" i="7"/>
  <c r="O633" i="2"/>
  <c r="J633" i="2" s="1"/>
  <c r="L633" i="2"/>
  <c r="M633" i="2" s="1"/>
  <c r="H634" i="2"/>
  <c r="Q36" i="7"/>
  <c r="H36" i="7"/>
  <c r="O37" i="6"/>
  <c r="J37" i="6" s="1"/>
  <c r="H38" i="6"/>
  <c r="Q38" i="6"/>
  <c r="I619" i="7" l="1"/>
  <c r="R620" i="7"/>
  <c r="I634" i="2"/>
  <c r="K633" i="2"/>
  <c r="R37" i="7"/>
  <c r="I36" i="7"/>
  <c r="I38" i="6"/>
  <c r="R39" i="6"/>
  <c r="K37" i="6"/>
  <c r="O619" i="7" l="1"/>
  <c r="J619" i="7" s="1"/>
  <c r="L619" i="7"/>
  <c r="M619" i="7" s="1"/>
  <c r="K619" i="7"/>
  <c r="Q620" i="7"/>
  <c r="H620" i="7"/>
  <c r="O634" i="2"/>
  <c r="J634" i="2" s="1"/>
  <c r="L634" i="2"/>
  <c r="M634" i="2" s="1"/>
  <c r="H635" i="2"/>
  <c r="Q37" i="7"/>
  <c r="H37" i="7"/>
  <c r="O36" i="7"/>
  <c r="J36" i="7" s="1"/>
  <c r="O38" i="6"/>
  <c r="J38" i="6" s="1"/>
  <c r="H39" i="6"/>
  <c r="Q39" i="6"/>
  <c r="I620" i="7" l="1"/>
  <c r="R621" i="7"/>
  <c r="I635" i="2"/>
  <c r="K634" i="2"/>
  <c r="I37" i="7"/>
  <c r="R38" i="7"/>
  <c r="K36" i="7"/>
  <c r="I39" i="6"/>
  <c r="R40" i="6"/>
  <c r="K38" i="6"/>
  <c r="L620" i="7" l="1"/>
  <c r="M620" i="7" s="1"/>
  <c r="O620" i="7"/>
  <c r="J620" i="7" s="1"/>
  <c r="H621" i="7"/>
  <c r="Q621" i="7"/>
  <c r="O635" i="2"/>
  <c r="J635" i="2" s="1"/>
  <c r="L635" i="2"/>
  <c r="M635" i="2" s="1"/>
  <c r="H636" i="2"/>
  <c r="O37" i="7"/>
  <c r="J37" i="7" s="1"/>
  <c r="Q38" i="7"/>
  <c r="H38" i="7"/>
  <c r="O39" i="6"/>
  <c r="J39" i="6" s="1"/>
  <c r="H40" i="6"/>
  <c r="Q40" i="6"/>
  <c r="I621" i="7" l="1"/>
  <c r="R622" i="7"/>
  <c r="K620" i="7"/>
  <c r="K37" i="7"/>
  <c r="K39" i="6"/>
  <c r="I636" i="2"/>
  <c r="K635" i="2"/>
  <c r="I38" i="7"/>
  <c r="R39" i="7"/>
  <c r="I40" i="6"/>
  <c r="R41" i="6"/>
  <c r="L621" i="7" l="1"/>
  <c r="M621" i="7" s="1"/>
  <c r="O621" i="7"/>
  <c r="J621" i="7" s="1"/>
  <c r="Q622" i="7"/>
  <c r="H622" i="7"/>
  <c r="O636" i="2"/>
  <c r="J636" i="2" s="1"/>
  <c r="L636" i="2"/>
  <c r="M636" i="2" s="1"/>
  <c r="H637" i="2"/>
  <c r="O38" i="7"/>
  <c r="J38" i="7" s="1"/>
  <c r="K38" i="7"/>
  <c r="H39" i="7"/>
  <c r="Q39" i="7"/>
  <c r="O40" i="6"/>
  <c r="J40" i="6" s="1"/>
  <c r="H41" i="6"/>
  <c r="Q41" i="6"/>
  <c r="I622" i="7" l="1"/>
  <c r="R623" i="7"/>
  <c r="K621" i="7"/>
  <c r="I637" i="2"/>
  <c r="K636" i="2"/>
  <c r="I39" i="7"/>
  <c r="R40" i="7"/>
  <c r="I41" i="6"/>
  <c r="R42" i="6"/>
  <c r="K40" i="6"/>
  <c r="L622" i="7" l="1"/>
  <c r="M622" i="7" s="1"/>
  <c r="O622" i="7"/>
  <c r="J622" i="7" s="1"/>
  <c r="H623" i="7"/>
  <c r="Q623" i="7"/>
  <c r="O637" i="2"/>
  <c r="J637" i="2" s="1"/>
  <c r="L637" i="2"/>
  <c r="M637" i="2" s="1"/>
  <c r="H638" i="2"/>
  <c r="Q40" i="7"/>
  <c r="O39" i="7"/>
  <c r="H40" i="7"/>
  <c r="O41" i="6"/>
  <c r="J41" i="6" s="1"/>
  <c r="K41" i="6"/>
  <c r="H42" i="6"/>
  <c r="Q42" i="6"/>
  <c r="I623" i="7" l="1"/>
  <c r="R624" i="7"/>
  <c r="K622" i="7"/>
  <c r="I638" i="2"/>
  <c r="K637" i="2"/>
  <c r="I40" i="7"/>
  <c r="R41" i="7"/>
  <c r="J39" i="7"/>
  <c r="K39" i="7"/>
  <c r="I42" i="6"/>
  <c r="R43" i="6"/>
  <c r="L623" i="7" l="1"/>
  <c r="M623" i="7" s="1"/>
  <c r="O623" i="7"/>
  <c r="J623" i="7" s="1"/>
  <c r="Q624" i="7"/>
  <c r="H624" i="7"/>
  <c r="O638" i="2"/>
  <c r="J638" i="2" s="1"/>
  <c r="K638" i="2"/>
  <c r="L638" i="2"/>
  <c r="M638" i="2" s="1"/>
  <c r="H639" i="2"/>
  <c r="O40" i="7"/>
  <c r="J40" i="7" s="1"/>
  <c r="H41" i="7"/>
  <c r="Q41" i="7"/>
  <c r="O42" i="6"/>
  <c r="J42" i="6" s="1"/>
  <c r="H43" i="6"/>
  <c r="Q43" i="6"/>
  <c r="I624" i="7" l="1"/>
  <c r="R625" i="7"/>
  <c r="K623" i="7"/>
  <c r="K40" i="7"/>
  <c r="K42" i="6"/>
  <c r="I639" i="2"/>
  <c r="I41" i="7"/>
  <c r="R42" i="7"/>
  <c r="I43" i="6"/>
  <c r="R44" i="6"/>
  <c r="L624" i="7" l="1"/>
  <c r="M624" i="7" s="1"/>
  <c r="O624" i="7"/>
  <c r="J624" i="7" s="1"/>
  <c r="K624" i="7"/>
  <c r="Q625" i="7"/>
  <c r="H625" i="7"/>
  <c r="O639" i="2"/>
  <c r="J639" i="2" s="1"/>
  <c r="L639" i="2"/>
  <c r="M639" i="2" s="1"/>
  <c r="H640" i="2"/>
  <c r="O41" i="7"/>
  <c r="J41" i="7" s="1"/>
  <c r="H42" i="7"/>
  <c r="Q42" i="7"/>
  <c r="O43" i="6"/>
  <c r="J43" i="6" s="1"/>
  <c r="H44" i="6"/>
  <c r="Q44" i="6"/>
  <c r="I625" i="7" l="1"/>
  <c r="R626" i="7"/>
  <c r="K43" i="6"/>
  <c r="I640" i="2"/>
  <c r="K639" i="2"/>
  <c r="I42" i="7"/>
  <c r="K41" i="7"/>
  <c r="I44" i="6"/>
  <c r="R45" i="6"/>
  <c r="O625" i="7" l="1"/>
  <c r="J625" i="7" s="1"/>
  <c r="L625" i="7"/>
  <c r="M625" i="7" s="1"/>
  <c r="K625" i="7"/>
  <c r="H626" i="7"/>
  <c r="Q626" i="7"/>
  <c r="O640" i="2"/>
  <c r="J640" i="2" s="1"/>
  <c r="L640" i="2"/>
  <c r="M640" i="2" s="1"/>
  <c r="H641" i="2"/>
  <c r="O42" i="7"/>
  <c r="J42" i="7" s="1"/>
  <c r="K42" i="7"/>
  <c r="O44" i="6"/>
  <c r="J44" i="6" s="1"/>
  <c r="H45" i="6"/>
  <c r="Q45" i="6"/>
  <c r="I626" i="7" l="1"/>
  <c r="R627" i="7"/>
  <c r="K44" i="6"/>
  <c r="I641" i="2"/>
  <c r="K640" i="2"/>
  <c r="R43" i="7"/>
  <c r="I45" i="6"/>
  <c r="R46" i="6"/>
  <c r="K626" i="7" l="1"/>
  <c r="L626" i="7"/>
  <c r="M626" i="7" s="1"/>
  <c r="O626" i="7"/>
  <c r="J626" i="7" s="1"/>
  <c r="Q627" i="7"/>
  <c r="H627" i="7"/>
  <c r="O641" i="2"/>
  <c r="J641" i="2" s="1"/>
  <c r="K641" i="2"/>
  <c r="L641" i="2"/>
  <c r="M641" i="2" s="1"/>
  <c r="H642" i="2"/>
  <c r="H43" i="7"/>
  <c r="Q43" i="7"/>
  <c r="O45" i="6"/>
  <c r="J45" i="6" s="1"/>
  <c r="K45" i="6"/>
  <c r="H46" i="6"/>
  <c r="Q46" i="6"/>
  <c r="I627" i="7" l="1"/>
  <c r="R628" i="7"/>
  <c r="I642" i="2"/>
  <c r="R44" i="7"/>
  <c r="I43" i="7"/>
  <c r="I46" i="6"/>
  <c r="R47" i="6"/>
  <c r="L627" i="7" l="1"/>
  <c r="M627" i="7" s="1"/>
  <c r="O627" i="7"/>
  <c r="J627" i="7" s="1"/>
  <c r="H628" i="7"/>
  <c r="Q628" i="7"/>
  <c r="O642" i="2"/>
  <c r="J642" i="2" s="1"/>
  <c r="L642" i="2"/>
  <c r="M642" i="2" s="1"/>
  <c r="H643" i="2"/>
  <c r="Q44" i="7"/>
  <c r="H44" i="7"/>
  <c r="O43" i="7"/>
  <c r="J43" i="7" s="1"/>
  <c r="O46" i="6"/>
  <c r="J46" i="6" s="1"/>
  <c r="H47" i="6"/>
  <c r="Q47" i="6"/>
  <c r="I628" i="7" l="1"/>
  <c r="R629" i="7"/>
  <c r="K627" i="7"/>
  <c r="K46" i="6"/>
  <c r="I643" i="2"/>
  <c r="K642" i="2"/>
  <c r="I44" i="7"/>
  <c r="R45" i="7"/>
  <c r="K43" i="7"/>
  <c r="I47" i="6"/>
  <c r="R48" i="6"/>
  <c r="L628" i="7" l="1"/>
  <c r="M628" i="7" s="1"/>
  <c r="O628" i="7"/>
  <c r="J628" i="7" s="1"/>
  <c r="H629" i="7"/>
  <c r="Q629" i="7"/>
  <c r="K643" i="2"/>
  <c r="O643" i="2"/>
  <c r="J643" i="2" s="1"/>
  <c r="L643" i="2"/>
  <c r="M643" i="2" s="1"/>
  <c r="H644" i="2"/>
  <c r="O44" i="7"/>
  <c r="J44" i="7" s="1"/>
  <c r="K44" i="7"/>
  <c r="H45" i="7"/>
  <c r="Q45" i="7"/>
  <c r="O47" i="6"/>
  <c r="J47" i="6" s="1"/>
  <c r="H48" i="6"/>
  <c r="Q48" i="6"/>
  <c r="I629" i="7" l="1"/>
  <c r="R630" i="7"/>
  <c r="K628" i="7"/>
  <c r="K47" i="6"/>
  <c r="I644" i="2"/>
  <c r="I45" i="7"/>
  <c r="R46" i="7"/>
  <c r="I48" i="6"/>
  <c r="R49" i="6"/>
  <c r="O629" i="7" l="1"/>
  <c r="J629" i="7" s="1"/>
  <c r="L629" i="7"/>
  <c r="M629" i="7" s="1"/>
  <c r="Q630" i="7"/>
  <c r="H630" i="7"/>
  <c r="O644" i="2"/>
  <c r="J644" i="2" s="1"/>
  <c r="K644" i="2"/>
  <c r="L644" i="2"/>
  <c r="M644" i="2" s="1"/>
  <c r="H645" i="2"/>
  <c r="O45" i="7"/>
  <c r="J45" i="7" s="1"/>
  <c r="K45" i="7"/>
  <c r="Q46" i="7"/>
  <c r="H46" i="7"/>
  <c r="O48" i="6"/>
  <c r="J48" i="6" s="1"/>
  <c r="H49" i="6"/>
  <c r="Q49" i="6"/>
  <c r="I630" i="7" l="1"/>
  <c r="R631" i="7"/>
  <c r="K629" i="7"/>
  <c r="K48" i="6"/>
  <c r="I645" i="2"/>
  <c r="I46" i="7"/>
  <c r="R47" i="7"/>
  <c r="I49" i="6"/>
  <c r="R50" i="6"/>
  <c r="L630" i="7" l="1"/>
  <c r="M630" i="7" s="1"/>
  <c r="O630" i="7"/>
  <c r="J630" i="7" s="1"/>
  <c r="H631" i="7"/>
  <c r="Q631" i="7"/>
  <c r="O645" i="2"/>
  <c r="J645" i="2" s="1"/>
  <c r="L645" i="2"/>
  <c r="M645" i="2" s="1"/>
  <c r="H646" i="2"/>
  <c r="O46" i="7"/>
  <c r="J46" i="7" s="1"/>
  <c r="K46" i="7"/>
  <c r="Q47" i="7"/>
  <c r="H47" i="7"/>
  <c r="O49" i="6"/>
  <c r="J49" i="6" s="1"/>
  <c r="H50" i="6"/>
  <c r="Q50" i="6"/>
  <c r="I631" i="7" l="1"/>
  <c r="R632" i="7"/>
  <c r="K630" i="7"/>
  <c r="K49" i="6"/>
  <c r="I646" i="2"/>
  <c r="K645" i="2"/>
  <c r="I47" i="7"/>
  <c r="R48" i="7"/>
  <c r="I50" i="6"/>
  <c r="R51" i="6"/>
  <c r="O631" i="7" l="1"/>
  <c r="J631" i="7" s="1"/>
  <c r="L631" i="7"/>
  <c r="M631" i="7" s="1"/>
  <c r="K631" i="7"/>
  <c r="H632" i="7"/>
  <c r="Q632" i="7"/>
  <c r="O646" i="2"/>
  <c r="J646" i="2" s="1"/>
  <c r="L646" i="2"/>
  <c r="M646" i="2" s="1"/>
  <c r="H647" i="2"/>
  <c r="O47" i="7"/>
  <c r="J47" i="7" s="1"/>
  <c r="K47" i="7"/>
  <c r="Q48" i="7"/>
  <c r="H48" i="7"/>
  <c r="O50" i="6"/>
  <c r="J50" i="6" s="1"/>
  <c r="H51" i="6"/>
  <c r="Q51" i="6"/>
  <c r="I632" i="7" l="1"/>
  <c r="R633" i="7"/>
  <c r="I647" i="2"/>
  <c r="K646" i="2"/>
  <c r="I48" i="7"/>
  <c r="R49" i="7"/>
  <c r="I51" i="6"/>
  <c r="R52" i="6"/>
  <c r="K50" i="6"/>
  <c r="L632" i="7" l="1"/>
  <c r="M632" i="7" s="1"/>
  <c r="O632" i="7"/>
  <c r="J632" i="7" s="1"/>
  <c r="K632" i="7"/>
  <c r="Q633" i="7"/>
  <c r="H633" i="7"/>
  <c r="O647" i="2"/>
  <c r="J647" i="2" s="1"/>
  <c r="L647" i="2"/>
  <c r="M647" i="2" s="1"/>
  <c r="H648" i="2"/>
  <c r="O48" i="7"/>
  <c r="J48" i="7" s="1"/>
  <c r="Q49" i="7"/>
  <c r="H49" i="7"/>
  <c r="O51" i="6"/>
  <c r="J51" i="6" s="1"/>
  <c r="H52" i="6"/>
  <c r="Q52" i="6"/>
  <c r="I633" i="7" l="1"/>
  <c r="R634" i="7"/>
  <c r="K48" i="7"/>
  <c r="K51" i="6"/>
  <c r="K647" i="2"/>
  <c r="I648" i="2"/>
  <c r="I49" i="7"/>
  <c r="R50" i="7"/>
  <c r="I52" i="6"/>
  <c r="R53" i="6"/>
  <c r="L633" i="7" l="1"/>
  <c r="M633" i="7" s="1"/>
  <c r="O633" i="7"/>
  <c r="J633" i="7" s="1"/>
  <c r="H634" i="7"/>
  <c r="Q634" i="7"/>
  <c r="O648" i="2"/>
  <c r="J648" i="2" s="1"/>
  <c r="L648" i="2"/>
  <c r="M648" i="2" s="1"/>
  <c r="H649" i="2"/>
  <c r="O49" i="7"/>
  <c r="J49" i="7" s="1"/>
  <c r="K49" i="7"/>
  <c r="H50" i="7"/>
  <c r="Q50" i="7"/>
  <c r="O52" i="6"/>
  <c r="J52" i="6" s="1"/>
  <c r="H53" i="6"/>
  <c r="Q53" i="6"/>
  <c r="I634" i="7" l="1"/>
  <c r="R635" i="7"/>
  <c r="K633" i="7"/>
  <c r="K52" i="6"/>
  <c r="I649" i="2"/>
  <c r="K648" i="2"/>
  <c r="I50" i="7"/>
  <c r="R51" i="7"/>
  <c r="I53" i="6"/>
  <c r="R54" i="6"/>
  <c r="L634" i="7" l="1"/>
  <c r="M634" i="7" s="1"/>
  <c r="O634" i="7"/>
  <c r="J634" i="7" s="1"/>
  <c r="H635" i="7"/>
  <c r="Q635" i="7"/>
  <c r="O649" i="2"/>
  <c r="J649" i="2" s="1"/>
  <c r="L649" i="2"/>
  <c r="M649" i="2" s="1"/>
  <c r="H650" i="2"/>
  <c r="O50" i="7"/>
  <c r="J50" i="7" s="1"/>
  <c r="Q51" i="7"/>
  <c r="H51" i="7"/>
  <c r="O53" i="6"/>
  <c r="J53" i="6" s="1"/>
  <c r="H54" i="6"/>
  <c r="Q54" i="6"/>
  <c r="I635" i="7" l="1"/>
  <c r="R636" i="7"/>
  <c r="K634" i="7"/>
  <c r="K50" i="7"/>
  <c r="I650" i="2"/>
  <c r="K649" i="2"/>
  <c r="I51" i="7"/>
  <c r="R52" i="7"/>
  <c r="I54" i="6"/>
  <c r="R55" i="6"/>
  <c r="K53" i="6"/>
  <c r="O635" i="7" l="1"/>
  <c r="J635" i="7" s="1"/>
  <c r="L635" i="7"/>
  <c r="M635" i="7" s="1"/>
  <c r="Q636" i="7"/>
  <c r="H636" i="7"/>
  <c r="O650" i="2"/>
  <c r="J650" i="2" s="1"/>
  <c r="L650" i="2"/>
  <c r="M650" i="2" s="1"/>
  <c r="H651" i="2"/>
  <c r="O51" i="7"/>
  <c r="J51" i="7" s="1"/>
  <c r="K51" i="7"/>
  <c r="H52" i="7"/>
  <c r="Q52" i="7"/>
  <c r="O54" i="6"/>
  <c r="J54" i="6" s="1"/>
  <c r="H55" i="6"/>
  <c r="Q55" i="6"/>
  <c r="I636" i="7" l="1"/>
  <c r="R637" i="7"/>
  <c r="K635" i="7"/>
  <c r="K54" i="6"/>
  <c r="K650" i="2"/>
  <c r="I651" i="2"/>
  <c r="I52" i="7"/>
  <c r="R53" i="7"/>
  <c r="I55" i="6"/>
  <c r="R56" i="6"/>
  <c r="L636" i="7" l="1"/>
  <c r="M636" i="7" s="1"/>
  <c r="O636" i="7"/>
  <c r="J636" i="7" s="1"/>
  <c r="H637" i="7"/>
  <c r="Q637" i="7"/>
  <c r="O651" i="2"/>
  <c r="J651" i="2" s="1"/>
  <c r="L651" i="2"/>
  <c r="M651" i="2" s="1"/>
  <c r="H652" i="2"/>
  <c r="O52" i="7"/>
  <c r="J52" i="7" s="1"/>
  <c r="K52" i="7"/>
  <c r="H53" i="7"/>
  <c r="Q53" i="7"/>
  <c r="O55" i="6"/>
  <c r="J55" i="6" s="1"/>
  <c r="H56" i="6"/>
  <c r="Q56" i="6"/>
  <c r="I637" i="7" l="1"/>
  <c r="R638" i="7"/>
  <c r="K636" i="7"/>
  <c r="K55" i="6"/>
  <c r="I652" i="2"/>
  <c r="K651" i="2"/>
  <c r="I53" i="7"/>
  <c r="R54" i="7"/>
  <c r="I56" i="6"/>
  <c r="R57" i="6"/>
  <c r="O637" i="7" l="1"/>
  <c r="J637" i="7" s="1"/>
  <c r="K637" i="7"/>
  <c r="L637" i="7"/>
  <c r="M637" i="7" s="1"/>
  <c r="Q638" i="7"/>
  <c r="H638" i="7"/>
  <c r="O652" i="2"/>
  <c r="J652" i="2" s="1"/>
  <c r="L652" i="2"/>
  <c r="M652" i="2" s="1"/>
  <c r="H653" i="2"/>
  <c r="O53" i="7"/>
  <c r="J53" i="7" s="1"/>
  <c r="K53" i="7"/>
  <c r="Q54" i="7"/>
  <c r="H54" i="7"/>
  <c r="O56" i="6"/>
  <c r="J56" i="6" s="1"/>
  <c r="H57" i="6"/>
  <c r="Q57" i="6"/>
  <c r="I638" i="7" l="1"/>
  <c r="R639" i="7"/>
  <c r="K56" i="6"/>
  <c r="I653" i="2"/>
  <c r="K652" i="2"/>
  <c r="I54" i="7"/>
  <c r="R55" i="7"/>
  <c r="I57" i="6"/>
  <c r="R58" i="6"/>
  <c r="L638" i="7" l="1"/>
  <c r="M638" i="7" s="1"/>
  <c r="O638" i="7"/>
  <c r="J638" i="7" s="1"/>
  <c r="Q639" i="7"/>
  <c r="H639" i="7"/>
  <c r="O653" i="2"/>
  <c r="J653" i="2" s="1"/>
  <c r="K653" i="2"/>
  <c r="L653" i="2"/>
  <c r="M653" i="2" s="1"/>
  <c r="H654" i="2"/>
  <c r="O54" i="7"/>
  <c r="J54" i="7" s="1"/>
  <c r="K54" i="7"/>
  <c r="H55" i="7"/>
  <c r="Q55" i="7"/>
  <c r="O57" i="6"/>
  <c r="J57" i="6" s="1"/>
  <c r="H58" i="6"/>
  <c r="Q58" i="6"/>
  <c r="I639" i="7" l="1"/>
  <c r="R640" i="7"/>
  <c r="K638" i="7"/>
  <c r="I654" i="2"/>
  <c r="I55" i="7"/>
  <c r="R56" i="7"/>
  <c r="I58" i="6"/>
  <c r="R59" i="6"/>
  <c r="K57" i="6"/>
  <c r="L639" i="7" l="1"/>
  <c r="M639" i="7" s="1"/>
  <c r="O639" i="7"/>
  <c r="J639" i="7" s="1"/>
  <c r="H640" i="7"/>
  <c r="Q640" i="7"/>
  <c r="O654" i="2"/>
  <c r="J654" i="2" s="1"/>
  <c r="L654" i="2"/>
  <c r="M654" i="2" s="1"/>
  <c r="H655" i="2"/>
  <c r="O55" i="7"/>
  <c r="J55" i="7" s="1"/>
  <c r="K55" i="7"/>
  <c r="H56" i="7"/>
  <c r="Q56" i="7"/>
  <c r="O58" i="6"/>
  <c r="J58" i="6" s="1"/>
  <c r="H59" i="6"/>
  <c r="Q59" i="6"/>
  <c r="I640" i="7" l="1"/>
  <c r="R641" i="7"/>
  <c r="K639" i="7"/>
  <c r="I655" i="2"/>
  <c r="K654" i="2"/>
  <c r="I56" i="7"/>
  <c r="R57" i="7"/>
  <c r="I59" i="6"/>
  <c r="R60" i="6"/>
  <c r="K58" i="6"/>
  <c r="L640" i="7" l="1"/>
  <c r="M640" i="7" s="1"/>
  <c r="O640" i="7"/>
  <c r="J640" i="7" s="1"/>
  <c r="Q641" i="7"/>
  <c r="H641" i="7"/>
  <c r="O655" i="2"/>
  <c r="J655" i="2" s="1"/>
  <c r="L655" i="2"/>
  <c r="M655" i="2" s="1"/>
  <c r="H656" i="2"/>
  <c r="O56" i="7"/>
  <c r="J56" i="7" s="1"/>
  <c r="K56" i="7"/>
  <c r="H57" i="7"/>
  <c r="Q57" i="7"/>
  <c r="O59" i="6"/>
  <c r="J59" i="6" s="1"/>
  <c r="H60" i="6"/>
  <c r="Q60" i="6"/>
  <c r="I641" i="7" l="1"/>
  <c r="R642" i="7"/>
  <c r="K640" i="7"/>
  <c r="I656" i="2"/>
  <c r="K655" i="2"/>
  <c r="I57" i="7"/>
  <c r="R58" i="7"/>
  <c r="I60" i="6"/>
  <c r="R61" i="6"/>
  <c r="K59" i="6"/>
  <c r="O641" i="7" l="1"/>
  <c r="J641" i="7" s="1"/>
  <c r="L641" i="7"/>
  <c r="M641" i="7" s="1"/>
  <c r="Q642" i="7"/>
  <c r="H642" i="7"/>
  <c r="O656" i="2"/>
  <c r="J656" i="2" s="1"/>
  <c r="K656" i="2"/>
  <c r="L656" i="2"/>
  <c r="M656" i="2" s="1"/>
  <c r="H657" i="2"/>
  <c r="O57" i="7"/>
  <c r="J57" i="7" s="1"/>
  <c r="K57" i="7"/>
  <c r="H58" i="7"/>
  <c r="Q58" i="7"/>
  <c r="O60" i="6"/>
  <c r="J60" i="6" s="1"/>
  <c r="H61" i="6"/>
  <c r="Q61" i="6"/>
  <c r="I642" i="7" l="1"/>
  <c r="R643" i="7"/>
  <c r="K641" i="7"/>
  <c r="I657" i="2"/>
  <c r="I58" i="7"/>
  <c r="R59" i="7"/>
  <c r="I61" i="6"/>
  <c r="R62" i="6"/>
  <c r="K60" i="6"/>
  <c r="L642" i="7" l="1"/>
  <c r="M642" i="7" s="1"/>
  <c r="O642" i="7"/>
  <c r="J642" i="7" s="1"/>
  <c r="K642" i="7"/>
  <c r="H643" i="7"/>
  <c r="Q643" i="7"/>
  <c r="O657" i="2"/>
  <c r="J657" i="2" s="1"/>
  <c r="L657" i="2"/>
  <c r="M657" i="2" s="1"/>
  <c r="H658" i="2"/>
  <c r="O58" i="7"/>
  <c r="J58" i="7" s="1"/>
  <c r="K58" i="7"/>
  <c r="Q59" i="7"/>
  <c r="H59" i="7"/>
  <c r="O61" i="6"/>
  <c r="J61" i="6" s="1"/>
  <c r="H62" i="6"/>
  <c r="Q62" i="6"/>
  <c r="I643" i="7" l="1"/>
  <c r="R644" i="7"/>
  <c r="I658" i="2"/>
  <c r="K657" i="2"/>
  <c r="I59" i="7"/>
  <c r="R60" i="7"/>
  <c r="I62" i="6"/>
  <c r="R63" i="6"/>
  <c r="K61" i="6"/>
  <c r="O643" i="7" l="1"/>
  <c r="J643" i="7" s="1"/>
  <c r="K643" i="7"/>
  <c r="L643" i="7"/>
  <c r="M643" i="7" s="1"/>
  <c r="Q644" i="7"/>
  <c r="H644" i="7"/>
  <c r="O658" i="2"/>
  <c r="J658" i="2" s="1"/>
  <c r="L658" i="2"/>
  <c r="M658" i="2" s="1"/>
  <c r="H659" i="2"/>
  <c r="O59" i="7"/>
  <c r="J59" i="7" s="1"/>
  <c r="K59" i="7"/>
  <c r="H60" i="7"/>
  <c r="Q60" i="7"/>
  <c r="O62" i="6"/>
  <c r="J62" i="6" s="1"/>
  <c r="H63" i="6"/>
  <c r="Q63" i="6"/>
  <c r="I644" i="7" l="1"/>
  <c r="R645" i="7"/>
  <c r="K62" i="6"/>
  <c r="I659" i="2"/>
  <c r="K658" i="2"/>
  <c r="I60" i="7"/>
  <c r="R61" i="7"/>
  <c r="I63" i="6"/>
  <c r="R64" i="6"/>
  <c r="L644" i="7" l="1"/>
  <c r="M644" i="7" s="1"/>
  <c r="O644" i="7"/>
  <c r="J644" i="7" s="1"/>
  <c r="Q645" i="7"/>
  <c r="H645" i="7"/>
  <c r="O659" i="2"/>
  <c r="J659" i="2" s="1"/>
  <c r="K659" i="2"/>
  <c r="L659" i="2"/>
  <c r="M659" i="2" s="1"/>
  <c r="H660" i="2"/>
  <c r="O60" i="7"/>
  <c r="J60" i="7" s="1"/>
  <c r="K60" i="7"/>
  <c r="H61" i="7"/>
  <c r="Q61" i="7"/>
  <c r="O63" i="6"/>
  <c r="J63" i="6" s="1"/>
  <c r="H64" i="6"/>
  <c r="Q64" i="6"/>
  <c r="I645" i="7" l="1"/>
  <c r="R646" i="7"/>
  <c r="K644" i="7"/>
  <c r="K63" i="6"/>
  <c r="I660" i="2"/>
  <c r="I61" i="7"/>
  <c r="R62" i="7"/>
  <c r="I64" i="6"/>
  <c r="L645" i="7" l="1"/>
  <c r="M645" i="7" s="1"/>
  <c r="O645" i="7"/>
  <c r="J645" i="7" s="1"/>
  <c r="H646" i="7"/>
  <c r="Q646" i="7"/>
  <c r="O660" i="2"/>
  <c r="J660" i="2" s="1"/>
  <c r="L660" i="2"/>
  <c r="M660" i="2" s="1"/>
  <c r="H661" i="2"/>
  <c r="O61" i="7"/>
  <c r="J61" i="7" s="1"/>
  <c r="K61" i="7"/>
  <c r="Q62" i="7"/>
  <c r="H62" i="7"/>
  <c r="O64" i="6"/>
  <c r="J64" i="6" s="1"/>
  <c r="I646" i="7" l="1"/>
  <c r="R647" i="7"/>
  <c r="K645" i="7"/>
  <c r="K64" i="6"/>
  <c r="I661" i="2"/>
  <c r="K660" i="2"/>
  <c r="I62" i="7"/>
  <c r="R63" i="7"/>
  <c r="L646" i="7" l="1"/>
  <c r="M646" i="7" s="1"/>
  <c r="O646" i="7"/>
  <c r="J646" i="7" s="1"/>
  <c r="Q647" i="7"/>
  <c r="H647" i="7"/>
  <c r="O661" i="2"/>
  <c r="J661" i="2" s="1"/>
  <c r="L661" i="2"/>
  <c r="M661" i="2" s="1"/>
  <c r="H662" i="2"/>
  <c r="O62" i="7"/>
  <c r="J62" i="7" s="1"/>
  <c r="K62" i="7"/>
  <c r="Q63" i="7"/>
  <c r="H63" i="7"/>
  <c r="I647" i="7" l="1"/>
  <c r="R648" i="7"/>
  <c r="K646" i="7"/>
  <c r="I662" i="2"/>
  <c r="K661" i="2"/>
  <c r="I63" i="7"/>
  <c r="R64" i="7"/>
  <c r="O647" i="7" l="1"/>
  <c r="J647" i="7" s="1"/>
  <c r="L647" i="7"/>
  <c r="M647" i="7" s="1"/>
  <c r="Q648" i="7"/>
  <c r="H648" i="7"/>
  <c r="O662" i="2"/>
  <c r="J662" i="2" s="1"/>
  <c r="L662" i="2"/>
  <c r="M662" i="2" s="1"/>
  <c r="H663" i="2"/>
  <c r="O63" i="7"/>
  <c r="J63" i="7" s="1"/>
  <c r="Q64" i="7"/>
  <c r="H64" i="7"/>
  <c r="I648" i="7" l="1"/>
  <c r="R649" i="7"/>
  <c r="K647" i="7"/>
  <c r="K63" i="7"/>
  <c r="R65" i="6"/>
  <c r="K662" i="2"/>
  <c r="I663" i="2"/>
  <c r="R65" i="7"/>
  <c r="I64" i="7"/>
  <c r="L648" i="7" l="1"/>
  <c r="M648" i="7" s="1"/>
  <c r="O648" i="7"/>
  <c r="J648" i="7" s="1"/>
  <c r="K648" i="7"/>
  <c r="H649" i="7"/>
  <c r="Q649" i="7"/>
  <c r="H65" i="6"/>
  <c r="Q65" i="6"/>
  <c r="O663" i="2"/>
  <c r="J663" i="2" s="1"/>
  <c r="L663" i="2"/>
  <c r="M663" i="2" s="1"/>
  <c r="H664" i="2"/>
  <c r="O64" i="7"/>
  <c r="H65" i="7"/>
  <c r="Q65" i="7"/>
  <c r="I649" i="7" l="1"/>
  <c r="R650" i="7"/>
  <c r="I65" i="6"/>
  <c r="I664" i="2"/>
  <c r="K663" i="2"/>
  <c r="I65" i="7"/>
  <c r="R66" i="7"/>
  <c r="J64" i="7"/>
  <c r="K64" i="7"/>
  <c r="O649" i="7" l="1"/>
  <c r="J649" i="7" s="1"/>
  <c r="L649" i="7"/>
  <c r="M649" i="7" s="1"/>
  <c r="H650" i="7"/>
  <c r="Q650" i="7"/>
  <c r="O65" i="6"/>
  <c r="J65" i="6" s="1"/>
  <c r="O664" i="2"/>
  <c r="J664" i="2" s="1"/>
  <c r="L664" i="2"/>
  <c r="M664" i="2" s="1"/>
  <c r="H665" i="2"/>
  <c r="O65" i="7"/>
  <c r="J65" i="7" s="1"/>
  <c r="K65" i="7"/>
  <c r="H66" i="7"/>
  <c r="Q66" i="7"/>
  <c r="K649" i="7" l="1"/>
  <c r="I650" i="7"/>
  <c r="R651" i="7"/>
  <c r="K65" i="6"/>
  <c r="I665" i="2"/>
  <c r="K664" i="2"/>
  <c r="I66" i="7"/>
  <c r="R67" i="7"/>
  <c r="L650" i="7" l="1"/>
  <c r="M650" i="7" s="1"/>
  <c r="O650" i="7"/>
  <c r="J650" i="7" s="1"/>
  <c r="H651" i="7"/>
  <c r="Q651" i="7"/>
  <c r="H66" i="6"/>
  <c r="Q66" i="6"/>
  <c r="O665" i="2"/>
  <c r="J665" i="2" s="1"/>
  <c r="K665" i="2"/>
  <c r="L665" i="2"/>
  <c r="M665" i="2" s="1"/>
  <c r="H666" i="2"/>
  <c r="O66" i="7"/>
  <c r="J66" i="7" s="1"/>
  <c r="K66" i="7"/>
  <c r="Q67" i="7"/>
  <c r="H67" i="7"/>
  <c r="I651" i="7" l="1"/>
  <c r="R652" i="7"/>
  <c r="K650" i="7"/>
  <c r="I66" i="6"/>
  <c r="R67" i="6"/>
  <c r="I666" i="2"/>
  <c r="I67" i="7"/>
  <c r="R68" i="7"/>
  <c r="L651" i="7" l="1"/>
  <c r="M651" i="7" s="1"/>
  <c r="O651" i="7"/>
  <c r="J651" i="7" s="1"/>
  <c r="H652" i="7"/>
  <c r="Q652" i="7"/>
  <c r="O66" i="6"/>
  <c r="J66" i="6" s="1"/>
  <c r="K66" i="6"/>
  <c r="H67" i="6"/>
  <c r="Q67" i="6"/>
  <c r="O666" i="2"/>
  <c r="J666" i="2" s="1"/>
  <c r="L666" i="2"/>
  <c r="M666" i="2" s="1"/>
  <c r="H667" i="2"/>
  <c r="O67" i="7"/>
  <c r="J67" i="7" s="1"/>
  <c r="Q68" i="7"/>
  <c r="H68" i="7"/>
  <c r="I652" i="7" l="1"/>
  <c r="R653" i="7"/>
  <c r="K651" i="7"/>
  <c r="R68" i="6"/>
  <c r="I67" i="6"/>
  <c r="I667" i="2"/>
  <c r="K666" i="2"/>
  <c r="I68" i="7"/>
  <c r="R69" i="7"/>
  <c r="K67" i="7"/>
  <c r="L652" i="7" l="1"/>
  <c r="M652" i="7" s="1"/>
  <c r="O652" i="7"/>
  <c r="J652" i="7" s="1"/>
  <c r="Q653" i="7"/>
  <c r="H653" i="7"/>
  <c r="Q68" i="6"/>
  <c r="H68" i="6"/>
  <c r="O67" i="6"/>
  <c r="J67" i="6" s="1"/>
  <c r="K67" i="6"/>
  <c r="O667" i="2"/>
  <c r="J667" i="2" s="1"/>
  <c r="L667" i="2"/>
  <c r="M667" i="2" s="1"/>
  <c r="H668" i="2"/>
  <c r="O68" i="7"/>
  <c r="J68" i="7" s="1"/>
  <c r="H69" i="7"/>
  <c r="Q69" i="7"/>
  <c r="I653" i="7" l="1"/>
  <c r="R654" i="7"/>
  <c r="K652" i="7"/>
  <c r="K68" i="7"/>
  <c r="R66" i="6"/>
  <c r="I68" i="6"/>
  <c r="R69" i="6"/>
  <c r="I668" i="2"/>
  <c r="K667" i="2"/>
  <c r="I69" i="7"/>
  <c r="R70" i="7"/>
  <c r="O653" i="7" l="1"/>
  <c r="J653" i="7" s="1"/>
  <c r="L653" i="7"/>
  <c r="M653" i="7" s="1"/>
  <c r="Q654" i="7"/>
  <c r="H654" i="7"/>
  <c r="O68" i="6"/>
  <c r="J68" i="6" s="1"/>
  <c r="Q69" i="6"/>
  <c r="H69" i="6"/>
  <c r="O668" i="2"/>
  <c r="J668" i="2" s="1"/>
  <c r="L668" i="2"/>
  <c r="M668" i="2" s="1"/>
  <c r="H669" i="2"/>
  <c r="O69" i="7"/>
  <c r="J69" i="7" s="1"/>
  <c r="H70" i="7"/>
  <c r="Q70" i="7"/>
  <c r="I654" i="7" l="1"/>
  <c r="R655" i="7"/>
  <c r="K653" i="7"/>
  <c r="K69" i="7"/>
  <c r="I69" i="6"/>
  <c r="R70" i="6"/>
  <c r="K68" i="6"/>
  <c r="I669" i="2"/>
  <c r="K668" i="2"/>
  <c r="I70" i="7"/>
  <c r="R71" i="7"/>
  <c r="L654" i="7" l="1"/>
  <c r="M654" i="7" s="1"/>
  <c r="O654" i="7"/>
  <c r="J654" i="7" s="1"/>
  <c r="K654" i="7"/>
  <c r="H655" i="7"/>
  <c r="Q655" i="7"/>
  <c r="H70" i="6"/>
  <c r="O69" i="6"/>
  <c r="J69" i="6" s="1"/>
  <c r="Q70" i="6"/>
  <c r="O669" i="2"/>
  <c r="J669" i="2" s="1"/>
  <c r="L669" i="2"/>
  <c r="M669" i="2" s="1"/>
  <c r="H670" i="2"/>
  <c r="O70" i="7"/>
  <c r="J70" i="7" s="1"/>
  <c r="Q71" i="7"/>
  <c r="H71" i="7"/>
  <c r="I655" i="7" l="1"/>
  <c r="R656" i="7"/>
  <c r="K70" i="7"/>
  <c r="I70" i="6"/>
  <c r="R71" i="6"/>
  <c r="K69" i="6"/>
  <c r="I670" i="2"/>
  <c r="K669" i="2"/>
  <c r="I71" i="7"/>
  <c r="R72" i="7"/>
  <c r="O655" i="7" l="1"/>
  <c r="J655" i="7" s="1"/>
  <c r="L655" i="7"/>
  <c r="M655" i="7" s="1"/>
  <c r="Q656" i="7"/>
  <c r="H656" i="7"/>
  <c r="Q71" i="6"/>
  <c r="O70" i="6"/>
  <c r="H71" i="6"/>
  <c r="O670" i="2"/>
  <c r="J670" i="2" s="1"/>
  <c r="L670" i="2"/>
  <c r="M670" i="2" s="1"/>
  <c r="H671" i="2"/>
  <c r="O71" i="7"/>
  <c r="J71" i="7" s="1"/>
  <c r="K71" i="7"/>
  <c r="H72" i="7"/>
  <c r="Q72" i="7"/>
  <c r="K655" i="7" l="1"/>
  <c r="I656" i="7"/>
  <c r="R657" i="7"/>
  <c r="I71" i="6"/>
  <c r="R72" i="6"/>
  <c r="J70" i="6"/>
  <c r="K70" i="6"/>
  <c r="I671" i="2"/>
  <c r="K670" i="2"/>
  <c r="I72" i="7"/>
  <c r="R73" i="7"/>
  <c r="O656" i="7" l="1"/>
  <c r="J656" i="7" s="1"/>
  <c r="K656" i="7"/>
  <c r="L656" i="7"/>
  <c r="M656" i="7" s="1"/>
  <c r="Q657" i="7"/>
  <c r="H657" i="7"/>
  <c r="O71" i="6"/>
  <c r="J71" i="6" s="1"/>
  <c r="K71" i="6"/>
  <c r="H72" i="6"/>
  <c r="Q72" i="6"/>
  <c r="O671" i="2"/>
  <c r="J671" i="2" s="1"/>
  <c r="K671" i="2"/>
  <c r="L671" i="2"/>
  <c r="M671" i="2" s="1"/>
  <c r="H672" i="2"/>
  <c r="O72" i="7"/>
  <c r="J72" i="7" s="1"/>
  <c r="Q73" i="7"/>
  <c r="H73" i="7"/>
  <c r="I657" i="7" l="1"/>
  <c r="R658" i="7"/>
  <c r="K72" i="7"/>
  <c r="I72" i="6"/>
  <c r="R73" i="6"/>
  <c r="I672" i="2"/>
  <c r="I73" i="7"/>
  <c r="R74" i="7"/>
  <c r="L657" i="7" l="1"/>
  <c r="M657" i="7" s="1"/>
  <c r="O657" i="7"/>
  <c r="J657" i="7" s="1"/>
  <c r="H658" i="7"/>
  <c r="Q658" i="7"/>
  <c r="O72" i="6"/>
  <c r="J72" i="6" s="1"/>
  <c r="H73" i="6"/>
  <c r="Q73" i="6"/>
  <c r="O672" i="2"/>
  <c r="J672" i="2" s="1"/>
  <c r="L672" i="2"/>
  <c r="M672" i="2" s="1"/>
  <c r="H673" i="2"/>
  <c r="O73" i="7"/>
  <c r="J73" i="7" s="1"/>
  <c r="K73" i="7"/>
  <c r="Q74" i="7"/>
  <c r="H74" i="7"/>
  <c r="I658" i="7" l="1"/>
  <c r="R659" i="7"/>
  <c r="K657" i="7"/>
  <c r="R74" i="6"/>
  <c r="I73" i="6"/>
  <c r="K72" i="6"/>
  <c r="I673" i="2"/>
  <c r="K672" i="2"/>
  <c r="I74" i="7"/>
  <c r="R75" i="7"/>
  <c r="L658" i="7" l="1"/>
  <c r="M658" i="7" s="1"/>
  <c r="O658" i="7"/>
  <c r="J658" i="7" s="1"/>
  <c r="Q659" i="7"/>
  <c r="H659" i="7"/>
  <c r="H74" i="6"/>
  <c r="Q74" i="6"/>
  <c r="O73" i="6"/>
  <c r="J73" i="6" s="1"/>
  <c r="O673" i="2"/>
  <c r="J673" i="2" s="1"/>
  <c r="L673" i="2"/>
  <c r="M673" i="2" s="1"/>
  <c r="H674" i="2"/>
  <c r="O74" i="7"/>
  <c r="J74" i="7" s="1"/>
  <c r="K74" i="7"/>
  <c r="Q75" i="7"/>
  <c r="H75" i="7"/>
  <c r="I659" i="7" l="1"/>
  <c r="R660" i="7"/>
  <c r="K658" i="7"/>
  <c r="R75" i="6"/>
  <c r="I74" i="6"/>
  <c r="K73" i="6"/>
  <c r="I674" i="2"/>
  <c r="K673" i="2"/>
  <c r="I75" i="7"/>
  <c r="R76" i="7"/>
  <c r="O659" i="7" l="1"/>
  <c r="J659" i="7" s="1"/>
  <c r="L659" i="7"/>
  <c r="M659" i="7" s="1"/>
  <c r="Q660" i="7"/>
  <c r="H660" i="7"/>
  <c r="H75" i="6"/>
  <c r="O74" i="6"/>
  <c r="J74" i="6" s="1"/>
  <c r="K74" i="6"/>
  <c r="Q75" i="6"/>
  <c r="O674" i="2"/>
  <c r="J674" i="2" s="1"/>
  <c r="K674" i="2"/>
  <c r="L674" i="2"/>
  <c r="M674" i="2" s="1"/>
  <c r="H675" i="2"/>
  <c r="O75" i="7"/>
  <c r="J75" i="7" s="1"/>
  <c r="H76" i="7"/>
  <c r="Q76" i="7"/>
  <c r="I660" i="7" l="1"/>
  <c r="R661" i="7"/>
  <c r="K659" i="7"/>
  <c r="K75" i="7"/>
  <c r="R76" i="6"/>
  <c r="I75" i="6"/>
  <c r="I675" i="2"/>
  <c r="I76" i="7"/>
  <c r="R77" i="7"/>
  <c r="L660" i="7" l="1"/>
  <c r="M660" i="7" s="1"/>
  <c r="O660" i="7"/>
  <c r="J660" i="7" s="1"/>
  <c r="K660" i="7"/>
  <c r="H661" i="7"/>
  <c r="Q661" i="7"/>
  <c r="O75" i="6"/>
  <c r="J75" i="6" s="1"/>
  <c r="K75" i="6"/>
  <c r="H76" i="6"/>
  <c r="Q76" i="6"/>
  <c r="O675" i="2"/>
  <c r="J675" i="2" s="1"/>
  <c r="L675" i="2"/>
  <c r="M675" i="2" s="1"/>
  <c r="H676" i="2"/>
  <c r="O76" i="7"/>
  <c r="J76" i="7" s="1"/>
  <c r="K76" i="7"/>
  <c r="Q77" i="7"/>
  <c r="H77" i="7"/>
  <c r="I661" i="7" l="1"/>
  <c r="R662" i="7"/>
  <c r="R77" i="6"/>
  <c r="I76" i="6"/>
  <c r="I676" i="2"/>
  <c r="K675" i="2"/>
  <c r="I77" i="7"/>
  <c r="R78" i="7"/>
  <c r="O661" i="7" l="1"/>
  <c r="J661" i="7" s="1"/>
  <c r="L661" i="7"/>
  <c r="M661" i="7" s="1"/>
  <c r="Q662" i="7"/>
  <c r="H662" i="7"/>
  <c r="Q77" i="6"/>
  <c r="K76" i="6"/>
  <c r="O76" i="6"/>
  <c r="J76" i="6" s="1"/>
  <c r="H77" i="6"/>
  <c r="O676" i="2"/>
  <c r="J676" i="2" s="1"/>
  <c r="L676" i="2"/>
  <c r="M676" i="2" s="1"/>
  <c r="H677" i="2"/>
  <c r="O77" i="7"/>
  <c r="J77" i="7" s="1"/>
  <c r="Q78" i="7"/>
  <c r="H78" i="7"/>
  <c r="I662" i="7" l="1"/>
  <c r="R663" i="7"/>
  <c r="K661" i="7"/>
  <c r="K77" i="7"/>
  <c r="I77" i="6"/>
  <c r="R78" i="6"/>
  <c r="I677" i="2"/>
  <c r="K676" i="2"/>
  <c r="I78" i="7"/>
  <c r="R79" i="7"/>
  <c r="L662" i="7" l="1"/>
  <c r="M662" i="7" s="1"/>
  <c r="O662" i="7"/>
  <c r="J662" i="7" s="1"/>
  <c r="H663" i="7"/>
  <c r="Q663" i="7"/>
  <c r="Q78" i="6"/>
  <c r="O77" i="6"/>
  <c r="J77" i="6" s="1"/>
  <c r="H78" i="6"/>
  <c r="O677" i="2"/>
  <c r="J677" i="2" s="1"/>
  <c r="L677" i="2"/>
  <c r="M677" i="2" s="1"/>
  <c r="K677" i="2"/>
  <c r="H678" i="2"/>
  <c r="O78" i="7"/>
  <c r="J78" i="7" s="1"/>
  <c r="Q79" i="7"/>
  <c r="H79" i="7"/>
  <c r="I663" i="7" l="1"/>
  <c r="R664" i="7"/>
  <c r="K662" i="7"/>
  <c r="K78" i="7"/>
  <c r="K77" i="6"/>
  <c r="I78" i="6"/>
  <c r="R79" i="6"/>
  <c r="I678" i="2"/>
  <c r="I79" i="7"/>
  <c r="R80" i="7"/>
  <c r="L663" i="7" l="1"/>
  <c r="M663" i="7" s="1"/>
  <c r="O663" i="7"/>
  <c r="J663" i="7" s="1"/>
  <c r="H664" i="7"/>
  <c r="Q664" i="7"/>
  <c r="O78" i="6"/>
  <c r="J78" i="6" s="1"/>
  <c r="K78" i="6"/>
  <c r="Q79" i="6"/>
  <c r="H79" i="6"/>
  <c r="L678" i="2"/>
  <c r="M678" i="2" s="1"/>
  <c r="O678" i="2"/>
  <c r="J678" i="2" s="1"/>
  <c r="H679" i="2"/>
  <c r="O79" i="7"/>
  <c r="J79" i="7" s="1"/>
  <c r="Q80" i="7"/>
  <c r="H80" i="7"/>
  <c r="I664" i="7" l="1"/>
  <c r="R665" i="7"/>
  <c r="K663" i="7"/>
  <c r="K79" i="7"/>
  <c r="I79" i="6"/>
  <c r="R80" i="6"/>
  <c r="I679" i="2"/>
  <c r="K678" i="2"/>
  <c r="I80" i="7"/>
  <c r="R81" i="7"/>
  <c r="L664" i="7" l="1"/>
  <c r="M664" i="7" s="1"/>
  <c r="O664" i="7"/>
  <c r="J664" i="7" s="1"/>
  <c r="Q665" i="7"/>
  <c r="H665" i="7"/>
  <c r="O79" i="6"/>
  <c r="H80" i="6"/>
  <c r="Q80" i="6"/>
  <c r="O679" i="2"/>
  <c r="J679" i="2" s="1"/>
  <c r="L679" i="2"/>
  <c r="M679" i="2" s="1"/>
  <c r="H680" i="2"/>
  <c r="O80" i="7"/>
  <c r="J80" i="7" s="1"/>
  <c r="K80" i="7"/>
  <c r="H81" i="7"/>
  <c r="Q81" i="7"/>
  <c r="I665" i="7" l="1"/>
  <c r="R666" i="7"/>
  <c r="K664" i="7"/>
  <c r="I80" i="6"/>
  <c r="R81" i="6"/>
  <c r="K79" i="6"/>
  <c r="J79" i="6"/>
  <c r="I680" i="2"/>
  <c r="K679" i="2"/>
  <c r="I81" i="7"/>
  <c r="R82" i="7"/>
  <c r="O665" i="7" l="1"/>
  <c r="J665" i="7" s="1"/>
  <c r="L665" i="7"/>
  <c r="M665" i="7" s="1"/>
  <c r="Q666" i="7"/>
  <c r="H666" i="7"/>
  <c r="Q81" i="6"/>
  <c r="O80" i="6"/>
  <c r="H81" i="6"/>
  <c r="O680" i="2"/>
  <c r="J680" i="2" s="1"/>
  <c r="L680" i="2"/>
  <c r="M680" i="2" s="1"/>
  <c r="K680" i="2"/>
  <c r="H681" i="2"/>
  <c r="O81" i="7"/>
  <c r="J81" i="7" s="1"/>
  <c r="K81" i="7"/>
  <c r="H82" i="7"/>
  <c r="Q82" i="7"/>
  <c r="I666" i="7" l="1"/>
  <c r="R667" i="7"/>
  <c r="K665" i="7"/>
  <c r="J80" i="6"/>
  <c r="K80" i="6"/>
  <c r="R82" i="6"/>
  <c r="I81" i="6"/>
  <c r="I681" i="2"/>
  <c r="I82" i="7"/>
  <c r="R83" i="7"/>
  <c r="L666" i="7" l="1"/>
  <c r="M666" i="7" s="1"/>
  <c r="O666" i="7"/>
  <c r="J666" i="7" s="1"/>
  <c r="K666" i="7"/>
  <c r="Q667" i="7"/>
  <c r="H667" i="7"/>
  <c r="O81" i="6"/>
  <c r="J81" i="6" s="1"/>
  <c r="Q82" i="6"/>
  <c r="K81" i="6"/>
  <c r="H82" i="6"/>
  <c r="L681" i="2"/>
  <c r="M681" i="2" s="1"/>
  <c r="O681" i="2"/>
  <c r="J681" i="2" s="1"/>
  <c r="H682" i="2"/>
  <c r="O82" i="7"/>
  <c r="J82" i="7" s="1"/>
  <c r="K82" i="7"/>
  <c r="Q83" i="7"/>
  <c r="H83" i="7"/>
  <c r="I667" i="7" l="1"/>
  <c r="R668" i="7"/>
  <c r="I82" i="6"/>
  <c r="R83" i="6"/>
  <c r="I682" i="2"/>
  <c r="K681" i="2"/>
  <c r="I83" i="7"/>
  <c r="R84" i="7"/>
  <c r="O667" i="7" l="1"/>
  <c r="J667" i="7" s="1"/>
  <c r="L667" i="7"/>
  <c r="M667" i="7" s="1"/>
  <c r="K667" i="7"/>
  <c r="H668" i="7"/>
  <c r="Q668" i="7"/>
  <c r="O82" i="6"/>
  <c r="J82" i="6" s="1"/>
  <c r="K82" i="6"/>
  <c r="Q83" i="6"/>
  <c r="H83" i="6"/>
  <c r="O682" i="2"/>
  <c r="J682" i="2" s="1"/>
  <c r="L682" i="2"/>
  <c r="M682" i="2" s="1"/>
  <c r="H683" i="2"/>
  <c r="O83" i="7"/>
  <c r="J83" i="7" s="1"/>
  <c r="K83" i="7"/>
  <c r="Q84" i="7"/>
  <c r="H84" i="7"/>
  <c r="I668" i="7" l="1"/>
  <c r="R669" i="7"/>
  <c r="I83" i="6"/>
  <c r="R84" i="6"/>
  <c r="I683" i="2"/>
  <c r="K682" i="2"/>
  <c r="I84" i="7"/>
  <c r="R85" i="7"/>
  <c r="O668" i="7" l="1"/>
  <c r="J668" i="7" s="1"/>
  <c r="K668" i="7"/>
  <c r="L668" i="7"/>
  <c r="M668" i="7" s="1"/>
  <c r="H669" i="7"/>
  <c r="Q669" i="7"/>
  <c r="Q84" i="6"/>
  <c r="H84" i="6"/>
  <c r="O83" i="6"/>
  <c r="J83" i="6" s="1"/>
  <c r="O683" i="2"/>
  <c r="J683" i="2" s="1"/>
  <c r="K683" i="2"/>
  <c r="L683" i="2"/>
  <c r="M683" i="2" s="1"/>
  <c r="H684" i="2"/>
  <c r="O84" i="7"/>
  <c r="J84" i="7" s="1"/>
  <c r="K84" i="7"/>
  <c r="H85" i="7"/>
  <c r="Q85" i="7"/>
  <c r="I669" i="7" l="1"/>
  <c r="R670" i="7"/>
  <c r="K83" i="6"/>
  <c r="R85" i="6"/>
  <c r="I84" i="6"/>
  <c r="I684" i="2"/>
  <c r="I85" i="7"/>
  <c r="R86" i="7"/>
  <c r="O669" i="7" l="1"/>
  <c r="J669" i="7" s="1"/>
  <c r="L669" i="7"/>
  <c r="M669" i="7" s="1"/>
  <c r="H670" i="7"/>
  <c r="Q670" i="7"/>
  <c r="Q85" i="6"/>
  <c r="O84" i="6"/>
  <c r="J84" i="6" s="1"/>
  <c r="H85" i="6"/>
  <c r="L684" i="2"/>
  <c r="M684" i="2" s="1"/>
  <c r="O684" i="2"/>
  <c r="J684" i="2" s="1"/>
  <c r="H685" i="2"/>
  <c r="O85" i="7"/>
  <c r="J85" i="7" s="1"/>
  <c r="K85" i="7"/>
  <c r="H86" i="7"/>
  <c r="Q86" i="7"/>
  <c r="I670" i="7" l="1"/>
  <c r="R671" i="7"/>
  <c r="K669" i="7"/>
  <c r="R86" i="6"/>
  <c r="I85" i="6"/>
  <c r="K84" i="6"/>
  <c r="I685" i="2"/>
  <c r="K684" i="2"/>
  <c r="I86" i="7"/>
  <c r="R87" i="7"/>
  <c r="L670" i="7" l="1"/>
  <c r="M670" i="7" s="1"/>
  <c r="O670" i="7"/>
  <c r="J670" i="7" s="1"/>
  <c r="H671" i="7"/>
  <c r="Q671" i="7"/>
  <c r="O85" i="6"/>
  <c r="J85" i="6" s="1"/>
  <c r="H86" i="6"/>
  <c r="Q86" i="6"/>
  <c r="O685" i="2"/>
  <c r="J685" i="2" s="1"/>
  <c r="L685" i="2"/>
  <c r="M685" i="2" s="1"/>
  <c r="H686" i="2"/>
  <c r="O86" i="7"/>
  <c r="J86" i="7" s="1"/>
  <c r="Q87" i="7"/>
  <c r="H87" i="7"/>
  <c r="I671" i="7" l="1"/>
  <c r="R672" i="7"/>
  <c r="K670" i="7"/>
  <c r="K86" i="7"/>
  <c r="R87" i="6"/>
  <c r="I86" i="6"/>
  <c r="K85" i="6"/>
  <c r="I686" i="2"/>
  <c r="K685" i="2"/>
  <c r="I87" i="7"/>
  <c r="R88" i="7"/>
  <c r="O671" i="7" l="1"/>
  <c r="J671" i="7" s="1"/>
  <c r="L671" i="7"/>
  <c r="M671" i="7" s="1"/>
  <c r="Q672" i="7"/>
  <c r="H672" i="7"/>
  <c r="O86" i="6"/>
  <c r="H87" i="6"/>
  <c r="Q87" i="6"/>
  <c r="O686" i="2"/>
  <c r="J686" i="2" s="1"/>
  <c r="K686" i="2"/>
  <c r="L686" i="2"/>
  <c r="M686" i="2" s="1"/>
  <c r="H687" i="2"/>
  <c r="O87" i="7"/>
  <c r="J87" i="7" s="1"/>
  <c r="K87" i="7"/>
  <c r="Q88" i="7"/>
  <c r="H88" i="7"/>
  <c r="I672" i="7" l="1"/>
  <c r="R673" i="7"/>
  <c r="K671" i="7"/>
  <c r="R88" i="6"/>
  <c r="I87" i="6"/>
  <c r="J86" i="6"/>
  <c r="K86" i="6"/>
  <c r="I687" i="2"/>
  <c r="I88" i="7"/>
  <c r="R89" i="7"/>
  <c r="L672" i="7" l="1"/>
  <c r="M672" i="7" s="1"/>
  <c r="O672" i="7"/>
  <c r="J672" i="7" s="1"/>
  <c r="K672" i="7"/>
  <c r="H673" i="7"/>
  <c r="Q673" i="7"/>
  <c r="O87" i="6"/>
  <c r="H88" i="6"/>
  <c r="Q88" i="6"/>
  <c r="L687" i="2"/>
  <c r="M687" i="2" s="1"/>
  <c r="O687" i="2"/>
  <c r="J687" i="2" s="1"/>
  <c r="H688" i="2"/>
  <c r="O88" i="7"/>
  <c r="J88" i="7" s="1"/>
  <c r="K88" i="7"/>
  <c r="H89" i="7"/>
  <c r="Q89" i="7"/>
  <c r="I673" i="7" l="1"/>
  <c r="R674" i="7"/>
  <c r="J87" i="6"/>
  <c r="K87" i="6"/>
  <c r="I88" i="6"/>
  <c r="R89" i="6"/>
  <c r="I688" i="2"/>
  <c r="K687" i="2"/>
  <c r="I89" i="7"/>
  <c r="R90" i="7"/>
  <c r="O673" i="7" l="1"/>
  <c r="J673" i="7" s="1"/>
  <c r="K673" i="7"/>
  <c r="L673" i="7"/>
  <c r="M673" i="7" s="1"/>
  <c r="Q674" i="7"/>
  <c r="H674" i="7"/>
  <c r="Q89" i="6"/>
  <c r="O88" i="6"/>
  <c r="J88" i="6" s="1"/>
  <c r="H89" i="6"/>
  <c r="O688" i="2"/>
  <c r="J688" i="2" s="1"/>
  <c r="L688" i="2"/>
  <c r="M688" i="2" s="1"/>
  <c r="H689" i="2"/>
  <c r="O89" i="7"/>
  <c r="J89" i="7" s="1"/>
  <c r="H90" i="7"/>
  <c r="Q90" i="7"/>
  <c r="I674" i="7" l="1"/>
  <c r="R675" i="7"/>
  <c r="K89" i="7"/>
  <c r="K88" i="6"/>
  <c r="I89" i="6"/>
  <c r="R90" i="6"/>
  <c r="I689" i="2"/>
  <c r="K688" i="2"/>
  <c r="I90" i="7"/>
  <c r="R91" i="7"/>
  <c r="L674" i="7" l="1"/>
  <c r="M674" i="7" s="1"/>
  <c r="O674" i="7"/>
  <c r="J674" i="7" s="1"/>
  <c r="H675" i="7"/>
  <c r="Q675" i="7"/>
  <c r="Q90" i="6"/>
  <c r="O89" i="6"/>
  <c r="H90" i="6"/>
  <c r="O689" i="2"/>
  <c r="J689" i="2" s="1"/>
  <c r="K689" i="2"/>
  <c r="L689" i="2"/>
  <c r="M689" i="2" s="1"/>
  <c r="H690" i="2"/>
  <c r="O90" i="7"/>
  <c r="J90" i="7" s="1"/>
  <c r="K90" i="7"/>
  <c r="H91" i="7"/>
  <c r="Q91" i="7"/>
  <c r="I675" i="7" l="1"/>
  <c r="R676" i="7"/>
  <c r="K674" i="7"/>
  <c r="I90" i="6"/>
  <c r="J89" i="6"/>
  <c r="K89" i="6"/>
  <c r="I690" i="2"/>
  <c r="I91" i="7"/>
  <c r="R92" i="7"/>
  <c r="L675" i="7" l="1"/>
  <c r="M675" i="7" s="1"/>
  <c r="O675" i="7"/>
  <c r="J675" i="7" s="1"/>
  <c r="H676" i="7"/>
  <c r="Q676" i="7"/>
  <c r="O90" i="6"/>
  <c r="J90" i="6" s="1"/>
  <c r="K90" i="6"/>
  <c r="O690" i="2"/>
  <c r="J690" i="2" s="1"/>
  <c r="L690" i="2"/>
  <c r="M690" i="2" s="1"/>
  <c r="H691" i="2"/>
  <c r="O91" i="7"/>
  <c r="J91" i="7" s="1"/>
  <c r="K91" i="7"/>
  <c r="H92" i="7"/>
  <c r="Q92" i="7"/>
  <c r="I676" i="7" l="1"/>
  <c r="R677" i="7"/>
  <c r="K675" i="7"/>
  <c r="I691" i="2"/>
  <c r="K690" i="2"/>
  <c r="I92" i="7"/>
  <c r="R93" i="7"/>
  <c r="L676" i="7" l="1"/>
  <c r="M676" i="7" s="1"/>
  <c r="O676" i="7"/>
  <c r="J676" i="7" s="1"/>
  <c r="H677" i="7"/>
  <c r="Q677" i="7"/>
  <c r="H91" i="6"/>
  <c r="Q91" i="6"/>
  <c r="O691" i="2"/>
  <c r="J691" i="2" s="1"/>
  <c r="L691" i="2"/>
  <c r="M691" i="2" s="1"/>
  <c r="H692" i="2"/>
  <c r="O92" i="7"/>
  <c r="J92" i="7" s="1"/>
  <c r="K92" i="7"/>
  <c r="H93" i="7"/>
  <c r="Q93" i="7"/>
  <c r="I677" i="7" l="1"/>
  <c r="R678" i="7"/>
  <c r="K676" i="7"/>
  <c r="R92" i="6"/>
  <c r="I91" i="6"/>
  <c r="I692" i="2"/>
  <c r="K691" i="2"/>
  <c r="I93" i="7"/>
  <c r="R94" i="7"/>
  <c r="O677" i="7" l="1"/>
  <c r="J677" i="7" s="1"/>
  <c r="K677" i="7"/>
  <c r="L677" i="7"/>
  <c r="M677" i="7" s="1"/>
  <c r="Q678" i="7"/>
  <c r="H678" i="7"/>
  <c r="H92" i="6"/>
  <c r="Q92" i="6"/>
  <c r="O91" i="6"/>
  <c r="J91" i="6" s="1"/>
  <c r="O692" i="2"/>
  <c r="J692" i="2" s="1"/>
  <c r="K692" i="2"/>
  <c r="L692" i="2"/>
  <c r="M692" i="2" s="1"/>
  <c r="H693" i="2"/>
  <c r="O93" i="7"/>
  <c r="J93" i="7" s="1"/>
  <c r="H94" i="7"/>
  <c r="Q94" i="7"/>
  <c r="I678" i="7" l="1"/>
  <c r="R679" i="7"/>
  <c r="K93" i="7"/>
  <c r="I92" i="6"/>
  <c r="R93" i="6"/>
  <c r="K91" i="6"/>
  <c r="I693" i="2"/>
  <c r="I94" i="7"/>
  <c r="R95" i="7"/>
  <c r="O678" i="7" l="1"/>
  <c r="J678" i="7" s="1"/>
  <c r="L678" i="7"/>
  <c r="M678" i="7" s="1"/>
  <c r="K678" i="7"/>
  <c r="Q679" i="7"/>
  <c r="H679" i="7"/>
  <c r="O92" i="6"/>
  <c r="J92" i="6" s="1"/>
  <c r="K92" i="6"/>
  <c r="H93" i="6"/>
  <c r="Q93" i="6"/>
  <c r="L693" i="2"/>
  <c r="M693" i="2" s="1"/>
  <c r="O693" i="2"/>
  <c r="J693" i="2" s="1"/>
  <c r="H694" i="2"/>
  <c r="O94" i="7"/>
  <c r="J94" i="7" s="1"/>
  <c r="H95" i="7"/>
  <c r="Q95" i="7"/>
  <c r="I679" i="7" l="1"/>
  <c r="R680" i="7"/>
  <c r="K94" i="7"/>
  <c r="I93" i="6"/>
  <c r="R94" i="6"/>
  <c r="I694" i="2"/>
  <c r="K693" i="2"/>
  <c r="I95" i="7"/>
  <c r="R96" i="7"/>
  <c r="L679" i="7" l="1"/>
  <c r="M679" i="7" s="1"/>
  <c r="O679" i="7"/>
  <c r="J679" i="7" s="1"/>
  <c r="H680" i="7"/>
  <c r="Q680" i="7"/>
  <c r="Q94" i="6"/>
  <c r="H94" i="6"/>
  <c r="O93" i="6"/>
  <c r="J93" i="6" s="1"/>
  <c r="K93" i="6"/>
  <c r="O694" i="2"/>
  <c r="J694" i="2" s="1"/>
  <c r="L694" i="2"/>
  <c r="M694" i="2" s="1"/>
  <c r="H695" i="2"/>
  <c r="O95" i="7"/>
  <c r="J95" i="7" s="1"/>
  <c r="H96" i="7"/>
  <c r="Q96" i="7"/>
  <c r="I680" i="7" l="1"/>
  <c r="R681" i="7"/>
  <c r="K679" i="7"/>
  <c r="K95" i="7"/>
  <c r="R91" i="6"/>
  <c r="I94" i="6"/>
  <c r="R95" i="6"/>
  <c r="I695" i="2"/>
  <c r="K694" i="2"/>
  <c r="I96" i="7"/>
  <c r="R97" i="7"/>
  <c r="L680" i="7" l="1"/>
  <c r="M680" i="7" s="1"/>
  <c r="O680" i="7"/>
  <c r="J680" i="7" s="1"/>
  <c r="H681" i="7"/>
  <c r="Q681" i="7"/>
  <c r="O94" i="6"/>
  <c r="J94" i="6" s="1"/>
  <c r="K94" i="6"/>
  <c r="H95" i="6"/>
  <c r="Q95" i="6"/>
  <c r="O695" i="2"/>
  <c r="J695" i="2" s="1"/>
  <c r="K695" i="2"/>
  <c r="L695" i="2"/>
  <c r="M695" i="2" s="1"/>
  <c r="H696" i="2"/>
  <c r="O96" i="7"/>
  <c r="J96" i="7" s="1"/>
  <c r="Q97" i="7"/>
  <c r="H97" i="7"/>
  <c r="I681" i="7" l="1"/>
  <c r="R682" i="7"/>
  <c r="K680" i="7"/>
  <c r="I95" i="6"/>
  <c r="R96" i="6"/>
  <c r="I696" i="2"/>
  <c r="I97" i="7"/>
  <c r="R98" i="7"/>
  <c r="K96" i="7"/>
  <c r="O681" i="7" l="1"/>
  <c r="J681" i="7" s="1"/>
  <c r="L681" i="7"/>
  <c r="M681" i="7" s="1"/>
  <c r="Q682" i="7"/>
  <c r="H682" i="7"/>
  <c r="O95" i="6"/>
  <c r="J95" i="6" s="1"/>
  <c r="Q96" i="6"/>
  <c r="H96" i="6"/>
  <c r="O696" i="2"/>
  <c r="J696" i="2" s="1"/>
  <c r="L696" i="2"/>
  <c r="M696" i="2" s="1"/>
  <c r="H697" i="2"/>
  <c r="O97" i="7"/>
  <c r="J97" i="7" s="1"/>
  <c r="K97" i="7"/>
  <c r="H98" i="7"/>
  <c r="Q98" i="7"/>
  <c r="I682" i="7" l="1"/>
  <c r="R683" i="7"/>
  <c r="K681" i="7"/>
  <c r="I96" i="6"/>
  <c r="R97" i="6"/>
  <c r="K95" i="6"/>
  <c r="I697" i="2"/>
  <c r="K696" i="2"/>
  <c r="I98" i="7"/>
  <c r="R99" i="7"/>
  <c r="L682" i="7" l="1"/>
  <c r="M682" i="7" s="1"/>
  <c r="O682" i="7"/>
  <c r="J682" i="7" s="1"/>
  <c r="H683" i="7"/>
  <c r="Q683" i="7"/>
  <c r="O96" i="6"/>
  <c r="J96" i="6" s="1"/>
  <c r="Q97" i="6"/>
  <c r="H97" i="6"/>
  <c r="O697" i="2"/>
  <c r="J697" i="2" s="1"/>
  <c r="L697" i="2"/>
  <c r="M697" i="2" s="1"/>
  <c r="H698" i="2"/>
  <c r="O98" i="7"/>
  <c r="J98" i="7" s="1"/>
  <c r="H99" i="7"/>
  <c r="Q99" i="7"/>
  <c r="I683" i="7" l="1"/>
  <c r="R684" i="7"/>
  <c r="K682" i="7"/>
  <c r="I97" i="6"/>
  <c r="R98" i="6"/>
  <c r="K96" i="6"/>
  <c r="I698" i="2"/>
  <c r="K697" i="2"/>
  <c r="I99" i="7"/>
  <c r="R100" i="7"/>
  <c r="K98" i="7"/>
  <c r="O683" i="7" l="1"/>
  <c r="J683" i="7" s="1"/>
  <c r="K683" i="7"/>
  <c r="L683" i="7"/>
  <c r="M683" i="7" s="1"/>
  <c r="Q684" i="7"/>
  <c r="H684" i="7"/>
  <c r="O97" i="6"/>
  <c r="J97" i="6" s="1"/>
  <c r="H98" i="6"/>
  <c r="Q98" i="6"/>
  <c r="O698" i="2"/>
  <c r="J698" i="2" s="1"/>
  <c r="K698" i="2"/>
  <c r="L698" i="2"/>
  <c r="M698" i="2" s="1"/>
  <c r="H699" i="2"/>
  <c r="O99" i="7"/>
  <c r="J99" i="7" s="1"/>
  <c r="Q100" i="7"/>
  <c r="H100" i="7"/>
  <c r="I684" i="7" l="1"/>
  <c r="R685" i="7"/>
  <c r="K99" i="7"/>
  <c r="I98" i="6"/>
  <c r="R99" i="6"/>
  <c r="K97" i="6"/>
  <c r="I699" i="2"/>
  <c r="I100" i="7"/>
  <c r="R101" i="7"/>
  <c r="O684" i="7" l="1"/>
  <c r="J684" i="7" s="1"/>
  <c r="K684" i="7"/>
  <c r="L684" i="7"/>
  <c r="M684" i="7" s="1"/>
  <c r="H685" i="7"/>
  <c r="Q685" i="7"/>
  <c r="Q99" i="6"/>
  <c r="O98" i="6"/>
  <c r="J98" i="6" s="1"/>
  <c r="K98" i="6"/>
  <c r="H99" i="6"/>
  <c r="O699" i="2"/>
  <c r="J699" i="2" s="1"/>
  <c r="L699" i="2"/>
  <c r="M699" i="2" s="1"/>
  <c r="H700" i="2"/>
  <c r="O100" i="7"/>
  <c r="J100" i="7" s="1"/>
  <c r="Q101" i="7"/>
  <c r="H101" i="7"/>
  <c r="I685" i="7" l="1"/>
  <c r="R686" i="7"/>
  <c r="K100" i="7"/>
  <c r="R100" i="6"/>
  <c r="I99" i="6"/>
  <c r="I700" i="2"/>
  <c r="K699" i="2"/>
  <c r="I101" i="7"/>
  <c r="R102" i="7"/>
  <c r="L685" i="7" l="1"/>
  <c r="M685" i="7" s="1"/>
  <c r="O685" i="7"/>
  <c r="J685" i="7" s="1"/>
  <c r="Q686" i="7"/>
  <c r="H686" i="7"/>
  <c r="H100" i="6"/>
  <c r="O99" i="6"/>
  <c r="J99" i="6" s="1"/>
  <c r="Q100" i="6"/>
  <c r="O700" i="2"/>
  <c r="J700" i="2" s="1"/>
  <c r="L700" i="2"/>
  <c r="M700" i="2" s="1"/>
  <c r="H701" i="2"/>
  <c r="O101" i="7"/>
  <c r="J101" i="7" s="1"/>
  <c r="H102" i="7"/>
  <c r="Q102" i="7"/>
  <c r="I686" i="7" l="1"/>
  <c r="R687" i="7"/>
  <c r="K685" i="7"/>
  <c r="K101" i="7"/>
  <c r="I100" i="6"/>
  <c r="R101" i="6"/>
  <c r="K99" i="6"/>
  <c r="I701" i="2"/>
  <c r="K700" i="2"/>
  <c r="I102" i="7"/>
  <c r="R103" i="7"/>
  <c r="L686" i="7" l="1"/>
  <c r="M686" i="7" s="1"/>
  <c r="O686" i="7"/>
  <c r="J686" i="7" s="1"/>
  <c r="H687" i="7"/>
  <c r="Q687" i="7"/>
  <c r="O100" i="6"/>
  <c r="J100" i="6" s="1"/>
  <c r="K100" i="6"/>
  <c r="Q101" i="6"/>
  <c r="H101" i="6"/>
  <c r="O701" i="2"/>
  <c r="J701" i="2" s="1"/>
  <c r="L701" i="2"/>
  <c r="M701" i="2" s="1"/>
  <c r="K701" i="2"/>
  <c r="H702" i="2"/>
  <c r="O102" i="7"/>
  <c r="J102" i="7" s="1"/>
  <c r="Q103" i="7"/>
  <c r="H103" i="7"/>
  <c r="I687" i="7" l="1"/>
  <c r="R688" i="7"/>
  <c r="K686" i="7"/>
  <c r="K102" i="7"/>
  <c r="I101" i="6"/>
  <c r="R102" i="6"/>
  <c r="I702" i="2"/>
  <c r="I103" i="7"/>
  <c r="R104" i="7"/>
  <c r="O687" i="7" l="1"/>
  <c r="J687" i="7" s="1"/>
  <c r="L687" i="7"/>
  <c r="M687" i="7" s="1"/>
  <c r="H688" i="7"/>
  <c r="Q688" i="7"/>
  <c r="O101" i="6"/>
  <c r="J101" i="6" s="1"/>
  <c r="Q102" i="6"/>
  <c r="H102" i="6"/>
  <c r="O702" i="2"/>
  <c r="J702" i="2" s="1"/>
  <c r="L702" i="2"/>
  <c r="M702" i="2" s="1"/>
  <c r="H703" i="2"/>
  <c r="O103" i="7"/>
  <c r="J103" i="7" s="1"/>
  <c r="Q104" i="7"/>
  <c r="H104" i="7"/>
  <c r="I688" i="7" l="1"/>
  <c r="R689" i="7"/>
  <c r="K687" i="7"/>
  <c r="I102" i="6"/>
  <c r="R103" i="6"/>
  <c r="K101" i="6"/>
  <c r="I703" i="2"/>
  <c r="K702" i="2"/>
  <c r="I104" i="7"/>
  <c r="R105" i="7"/>
  <c r="K103" i="7"/>
  <c r="L688" i="7" l="1"/>
  <c r="M688" i="7" s="1"/>
  <c r="O688" i="7"/>
  <c r="J688" i="7" s="1"/>
  <c r="Q689" i="7"/>
  <c r="H689" i="7"/>
  <c r="O102" i="6"/>
  <c r="J102" i="6" s="1"/>
  <c r="K102" i="6"/>
  <c r="H103" i="6"/>
  <c r="Q103" i="6"/>
  <c r="O703" i="2"/>
  <c r="J703" i="2" s="1"/>
  <c r="L703" i="2"/>
  <c r="M703" i="2" s="1"/>
  <c r="H704" i="2"/>
  <c r="O104" i="7"/>
  <c r="J104" i="7" s="1"/>
  <c r="H105" i="7"/>
  <c r="Q105" i="7"/>
  <c r="I689" i="7" l="1"/>
  <c r="R690" i="7"/>
  <c r="K688" i="7"/>
  <c r="K104" i="7"/>
  <c r="I103" i="6"/>
  <c r="R104" i="6"/>
  <c r="I704" i="2"/>
  <c r="K703" i="2"/>
  <c r="I105" i="7"/>
  <c r="R106" i="7"/>
  <c r="O689" i="7" l="1"/>
  <c r="J689" i="7" s="1"/>
  <c r="L689" i="7"/>
  <c r="M689" i="7" s="1"/>
  <c r="K689" i="7"/>
  <c r="H690" i="7"/>
  <c r="Q690" i="7"/>
  <c r="O103" i="6"/>
  <c r="J103" i="6" s="1"/>
  <c r="K103" i="6"/>
  <c r="Q104" i="6"/>
  <c r="H104" i="6"/>
  <c r="O704" i="2"/>
  <c r="J704" i="2" s="1"/>
  <c r="K704" i="2"/>
  <c r="L704" i="2"/>
  <c r="M704" i="2" s="1"/>
  <c r="O105" i="7"/>
  <c r="J105" i="7" s="1"/>
  <c r="H106" i="7"/>
  <c r="Q106" i="7"/>
  <c r="I690" i="7" l="1"/>
  <c r="R691" i="7"/>
  <c r="K105" i="7"/>
  <c r="I104" i="6"/>
  <c r="R105" i="6"/>
  <c r="I106" i="7"/>
  <c r="R107" i="7"/>
  <c r="L690" i="7" l="1"/>
  <c r="M690" i="7" s="1"/>
  <c r="O690" i="7"/>
  <c r="J690" i="7" s="1"/>
  <c r="H691" i="7"/>
  <c r="Q691" i="7"/>
  <c r="O104" i="6"/>
  <c r="J104" i="6" s="1"/>
  <c r="Q105" i="6"/>
  <c r="H105" i="6"/>
  <c r="O106" i="7"/>
  <c r="J106" i="7" s="1"/>
  <c r="Q107" i="7"/>
  <c r="H107" i="7"/>
  <c r="I691" i="7" l="1"/>
  <c r="R692" i="7"/>
  <c r="K690" i="7"/>
  <c r="K106" i="7"/>
  <c r="I105" i="6"/>
  <c r="R106" i="6"/>
  <c r="K104" i="6"/>
  <c r="I107" i="7"/>
  <c r="R108" i="7"/>
  <c r="L691" i="7" l="1"/>
  <c r="M691" i="7" s="1"/>
  <c r="O691" i="7"/>
  <c r="J691" i="7" s="1"/>
  <c r="H692" i="7"/>
  <c r="Q692" i="7"/>
  <c r="O105" i="6"/>
  <c r="J105" i="6" s="1"/>
  <c r="K105" i="6"/>
  <c r="Q106" i="6"/>
  <c r="H106" i="6"/>
  <c r="O107" i="7"/>
  <c r="J107" i="7" s="1"/>
  <c r="Q108" i="7"/>
  <c r="H108" i="7"/>
  <c r="I692" i="7" l="1"/>
  <c r="R693" i="7"/>
  <c r="K691" i="7"/>
  <c r="I106" i="6"/>
  <c r="R107" i="6"/>
  <c r="I108" i="7"/>
  <c r="R109" i="7"/>
  <c r="K107" i="7"/>
  <c r="L692" i="7" l="1"/>
  <c r="M692" i="7" s="1"/>
  <c r="O692" i="7"/>
  <c r="J692" i="7" s="1"/>
  <c r="Q693" i="7"/>
  <c r="H693" i="7"/>
  <c r="O106" i="6"/>
  <c r="J106" i="6" s="1"/>
  <c r="K106" i="6"/>
  <c r="H107" i="6"/>
  <c r="Q107" i="6"/>
  <c r="O108" i="7"/>
  <c r="J108" i="7" s="1"/>
  <c r="Q109" i="7"/>
  <c r="H109" i="7"/>
  <c r="K692" i="7" l="1"/>
  <c r="I693" i="7"/>
  <c r="R694" i="7"/>
  <c r="I107" i="6"/>
  <c r="R108" i="6"/>
  <c r="I109" i="7"/>
  <c r="R110" i="7"/>
  <c r="K108" i="7"/>
  <c r="O693" i="7" l="1"/>
  <c r="J693" i="7" s="1"/>
  <c r="K693" i="7"/>
  <c r="L693" i="7"/>
  <c r="M693" i="7" s="1"/>
  <c r="Q694" i="7"/>
  <c r="H694" i="7"/>
  <c r="O107" i="6"/>
  <c r="J107" i="6" s="1"/>
  <c r="K107" i="6"/>
  <c r="H108" i="6"/>
  <c r="Q108" i="6"/>
  <c r="O109" i="7"/>
  <c r="J109" i="7" s="1"/>
  <c r="Q110" i="7"/>
  <c r="H110" i="7"/>
  <c r="I694" i="7" l="1"/>
  <c r="K109" i="7"/>
  <c r="I108" i="6"/>
  <c r="R109" i="6"/>
  <c r="I110" i="7"/>
  <c r="R111" i="7"/>
  <c r="O694" i="7" l="1"/>
  <c r="J694" i="7" s="1"/>
  <c r="K694" i="7"/>
  <c r="L694" i="7"/>
  <c r="M694" i="7" s="1"/>
  <c r="O108" i="6"/>
  <c r="J108" i="6" s="1"/>
  <c r="H109" i="6"/>
  <c r="Q109" i="6"/>
  <c r="O110" i="7"/>
  <c r="J110" i="7" s="1"/>
  <c r="K110" i="7"/>
  <c r="H111" i="7"/>
  <c r="Q111" i="7"/>
  <c r="I109" i="6" l="1"/>
  <c r="R110" i="6"/>
  <c r="K108" i="6"/>
  <c r="I111" i="7"/>
  <c r="R112" i="7"/>
  <c r="O109" i="6" l="1"/>
  <c r="J109" i="6" s="1"/>
  <c r="K109" i="6"/>
  <c r="H110" i="6"/>
  <c r="Q110" i="6"/>
  <c r="O111" i="7"/>
  <c r="J111" i="7" s="1"/>
  <c r="K111" i="7"/>
  <c r="Q112" i="7"/>
  <c r="H112" i="7"/>
  <c r="I110" i="6" l="1"/>
  <c r="R111" i="6"/>
  <c r="I112" i="7"/>
  <c r="R113" i="7"/>
  <c r="O110" i="6" l="1"/>
  <c r="J110" i="6" s="1"/>
  <c r="K110" i="6"/>
  <c r="Q111" i="6"/>
  <c r="H111" i="6"/>
  <c r="O112" i="7"/>
  <c r="J112" i="7" s="1"/>
  <c r="K112" i="7"/>
  <c r="Q113" i="7"/>
  <c r="H113" i="7"/>
  <c r="I111" i="6" l="1"/>
  <c r="R112" i="6"/>
  <c r="I113" i="7"/>
  <c r="R114" i="7"/>
  <c r="O111" i="6" l="1"/>
  <c r="J111" i="6" s="1"/>
  <c r="H112" i="6"/>
  <c r="Q112" i="6"/>
  <c r="O113" i="7"/>
  <c r="J113" i="7" s="1"/>
  <c r="K113" i="7"/>
  <c r="H114" i="7"/>
  <c r="Q114" i="7"/>
  <c r="I112" i="6" l="1"/>
  <c r="R113" i="6"/>
  <c r="K111" i="6"/>
  <c r="I114" i="7"/>
  <c r="R115" i="7"/>
  <c r="O112" i="6" l="1"/>
  <c r="J112" i="6" s="1"/>
  <c r="K112" i="6"/>
  <c r="H113" i="6"/>
  <c r="Q113" i="6"/>
  <c r="O114" i="7"/>
  <c r="J114" i="7" s="1"/>
  <c r="H115" i="7"/>
  <c r="Q115" i="7"/>
  <c r="K114" i="7" l="1"/>
  <c r="I113" i="6"/>
  <c r="R114" i="6"/>
  <c r="I115" i="7"/>
  <c r="R116" i="7"/>
  <c r="O113" i="6" l="1"/>
  <c r="J113" i="6" s="1"/>
  <c r="K113" i="6"/>
  <c r="Q114" i="6"/>
  <c r="H114" i="6"/>
  <c r="O115" i="7"/>
  <c r="J115" i="7" s="1"/>
  <c r="K115" i="7"/>
  <c r="H116" i="7"/>
  <c r="Q116" i="7"/>
  <c r="I114" i="6" l="1"/>
  <c r="R115" i="6"/>
  <c r="I116" i="7"/>
  <c r="R117" i="7"/>
  <c r="O114" i="6" l="1"/>
  <c r="J114" i="6" s="1"/>
  <c r="K114" i="6"/>
  <c r="Q115" i="6"/>
  <c r="H115" i="6"/>
  <c r="O116" i="7"/>
  <c r="J116" i="7" s="1"/>
  <c r="H117" i="7"/>
  <c r="Q117" i="7"/>
  <c r="K116" i="7" l="1"/>
  <c r="I115" i="6"/>
  <c r="R116" i="6"/>
  <c r="I117" i="7"/>
  <c r="R118" i="7"/>
  <c r="O115" i="6" l="1"/>
  <c r="J115" i="6" s="1"/>
  <c r="K115" i="6"/>
  <c r="H116" i="6"/>
  <c r="Q116" i="6"/>
  <c r="O117" i="7"/>
  <c r="J117" i="7" s="1"/>
  <c r="Q118" i="7"/>
  <c r="H118" i="7"/>
  <c r="K117" i="7" l="1"/>
  <c r="I116" i="6"/>
  <c r="R117" i="6"/>
  <c r="I118" i="7"/>
  <c r="R119" i="7"/>
  <c r="O116" i="6" l="1"/>
  <c r="J116" i="6" s="1"/>
  <c r="H117" i="6"/>
  <c r="Q117" i="6"/>
  <c r="O118" i="7"/>
  <c r="J118" i="7" s="1"/>
  <c r="K118" i="7"/>
  <c r="H119" i="7"/>
  <c r="Q119" i="7"/>
  <c r="I117" i="6" l="1"/>
  <c r="R118" i="6"/>
  <c r="K116" i="6"/>
  <c r="I119" i="7"/>
  <c r="R120" i="7"/>
  <c r="O117" i="6" l="1"/>
  <c r="J117" i="6" s="1"/>
  <c r="H118" i="6"/>
  <c r="Q118" i="6"/>
  <c r="O119" i="7"/>
  <c r="J119" i="7" s="1"/>
  <c r="Q120" i="7"/>
  <c r="H120" i="7"/>
  <c r="K119" i="7" l="1"/>
  <c r="I118" i="6"/>
  <c r="R119" i="6"/>
  <c r="K117" i="6"/>
  <c r="I120" i="7"/>
  <c r="R121" i="7"/>
  <c r="O118" i="6" l="1"/>
  <c r="J118" i="6" s="1"/>
  <c r="Q119" i="6"/>
  <c r="H119" i="6"/>
  <c r="O120" i="7"/>
  <c r="J120" i="7" s="1"/>
  <c r="H121" i="7"/>
  <c r="Q121" i="7"/>
  <c r="K120" i="7" l="1"/>
  <c r="K118" i="6"/>
  <c r="I119" i="6"/>
  <c r="R120" i="6"/>
  <c r="I121" i="7"/>
  <c r="R122" i="7"/>
  <c r="O119" i="6" l="1"/>
  <c r="J119" i="6" s="1"/>
  <c r="K119" i="6"/>
  <c r="H120" i="6"/>
  <c r="Q120" i="6"/>
  <c r="O121" i="7"/>
  <c r="Q122" i="7"/>
  <c r="H122" i="7"/>
  <c r="I120" i="6" l="1"/>
  <c r="R121" i="6"/>
  <c r="I122" i="7"/>
  <c r="R123" i="7"/>
  <c r="J121" i="7"/>
  <c r="K121" i="7"/>
  <c r="O120" i="6" l="1"/>
  <c r="J120" i="6" s="1"/>
  <c r="K120" i="6"/>
  <c r="Q121" i="6"/>
  <c r="H121" i="6"/>
  <c r="O122" i="7"/>
  <c r="J122" i="7" s="1"/>
  <c r="H123" i="7"/>
  <c r="Q123" i="7"/>
  <c r="I121" i="6" l="1"/>
  <c r="R122" i="6"/>
  <c r="I123" i="7"/>
  <c r="R124" i="7"/>
  <c r="K122" i="7"/>
  <c r="O121" i="6" l="1"/>
  <c r="J121" i="6" s="1"/>
  <c r="K121" i="6"/>
  <c r="H122" i="6"/>
  <c r="Q122" i="6"/>
  <c r="O123" i="7"/>
  <c r="J123" i="7" s="1"/>
  <c r="Q124" i="7"/>
  <c r="H124" i="7"/>
  <c r="K123" i="7" l="1"/>
  <c r="I122" i="6"/>
  <c r="R123" i="6"/>
  <c r="I124" i="7"/>
  <c r="R125" i="7"/>
  <c r="O122" i="6" l="1"/>
  <c r="J122" i="6" s="1"/>
  <c r="K122" i="6"/>
  <c r="Q123" i="6"/>
  <c r="H123" i="6"/>
  <c r="O124" i="7"/>
  <c r="J124" i="7" s="1"/>
  <c r="Q125" i="7"/>
  <c r="H125" i="7"/>
  <c r="K124" i="7" l="1"/>
  <c r="R124" i="6"/>
  <c r="I123" i="6"/>
  <c r="R126" i="7"/>
  <c r="I125" i="7"/>
  <c r="O123" i="6" l="1"/>
  <c r="J123" i="6" s="1"/>
  <c r="K123" i="6"/>
  <c r="Q124" i="6"/>
  <c r="H124" i="6"/>
  <c r="H126" i="7"/>
  <c r="Q126" i="7"/>
  <c r="O125" i="7"/>
  <c r="J125" i="7" s="1"/>
  <c r="I124" i="6" l="1"/>
  <c r="I126" i="7"/>
  <c r="R127" i="7"/>
  <c r="K125" i="7"/>
  <c r="O124" i="6" l="1"/>
  <c r="J124" i="6" s="1"/>
  <c r="K124" i="6"/>
  <c r="O126" i="7"/>
  <c r="J126" i="7" s="1"/>
  <c r="Q127" i="7"/>
  <c r="H127" i="7"/>
  <c r="K126" i="7" l="1"/>
  <c r="I127" i="7"/>
  <c r="R128" i="7"/>
  <c r="O127" i="7" l="1"/>
  <c r="J127" i="7" s="1"/>
  <c r="K127" i="7"/>
  <c r="Q128" i="7"/>
  <c r="H128" i="7"/>
  <c r="R125" i="6" l="1"/>
  <c r="R129" i="7"/>
  <c r="I128" i="7"/>
  <c r="Q125" i="6" l="1"/>
  <c r="H125" i="6"/>
  <c r="O128" i="7"/>
  <c r="Q129" i="7"/>
  <c r="H129" i="7"/>
  <c r="I125" i="6" l="1"/>
  <c r="R126" i="6"/>
  <c r="I129" i="7"/>
  <c r="R130" i="7"/>
  <c r="J128" i="7"/>
  <c r="K128" i="7"/>
  <c r="O125" i="6" l="1"/>
  <c r="J125" i="6" s="1"/>
  <c r="K125" i="6"/>
  <c r="Q126" i="6"/>
  <c r="H126" i="6"/>
  <c r="O129" i="7"/>
  <c r="J129" i="7" s="1"/>
  <c r="Q130" i="7"/>
  <c r="H130" i="7"/>
  <c r="K129" i="7" l="1"/>
  <c r="R127" i="6"/>
  <c r="I126" i="6"/>
  <c r="I130" i="7"/>
  <c r="R131" i="7"/>
  <c r="Q127" i="6" l="1"/>
  <c r="H127" i="6"/>
  <c r="O126" i="6"/>
  <c r="J126" i="6" s="1"/>
  <c r="K126" i="6"/>
  <c r="O130" i="7"/>
  <c r="J130" i="7" s="1"/>
  <c r="Q131" i="7"/>
  <c r="H131" i="7"/>
  <c r="K130" i="7" l="1"/>
  <c r="I127" i="6"/>
  <c r="R128" i="6"/>
  <c r="R132" i="7"/>
  <c r="I131" i="7"/>
  <c r="O127" i="6" l="1"/>
  <c r="J127" i="6" s="1"/>
  <c r="Q128" i="6"/>
  <c r="H128" i="6"/>
  <c r="Q132" i="7"/>
  <c r="H132" i="7"/>
  <c r="O131" i="7"/>
  <c r="J131" i="7" s="1"/>
  <c r="I128" i="6" l="1"/>
  <c r="R129" i="6"/>
  <c r="K127" i="6"/>
  <c r="I132" i="7"/>
  <c r="R133" i="7"/>
  <c r="K131" i="7"/>
  <c r="O128" i="6" l="1"/>
  <c r="J128" i="6" s="1"/>
  <c r="K128" i="6"/>
  <c r="Q129" i="6"/>
  <c r="H129" i="6"/>
  <c r="O132" i="7"/>
  <c r="J132" i="7" s="1"/>
  <c r="Q133" i="7"/>
  <c r="H133" i="7"/>
  <c r="I129" i="6" l="1"/>
  <c r="R130" i="6"/>
  <c r="I133" i="7"/>
  <c r="R134" i="7"/>
  <c r="K132" i="7"/>
  <c r="O129" i="6" l="1"/>
  <c r="J129" i="6" s="1"/>
  <c r="Q130" i="6"/>
  <c r="H130" i="6"/>
  <c r="O133" i="7"/>
  <c r="J133" i="7" s="1"/>
  <c r="Q134" i="7"/>
  <c r="H134" i="7"/>
  <c r="K133" i="7" l="1"/>
  <c r="R131" i="6"/>
  <c r="K129" i="6"/>
  <c r="I130" i="6"/>
  <c r="I134" i="7"/>
  <c r="R135" i="7"/>
  <c r="Q131" i="6" l="1"/>
  <c r="H131" i="6"/>
  <c r="O130" i="6"/>
  <c r="J130" i="6" s="1"/>
  <c r="O134" i="7"/>
  <c r="J134" i="7" s="1"/>
  <c r="H135" i="7"/>
  <c r="Q135" i="7"/>
  <c r="K134" i="7" l="1"/>
  <c r="K130" i="6"/>
  <c r="I131" i="6"/>
  <c r="R132" i="6"/>
  <c r="I135" i="7"/>
  <c r="R136" i="7"/>
  <c r="O131" i="6" l="1"/>
  <c r="J131" i="6" s="1"/>
  <c r="Q132" i="6"/>
  <c r="H132" i="6"/>
  <c r="O135" i="7"/>
  <c r="J135" i="7" s="1"/>
  <c r="K135" i="7"/>
  <c r="Q136" i="7"/>
  <c r="H136" i="7"/>
  <c r="I132" i="6" l="1"/>
  <c r="R133" i="6"/>
  <c r="K131" i="6"/>
  <c r="I136" i="7"/>
  <c r="R137" i="7"/>
  <c r="O132" i="6" l="1"/>
  <c r="J132" i="6" s="1"/>
  <c r="K132" i="6"/>
  <c r="H133" i="6"/>
  <c r="Q133" i="6"/>
  <c r="O136" i="7"/>
  <c r="J136" i="7" s="1"/>
  <c r="K136" i="7"/>
  <c r="H137" i="7"/>
  <c r="Q137" i="7"/>
  <c r="I133" i="6" l="1"/>
  <c r="R134" i="6"/>
  <c r="I137" i="7"/>
  <c r="R138" i="7"/>
  <c r="O133" i="6" l="1"/>
  <c r="J133" i="6" s="1"/>
  <c r="K133" i="6"/>
  <c r="Q134" i="6"/>
  <c r="H134" i="6"/>
  <c r="O137" i="7"/>
  <c r="J137" i="7" s="1"/>
  <c r="K137" i="7"/>
  <c r="H138" i="7"/>
  <c r="Q138" i="7"/>
  <c r="I134" i="6" l="1"/>
  <c r="R135" i="6"/>
  <c r="I138" i="7"/>
  <c r="O134" i="6" l="1"/>
  <c r="J134" i="6" s="1"/>
  <c r="K134" i="6"/>
  <c r="H135" i="6"/>
  <c r="Q135" i="6"/>
  <c r="O138" i="7"/>
  <c r="J138" i="7" s="1"/>
  <c r="K138" i="7" l="1"/>
  <c r="R136" i="6"/>
  <c r="I135" i="6"/>
  <c r="H136" i="6" l="1"/>
  <c r="O135" i="6"/>
  <c r="J135" i="6" s="1"/>
  <c r="K135" i="6"/>
  <c r="Q136" i="6"/>
  <c r="I136" i="6" l="1"/>
  <c r="R137" i="6"/>
  <c r="R139" i="7"/>
  <c r="O136" i="6" l="1"/>
  <c r="J136" i="6" s="1"/>
  <c r="K136" i="6"/>
  <c r="H137" i="6"/>
  <c r="Q137" i="6"/>
  <c r="H139" i="7"/>
  <c r="Q139" i="7"/>
  <c r="I137" i="6" l="1"/>
  <c r="R138" i="6"/>
  <c r="R140" i="7"/>
  <c r="I139" i="7"/>
  <c r="O137" i="6" l="1"/>
  <c r="J137" i="6" s="1"/>
  <c r="K137" i="6"/>
  <c r="Q138" i="6"/>
  <c r="H138" i="6"/>
  <c r="Q140" i="7"/>
  <c r="H140" i="7"/>
  <c r="O139" i="7"/>
  <c r="J139" i="7" s="1"/>
  <c r="I138" i="6" l="1"/>
  <c r="R139" i="6"/>
  <c r="I140" i="7"/>
  <c r="R141" i="7"/>
  <c r="K139" i="7"/>
  <c r="O138" i="6" l="1"/>
  <c r="J138" i="6" s="1"/>
  <c r="K138" i="6"/>
  <c r="Q139" i="6"/>
  <c r="H139" i="6"/>
  <c r="O140" i="7"/>
  <c r="J140" i="7" s="1"/>
  <c r="Q141" i="7"/>
  <c r="H141" i="7"/>
  <c r="K140" i="7" l="1"/>
  <c r="I139" i="6"/>
  <c r="R140" i="6"/>
  <c r="I141" i="7"/>
  <c r="R142" i="7"/>
  <c r="O139" i="6" l="1"/>
  <c r="J139" i="6" s="1"/>
  <c r="K139" i="6"/>
  <c r="Q140" i="6"/>
  <c r="H140" i="6"/>
  <c r="O141" i="7"/>
  <c r="J141" i="7" s="1"/>
  <c r="K141" i="7"/>
  <c r="Q142" i="7"/>
  <c r="H142" i="7"/>
  <c r="I140" i="6" l="1"/>
  <c r="R141" i="6"/>
  <c r="R143" i="7"/>
  <c r="I142" i="7"/>
  <c r="O140" i="6" l="1"/>
  <c r="J140" i="6" s="1"/>
  <c r="K140" i="6"/>
  <c r="H141" i="6"/>
  <c r="Q141" i="6"/>
  <c r="Q143" i="7"/>
  <c r="H143" i="7"/>
  <c r="O142" i="7"/>
  <c r="J142" i="7" s="1"/>
  <c r="K142" i="7" l="1"/>
  <c r="I141" i="6"/>
  <c r="R142" i="6"/>
  <c r="I143" i="7"/>
  <c r="R144" i="7"/>
  <c r="O141" i="6" l="1"/>
  <c r="J141" i="6" s="1"/>
  <c r="K141" i="6"/>
  <c r="Q142" i="6"/>
  <c r="H142" i="6"/>
  <c r="O143" i="7"/>
  <c r="J143" i="7" s="1"/>
  <c r="H144" i="7"/>
  <c r="Q144" i="7"/>
  <c r="K143" i="7" l="1"/>
  <c r="I142" i="6"/>
  <c r="R143" i="6"/>
  <c r="I144" i="7"/>
  <c r="R145" i="7"/>
  <c r="O142" i="6" l="1"/>
  <c r="J142" i="6" s="1"/>
  <c r="K142" i="6"/>
  <c r="H143" i="6"/>
  <c r="Q143" i="6"/>
  <c r="O144" i="7"/>
  <c r="J144" i="7" s="1"/>
  <c r="Q145" i="7"/>
  <c r="H145" i="7"/>
  <c r="K144" i="7" l="1"/>
  <c r="I143" i="6"/>
  <c r="R144" i="6"/>
  <c r="I145" i="7"/>
  <c r="R146" i="7"/>
  <c r="O143" i="6" l="1"/>
  <c r="J143" i="6" s="1"/>
  <c r="Q144" i="6"/>
  <c r="H144" i="6"/>
  <c r="O145" i="7"/>
  <c r="J145" i="7" s="1"/>
  <c r="K145" i="7"/>
  <c r="H146" i="7"/>
  <c r="Q146" i="7"/>
  <c r="I144" i="6" l="1"/>
  <c r="R145" i="6"/>
  <c r="K143" i="6"/>
  <c r="I146" i="7"/>
  <c r="R147" i="7"/>
  <c r="O144" i="6" l="1"/>
  <c r="J144" i="6" s="1"/>
  <c r="K144" i="6"/>
  <c r="Q145" i="6"/>
  <c r="H145" i="6"/>
  <c r="O146" i="7"/>
  <c r="J146" i="7" s="1"/>
  <c r="Q147" i="7"/>
  <c r="H147" i="7"/>
  <c r="K146" i="7" l="1"/>
  <c r="I145" i="6"/>
  <c r="R146" i="6"/>
  <c r="I147" i="7"/>
  <c r="R148" i="7"/>
  <c r="O145" i="6" l="1"/>
  <c r="J145" i="6" s="1"/>
  <c r="Q146" i="6"/>
  <c r="H146" i="6"/>
  <c r="O147" i="7"/>
  <c r="J147" i="7" s="1"/>
  <c r="Q148" i="7"/>
  <c r="H148" i="7"/>
  <c r="K147" i="7" l="1"/>
  <c r="I146" i="6"/>
  <c r="R147" i="6"/>
  <c r="K145" i="6"/>
  <c r="I148" i="7"/>
  <c r="R149" i="7"/>
  <c r="O146" i="6" l="1"/>
  <c r="J146" i="6" s="1"/>
  <c r="Q147" i="6"/>
  <c r="H147" i="6"/>
  <c r="O148" i="7"/>
  <c r="J148" i="7" s="1"/>
  <c r="H149" i="7"/>
  <c r="Q149" i="7"/>
  <c r="K148" i="7" l="1"/>
  <c r="I147" i="6"/>
  <c r="R148" i="6"/>
  <c r="K146" i="6"/>
  <c r="I149" i="7"/>
  <c r="R150" i="7"/>
  <c r="O147" i="6" l="1"/>
  <c r="J147" i="6" s="1"/>
  <c r="K147" i="6"/>
  <c r="H148" i="6"/>
  <c r="Q148" i="6"/>
  <c r="O149" i="7"/>
  <c r="J149" i="7" s="1"/>
  <c r="Q150" i="7"/>
  <c r="H150" i="7"/>
  <c r="K149" i="7" l="1"/>
  <c r="I148" i="6"/>
  <c r="R149" i="6"/>
  <c r="I150" i="7"/>
  <c r="R151" i="7"/>
  <c r="O148" i="6" l="1"/>
  <c r="J148" i="6" s="1"/>
  <c r="K148" i="6"/>
  <c r="H149" i="6"/>
  <c r="Q149" i="6"/>
  <c r="O150" i="7"/>
  <c r="J150" i="7" s="1"/>
  <c r="K150" i="7"/>
  <c r="H151" i="7"/>
  <c r="Q151" i="7"/>
  <c r="I149" i="6" l="1"/>
  <c r="R150" i="6"/>
  <c r="I151" i="7"/>
  <c r="R152" i="7"/>
  <c r="O149" i="6" l="1"/>
  <c r="J149" i="6" s="1"/>
  <c r="K149" i="6"/>
  <c r="H150" i="6"/>
  <c r="Q150" i="6"/>
  <c r="O151" i="7"/>
  <c r="J151" i="7" s="1"/>
  <c r="Q152" i="7"/>
  <c r="H152" i="7"/>
  <c r="K151" i="7" l="1"/>
  <c r="I150" i="6"/>
  <c r="R151" i="6"/>
  <c r="I152" i="7"/>
  <c r="R153" i="7"/>
  <c r="O150" i="6" l="1"/>
  <c r="J150" i="6" s="1"/>
  <c r="K150" i="6"/>
  <c r="H151" i="6"/>
  <c r="Q151" i="6"/>
  <c r="O152" i="7"/>
  <c r="J152" i="7" s="1"/>
  <c r="K152" i="7"/>
  <c r="Q153" i="7"/>
  <c r="H153" i="7"/>
  <c r="I151" i="6" l="1"/>
  <c r="R152" i="6"/>
  <c r="I153" i="7"/>
  <c r="R154" i="7"/>
  <c r="O151" i="6" l="1"/>
  <c r="J151" i="6" s="1"/>
  <c r="K151" i="6"/>
  <c r="Q152" i="6"/>
  <c r="H152" i="6"/>
  <c r="O153" i="7"/>
  <c r="J153" i="7" s="1"/>
  <c r="Q154" i="7"/>
  <c r="H154" i="7"/>
  <c r="I152" i="6" l="1"/>
  <c r="R153" i="6"/>
  <c r="I154" i="7"/>
  <c r="R155" i="7"/>
  <c r="K153" i="7"/>
  <c r="O152" i="6" l="1"/>
  <c r="J152" i="6" s="1"/>
  <c r="Q153" i="6"/>
  <c r="H153" i="6"/>
  <c r="O154" i="7"/>
  <c r="J154" i="7" s="1"/>
  <c r="K154" i="7"/>
  <c r="Q155" i="7"/>
  <c r="H155" i="7"/>
  <c r="I153" i="6" l="1"/>
  <c r="R154" i="6"/>
  <c r="K152" i="6"/>
  <c r="I155" i="7"/>
  <c r="R156" i="7"/>
  <c r="O153" i="6" l="1"/>
  <c r="J153" i="6" s="1"/>
  <c r="H154" i="6"/>
  <c r="Q154" i="6"/>
  <c r="O155" i="7"/>
  <c r="J155" i="7" s="1"/>
  <c r="K155" i="7"/>
  <c r="Q156" i="7"/>
  <c r="H156" i="7"/>
  <c r="I154" i="6" l="1"/>
  <c r="R155" i="6"/>
  <c r="K153" i="6"/>
  <c r="I156" i="7"/>
  <c r="R157" i="7"/>
  <c r="O154" i="6" l="1"/>
  <c r="J154" i="6" s="1"/>
  <c r="Q155" i="6"/>
  <c r="H155" i="6"/>
  <c r="O156" i="7"/>
  <c r="J156" i="7" s="1"/>
  <c r="Q157" i="7"/>
  <c r="H157" i="7"/>
  <c r="K156" i="7" l="1"/>
  <c r="I155" i="6"/>
  <c r="R156" i="6"/>
  <c r="K154" i="6"/>
  <c r="I157" i="7"/>
  <c r="R158" i="7"/>
  <c r="O155" i="6" l="1"/>
  <c r="J155" i="6" s="1"/>
  <c r="K155" i="6"/>
  <c r="Q156" i="6"/>
  <c r="H156" i="6"/>
  <c r="O157" i="7"/>
  <c r="J157" i="7" s="1"/>
  <c r="K157" i="7"/>
  <c r="H158" i="7"/>
  <c r="Q158" i="7"/>
  <c r="I156" i="6" l="1"/>
  <c r="R157" i="6"/>
  <c r="I158" i="7"/>
  <c r="R159" i="7"/>
  <c r="O156" i="6" l="1"/>
  <c r="J156" i="6" s="1"/>
  <c r="K156" i="6"/>
  <c r="H157" i="6"/>
  <c r="Q157" i="6"/>
  <c r="O158" i="7"/>
  <c r="J158" i="7" s="1"/>
  <c r="K158" i="7"/>
  <c r="Q159" i="7"/>
  <c r="H159" i="7"/>
  <c r="I157" i="6" l="1"/>
  <c r="R158" i="6"/>
  <c r="I159" i="7"/>
  <c r="R160" i="7"/>
  <c r="O157" i="6" l="1"/>
  <c r="J157" i="6" s="1"/>
  <c r="K157" i="6"/>
  <c r="Q158" i="6"/>
  <c r="H158" i="6"/>
  <c r="O159" i="7"/>
  <c r="J159" i="7" s="1"/>
  <c r="H160" i="7"/>
  <c r="Q160" i="7"/>
  <c r="K159" i="7" l="1"/>
  <c r="I158" i="6"/>
  <c r="R159" i="6"/>
  <c r="I160" i="7"/>
  <c r="R161" i="7"/>
  <c r="O158" i="6" l="1"/>
  <c r="J158" i="6" s="1"/>
  <c r="K158" i="6"/>
  <c r="Q159" i="6"/>
  <c r="H159" i="6"/>
  <c r="O160" i="7"/>
  <c r="J160" i="7" s="1"/>
  <c r="K160" i="7"/>
  <c r="Q161" i="7"/>
  <c r="H161" i="7"/>
  <c r="I159" i="6" l="1"/>
  <c r="R160" i="6"/>
  <c r="I161" i="7"/>
  <c r="R162" i="7"/>
  <c r="O159" i="6" l="1"/>
  <c r="J159" i="6" s="1"/>
  <c r="H160" i="6"/>
  <c r="Q160" i="6"/>
  <c r="O161" i="7"/>
  <c r="J161" i="7" s="1"/>
  <c r="K161" i="7"/>
  <c r="Q162" i="7"/>
  <c r="H162" i="7"/>
  <c r="I160" i="6" l="1"/>
  <c r="R161" i="6"/>
  <c r="K159" i="6"/>
  <c r="I162" i="7"/>
  <c r="R163" i="7"/>
  <c r="O160" i="6" l="1"/>
  <c r="J160" i="6" s="1"/>
  <c r="K160" i="6"/>
  <c r="H161" i="6"/>
  <c r="Q161" i="6"/>
  <c r="O162" i="7"/>
  <c r="J162" i="7" s="1"/>
  <c r="K162" i="7"/>
  <c r="Q163" i="7"/>
  <c r="H163" i="7"/>
  <c r="I161" i="6" l="1"/>
  <c r="R162" i="6"/>
  <c r="I163" i="7"/>
  <c r="R164" i="7"/>
  <c r="O161" i="6" l="1"/>
  <c r="J161" i="6" s="1"/>
  <c r="K161" i="6"/>
  <c r="H162" i="6"/>
  <c r="Q162" i="6"/>
  <c r="O163" i="7"/>
  <c r="J163" i="7" s="1"/>
  <c r="K163" i="7"/>
  <c r="Q164" i="7"/>
  <c r="H164" i="7"/>
  <c r="I162" i="6" l="1"/>
  <c r="R163" i="6"/>
  <c r="I164" i="7"/>
  <c r="R165" i="7"/>
  <c r="O162" i="6" l="1"/>
  <c r="J162" i="6" s="1"/>
  <c r="Q163" i="6"/>
  <c r="H163" i="6"/>
  <c r="O164" i="7"/>
  <c r="J164" i="7" s="1"/>
  <c r="K164" i="7"/>
  <c r="Q165" i="7"/>
  <c r="H165" i="7"/>
  <c r="I163" i="6" l="1"/>
  <c r="R164" i="6"/>
  <c r="K162" i="6"/>
  <c r="I165" i="7"/>
  <c r="R166" i="7"/>
  <c r="O163" i="6" l="1"/>
  <c r="J163" i="6" s="1"/>
  <c r="Q164" i="6"/>
  <c r="H164" i="6"/>
  <c r="O165" i="7"/>
  <c r="J165" i="7" s="1"/>
  <c r="K165" i="7"/>
  <c r="Q166" i="7"/>
  <c r="H166" i="7"/>
  <c r="I164" i="6" l="1"/>
  <c r="R165" i="6"/>
  <c r="K163" i="6"/>
  <c r="I166" i="7"/>
  <c r="R167" i="7"/>
  <c r="O164" i="6" l="1"/>
  <c r="J164" i="6" s="1"/>
  <c r="Q165" i="6"/>
  <c r="H165" i="6"/>
  <c r="O166" i="7"/>
  <c r="J166" i="7" s="1"/>
  <c r="H167" i="7"/>
  <c r="Q167" i="7"/>
  <c r="K166" i="7" l="1"/>
  <c r="I165" i="6"/>
  <c r="R166" i="6"/>
  <c r="K164" i="6"/>
  <c r="I167" i="7"/>
  <c r="R168" i="7"/>
  <c r="O165" i="6" l="1"/>
  <c r="J165" i="6" s="1"/>
  <c r="K165" i="6"/>
  <c r="H166" i="6"/>
  <c r="Q166" i="6"/>
  <c r="O167" i="7"/>
  <c r="J167" i="7" s="1"/>
  <c r="K167" i="7"/>
  <c r="Q168" i="7"/>
  <c r="H168" i="7"/>
  <c r="I166" i="6" l="1"/>
  <c r="R167" i="6"/>
  <c r="I168" i="7"/>
  <c r="R169" i="7"/>
  <c r="O166" i="6" l="1"/>
  <c r="J166" i="6" s="1"/>
  <c r="Q167" i="6"/>
  <c r="H167" i="6"/>
  <c r="O168" i="7"/>
  <c r="J168" i="7" s="1"/>
  <c r="K168" i="7"/>
  <c r="H169" i="7"/>
  <c r="Q169" i="7"/>
  <c r="I167" i="6" l="1"/>
  <c r="R168" i="6"/>
  <c r="K166" i="6"/>
  <c r="I169" i="7"/>
  <c r="R170" i="7"/>
  <c r="O167" i="6" l="1"/>
  <c r="J167" i="6" s="1"/>
  <c r="K167" i="6"/>
  <c r="H168" i="6"/>
  <c r="Q168" i="6"/>
  <c r="O169" i="7"/>
  <c r="J169" i="7" s="1"/>
  <c r="H170" i="7"/>
  <c r="Q170" i="7"/>
  <c r="I168" i="6" l="1"/>
  <c r="R169" i="6"/>
  <c r="I170" i="7"/>
  <c r="R171" i="7"/>
  <c r="K169" i="7"/>
  <c r="O168" i="6" l="1"/>
  <c r="J168" i="6" s="1"/>
  <c r="K168" i="6"/>
  <c r="Q169" i="6"/>
  <c r="H169" i="6"/>
  <c r="O170" i="7"/>
  <c r="J170" i="7" s="1"/>
  <c r="K170" i="7"/>
  <c r="Q171" i="7"/>
  <c r="H171" i="7"/>
  <c r="I169" i="6" l="1"/>
  <c r="R170" i="6"/>
  <c r="I171" i="7"/>
  <c r="R172" i="7"/>
  <c r="O169" i="6" l="1"/>
  <c r="J169" i="6" s="1"/>
  <c r="K169" i="6"/>
  <c r="Q170" i="6"/>
  <c r="H170" i="6"/>
  <c r="O171" i="7"/>
  <c r="J171" i="7" s="1"/>
  <c r="H172" i="7"/>
  <c r="Q172" i="7"/>
  <c r="K171" i="7" l="1"/>
  <c r="I170" i="6"/>
  <c r="R171" i="6"/>
  <c r="I172" i="7"/>
  <c r="R173" i="7"/>
  <c r="O170" i="6" l="1"/>
  <c r="J170" i="6" s="1"/>
  <c r="K170" i="6"/>
  <c r="H171" i="6"/>
  <c r="Q171" i="6"/>
  <c r="O172" i="7"/>
  <c r="J172" i="7" s="1"/>
  <c r="H173" i="7"/>
  <c r="Q173" i="7"/>
  <c r="K172" i="7" l="1"/>
  <c r="I171" i="6"/>
  <c r="R172" i="6"/>
  <c r="I173" i="7"/>
  <c r="R174" i="7"/>
  <c r="O171" i="6" l="1"/>
  <c r="J171" i="6" s="1"/>
  <c r="K171" i="6"/>
  <c r="Q172" i="6"/>
  <c r="H172" i="6"/>
  <c r="O173" i="7"/>
  <c r="J173" i="7" s="1"/>
  <c r="H174" i="7"/>
  <c r="Q174" i="7"/>
  <c r="K173" i="7" l="1"/>
  <c r="I172" i="6"/>
  <c r="R173" i="6"/>
  <c r="I174" i="7"/>
  <c r="R175" i="7"/>
  <c r="O172" i="6" l="1"/>
  <c r="J172" i="6" s="1"/>
  <c r="K172" i="6"/>
  <c r="H173" i="6"/>
  <c r="Q173" i="6"/>
  <c r="O174" i="7"/>
  <c r="J174" i="7" s="1"/>
  <c r="K174" i="7"/>
  <c r="Q175" i="7"/>
  <c r="H175" i="7"/>
  <c r="I173" i="6" l="1"/>
  <c r="R174" i="6"/>
  <c r="I175" i="7"/>
  <c r="R176" i="7"/>
  <c r="O173" i="6" l="1"/>
  <c r="J173" i="6" s="1"/>
  <c r="K173" i="6"/>
  <c r="H174" i="6"/>
  <c r="Q174" i="6"/>
  <c r="O175" i="7"/>
  <c r="J175" i="7" s="1"/>
  <c r="K175" i="7"/>
  <c r="H176" i="7"/>
  <c r="Q176" i="7"/>
  <c r="I174" i="6" l="1"/>
  <c r="R175" i="6"/>
  <c r="I176" i="7"/>
  <c r="R177" i="7"/>
  <c r="O174" i="6" l="1"/>
  <c r="J174" i="6" s="1"/>
  <c r="K174" i="6"/>
  <c r="H175" i="6"/>
  <c r="Q175" i="6"/>
  <c r="O176" i="7"/>
  <c r="J176" i="7" s="1"/>
  <c r="K176" i="7"/>
  <c r="Q177" i="7"/>
  <c r="H177" i="7"/>
  <c r="I175" i="6" l="1"/>
  <c r="R176" i="6"/>
  <c r="I177" i="7"/>
  <c r="R178" i="7"/>
  <c r="O175" i="6" l="1"/>
  <c r="J175" i="6" s="1"/>
  <c r="K175" i="6"/>
  <c r="H176" i="6"/>
  <c r="Q176" i="6"/>
  <c r="O177" i="7"/>
  <c r="J177" i="7" s="1"/>
  <c r="K177" i="7"/>
  <c r="H178" i="7"/>
  <c r="Q178" i="7"/>
  <c r="I176" i="6" l="1"/>
  <c r="R177" i="6"/>
  <c r="I178" i="7"/>
  <c r="R179" i="7"/>
  <c r="O176" i="6" l="1"/>
  <c r="J176" i="6" s="1"/>
  <c r="K176" i="6"/>
  <c r="Q177" i="6"/>
  <c r="H177" i="6"/>
  <c r="O178" i="7"/>
  <c r="J178" i="7" s="1"/>
  <c r="K178" i="7"/>
  <c r="Q179" i="7"/>
  <c r="H179" i="7"/>
  <c r="I177" i="6" l="1"/>
  <c r="R178" i="6"/>
  <c r="I179" i="7"/>
  <c r="R180" i="7"/>
  <c r="O177" i="6" l="1"/>
  <c r="J177" i="6" s="1"/>
  <c r="K177" i="6"/>
  <c r="Q178" i="6"/>
  <c r="H178" i="6"/>
  <c r="O179" i="7"/>
  <c r="J179" i="7" s="1"/>
  <c r="K179" i="7"/>
  <c r="H180" i="7"/>
  <c r="Q180" i="7"/>
  <c r="I178" i="6" l="1"/>
  <c r="R179" i="6"/>
  <c r="I180" i="7"/>
  <c r="R181" i="7"/>
  <c r="O178" i="6" l="1"/>
  <c r="J178" i="6" s="1"/>
  <c r="K178" i="6"/>
  <c r="Q179" i="6"/>
  <c r="H179" i="6"/>
  <c r="O180" i="7"/>
  <c r="J180" i="7" s="1"/>
  <c r="K180" i="7"/>
  <c r="H181" i="7"/>
  <c r="Q181" i="7"/>
  <c r="I179" i="6" l="1"/>
  <c r="R180" i="6"/>
  <c r="I181" i="7"/>
  <c r="R182" i="7"/>
  <c r="O179" i="6" l="1"/>
  <c r="J179" i="6" s="1"/>
  <c r="K179" i="6"/>
  <c r="Q180" i="6"/>
  <c r="H180" i="6"/>
  <c r="O181" i="7"/>
  <c r="J181" i="7" s="1"/>
  <c r="K181" i="7"/>
  <c r="Q182" i="7"/>
  <c r="H182" i="7"/>
  <c r="I180" i="6" l="1"/>
  <c r="R181" i="6"/>
  <c r="I182" i="7"/>
  <c r="R183" i="7"/>
  <c r="O180" i="6" l="1"/>
  <c r="J180" i="6" s="1"/>
  <c r="K180" i="6"/>
  <c r="Q181" i="6"/>
  <c r="H181" i="6"/>
  <c r="O182" i="7"/>
  <c r="J182" i="7" s="1"/>
  <c r="K182" i="7"/>
  <c r="H183" i="7"/>
  <c r="Q183" i="7"/>
  <c r="I181" i="6" l="1"/>
  <c r="R182" i="6"/>
  <c r="I183" i="7"/>
  <c r="R184" i="7"/>
  <c r="O181" i="6" l="1"/>
  <c r="J181" i="6" s="1"/>
  <c r="K181" i="6"/>
  <c r="H182" i="6"/>
  <c r="Q182" i="6"/>
  <c r="O183" i="7"/>
  <c r="J183" i="7" s="1"/>
  <c r="K183" i="7"/>
  <c r="H184" i="7"/>
  <c r="Q184" i="7"/>
  <c r="I182" i="6" l="1"/>
  <c r="R183" i="6"/>
  <c r="I184" i="7"/>
  <c r="R185" i="7"/>
  <c r="O182" i="6" l="1"/>
  <c r="J182" i="6" s="1"/>
  <c r="K182" i="6"/>
  <c r="Q183" i="6"/>
  <c r="H183" i="6"/>
  <c r="O184" i="7"/>
  <c r="J184" i="7" s="1"/>
  <c r="K184" i="7"/>
  <c r="H185" i="7"/>
  <c r="Q185" i="7"/>
  <c r="I183" i="6" l="1"/>
  <c r="R184" i="6"/>
  <c r="I185" i="7"/>
  <c r="R186" i="7"/>
  <c r="O183" i="6" l="1"/>
  <c r="J183" i="6" s="1"/>
  <c r="K183" i="6"/>
  <c r="H184" i="6"/>
  <c r="Q184" i="6"/>
  <c r="O185" i="7"/>
  <c r="J185" i="7" s="1"/>
  <c r="K185" i="7"/>
  <c r="H186" i="7"/>
  <c r="Q186" i="7"/>
  <c r="I184" i="6" l="1"/>
  <c r="R185" i="6"/>
  <c r="I186" i="7"/>
  <c r="R187" i="7"/>
  <c r="O184" i="6" l="1"/>
  <c r="J184" i="6" s="1"/>
  <c r="H185" i="6"/>
  <c r="Q185" i="6"/>
  <c r="O186" i="7"/>
  <c r="J186" i="7" s="1"/>
  <c r="K186" i="7"/>
  <c r="Q187" i="7"/>
  <c r="H187" i="7"/>
  <c r="I185" i="6" l="1"/>
  <c r="R186" i="6"/>
  <c r="K184" i="6"/>
  <c r="I187" i="7"/>
  <c r="R188" i="7"/>
  <c r="O185" i="6" l="1"/>
  <c r="J185" i="6" s="1"/>
  <c r="K185" i="6"/>
  <c r="Q186" i="6"/>
  <c r="H186" i="6"/>
  <c r="O187" i="7"/>
  <c r="J187" i="7" s="1"/>
  <c r="K187" i="7"/>
  <c r="Q188" i="7"/>
  <c r="H188" i="7"/>
  <c r="I186" i="6" l="1"/>
  <c r="R187" i="6"/>
  <c r="I188" i="7"/>
  <c r="R189" i="7"/>
  <c r="O186" i="6" l="1"/>
  <c r="J186" i="6" s="1"/>
  <c r="H187" i="6"/>
  <c r="Q187" i="6"/>
  <c r="O188" i="7"/>
  <c r="J188" i="7" s="1"/>
  <c r="K188" i="7"/>
  <c r="Q189" i="7"/>
  <c r="H189" i="7"/>
  <c r="I187" i="6" l="1"/>
  <c r="R188" i="6"/>
  <c r="K186" i="6"/>
  <c r="I189" i="7"/>
  <c r="R190" i="7"/>
  <c r="O187" i="6" l="1"/>
  <c r="J187" i="6" s="1"/>
  <c r="K187" i="6"/>
  <c r="H188" i="6"/>
  <c r="Q188" i="6"/>
  <c r="O189" i="7"/>
  <c r="J189" i="7" s="1"/>
  <c r="K189" i="7"/>
  <c r="Q190" i="7"/>
  <c r="H190" i="7"/>
  <c r="I188" i="6" l="1"/>
  <c r="R189" i="6"/>
  <c r="I190" i="7"/>
  <c r="R191" i="7"/>
  <c r="O188" i="6" l="1"/>
  <c r="J188" i="6" s="1"/>
  <c r="K188" i="6"/>
  <c r="Q189" i="6"/>
  <c r="H189" i="6"/>
  <c r="O190" i="7"/>
  <c r="J190" i="7" s="1"/>
  <c r="H191" i="7"/>
  <c r="Q191" i="7"/>
  <c r="K190" i="7" l="1"/>
  <c r="I189" i="6"/>
  <c r="R190" i="6"/>
  <c r="I191" i="7"/>
  <c r="R192" i="7"/>
  <c r="O189" i="6" l="1"/>
  <c r="J189" i="6" s="1"/>
  <c r="K189" i="6"/>
  <c r="Q190" i="6"/>
  <c r="H190" i="6"/>
  <c r="O191" i="7"/>
  <c r="J191" i="7" s="1"/>
  <c r="K191" i="7"/>
  <c r="H192" i="7"/>
  <c r="Q192" i="7"/>
  <c r="I190" i="6" l="1"/>
  <c r="R191" i="6"/>
  <c r="I192" i="7"/>
  <c r="R193" i="7"/>
  <c r="O190" i="6" l="1"/>
  <c r="J190" i="6" s="1"/>
  <c r="K190" i="6"/>
  <c r="H191" i="6"/>
  <c r="Q191" i="6"/>
  <c r="O192" i="7"/>
  <c r="J192" i="7" s="1"/>
  <c r="K192" i="7"/>
  <c r="Q193" i="7"/>
  <c r="H193" i="7"/>
  <c r="I191" i="6" l="1"/>
  <c r="R192" i="6"/>
  <c r="I193" i="7"/>
  <c r="R194" i="7"/>
  <c r="O191" i="6" l="1"/>
  <c r="J191" i="6" s="1"/>
  <c r="H192" i="6"/>
  <c r="I192" i="6" s="1"/>
  <c r="Q192" i="6"/>
  <c r="O193" i="7"/>
  <c r="J193" i="7" s="1"/>
  <c r="K193" i="7"/>
  <c r="H194" i="7"/>
  <c r="Q194" i="7"/>
  <c r="O192" i="6" l="1"/>
  <c r="J192" i="6" s="1"/>
  <c r="K192" i="6"/>
  <c r="K191" i="6"/>
  <c r="R193" i="6"/>
  <c r="I194" i="7"/>
  <c r="R195" i="7"/>
  <c r="Q193" i="6" l="1"/>
  <c r="H193" i="6"/>
  <c r="O194" i="7"/>
  <c r="J194" i="7" s="1"/>
  <c r="Q195" i="7"/>
  <c r="H195" i="7"/>
  <c r="K194" i="7" l="1"/>
  <c r="I193" i="6"/>
  <c r="I195" i="7"/>
  <c r="R196" i="7"/>
  <c r="O193" i="6" l="1"/>
  <c r="J193" i="6" s="1"/>
  <c r="K193" i="6"/>
  <c r="O195" i="7"/>
  <c r="J195" i="7" s="1"/>
  <c r="Q196" i="7"/>
  <c r="H196" i="7"/>
  <c r="K195" i="7" l="1"/>
  <c r="I196" i="7"/>
  <c r="R197" i="7"/>
  <c r="O196" i="7" l="1"/>
  <c r="J196" i="7" s="1"/>
  <c r="K196" i="7"/>
  <c r="H197" i="7"/>
  <c r="Q197" i="7"/>
  <c r="I197" i="7" l="1"/>
  <c r="R198" i="7"/>
  <c r="O197" i="7" l="1"/>
  <c r="J197" i="7" s="1"/>
  <c r="K197" i="7"/>
  <c r="Q198" i="7"/>
  <c r="H198" i="7"/>
  <c r="I198" i="7" l="1"/>
  <c r="R199" i="7"/>
  <c r="O198" i="7" l="1"/>
  <c r="J198" i="7" s="1"/>
  <c r="K198" i="7"/>
  <c r="H199" i="7"/>
  <c r="Q199" i="7"/>
  <c r="I199" i="7" l="1"/>
  <c r="R200" i="7"/>
  <c r="O199" i="7" l="1"/>
  <c r="J199" i="7" s="1"/>
  <c r="K199" i="7"/>
  <c r="H200" i="7"/>
  <c r="Q200" i="7"/>
  <c r="I200" i="7" l="1"/>
  <c r="R201" i="7"/>
  <c r="O200" i="7" l="1"/>
  <c r="J200" i="7" s="1"/>
  <c r="K200" i="7"/>
  <c r="H201" i="7"/>
  <c r="Q201" i="7"/>
  <c r="I201" i="7" l="1"/>
  <c r="R202" i="7"/>
  <c r="O201" i="7" l="1"/>
  <c r="J201" i="7" s="1"/>
  <c r="K201" i="7"/>
  <c r="H202" i="7"/>
  <c r="Q202" i="7"/>
  <c r="R194" i="6" l="1"/>
  <c r="I202" i="7"/>
  <c r="R203" i="7"/>
  <c r="H194" i="6" l="1"/>
  <c r="Q194" i="6"/>
  <c r="O202" i="7"/>
  <c r="J202" i="7" s="1"/>
  <c r="K202" i="7"/>
  <c r="Q203" i="7"/>
  <c r="H203" i="7"/>
  <c r="I194" i="6" l="1"/>
  <c r="I203" i="7"/>
  <c r="R204" i="7"/>
  <c r="O194" i="6" l="1"/>
  <c r="J194" i="6" s="1"/>
  <c r="K194" i="6"/>
  <c r="O203" i="7"/>
  <c r="J203" i="7" s="1"/>
  <c r="Q204" i="7"/>
  <c r="H204" i="7"/>
  <c r="R195" i="6" l="1"/>
  <c r="I204" i="7"/>
  <c r="R205" i="7"/>
  <c r="K203" i="7"/>
  <c r="H195" i="6" l="1"/>
  <c r="Q195" i="6"/>
  <c r="O204" i="7"/>
  <c r="J204" i="7" s="1"/>
  <c r="K204" i="7"/>
  <c r="Q205" i="7"/>
  <c r="H205" i="7"/>
  <c r="R196" i="6" l="1"/>
  <c r="I195" i="6"/>
  <c r="I205" i="7"/>
  <c r="R206" i="7"/>
  <c r="Q196" i="6" l="1"/>
  <c r="H196" i="6"/>
  <c r="O195" i="6"/>
  <c r="J195" i="6" s="1"/>
  <c r="O205" i="7"/>
  <c r="J205" i="7" s="1"/>
  <c r="Q206" i="7"/>
  <c r="H206" i="7"/>
  <c r="K205" i="7" l="1"/>
  <c r="K195" i="6"/>
  <c r="I196" i="6"/>
  <c r="R197" i="6"/>
  <c r="I206" i="7"/>
  <c r="R207" i="7"/>
  <c r="O196" i="6" l="1"/>
  <c r="J196" i="6" s="1"/>
  <c r="K196" i="6"/>
  <c r="Q197" i="6"/>
  <c r="H197" i="6"/>
  <c r="O206" i="7"/>
  <c r="J206" i="7" s="1"/>
  <c r="Q207" i="7"/>
  <c r="H207" i="7"/>
  <c r="K206" i="7" l="1"/>
  <c r="I197" i="6"/>
  <c r="R198" i="6"/>
  <c r="I207" i="7"/>
  <c r="R208" i="7"/>
  <c r="O197" i="6" l="1"/>
  <c r="J197" i="6" s="1"/>
  <c r="K197" i="6"/>
  <c r="H198" i="6"/>
  <c r="Q198" i="6"/>
  <c r="O207" i="7"/>
  <c r="J207" i="7" s="1"/>
  <c r="Q208" i="7"/>
  <c r="H208" i="7"/>
  <c r="K207" i="7" l="1"/>
  <c r="I198" i="6"/>
  <c r="R199" i="6"/>
  <c r="I208" i="7"/>
  <c r="R209" i="7"/>
  <c r="O198" i="6" l="1"/>
  <c r="J198" i="6" s="1"/>
  <c r="K198" i="6"/>
  <c r="Q199" i="6"/>
  <c r="H199" i="6"/>
  <c r="O208" i="7"/>
  <c r="J208" i="7" s="1"/>
  <c r="K208" i="7"/>
  <c r="Q209" i="7"/>
  <c r="H209" i="7"/>
  <c r="I199" i="6" l="1"/>
  <c r="R200" i="6"/>
  <c r="I209" i="7"/>
  <c r="R210" i="7"/>
  <c r="O199" i="6" l="1"/>
  <c r="J199" i="6" s="1"/>
  <c r="K199" i="6"/>
  <c r="H200" i="6"/>
  <c r="Q200" i="6"/>
  <c r="O209" i="7"/>
  <c r="J209" i="7" s="1"/>
  <c r="Q210" i="7"/>
  <c r="H210" i="7"/>
  <c r="K209" i="7" l="1"/>
  <c r="I200" i="6"/>
  <c r="R201" i="6"/>
  <c r="I210" i="7"/>
  <c r="R211" i="7"/>
  <c r="O200" i="6" l="1"/>
  <c r="J200" i="6" s="1"/>
  <c r="K200" i="6"/>
  <c r="Q201" i="6"/>
  <c r="H201" i="6"/>
  <c r="O210" i="7"/>
  <c r="J210" i="7" s="1"/>
  <c r="H211" i="7"/>
  <c r="Q211" i="7"/>
  <c r="K210" i="7" l="1"/>
  <c r="I201" i="6"/>
  <c r="R202" i="6"/>
  <c r="I211" i="7"/>
  <c r="R212" i="7"/>
  <c r="O201" i="6" l="1"/>
  <c r="J201" i="6" s="1"/>
  <c r="K201" i="6"/>
  <c r="H202" i="6"/>
  <c r="Q202" i="6"/>
  <c r="O211" i="7"/>
  <c r="J211" i="7" s="1"/>
  <c r="K211" i="7"/>
  <c r="H212" i="7"/>
  <c r="Q212" i="7"/>
  <c r="R203" i="6" l="1"/>
  <c r="I202" i="6"/>
  <c r="I212" i="7"/>
  <c r="R213" i="7"/>
  <c r="O202" i="6" l="1"/>
  <c r="J202" i="6" s="1"/>
  <c r="K202" i="6"/>
  <c r="Q203" i="6"/>
  <c r="H203" i="6"/>
  <c r="O212" i="7"/>
  <c r="J212" i="7" s="1"/>
  <c r="K212" i="7"/>
  <c r="H213" i="7"/>
  <c r="Q213" i="7"/>
  <c r="I203" i="6" l="1"/>
  <c r="R204" i="6"/>
  <c r="I213" i="7"/>
  <c r="R214" i="7"/>
  <c r="O203" i="6" l="1"/>
  <c r="J203" i="6" s="1"/>
  <c r="K203" i="6"/>
  <c r="H204" i="6"/>
  <c r="Q204" i="6"/>
  <c r="O213" i="7"/>
  <c r="J213" i="7" s="1"/>
  <c r="K213" i="7"/>
  <c r="H214" i="7"/>
  <c r="Q214" i="7"/>
  <c r="I204" i="6" l="1"/>
  <c r="R205" i="6"/>
  <c r="I214" i="7"/>
  <c r="R215" i="7"/>
  <c r="O204" i="6" l="1"/>
  <c r="J204" i="6" s="1"/>
  <c r="K204" i="6"/>
  <c r="Q205" i="6"/>
  <c r="H205" i="6"/>
  <c r="O214" i="7"/>
  <c r="J214" i="7" s="1"/>
  <c r="K214" i="7"/>
  <c r="Q215" i="7"/>
  <c r="H215" i="7"/>
  <c r="I205" i="6" l="1"/>
  <c r="R206" i="6"/>
  <c r="I215" i="7"/>
  <c r="R216" i="7"/>
  <c r="O205" i="6" l="1"/>
  <c r="J205" i="6" s="1"/>
  <c r="Q206" i="6"/>
  <c r="H206" i="6"/>
  <c r="O215" i="7"/>
  <c r="J215" i="7" s="1"/>
  <c r="K215" i="7"/>
  <c r="Q216" i="7"/>
  <c r="H216" i="7"/>
  <c r="I206" i="6" l="1"/>
  <c r="R207" i="6"/>
  <c r="K205" i="6"/>
  <c r="I216" i="7"/>
  <c r="R217" i="7"/>
  <c r="O206" i="6" l="1"/>
  <c r="J206" i="6" s="1"/>
  <c r="Q207" i="6"/>
  <c r="H207" i="6"/>
  <c r="O216" i="7"/>
  <c r="J216" i="7" s="1"/>
  <c r="K216" i="7"/>
  <c r="H217" i="7"/>
  <c r="Q217" i="7"/>
  <c r="K206" i="6" l="1"/>
  <c r="I207" i="6"/>
  <c r="R208" i="6"/>
  <c r="I217" i="7"/>
  <c r="R218" i="7"/>
  <c r="O207" i="6" l="1"/>
  <c r="J207" i="6" s="1"/>
  <c r="K207" i="6"/>
  <c r="Q208" i="6"/>
  <c r="H208" i="6"/>
  <c r="O217" i="7"/>
  <c r="J217" i="7" s="1"/>
  <c r="K217" i="7"/>
  <c r="H218" i="7"/>
  <c r="Q218" i="7"/>
  <c r="I208" i="6" l="1"/>
  <c r="R209" i="6"/>
  <c r="I218" i="7"/>
  <c r="R219" i="7"/>
  <c r="O208" i="6" l="1"/>
  <c r="J208" i="6" s="1"/>
  <c r="K208" i="6"/>
  <c r="Q209" i="6"/>
  <c r="H209" i="6"/>
  <c r="O218" i="7"/>
  <c r="J218" i="7" s="1"/>
  <c r="Q219" i="7"/>
  <c r="H219" i="7"/>
  <c r="K218" i="7" l="1"/>
  <c r="I209" i="6"/>
  <c r="R210" i="6"/>
  <c r="I219" i="7"/>
  <c r="R220" i="7"/>
  <c r="O209" i="6" l="1"/>
  <c r="J209" i="6" s="1"/>
  <c r="K209" i="6"/>
  <c r="H210" i="6"/>
  <c r="Q210" i="6"/>
  <c r="O219" i="7"/>
  <c r="J219" i="7" s="1"/>
  <c r="K219" i="7"/>
  <c r="H220" i="7"/>
  <c r="Q220" i="7"/>
  <c r="I210" i="6" l="1"/>
  <c r="R211" i="6"/>
  <c r="I220" i="7"/>
  <c r="R221" i="7"/>
  <c r="O210" i="6" l="1"/>
  <c r="J210" i="6" s="1"/>
  <c r="H211" i="6"/>
  <c r="Q211" i="6"/>
  <c r="O220" i="7"/>
  <c r="J220" i="7" s="1"/>
  <c r="K220" i="7"/>
  <c r="H221" i="7"/>
  <c r="Q221" i="7"/>
  <c r="I211" i="6" l="1"/>
  <c r="R212" i="6"/>
  <c r="K210" i="6"/>
  <c r="I221" i="7"/>
  <c r="R222" i="7"/>
  <c r="O211" i="6" l="1"/>
  <c r="J211" i="6" s="1"/>
  <c r="K211" i="6"/>
  <c r="Q212" i="6"/>
  <c r="H212" i="6"/>
  <c r="O221" i="7"/>
  <c r="J221" i="7" s="1"/>
  <c r="K221" i="7"/>
  <c r="Q222" i="7"/>
  <c r="H222" i="7"/>
  <c r="I212" i="6" l="1"/>
  <c r="R213" i="6"/>
  <c r="I222" i="7"/>
  <c r="R223" i="7"/>
  <c r="O212" i="6" l="1"/>
  <c r="J212" i="6" s="1"/>
  <c r="K212" i="6"/>
  <c r="Q213" i="6"/>
  <c r="H213" i="6"/>
  <c r="O222" i="7"/>
  <c r="J222" i="7" s="1"/>
  <c r="K222" i="7"/>
  <c r="Q223" i="7"/>
  <c r="H223" i="7"/>
  <c r="I213" i="6" l="1"/>
  <c r="R214" i="6"/>
  <c r="I223" i="7"/>
  <c r="R224" i="7"/>
  <c r="O213" i="6" l="1"/>
  <c r="J213" i="6" s="1"/>
  <c r="Q214" i="6"/>
  <c r="H214" i="6"/>
  <c r="O223" i="7"/>
  <c r="J223" i="7" s="1"/>
  <c r="K223" i="7"/>
  <c r="H224" i="7"/>
  <c r="Q224" i="7"/>
  <c r="I214" i="6" l="1"/>
  <c r="R215" i="6"/>
  <c r="K213" i="6"/>
  <c r="I224" i="7"/>
  <c r="R225" i="7"/>
  <c r="O214" i="6" l="1"/>
  <c r="J214" i="6" s="1"/>
  <c r="K214" i="6"/>
  <c r="Q215" i="6"/>
  <c r="H215" i="6"/>
  <c r="O224" i="7"/>
  <c r="J224" i="7" s="1"/>
  <c r="K224" i="7"/>
  <c r="H225" i="7"/>
  <c r="Q225" i="7"/>
  <c r="I215" i="6" l="1"/>
  <c r="R216" i="6"/>
  <c r="I225" i="7"/>
  <c r="R226" i="7"/>
  <c r="O215" i="6" l="1"/>
  <c r="J215" i="6" s="1"/>
  <c r="K215" i="6"/>
  <c r="Q216" i="6"/>
  <c r="H216" i="6"/>
  <c r="O225" i="7"/>
  <c r="J225" i="7" s="1"/>
  <c r="K225" i="7"/>
  <c r="Q226" i="7"/>
  <c r="H226" i="7"/>
  <c r="I216" i="6" l="1"/>
  <c r="R217" i="6"/>
  <c r="I226" i="7"/>
  <c r="R227" i="7"/>
  <c r="O216" i="6" l="1"/>
  <c r="J216" i="6" s="1"/>
  <c r="K216" i="6"/>
  <c r="Q217" i="6"/>
  <c r="H217" i="6"/>
  <c r="O226" i="7"/>
  <c r="J226" i="7" s="1"/>
  <c r="Q227" i="7"/>
  <c r="H227" i="7"/>
  <c r="K226" i="7" l="1"/>
  <c r="I217" i="6"/>
  <c r="R218" i="6"/>
  <c r="I227" i="7"/>
  <c r="R228" i="7"/>
  <c r="O217" i="6" l="1"/>
  <c r="J217" i="6" s="1"/>
  <c r="K217" i="6"/>
  <c r="H218" i="6"/>
  <c r="Q218" i="6"/>
  <c r="O227" i="7"/>
  <c r="J227" i="7" s="1"/>
  <c r="Q228" i="7"/>
  <c r="H228" i="7"/>
  <c r="K227" i="7" l="1"/>
  <c r="I218" i="6"/>
  <c r="R219" i="6"/>
  <c r="I228" i="7"/>
  <c r="R229" i="7"/>
  <c r="O218" i="6" l="1"/>
  <c r="J218" i="6" s="1"/>
  <c r="H219" i="6"/>
  <c r="Q219" i="6"/>
  <c r="O228" i="7"/>
  <c r="J228" i="7" s="1"/>
  <c r="K228" i="7"/>
  <c r="Q229" i="7"/>
  <c r="H229" i="7"/>
  <c r="I219" i="6" l="1"/>
  <c r="R220" i="6"/>
  <c r="K218" i="6"/>
  <c r="I229" i="7"/>
  <c r="R230" i="7"/>
  <c r="O219" i="6" l="1"/>
  <c r="J219" i="6" s="1"/>
  <c r="K219" i="6"/>
  <c r="H220" i="6"/>
  <c r="Q220" i="6"/>
  <c r="O229" i="7"/>
  <c r="J229" i="7" s="1"/>
  <c r="Q230" i="7"/>
  <c r="H230" i="7"/>
  <c r="K229" i="7" l="1"/>
  <c r="I220" i="6"/>
  <c r="R221" i="6"/>
  <c r="I230" i="7"/>
  <c r="R231" i="7"/>
  <c r="O220" i="6" l="1"/>
  <c r="J220" i="6" s="1"/>
  <c r="K220" i="6"/>
  <c r="Q221" i="6"/>
  <c r="H221" i="6"/>
  <c r="O230" i="7"/>
  <c r="J230" i="7" s="1"/>
  <c r="K230" i="7"/>
  <c r="Q231" i="7"/>
  <c r="H231" i="7"/>
  <c r="I221" i="6" l="1"/>
  <c r="R222" i="6"/>
  <c r="I231" i="7"/>
  <c r="R232" i="7"/>
  <c r="O221" i="6" l="1"/>
  <c r="J221" i="6" s="1"/>
  <c r="Q222" i="6"/>
  <c r="H222" i="6"/>
  <c r="O231" i="7"/>
  <c r="J231" i="7" s="1"/>
  <c r="Q232" i="7"/>
  <c r="H232" i="7"/>
  <c r="K231" i="7" l="1"/>
  <c r="I222" i="6"/>
  <c r="R223" i="6"/>
  <c r="K221" i="6"/>
  <c r="I232" i="7"/>
  <c r="R233" i="7"/>
  <c r="O222" i="6" l="1"/>
  <c r="J222" i="6" s="1"/>
  <c r="K222" i="6"/>
  <c r="Q223" i="6"/>
  <c r="H223" i="6"/>
  <c r="O232" i="7"/>
  <c r="J232" i="7" s="1"/>
  <c r="K232" i="7"/>
  <c r="H233" i="7"/>
  <c r="Q233" i="7"/>
  <c r="I223" i="6" l="1"/>
  <c r="R224" i="6"/>
  <c r="I233" i="7"/>
  <c r="R234" i="7"/>
  <c r="O223" i="6" l="1"/>
  <c r="J223" i="6" s="1"/>
  <c r="K223" i="6"/>
  <c r="Q224" i="6"/>
  <c r="H224" i="6"/>
  <c r="O233" i="7"/>
  <c r="J233" i="7" s="1"/>
  <c r="H234" i="7"/>
  <c r="Q234" i="7"/>
  <c r="K233" i="7" l="1"/>
  <c r="I224" i="6"/>
  <c r="R225" i="6"/>
  <c r="I234" i="7"/>
  <c r="R235" i="7"/>
  <c r="O224" i="6" l="1"/>
  <c r="J224" i="6" s="1"/>
  <c r="K224" i="6"/>
  <c r="Q225" i="6"/>
  <c r="H225" i="6"/>
  <c r="O234" i="7"/>
  <c r="J234" i="7" s="1"/>
  <c r="Q235" i="7"/>
  <c r="H235" i="7"/>
  <c r="K234" i="7" l="1"/>
  <c r="I225" i="6"/>
  <c r="R226" i="6"/>
  <c r="I235" i="7"/>
  <c r="R236" i="7"/>
  <c r="O225" i="6" l="1"/>
  <c r="J225" i="6" s="1"/>
  <c r="K225" i="6"/>
  <c r="Q226" i="6"/>
  <c r="H226" i="6"/>
  <c r="O235" i="7"/>
  <c r="J235" i="7" s="1"/>
  <c r="K235" i="7"/>
  <c r="H236" i="7"/>
  <c r="Q236" i="7"/>
  <c r="I226" i="6" l="1"/>
  <c r="R227" i="6"/>
  <c r="I236" i="7"/>
  <c r="R237" i="7"/>
  <c r="O226" i="6" l="1"/>
  <c r="J226" i="6" s="1"/>
  <c r="H227" i="6"/>
  <c r="Q227" i="6"/>
  <c r="O236" i="7"/>
  <c r="J236" i="7" s="1"/>
  <c r="K236" i="7"/>
  <c r="H237" i="7"/>
  <c r="Q237" i="7"/>
  <c r="I227" i="6" l="1"/>
  <c r="R228" i="6"/>
  <c r="K226" i="6"/>
  <c r="I237" i="7"/>
  <c r="R238" i="7"/>
  <c r="O227" i="6" l="1"/>
  <c r="J227" i="6" s="1"/>
  <c r="K227" i="6"/>
  <c r="Q228" i="6"/>
  <c r="H228" i="6"/>
  <c r="O237" i="7"/>
  <c r="J237" i="7" s="1"/>
  <c r="H238" i="7"/>
  <c r="Q238" i="7"/>
  <c r="K237" i="7" l="1"/>
  <c r="I228" i="6"/>
  <c r="R229" i="6"/>
  <c r="I238" i="7"/>
  <c r="R239" i="7"/>
  <c r="O228" i="6" l="1"/>
  <c r="J228" i="6" s="1"/>
  <c r="K228" i="6"/>
  <c r="H229" i="6"/>
  <c r="Q229" i="6"/>
  <c r="O238" i="7"/>
  <c r="J238" i="7" s="1"/>
  <c r="K238" i="7"/>
  <c r="H239" i="7"/>
  <c r="Q239" i="7"/>
  <c r="I229" i="6" l="1"/>
  <c r="R230" i="6"/>
  <c r="I239" i="7"/>
  <c r="R240" i="7"/>
  <c r="O229" i="6" l="1"/>
  <c r="J229" i="6" s="1"/>
  <c r="K229" i="6"/>
  <c r="H230" i="6"/>
  <c r="Q230" i="6"/>
  <c r="O239" i="7"/>
  <c r="J239" i="7" s="1"/>
  <c r="K239" i="7"/>
  <c r="H240" i="7"/>
  <c r="Q240" i="7"/>
  <c r="I230" i="6" l="1"/>
  <c r="R231" i="6"/>
  <c r="I240" i="7"/>
  <c r="R241" i="7"/>
  <c r="O230" i="6" l="1"/>
  <c r="J230" i="6" s="1"/>
  <c r="K230" i="6"/>
  <c r="H231" i="6"/>
  <c r="Q231" i="6"/>
  <c r="O240" i="7"/>
  <c r="J240" i="7" s="1"/>
  <c r="H241" i="7"/>
  <c r="Q241" i="7"/>
  <c r="I231" i="6" l="1"/>
  <c r="R232" i="6"/>
  <c r="I241" i="7"/>
  <c r="R242" i="7"/>
  <c r="K240" i="7"/>
  <c r="O231" i="6" l="1"/>
  <c r="J231" i="6" s="1"/>
  <c r="K231" i="6"/>
  <c r="Q232" i="6"/>
  <c r="H232" i="6"/>
  <c r="O241" i="7"/>
  <c r="J241" i="7" s="1"/>
  <c r="K241" i="7"/>
  <c r="H242" i="7"/>
  <c r="Q242" i="7"/>
  <c r="I232" i="6" l="1"/>
  <c r="R233" i="6"/>
  <c r="I242" i="7"/>
  <c r="R243" i="7"/>
  <c r="O232" i="6" l="1"/>
  <c r="J232" i="6" s="1"/>
  <c r="K232" i="6"/>
  <c r="H233" i="6"/>
  <c r="Q233" i="6"/>
  <c r="O242" i="7"/>
  <c r="J242" i="7" s="1"/>
  <c r="K242" i="7"/>
  <c r="H243" i="7"/>
  <c r="Q243" i="7"/>
  <c r="I233" i="6" l="1"/>
  <c r="R234" i="6"/>
  <c r="I243" i="7"/>
  <c r="R244" i="7"/>
  <c r="O233" i="6" l="1"/>
  <c r="J233" i="6" s="1"/>
  <c r="K233" i="6"/>
  <c r="Q234" i="6"/>
  <c r="H234" i="6"/>
  <c r="O243" i="7"/>
  <c r="J243" i="7" s="1"/>
  <c r="K243" i="7"/>
  <c r="Q244" i="7"/>
  <c r="H244" i="7"/>
  <c r="I234" i="6" l="1"/>
  <c r="R235" i="6"/>
  <c r="I244" i="7"/>
  <c r="R245" i="7"/>
  <c r="O234" i="6" l="1"/>
  <c r="J234" i="6" s="1"/>
  <c r="K234" i="6"/>
  <c r="H235" i="6"/>
  <c r="Q235" i="6"/>
  <c r="O244" i="7"/>
  <c r="J244" i="7" s="1"/>
  <c r="K244" i="7"/>
  <c r="H245" i="7"/>
  <c r="Q245" i="7"/>
  <c r="I235" i="6" l="1"/>
  <c r="R236" i="6"/>
  <c r="I245" i="7"/>
  <c r="R246" i="7"/>
  <c r="O235" i="6" l="1"/>
  <c r="J235" i="6" s="1"/>
  <c r="K235" i="6"/>
  <c r="Q236" i="6"/>
  <c r="H236" i="6"/>
  <c r="O245" i="7"/>
  <c r="J245" i="7" s="1"/>
  <c r="K245" i="7"/>
  <c r="H246" i="7"/>
  <c r="Q246" i="7"/>
  <c r="I236" i="6" l="1"/>
  <c r="R237" i="6"/>
  <c r="I246" i="7"/>
  <c r="R247" i="7"/>
  <c r="O236" i="6" l="1"/>
  <c r="J236" i="6" s="1"/>
  <c r="Q237" i="6"/>
  <c r="H237" i="6"/>
  <c r="O246" i="7"/>
  <c r="J246" i="7" s="1"/>
  <c r="K246" i="7"/>
  <c r="H247" i="7"/>
  <c r="Q247" i="7"/>
  <c r="K236" i="6" l="1"/>
  <c r="I237" i="6"/>
  <c r="R238" i="6"/>
  <c r="I247" i="7"/>
  <c r="R248" i="7"/>
  <c r="O237" i="6" l="1"/>
  <c r="J237" i="6" s="1"/>
  <c r="K237" i="6"/>
  <c r="H238" i="6"/>
  <c r="Q238" i="6"/>
  <c r="O247" i="7"/>
  <c r="J247" i="7" s="1"/>
  <c r="Q248" i="7"/>
  <c r="H248" i="7"/>
  <c r="I238" i="6" l="1"/>
  <c r="R239" i="6"/>
  <c r="I248" i="7"/>
  <c r="R249" i="7"/>
  <c r="K247" i="7"/>
  <c r="O238" i="6" l="1"/>
  <c r="J238" i="6" s="1"/>
  <c r="H239" i="6"/>
  <c r="Q239" i="6"/>
  <c r="O248" i="7"/>
  <c r="J248" i="7" s="1"/>
  <c r="K248" i="7"/>
  <c r="Q249" i="7"/>
  <c r="H249" i="7"/>
  <c r="I239" i="6" l="1"/>
  <c r="R240" i="6"/>
  <c r="K238" i="6"/>
  <c r="I249" i="7"/>
  <c r="R250" i="7"/>
  <c r="O239" i="6" l="1"/>
  <c r="J239" i="6" s="1"/>
  <c r="K239" i="6"/>
  <c r="H240" i="6"/>
  <c r="Q240" i="6"/>
  <c r="O249" i="7"/>
  <c r="J249" i="7" s="1"/>
  <c r="K249" i="7"/>
  <c r="Q250" i="7"/>
  <c r="H250" i="7"/>
  <c r="I240" i="6" l="1"/>
  <c r="R241" i="6"/>
  <c r="I250" i="7"/>
  <c r="R251" i="7"/>
  <c r="O240" i="6" l="1"/>
  <c r="J240" i="6" s="1"/>
  <c r="K240" i="6"/>
  <c r="Q241" i="6"/>
  <c r="H241" i="6"/>
  <c r="O250" i="7"/>
  <c r="J250" i="7" s="1"/>
  <c r="K250" i="7"/>
  <c r="Q251" i="7"/>
  <c r="H251" i="7"/>
  <c r="I241" i="6" l="1"/>
  <c r="R242" i="6"/>
  <c r="I251" i="7"/>
  <c r="R252" i="7"/>
  <c r="O241" i="6" l="1"/>
  <c r="J241" i="6" s="1"/>
  <c r="K241" i="6"/>
  <c r="H242" i="6"/>
  <c r="Q242" i="6"/>
  <c r="O251" i="7"/>
  <c r="J251" i="7" s="1"/>
  <c r="K251" i="7"/>
  <c r="Q252" i="7"/>
  <c r="H252" i="7"/>
  <c r="I242" i="6" l="1"/>
  <c r="R243" i="6"/>
  <c r="I252" i="7"/>
  <c r="R253" i="7"/>
  <c r="O242" i="6" l="1"/>
  <c r="J242" i="6" s="1"/>
  <c r="K242" i="6"/>
  <c r="H243" i="6"/>
  <c r="Q243" i="6"/>
  <c r="O252" i="7"/>
  <c r="J252" i="7" s="1"/>
  <c r="K252" i="7"/>
  <c r="Q253" i="7"/>
  <c r="H253" i="7"/>
  <c r="I243" i="6" l="1"/>
  <c r="R244" i="6"/>
  <c r="I253" i="7"/>
  <c r="R254" i="7"/>
  <c r="O243" i="6" l="1"/>
  <c r="J243" i="6" s="1"/>
  <c r="K243" i="6"/>
  <c r="H244" i="6"/>
  <c r="Q244" i="6"/>
  <c r="O253" i="7"/>
  <c r="J253" i="7" s="1"/>
  <c r="K253" i="7"/>
  <c r="Q254" i="7"/>
  <c r="H254" i="7"/>
  <c r="I244" i="6" l="1"/>
  <c r="R245" i="6"/>
  <c r="I254" i="7"/>
  <c r="R255" i="7"/>
  <c r="O244" i="6" l="1"/>
  <c r="J244" i="6" s="1"/>
  <c r="K244" i="6"/>
  <c r="Q245" i="6"/>
  <c r="H245" i="6"/>
  <c r="O254" i="7"/>
  <c r="J254" i="7" s="1"/>
  <c r="K254" i="7"/>
  <c r="Q255" i="7"/>
  <c r="H255" i="7"/>
  <c r="I245" i="6" l="1"/>
  <c r="R246" i="6"/>
  <c r="I255" i="7"/>
  <c r="R256" i="7"/>
  <c r="O245" i="6" l="1"/>
  <c r="J245" i="6" s="1"/>
  <c r="K245" i="6"/>
  <c r="Q246" i="6"/>
  <c r="H246" i="6"/>
  <c r="O255" i="7"/>
  <c r="J255" i="7" s="1"/>
  <c r="K255" i="7"/>
  <c r="Q256" i="7"/>
  <c r="H256" i="7"/>
  <c r="I246" i="6" l="1"/>
  <c r="R247" i="6"/>
  <c r="I256" i="7"/>
  <c r="R257" i="7"/>
  <c r="O246" i="6" l="1"/>
  <c r="J246" i="6" s="1"/>
  <c r="K246" i="6"/>
  <c r="Q247" i="6"/>
  <c r="H247" i="6"/>
  <c r="O256" i="7"/>
  <c r="J256" i="7" s="1"/>
  <c r="K256" i="7"/>
  <c r="Q257" i="7"/>
  <c r="H257" i="7"/>
  <c r="I247" i="6" l="1"/>
  <c r="R248" i="6"/>
  <c r="I257" i="7"/>
  <c r="R258" i="7"/>
  <c r="O247" i="6" l="1"/>
  <c r="J247" i="6" s="1"/>
  <c r="Q248" i="6"/>
  <c r="H248" i="6"/>
  <c r="O257" i="7"/>
  <c r="J257" i="7" s="1"/>
  <c r="K257" i="7"/>
  <c r="H258" i="7"/>
  <c r="Q258" i="7"/>
  <c r="I248" i="6" l="1"/>
  <c r="R249" i="6"/>
  <c r="K247" i="6"/>
  <c r="I258" i="7"/>
  <c r="R259" i="7"/>
  <c r="O248" i="6" l="1"/>
  <c r="J248" i="6" s="1"/>
  <c r="K248" i="6"/>
  <c r="H249" i="6"/>
  <c r="Q249" i="6"/>
  <c r="O258" i="7"/>
  <c r="J258" i="7" s="1"/>
  <c r="K258" i="7"/>
  <c r="Q259" i="7"/>
  <c r="H259" i="7"/>
  <c r="I249" i="6" l="1"/>
  <c r="R250" i="6"/>
  <c r="I259" i="7"/>
  <c r="R260" i="7"/>
  <c r="O249" i="6" l="1"/>
  <c r="J249" i="6" s="1"/>
  <c r="K249" i="6"/>
  <c r="Q250" i="6"/>
  <c r="H250" i="6"/>
  <c r="O259" i="7"/>
  <c r="J259" i="7" s="1"/>
  <c r="K259" i="7"/>
  <c r="Q260" i="7"/>
  <c r="H260" i="7"/>
  <c r="I250" i="6" l="1"/>
  <c r="R251" i="6"/>
  <c r="I260" i="7"/>
  <c r="R261" i="7"/>
  <c r="O250" i="6" l="1"/>
  <c r="J250" i="6" s="1"/>
  <c r="Q251" i="6"/>
  <c r="H251" i="6"/>
  <c r="O260" i="7"/>
  <c r="J260" i="7" s="1"/>
  <c r="K260" i="7"/>
  <c r="H261" i="7"/>
  <c r="Q261" i="7"/>
  <c r="I251" i="6" l="1"/>
  <c r="R252" i="6"/>
  <c r="K250" i="6"/>
  <c r="I261" i="7"/>
  <c r="R262" i="7"/>
  <c r="O251" i="6" l="1"/>
  <c r="J251" i="6" s="1"/>
  <c r="K251" i="6"/>
  <c r="H252" i="6"/>
  <c r="Q252" i="6"/>
  <c r="O261" i="7"/>
  <c r="J261" i="7" s="1"/>
  <c r="K261" i="7"/>
  <c r="H262" i="7"/>
  <c r="Q262" i="7"/>
  <c r="I252" i="6" l="1"/>
  <c r="R253" i="6"/>
  <c r="I262" i="7"/>
  <c r="R263" i="7"/>
  <c r="O252" i="6" l="1"/>
  <c r="J252" i="6" s="1"/>
  <c r="K252" i="6"/>
  <c r="H253" i="6"/>
  <c r="Q253" i="6"/>
  <c r="O262" i="7"/>
  <c r="J262" i="7" s="1"/>
  <c r="K262" i="7"/>
  <c r="H263" i="7"/>
  <c r="Q263" i="7"/>
  <c r="I253" i="6" l="1"/>
  <c r="R254" i="6"/>
  <c r="I263" i="7"/>
  <c r="R264" i="7"/>
  <c r="O253" i="6" l="1"/>
  <c r="J253" i="6" s="1"/>
  <c r="Q254" i="6"/>
  <c r="H254" i="6"/>
  <c r="O263" i="7"/>
  <c r="J263" i="7" s="1"/>
  <c r="K263" i="7"/>
  <c r="H264" i="7"/>
  <c r="Q264" i="7"/>
  <c r="I254" i="6" l="1"/>
  <c r="R255" i="6"/>
  <c r="K253" i="6"/>
  <c r="I264" i="7"/>
  <c r="R265" i="7"/>
  <c r="O254" i="6" l="1"/>
  <c r="J254" i="6" s="1"/>
  <c r="K254" i="6"/>
  <c r="H255" i="6"/>
  <c r="Q255" i="6"/>
  <c r="O264" i="7"/>
  <c r="J264" i="7" s="1"/>
  <c r="K264" i="7"/>
  <c r="Q265" i="7"/>
  <c r="H265" i="7"/>
  <c r="I255" i="6" l="1"/>
  <c r="R256" i="6"/>
  <c r="I265" i="7"/>
  <c r="R266" i="7"/>
  <c r="O255" i="6" l="1"/>
  <c r="J255" i="6" s="1"/>
  <c r="K255" i="6"/>
  <c r="Q256" i="6"/>
  <c r="H256" i="6"/>
  <c r="O265" i="7"/>
  <c r="J265" i="7" s="1"/>
  <c r="K265" i="7"/>
  <c r="Q266" i="7"/>
  <c r="H266" i="7"/>
  <c r="I256" i="6" l="1"/>
  <c r="R257" i="6"/>
  <c r="I266" i="7"/>
  <c r="R267" i="7"/>
  <c r="O256" i="6" l="1"/>
  <c r="J256" i="6" s="1"/>
  <c r="K256" i="6"/>
  <c r="H257" i="6"/>
  <c r="Q257" i="6"/>
  <c r="O266" i="7"/>
  <c r="J266" i="7" s="1"/>
  <c r="K266" i="7"/>
  <c r="H267" i="7"/>
  <c r="Q267" i="7"/>
  <c r="I257" i="6" l="1"/>
  <c r="R258" i="6"/>
  <c r="I267" i="7"/>
  <c r="R268" i="7"/>
  <c r="O257" i="6" l="1"/>
  <c r="J257" i="6" s="1"/>
  <c r="K257" i="6"/>
  <c r="Q258" i="6"/>
  <c r="H258" i="6"/>
  <c r="O267" i="7"/>
  <c r="J267" i="7" s="1"/>
  <c r="K267" i="7"/>
  <c r="Q268" i="7"/>
  <c r="H268" i="7"/>
  <c r="I258" i="6" l="1"/>
  <c r="R259" i="6"/>
  <c r="I268" i="7"/>
  <c r="R269" i="7"/>
  <c r="O258" i="6" l="1"/>
  <c r="J258" i="6" s="1"/>
  <c r="K258" i="6"/>
  <c r="H259" i="6"/>
  <c r="Q259" i="6"/>
  <c r="O268" i="7"/>
  <c r="J268" i="7" s="1"/>
  <c r="K268" i="7"/>
  <c r="Q269" i="7"/>
  <c r="H269" i="7"/>
  <c r="I259" i="6" l="1"/>
  <c r="R260" i="6"/>
  <c r="I269" i="7"/>
  <c r="R270" i="7"/>
  <c r="O259" i="6" l="1"/>
  <c r="J259" i="6" s="1"/>
  <c r="K259" i="6"/>
  <c r="Q260" i="6"/>
  <c r="H260" i="6"/>
  <c r="O269" i="7"/>
  <c r="J269" i="7" s="1"/>
  <c r="K269" i="7"/>
  <c r="H270" i="7"/>
  <c r="Q270" i="7"/>
  <c r="I260" i="6" l="1"/>
  <c r="R261" i="6"/>
  <c r="I270" i="7"/>
  <c r="R271" i="7"/>
  <c r="O260" i="6" l="1"/>
  <c r="J260" i="6" s="1"/>
  <c r="K260" i="6"/>
  <c r="H261" i="6"/>
  <c r="Q261" i="6"/>
  <c r="O270" i="7"/>
  <c r="J270" i="7" s="1"/>
  <c r="Q271" i="7"/>
  <c r="H271" i="7"/>
  <c r="I261" i="6" l="1"/>
  <c r="R262" i="6"/>
  <c r="I271" i="7"/>
  <c r="R272" i="7"/>
  <c r="K270" i="7"/>
  <c r="O261" i="6" l="1"/>
  <c r="J261" i="6" s="1"/>
  <c r="K261" i="6"/>
  <c r="Q262" i="6"/>
  <c r="H262" i="6"/>
  <c r="O271" i="7"/>
  <c r="J271" i="7" s="1"/>
  <c r="K271" i="7"/>
  <c r="H272" i="7"/>
  <c r="Q272" i="7"/>
  <c r="I262" i="6" l="1"/>
  <c r="R263" i="6"/>
  <c r="I272" i="7"/>
  <c r="R273" i="7"/>
  <c r="O262" i="6" l="1"/>
  <c r="J262" i="6" s="1"/>
  <c r="H263" i="6"/>
  <c r="Q263" i="6"/>
  <c r="O272" i="7"/>
  <c r="J272" i="7" s="1"/>
  <c r="K272" i="7"/>
  <c r="H273" i="7"/>
  <c r="Q273" i="7"/>
  <c r="I263" i="6" l="1"/>
  <c r="R264" i="6"/>
  <c r="K262" i="6"/>
  <c r="I273" i="7"/>
  <c r="R274" i="7"/>
  <c r="O263" i="6" l="1"/>
  <c r="J263" i="6" s="1"/>
  <c r="K263" i="6"/>
  <c r="Q264" i="6"/>
  <c r="H264" i="6"/>
  <c r="O273" i="7"/>
  <c r="J273" i="7" s="1"/>
  <c r="Q274" i="7"/>
  <c r="H274" i="7"/>
  <c r="K273" i="7" l="1"/>
  <c r="I264" i="6"/>
  <c r="R265" i="6"/>
  <c r="I274" i="7"/>
  <c r="R275" i="7"/>
  <c r="O264" i="6" l="1"/>
  <c r="J264" i="6" s="1"/>
  <c r="K264" i="6"/>
  <c r="Q265" i="6"/>
  <c r="H265" i="6"/>
  <c r="O274" i="7"/>
  <c r="J274" i="7" s="1"/>
  <c r="K274" i="7"/>
  <c r="Q275" i="7"/>
  <c r="H275" i="7"/>
  <c r="I265" i="6" l="1"/>
  <c r="R266" i="6"/>
  <c r="I275" i="7"/>
  <c r="R276" i="7"/>
  <c r="O265" i="6" l="1"/>
  <c r="J265" i="6" s="1"/>
  <c r="K265" i="6"/>
  <c r="Q266" i="6"/>
  <c r="H266" i="6"/>
  <c r="O275" i="7"/>
  <c r="J275" i="7" s="1"/>
  <c r="K275" i="7"/>
  <c r="Q276" i="7"/>
  <c r="H276" i="7"/>
  <c r="I266" i="6" l="1"/>
  <c r="R267" i="6"/>
  <c r="I276" i="7"/>
  <c r="R277" i="7"/>
  <c r="O266" i="6" l="1"/>
  <c r="J266" i="6" s="1"/>
  <c r="K266" i="6"/>
  <c r="Q267" i="6"/>
  <c r="H267" i="6"/>
  <c r="O276" i="7"/>
  <c r="J276" i="7" s="1"/>
  <c r="K276" i="7"/>
  <c r="H277" i="7"/>
  <c r="Q277" i="7"/>
  <c r="I267" i="6" l="1"/>
  <c r="R268" i="6"/>
  <c r="I277" i="7"/>
  <c r="R278" i="7"/>
  <c r="O267" i="6" l="1"/>
  <c r="J267" i="6" s="1"/>
  <c r="H268" i="6"/>
  <c r="Q268" i="6"/>
  <c r="O277" i="7"/>
  <c r="J277" i="7" s="1"/>
  <c r="K277" i="7"/>
  <c r="Q278" i="7"/>
  <c r="H278" i="7"/>
  <c r="I268" i="6" l="1"/>
  <c r="R269" i="6"/>
  <c r="K267" i="6"/>
  <c r="I278" i="7"/>
  <c r="R279" i="7"/>
  <c r="O268" i="6" l="1"/>
  <c r="J268" i="6" s="1"/>
  <c r="K268" i="6"/>
  <c r="H269" i="6"/>
  <c r="Q269" i="6"/>
  <c r="O278" i="7"/>
  <c r="J278" i="7" s="1"/>
  <c r="K278" i="7"/>
  <c r="Q279" i="7"/>
  <c r="H279" i="7"/>
  <c r="I269" i="6" l="1"/>
  <c r="R270" i="6"/>
  <c r="I279" i="7"/>
  <c r="R280" i="7"/>
  <c r="O269" i="6" l="1"/>
  <c r="J269" i="6" s="1"/>
  <c r="K269" i="6"/>
  <c r="H270" i="6"/>
  <c r="Q270" i="6"/>
  <c r="O279" i="7"/>
  <c r="J279" i="7" s="1"/>
  <c r="K279" i="7"/>
  <c r="H280" i="7"/>
  <c r="Q280" i="7"/>
  <c r="I270" i="6" l="1"/>
  <c r="R271" i="6"/>
  <c r="I280" i="7"/>
  <c r="R281" i="7"/>
  <c r="O270" i="6" l="1"/>
  <c r="J270" i="6" s="1"/>
  <c r="H271" i="6"/>
  <c r="Q271" i="6"/>
  <c r="O280" i="7"/>
  <c r="J280" i="7" s="1"/>
  <c r="K280" i="7"/>
  <c r="H281" i="7"/>
  <c r="Q281" i="7"/>
  <c r="I271" i="6" l="1"/>
  <c r="R272" i="6"/>
  <c r="K270" i="6"/>
  <c r="I281" i="7"/>
  <c r="R282" i="7"/>
  <c r="O271" i="6" l="1"/>
  <c r="J271" i="6" s="1"/>
  <c r="K271" i="6"/>
  <c r="H272" i="6"/>
  <c r="Q272" i="6"/>
  <c r="O281" i="7"/>
  <c r="J281" i="7" s="1"/>
  <c r="H282" i="7"/>
  <c r="Q282" i="7"/>
  <c r="I272" i="6" l="1"/>
  <c r="R273" i="6"/>
  <c r="I282" i="7"/>
  <c r="R283" i="7"/>
  <c r="K281" i="7"/>
  <c r="O272" i="6" l="1"/>
  <c r="J272" i="6" s="1"/>
  <c r="H273" i="6"/>
  <c r="Q273" i="6"/>
  <c r="O282" i="7"/>
  <c r="J282" i="7" s="1"/>
  <c r="K282" i="7"/>
  <c r="H283" i="7"/>
  <c r="Q283" i="7"/>
  <c r="I273" i="6" l="1"/>
  <c r="R274" i="6"/>
  <c r="K272" i="6"/>
  <c r="I283" i="7"/>
  <c r="R284" i="7"/>
  <c r="O273" i="6" l="1"/>
  <c r="J273" i="6" s="1"/>
  <c r="H274" i="6"/>
  <c r="Q274" i="6"/>
  <c r="O283" i="7"/>
  <c r="J283" i="7" s="1"/>
  <c r="K283" i="7"/>
  <c r="H284" i="7"/>
  <c r="Q284" i="7"/>
  <c r="I274" i="6" l="1"/>
  <c r="R275" i="6"/>
  <c r="K273" i="6"/>
  <c r="I284" i="7"/>
  <c r="R285" i="7"/>
  <c r="O274" i="6" l="1"/>
  <c r="J274" i="6" s="1"/>
  <c r="K274" i="6"/>
  <c r="H275" i="6"/>
  <c r="Q275" i="6"/>
  <c r="O284" i="7"/>
  <c r="J284" i="7" s="1"/>
  <c r="Q285" i="7"/>
  <c r="H285" i="7"/>
  <c r="K284" i="7" l="1"/>
  <c r="I275" i="6"/>
  <c r="R276" i="6"/>
  <c r="R286" i="7"/>
  <c r="I285" i="7"/>
  <c r="O275" i="6" l="1"/>
  <c r="J275" i="6" s="1"/>
  <c r="K275" i="6"/>
  <c r="H276" i="6"/>
  <c r="Q276" i="6"/>
  <c r="H286" i="7"/>
  <c r="O285" i="7"/>
  <c r="J285" i="7" s="1"/>
  <c r="Q286" i="7"/>
  <c r="K285" i="7"/>
  <c r="I276" i="6" l="1"/>
  <c r="R277" i="6"/>
  <c r="I286" i="7"/>
  <c r="R287" i="7"/>
  <c r="O276" i="6" l="1"/>
  <c r="J276" i="6" s="1"/>
  <c r="K276" i="6"/>
  <c r="H277" i="6"/>
  <c r="Q277" i="6"/>
  <c r="O286" i="7"/>
  <c r="J286" i="7" s="1"/>
  <c r="K286" i="7"/>
  <c r="H287" i="7"/>
  <c r="Q287" i="7"/>
  <c r="I277" i="6" l="1"/>
  <c r="R278" i="6"/>
  <c r="I287" i="7"/>
  <c r="R288" i="7"/>
  <c r="O277" i="6" l="1"/>
  <c r="J277" i="6" s="1"/>
  <c r="K277" i="6"/>
  <c r="H278" i="6"/>
  <c r="Q278" i="6"/>
  <c r="O287" i="7"/>
  <c r="J287" i="7" s="1"/>
  <c r="K287" i="7"/>
  <c r="Q288" i="7"/>
  <c r="H288" i="7"/>
  <c r="I278" i="6" l="1"/>
  <c r="R279" i="6"/>
  <c r="I288" i="7"/>
  <c r="R289" i="7"/>
  <c r="O278" i="6" l="1"/>
  <c r="J278" i="6" s="1"/>
  <c r="K278" i="6"/>
  <c r="H279" i="6"/>
  <c r="Q279" i="6"/>
  <c r="O288" i="7"/>
  <c r="J288" i="7" s="1"/>
  <c r="Q289" i="7"/>
  <c r="H289" i="7"/>
  <c r="I279" i="6" l="1"/>
  <c r="R280" i="6"/>
  <c r="I289" i="7"/>
  <c r="R290" i="7"/>
  <c r="K288" i="7"/>
  <c r="O279" i="6" l="1"/>
  <c r="J279" i="6" s="1"/>
  <c r="K279" i="6"/>
  <c r="H280" i="6"/>
  <c r="Q280" i="6"/>
  <c r="O289" i="7"/>
  <c r="J289" i="7" s="1"/>
  <c r="K289" i="7"/>
  <c r="H290" i="7"/>
  <c r="Q290" i="7"/>
  <c r="I280" i="6" l="1"/>
  <c r="R281" i="6"/>
  <c r="I290" i="7"/>
  <c r="R291" i="7"/>
  <c r="O280" i="6" l="1"/>
  <c r="J280" i="6" s="1"/>
  <c r="K280" i="6"/>
  <c r="Q281" i="6"/>
  <c r="H281" i="6"/>
  <c r="O290" i="7"/>
  <c r="J290" i="7" s="1"/>
  <c r="K290" i="7"/>
  <c r="H291" i="7"/>
  <c r="Q291" i="7"/>
  <c r="I281" i="6" l="1"/>
  <c r="R282" i="6"/>
  <c r="I291" i="7"/>
  <c r="R292" i="7"/>
  <c r="O281" i="6" l="1"/>
  <c r="J281" i="6" s="1"/>
  <c r="K281" i="6"/>
  <c r="H282" i="6"/>
  <c r="Q282" i="6"/>
  <c r="O291" i="7"/>
  <c r="J291" i="7" s="1"/>
  <c r="Q292" i="7"/>
  <c r="H292" i="7"/>
  <c r="I282" i="6" l="1"/>
  <c r="R283" i="6"/>
  <c r="I292" i="7"/>
  <c r="R293" i="7"/>
  <c r="K291" i="7"/>
  <c r="O282" i="6" l="1"/>
  <c r="J282" i="6" s="1"/>
  <c r="K282" i="6"/>
  <c r="H283" i="6"/>
  <c r="Q283" i="6"/>
  <c r="O292" i="7"/>
  <c r="J292" i="7" s="1"/>
  <c r="Q293" i="7"/>
  <c r="H293" i="7"/>
  <c r="K292" i="7" l="1"/>
  <c r="I283" i="6"/>
  <c r="R284" i="6"/>
  <c r="I293" i="7"/>
  <c r="R294" i="7"/>
  <c r="O283" i="6" l="1"/>
  <c r="J283" i="6" s="1"/>
  <c r="K283" i="6"/>
  <c r="H284" i="6"/>
  <c r="Q284" i="6"/>
  <c r="O293" i="7"/>
  <c r="J293" i="7" s="1"/>
  <c r="Q294" i="7"/>
  <c r="H294" i="7"/>
  <c r="K293" i="7" l="1"/>
  <c r="I284" i="6"/>
  <c r="R285" i="6"/>
  <c r="I294" i="7"/>
  <c r="R295" i="7"/>
  <c r="O284" i="6" l="1"/>
  <c r="J284" i="6" s="1"/>
  <c r="K284" i="6"/>
  <c r="Q285" i="6"/>
  <c r="H285" i="6"/>
  <c r="O294" i="7"/>
  <c r="J294" i="7" s="1"/>
  <c r="K294" i="7"/>
  <c r="H295" i="7"/>
  <c r="Q295" i="7"/>
  <c r="I285" i="6" l="1"/>
  <c r="R286" i="6"/>
  <c r="I295" i="7"/>
  <c r="R296" i="7"/>
  <c r="O285" i="6" l="1"/>
  <c r="J285" i="6" s="1"/>
  <c r="K285" i="6"/>
  <c r="Q286" i="6"/>
  <c r="H286" i="6"/>
  <c r="O295" i="7"/>
  <c r="J295" i="7" s="1"/>
  <c r="H296" i="7"/>
  <c r="Q296" i="7"/>
  <c r="K295" i="7" l="1"/>
  <c r="I286" i="6"/>
  <c r="R287" i="6"/>
  <c r="I296" i="7"/>
  <c r="R297" i="7"/>
  <c r="O286" i="6" l="1"/>
  <c r="J286" i="6" s="1"/>
  <c r="H287" i="6"/>
  <c r="Q287" i="6"/>
  <c r="O296" i="7"/>
  <c r="J296" i="7" s="1"/>
  <c r="K296" i="7"/>
  <c r="H297" i="7"/>
  <c r="Q297" i="7"/>
  <c r="I287" i="6" l="1"/>
  <c r="R288" i="6"/>
  <c r="K286" i="6"/>
  <c r="I297" i="7"/>
  <c r="R298" i="7"/>
  <c r="O287" i="6" l="1"/>
  <c r="J287" i="6" s="1"/>
  <c r="K287" i="6"/>
  <c r="Q288" i="6"/>
  <c r="H288" i="6"/>
  <c r="O297" i="7"/>
  <c r="J297" i="7" s="1"/>
  <c r="Q298" i="7"/>
  <c r="H298" i="7"/>
  <c r="K297" i="7" l="1"/>
  <c r="I288" i="6"/>
  <c r="R289" i="6"/>
  <c r="I298" i="7"/>
  <c r="R299" i="7"/>
  <c r="O288" i="6" l="1"/>
  <c r="J288" i="6" s="1"/>
  <c r="K288" i="6"/>
  <c r="H289" i="6"/>
  <c r="Q289" i="6"/>
  <c r="O298" i="7"/>
  <c r="J298" i="7" s="1"/>
  <c r="H299" i="7"/>
  <c r="Q299" i="7"/>
  <c r="K298" i="7" l="1"/>
  <c r="I289" i="6"/>
  <c r="R290" i="6"/>
  <c r="I299" i="7"/>
  <c r="R300" i="7"/>
  <c r="O289" i="6" l="1"/>
  <c r="J289" i="6" s="1"/>
  <c r="K289" i="6"/>
  <c r="H290" i="6"/>
  <c r="Q290" i="6"/>
  <c r="O299" i="7"/>
  <c r="J299" i="7" s="1"/>
  <c r="H300" i="7"/>
  <c r="Q300" i="7"/>
  <c r="K299" i="7" l="1"/>
  <c r="I290" i="6"/>
  <c r="R291" i="6"/>
  <c r="I300" i="7"/>
  <c r="R301" i="7"/>
  <c r="O290" i="6" l="1"/>
  <c r="J290" i="6" s="1"/>
  <c r="K290" i="6"/>
  <c r="Q291" i="6"/>
  <c r="H291" i="6"/>
  <c r="O300" i="7"/>
  <c r="J300" i="7" s="1"/>
  <c r="H301" i="7"/>
  <c r="Q301" i="7"/>
  <c r="K300" i="7" l="1"/>
  <c r="I291" i="6"/>
  <c r="R292" i="6"/>
  <c r="I301" i="7"/>
  <c r="R302" i="7"/>
  <c r="O291" i="6" l="1"/>
  <c r="J291" i="6" s="1"/>
  <c r="K291" i="6"/>
  <c r="Q292" i="6"/>
  <c r="H292" i="6"/>
  <c r="O301" i="7"/>
  <c r="J301" i="7" s="1"/>
  <c r="K301" i="7"/>
  <c r="Q302" i="7"/>
  <c r="H302" i="7"/>
  <c r="I292" i="6" l="1"/>
  <c r="R293" i="6"/>
  <c r="I302" i="7"/>
  <c r="R303" i="7"/>
  <c r="O292" i="6" l="1"/>
  <c r="J292" i="6" s="1"/>
  <c r="K292" i="6"/>
  <c r="H293" i="6"/>
  <c r="Q293" i="6"/>
  <c r="O302" i="7"/>
  <c r="J302" i="7" s="1"/>
  <c r="K302" i="7"/>
  <c r="Q303" i="7"/>
  <c r="H303" i="7"/>
  <c r="I293" i="6" l="1"/>
  <c r="R294" i="6"/>
  <c r="I303" i="7"/>
  <c r="R304" i="7"/>
  <c r="O293" i="6" l="1"/>
  <c r="J293" i="6" s="1"/>
  <c r="K293" i="6"/>
  <c r="Q294" i="6"/>
  <c r="H294" i="6"/>
  <c r="O303" i="7"/>
  <c r="J303" i="7" s="1"/>
  <c r="K303" i="7"/>
  <c r="H304" i="7"/>
  <c r="Q304" i="7"/>
  <c r="I294" i="6" l="1"/>
  <c r="R295" i="6"/>
  <c r="I304" i="7"/>
  <c r="R305" i="7"/>
  <c r="O294" i="6" l="1"/>
  <c r="J294" i="6" s="1"/>
  <c r="K294" i="6"/>
  <c r="H295" i="6"/>
  <c r="Q295" i="6"/>
  <c r="O304" i="7"/>
  <c r="J304" i="7" s="1"/>
  <c r="K304" i="7"/>
  <c r="Q305" i="7"/>
  <c r="H305" i="7"/>
  <c r="I295" i="6" l="1"/>
  <c r="R296" i="6"/>
  <c r="I305" i="7"/>
  <c r="R306" i="7"/>
  <c r="O295" i="6" l="1"/>
  <c r="J295" i="6" s="1"/>
  <c r="K295" i="6"/>
  <c r="Q296" i="6"/>
  <c r="H296" i="6"/>
  <c r="O305" i="7"/>
  <c r="J305" i="7" s="1"/>
  <c r="K305" i="7"/>
  <c r="H306" i="7"/>
  <c r="Q306" i="7"/>
  <c r="I296" i="6" l="1"/>
  <c r="R297" i="6"/>
  <c r="I306" i="7"/>
  <c r="R307" i="7"/>
  <c r="O296" i="6" l="1"/>
  <c r="J296" i="6" s="1"/>
  <c r="K296" i="6"/>
  <c r="H297" i="6"/>
  <c r="Q297" i="6"/>
  <c r="O306" i="7"/>
  <c r="J306" i="7" s="1"/>
  <c r="K306" i="7"/>
  <c r="Q307" i="7"/>
  <c r="H307" i="7"/>
  <c r="I297" i="6" l="1"/>
  <c r="R298" i="6"/>
  <c r="I307" i="7"/>
  <c r="R308" i="7"/>
  <c r="O297" i="6" l="1"/>
  <c r="J297" i="6" s="1"/>
  <c r="K297" i="6"/>
  <c r="H298" i="6"/>
  <c r="Q298" i="6"/>
  <c r="O307" i="7"/>
  <c r="J307" i="7" s="1"/>
  <c r="K307" i="7"/>
  <c r="Q308" i="7"/>
  <c r="H308" i="7"/>
  <c r="I298" i="6" l="1"/>
  <c r="R299" i="6"/>
  <c r="I308" i="7"/>
  <c r="R309" i="7"/>
  <c r="O298" i="6" l="1"/>
  <c r="J298" i="6" s="1"/>
  <c r="K298" i="6"/>
  <c r="H299" i="6"/>
  <c r="Q299" i="6"/>
  <c r="O308" i="7"/>
  <c r="J308" i="7" s="1"/>
  <c r="K308" i="7"/>
  <c r="Q309" i="7"/>
  <c r="H309" i="7"/>
  <c r="I299" i="6" l="1"/>
  <c r="R300" i="6"/>
  <c r="I309" i="7"/>
  <c r="R310" i="7"/>
  <c r="O299" i="6" l="1"/>
  <c r="J299" i="6" s="1"/>
  <c r="K299" i="6"/>
  <c r="Q300" i="6"/>
  <c r="H300" i="6"/>
  <c r="O309" i="7"/>
  <c r="J309" i="7" s="1"/>
  <c r="Q310" i="7"/>
  <c r="H310" i="7"/>
  <c r="K309" i="7" l="1"/>
  <c r="I300" i="6"/>
  <c r="R301" i="6"/>
  <c r="I310" i="7"/>
  <c r="R311" i="7"/>
  <c r="O300" i="6" l="1"/>
  <c r="J300" i="6" s="1"/>
  <c r="H301" i="6"/>
  <c r="Q301" i="6"/>
  <c r="O310" i="7"/>
  <c r="J310" i="7" s="1"/>
  <c r="K310" i="7"/>
  <c r="Q311" i="7"/>
  <c r="H311" i="7"/>
  <c r="K300" i="6" l="1"/>
  <c r="I301" i="6"/>
  <c r="R302" i="6"/>
  <c r="I311" i="7"/>
  <c r="R312" i="7"/>
  <c r="O301" i="6" l="1"/>
  <c r="J301" i="6" s="1"/>
  <c r="K301" i="6"/>
  <c r="Q302" i="6"/>
  <c r="H302" i="6"/>
  <c r="O311" i="7"/>
  <c r="J311" i="7" s="1"/>
  <c r="K311" i="7"/>
  <c r="Q312" i="7"/>
  <c r="H312" i="7"/>
  <c r="I302" i="6" l="1"/>
  <c r="R303" i="6"/>
  <c r="I312" i="7"/>
  <c r="R313" i="7"/>
  <c r="O302" i="6" l="1"/>
  <c r="J302" i="6" s="1"/>
  <c r="K302" i="6"/>
  <c r="Q303" i="6"/>
  <c r="H303" i="6"/>
  <c r="O312" i="7"/>
  <c r="J312" i="7" s="1"/>
  <c r="Q313" i="7"/>
  <c r="H313" i="7"/>
  <c r="K312" i="7" l="1"/>
  <c r="I303" i="6"/>
  <c r="R304" i="6"/>
  <c r="I313" i="7"/>
  <c r="R314" i="7"/>
  <c r="O303" i="6" l="1"/>
  <c r="J303" i="6" s="1"/>
  <c r="K303" i="6"/>
  <c r="Q304" i="6"/>
  <c r="H304" i="6"/>
  <c r="O313" i="7"/>
  <c r="J313" i="7" s="1"/>
  <c r="K313" i="7"/>
  <c r="Q314" i="7"/>
  <c r="H314" i="7"/>
  <c r="I304" i="6" l="1"/>
  <c r="R305" i="6"/>
  <c r="I314" i="7"/>
  <c r="R315" i="7"/>
  <c r="O304" i="6" l="1"/>
  <c r="J304" i="6" s="1"/>
  <c r="K304" i="6"/>
  <c r="H305" i="6"/>
  <c r="Q305" i="6"/>
  <c r="O314" i="7"/>
  <c r="J314" i="7" s="1"/>
  <c r="K314" i="7"/>
  <c r="Q315" i="7"/>
  <c r="H315" i="7"/>
  <c r="I305" i="6" l="1"/>
  <c r="R306" i="6"/>
  <c r="I315" i="7"/>
  <c r="R316" i="7"/>
  <c r="O305" i="6" l="1"/>
  <c r="J305" i="6" s="1"/>
  <c r="Q306" i="6"/>
  <c r="H306" i="6"/>
  <c r="O315" i="7"/>
  <c r="J315" i="7" s="1"/>
  <c r="Q316" i="7"/>
  <c r="H316" i="7"/>
  <c r="K315" i="7" l="1"/>
  <c r="I306" i="6"/>
  <c r="R307" i="6"/>
  <c r="K305" i="6"/>
  <c r="I316" i="7"/>
  <c r="R317" i="7"/>
  <c r="O306" i="6" l="1"/>
  <c r="J306" i="6" s="1"/>
  <c r="K306" i="6"/>
  <c r="H307" i="6"/>
  <c r="Q307" i="6"/>
  <c r="O316" i="7"/>
  <c r="J316" i="7" s="1"/>
  <c r="K316" i="7"/>
  <c r="H317" i="7"/>
  <c r="Q317" i="7"/>
  <c r="I307" i="6" l="1"/>
  <c r="R308" i="6"/>
  <c r="I317" i="7"/>
  <c r="R318" i="7"/>
  <c r="O307" i="6" l="1"/>
  <c r="J307" i="6" s="1"/>
  <c r="K307" i="6"/>
  <c r="H308" i="6"/>
  <c r="Q308" i="6"/>
  <c r="O317" i="7"/>
  <c r="J317" i="7" s="1"/>
  <c r="Q318" i="7"/>
  <c r="H318" i="7"/>
  <c r="K317" i="7" l="1"/>
  <c r="I308" i="6"/>
  <c r="R309" i="6"/>
  <c r="I318" i="7"/>
  <c r="R319" i="7"/>
  <c r="O308" i="6" l="1"/>
  <c r="J308" i="6" s="1"/>
  <c r="K308" i="6"/>
  <c r="Q309" i="6"/>
  <c r="H309" i="6"/>
  <c r="O318" i="7"/>
  <c r="J318" i="7" s="1"/>
  <c r="K318" i="7"/>
  <c r="Q319" i="7"/>
  <c r="H319" i="7"/>
  <c r="I309" i="6" l="1"/>
  <c r="R310" i="6"/>
  <c r="I319" i="7"/>
  <c r="R320" i="7"/>
  <c r="O309" i="6" l="1"/>
  <c r="J309" i="6" s="1"/>
  <c r="K309" i="6"/>
  <c r="Q310" i="6"/>
  <c r="H310" i="6"/>
  <c r="O319" i="7"/>
  <c r="J319" i="7" s="1"/>
  <c r="K319" i="7"/>
  <c r="H320" i="7"/>
  <c r="Q320" i="7"/>
  <c r="I310" i="6" l="1"/>
  <c r="R311" i="6"/>
  <c r="I320" i="7"/>
  <c r="R321" i="7"/>
  <c r="O310" i="6" l="1"/>
  <c r="J310" i="6" s="1"/>
  <c r="K310" i="6"/>
  <c r="Q311" i="6"/>
  <c r="H311" i="6"/>
  <c r="O320" i="7"/>
  <c r="J320" i="7" s="1"/>
  <c r="K320" i="7"/>
  <c r="Q321" i="7"/>
  <c r="H321" i="7"/>
  <c r="I311" i="6" l="1"/>
  <c r="R312" i="6"/>
  <c r="I321" i="7"/>
  <c r="R322" i="7"/>
  <c r="O311" i="6" l="1"/>
  <c r="J311" i="6" s="1"/>
  <c r="K311" i="6"/>
  <c r="Q312" i="6"/>
  <c r="H312" i="6"/>
  <c r="O321" i="7"/>
  <c r="J321" i="7" s="1"/>
  <c r="Q322" i="7"/>
  <c r="H322" i="7"/>
  <c r="K321" i="7" l="1"/>
  <c r="I312" i="6"/>
  <c r="R313" i="6"/>
  <c r="I322" i="7"/>
  <c r="R323" i="7"/>
  <c r="O312" i="6" l="1"/>
  <c r="J312" i="6" s="1"/>
  <c r="K312" i="6"/>
  <c r="Q313" i="6"/>
  <c r="H313" i="6"/>
  <c r="O322" i="7"/>
  <c r="J322" i="7" s="1"/>
  <c r="K322" i="7"/>
  <c r="Q323" i="7"/>
  <c r="H323" i="7"/>
  <c r="I313" i="6" l="1"/>
  <c r="R314" i="6"/>
  <c r="I323" i="7"/>
  <c r="R324" i="7"/>
  <c r="O313" i="6" l="1"/>
  <c r="J313" i="6" s="1"/>
  <c r="K313" i="6"/>
  <c r="H314" i="6"/>
  <c r="Q314" i="6"/>
  <c r="O323" i="7"/>
  <c r="J323" i="7" s="1"/>
  <c r="K323" i="7"/>
  <c r="H324" i="7"/>
  <c r="Q324" i="7"/>
  <c r="I314" i="6" l="1"/>
  <c r="R315" i="6"/>
  <c r="I324" i="7"/>
  <c r="R325" i="7"/>
  <c r="O314" i="6" l="1"/>
  <c r="J314" i="6" s="1"/>
  <c r="K314" i="6"/>
  <c r="Q315" i="6"/>
  <c r="H315" i="6"/>
  <c r="O324" i="7"/>
  <c r="J324" i="7" s="1"/>
  <c r="K324" i="7"/>
  <c r="H325" i="7"/>
  <c r="Q325" i="7"/>
  <c r="I315" i="6" l="1"/>
  <c r="R316" i="6"/>
  <c r="I325" i="7"/>
  <c r="R326" i="7"/>
  <c r="O315" i="6" l="1"/>
  <c r="J315" i="6" s="1"/>
  <c r="K315" i="6"/>
  <c r="H316" i="6"/>
  <c r="Q316" i="6"/>
  <c r="O325" i="7"/>
  <c r="J325" i="7" s="1"/>
  <c r="K325" i="7"/>
  <c r="Q326" i="7"/>
  <c r="H326" i="7"/>
  <c r="I316" i="6" l="1"/>
  <c r="R317" i="6"/>
  <c r="I326" i="7"/>
  <c r="R327" i="7"/>
  <c r="O316" i="6" l="1"/>
  <c r="J316" i="6" s="1"/>
  <c r="K316" i="6"/>
  <c r="Q317" i="6"/>
  <c r="H317" i="6"/>
  <c r="O326" i="7"/>
  <c r="J326" i="7" s="1"/>
  <c r="Q327" i="7"/>
  <c r="H327" i="7"/>
  <c r="K326" i="7" l="1"/>
  <c r="I317" i="6"/>
  <c r="R318" i="6"/>
  <c r="I327" i="7"/>
  <c r="R328" i="7"/>
  <c r="O317" i="6" l="1"/>
  <c r="J317" i="6" s="1"/>
  <c r="H318" i="6"/>
  <c r="Q318" i="6"/>
  <c r="O327" i="7"/>
  <c r="J327" i="7" s="1"/>
  <c r="K327" i="7"/>
  <c r="H328" i="7"/>
  <c r="Q328" i="7"/>
  <c r="I318" i="6" l="1"/>
  <c r="R319" i="6"/>
  <c r="K317" i="6"/>
  <c r="I328" i="7"/>
  <c r="R329" i="7"/>
  <c r="O318" i="6" l="1"/>
  <c r="J318" i="6" s="1"/>
  <c r="K318" i="6"/>
  <c r="H319" i="6"/>
  <c r="Q319" i="6"/>
  <c r="O328" i="7"/>
  <c r="J328" i="7" s="1"/>
  <c r="K328" i="7"/>
  <c r="Q329" i="7"/>
  <c r="H329" i="7"/>
  <c r="I319" i="6" l="1"/>
  <c r="R320" i="6"/>
  <c r="I329" i="7"/>
  <c r="R330" i="7"/>
  <c r="O319" i="6" l="1"/>
  <c r="J319" i="6" s="1"/>
  <c r="K319" i="6"/>
  <c r="Q320" i="6"/>
  <c r="H320" i="6"/>
  <c r="O329" i="7"/>
  <c r="J329" i="7" s="1"/>
  <c r="K329" i="7"/>
  <c r="H330" i="7"/>
  <c r="Q330" i="7"/>
  <c r="I320" i="6" l="1"/>
  <c r="R321" i="6"/>
  <c r="I330" i="7"/>
  <c r="R331" i="7"/>
  <c r="O320" i="6" l="1"/>
  <c r="J320" i="6" s="1"/>
  <c r="Q321" i="6"/>
  <c r="H321" i="6"/>
  <c r="O330" i="7"/>
  <c r="J330" i="7" s="1"/>
  <c r="K330" i="7"/>
  <c r="Q331" i="7"/>
  <c r="H331" i="7"/>
  <c r="I321" i="6" l="1"/>
  <c r="R322" i="6"/>
  <c r="K320" i="6"/>
  <c r="I331" i="7"/>
  <c r="R332" i="7"/>
  <c r="O321" i="6" l="1"/>
  <c r="J321" i="6" s="1"/>
  <c r="K321" i="6"/>
  <c r="Q322" i="6"/>
  <c r="H322" i="6"/>
  <c r="O331" i="7"/>
  <c r="J331" i="7" s="1"/>
  <c r="K331" i="7"/>
  <c r="Q332" i="7"/>
  <c r="H332" i="7"/>
  <c r="I322" i="6" l="1"/>
  <c r="R323" i="6"/>
  <c r="I332" i="7"/>
  <c r="R333" i="7"/>
  <c r="O322" i="6" l="1"/>
  <c r="J322" i="6" s="1"/>
  <c r="K322" i="6"/>
  <c r="H323" i="6"/>
  <c r="Q323" i="6"/>
  <c r="O332" i="7"/>
  <c r="J332" i="7" s="1"/>
  <c r="K332" i="7"/>
  <c r="H333" i="7"/>
  <c r="Q333" i="7"/>
  <c r="I323" i="6" l="1"/>
  <c r="R324" i="6"/>
  <c r="I333" i="7"/>
  <c r="R334" i="7"/>
  <c r="O323" i="6" l="1"/>
  <c r="J323" i="6" s="1"/>
  <c r="K323" i="6"/>
  <c r="H324" i="6"/>
  <c r="Q324" i="6"/>
  <c r="O333" i="7"/>
  <c r="J333" i="7" s="1"/>
  <c r="K333" i="7"/>
  <c r="H334" i="7"/>
  <c r="Q334" i="7"/>
  <c r="I324" i="6" l="1"/>
  <c r="R325" i="6"/>
  <c r="I334" i="7"/>
  <c r="R335" i="7"/>
  <c r="O324" i="6" l="1"/>
  <c r="J324" i="6" s="1"/>
  <c r="K324" i="6"/>
  <c r="Q325" i="6"/>
  <c r="H325" i="6"/>
  <c r="O334" i="7"/>
  <c r="J334" i="7" s="1"/>
  <c r="K334" i="7"/>
  <c r="H335" i="7"/>
  <c r="Q335" i="7"/>
  <c r="I325" i="6" l="1"/>
  <c r="R326" i="6"/>
  <c r="I335" i="7"/>
  <c r="R336" i="7"/>
  <c r="O325" i="6" l="1"/>
  <c r="J325" i="6" s="1"/>
  <c r="K325" i="6"/>
  <c r="H326" i="6"/>
  <c r="Q326" i="6"/>
  <c r="O335" i="7"/>
  <c r="J335" i="7" s="1"/>
  <c r="K335" i="7"/>
  <c r="Q336" i="7"/>
  <c r="H336" i="7"/>
  <c r="I326" i="6" l="1"/>
  <c r="R327" i="6"/>
  <c r="I336" i="7"/>
  <c r="R337" i="7"/>
  <c r="O326" i="6" l="1"/>
  <c r="J326" i="6" s="1"/>
  <c r="K326" i="6"/>
  <c r="H327" i="6"/>
  <c r="Q327" i="6"/>
  <c r="O336" i="7"/>
  <c r="J336" i="7" s="1"/>
  <c r="K336" i="7"/>
  <c r="H337" i="7"/>
  <c r="Q337" i="7"/>
  <c r="I327" i="6" l="1"/>
  <c r="R328" i="6"/>
  <c r="I337" i="7"/>
  <c r="R338" i="7"/>
  <c r="O327" i="6" l="1"/>
  <c r="J327" i="6" s="1"/>
  <c r="K327" i="6"/>
  <c r="Q328" i="6"/>
  <c r="H328" i="6"/>
  <c r="O337" i="7"/>
  <c r="J337" i="7" s="1"/>
  <c r="K337" i="7"/>
  <c r="Q338" i="7"/>
  <c r="H338" i="7"/>
  <c r="I328" i="6" l="1"/>
  <c r="R329" i="6"/>
  <c r="I338" i="7"/>
  <c r="R339" i="7"/>
  <c r="O328" i="6" l="1"/>
  <c r="J328" i="6" s="1"/>
  <c r="K328" i="6"/>
  <c r="H329" i="6"/>
  <c r="Q329" i="6"/>
  <c r="O338" i="7"/>
  <c r="J338" i="7" s="1"/>
  <c r="K338" i="7"/>
  <c r="Q339" i="7"/>
  <c r="H339" i="7"/>
  <c r="I329" i="6" l="1"/>
  <c r="R330" i="6"/>
  <c r="I339" i="7"/>
  <c r="R340" i="7"/>
  <c r="O329" i="6" l="1"/>
  <c r="J329" i="6" s="1"/>
  <c r="K329" i="6"/>
  <c r="H330" i="6"/>
  <c r="Q330" i="6"/>
  <c r="O339" i="7"/>
  <c r="J339" i="7" s="1"/>
  <c r="H340" i="7"/>
  <c r="Q340" i="7"/>
  <c r="I330" i="6" l="1"/>
  <c r="R331" i="6"/>
  <c r="I340" i="7"/>
  <c r="R341" i="7"/>
  <c r="K339" i="7"/>
  <c r="O330" i="6" l="1"/>
  <c r="J330" i="6" s="1"/>
  <c r="K330" i="6"/>
  <c r="H331" i="6"/>
  <c r="Q331" i="6"/>
  <c r="O340" i="7"/>
  <c r="J340" i="7" s="1"/>
  <c r="K340" i="7"/>
  <c r="Q341" i="7"/>
  <c r="H341" i="7"/>
  <c r="I331" i="6" l="1"/>
  <c r="R332" i="6"/>
  <c r="I341" i="7"/>
  <c r="R342" i="7"/>
  <c r="O331" i="6" l="1"/>
  <c r="J331" i="6" s="1"/>
  <c r="K331" i="6"/>
  <c r="H332" i="6"/>
  <c r="Q332" i="6"/>
  <c r="O341" i="7"/>
  <c r="J341" i="7" s="1"/>
  <c r="K341" i="7"/>
  <c r="Q342" i="7"/>
  <c r="H342" i="7"/>
  <c r="I332" i="6" l="1"/>
  <c r="R333" i="6"/>
  <c r="I342" i="7"/>
  <c r="R343" i="7"/>
  <c r="O332" i="6" l="1"/>
  <c r="J332" i="6" s="1"/>
  <c r="H333" i="6"/>
  <c r="Q333" i="6"/>
  <c r="O342" i="7"/>
  <c r="J342" i="7" s="1"/>
  <c r="K342" i="7"/>
  <c r="Q343" i="7"/>
  <c r="H343" i="7"/>
  <c r="I333" i="6" l="1"/>
  <c r="R334" i="6"/>
  <c r="K332" i="6"/>
  <c r="I343" i="7"/>
  <c r="R344" i="7"/>
  <c r="O333" i="6" l="1"/>
  <c r="J333" i="6" s="1"/>
  <c r="K333" i="6"/>
  <c r="Q334" i="6"/>
  <c r="H334" i="6"/>
  <c r="O343" i="7"/>
  <c r="J343" i="7" s="1"/>
  <c r="K343" i="7"/>
  <c r="Q344" i="7"/>
  <c r="H344" i="7"/>
  <c r="I334" i="6" l="1"/>
  <c r="R335" i="6"/>
  <c r="I344" i="7"/>
  <c r="R345" i="7"/>
  <c r="O334" i="6" l="1"/>
  <c r="J334" i="6" s="1"/>
  <c r="K334" i="6"/>
  <c r="H335" i="6"/>
  <c r="Q335" i="6"/>
  <c r="O344" i="7"/>
  <c r="J344" i="7" s="1"/>
  <c r="Q345" i="7"/>
  <c r="H345" i="7"/>
  <c r="K344" i="7" l="1"/>
  <c r="I335" i="6"/>
  <c r="R336" i="6"/>
  <c r="I345" i="7"/>
  <c r="R346" i="7"/>
  <c r="O335" i="6" l="1"/>
  <c r="J335" i="6" s="1"/>
  <c r="K335" i="6"/>
  <c r="Q336" i="6"/>
  <c r="H336" i="6"/>
  <c r="O345" i="7"/>
  <c r="J345" i="7" s="1"/>
  <c r="H346" i="7"/>
  <c r="Q346" i="7"/>
  <c r="I336" i="6" l="1"/>
  <c r="R337" i="6"/>
  <c r="I346" i="7"/>
  <c r="R347" i="7"/>
  <c r="K345" i="7"/>
  <c r="O336" i="6" l="1"/>
  <c r="J336" i="6" s="1"/>
  <c r="K336" i="6"/>
  <c r="Q337" i="6"/>
  <c r="H337" i="6"/>
  <c r="O346" i="7"/>
  <c r="J346" i="7" s="1"/>
  <c r="K346" i="7"/>
  <c r="Q347" i="7"/>
  <c r="H347" i="7"/>
  <c r="I337" i="6" l="1"/>
  <c r="R338" i="6"/>
  <c r="I347" i="7"/>
  <c r="R348" i="7"/>
  <c r="O337" i="6" l="1"/>
  <c r="J337" i="6" s="1"/>
  <c r="K337" i="6"/>
  <c r="H338" i="6"/>
  <c r="Q338" i="6"/>
  <c r="O347" i="7"/>
  <c r="J347" i="7" s="1"/>
  <c r="K347" i="7"/>
  <c r="H348" i="7"/>
  <c r="Q348" i="7"/>
  <c r="I338" i="6" l="1"/>
  <c r="R339" i="6"/>
  <c r="I348" i="7"/>
  <c r="R349" i="7"/>
  <c r="O338" i="6" l="1"/>
  <c r="J338" i="6" s="1"/>
  <c r="K338" i="6"/>
  <c r="H339" i="6"/>
  <c r="Q339" i="6"/>
  <c r="O348" i="7"/>
  <c r="J348" i="7" s="1"/>
  <c r="Q349" i="7"/>
  <c r="H349" i="7"/>
  <c r="K348" i="7" l="1"/>
  <c r="I339" i="6"/>
  <c r="R340" i="6"/>
  <c r="I349" i="7"/>
  <c r="R350" i="7"/>
  <c r="O339" i="6" l="1"/>
  <c r="J339" i="6" s="1"/>
  <c r="K339" i="6"/>
  <c r="H340" i="6"/>
  <c r="Q340" i="6"/>
  <c r="O349" i="7"/>
  <c r="J349" i="7" s="1"/>
  <c r="K349" i="7"/>
  <c r="H350" i="7"/>
  <c r="Q350" i="7"/>
  <c r="I340" i="6" l="1"/>
  <c r="R341" i="6"/>
  <c r="I350" i="7"/>
  <c r="R351" i="7"/>
  <c r="O340" i="6" l="1"/>
  <c r="J340" i="6" s="1"/>
  <c r="K340" i="6"/>
  <c r="H341" i="6"/>
  <c r="Q341" i="6"/>
  <c r="O350" i="7"/>
  <c r="J350" i="7" s="1"/>
  <c r="K350" i="7"/>
  <c r="Q351" i="7"/>
  <c r="H351" i="7"/>
  <c r="I341" i="6" l="1"/>
  <c r="R342" i="6"/>
  <c r="I351" i="7"/>
  <c r="R352" i="7"/>
  <c r="O341" i="6" l="1"/>
  <c r="J341" i="6" s="1"/>
  <c r="K341" i="6"/>
  <c r="Q342" i="6"/>
  <c r="H342" i="6"/>
  <c r="O351" i="7"/>
  <c r="J351" i="7" s="1"/>
  <c r="H352" i="7"/>
  <c r="Q352" i="7"/>
  <c r="K351" i="7" l="1"/>
  <c r="I342" i="6"/>
  <c r="R343" i="6"/>
  <c r="I352" i="7"/>
  <c r="R353" i="7"/>
  <c r="O342" i="6" l="1"/>
  <c r="J342" i="6" s="1"/>
  <c r="Q343" i="6"/>
  <c r="H343" i="6"/>
  <c r="O352" i="7"/>
  <c r="J352" i="7" s="1"/>
  <c r="Q353" i="7"/>
  <c r="H353" i="7"/>
  <c r="K352" i="7" l="1"/>
  <c r="I343" i="6"/>
  <c r="R344" i="6"/>
  <c r="K342" i="6"/>
  <c r="I353" i="7"/>
  <c r="R354" i="7"/>
  <c r="O343" i="6" l="1"/>
  <c r="J343" i="6" s="1"/>
  <c r="K343" i="6"/>
  <c r="H344" i="6"/>
  <c r="Q344" i="6"/>
  <c r="O353" i="7"/>
  <c r="J353" i="7" s="1"/>
  <c r="Q354" i="7"/>
  <c r="H354" i="7"/>
  <c r="K353" i="7" l="1"/>
  <c r="I344" i="6"/>
  <c r="R345" i="6"/>
  <c r="I354" i="7"/>
  <c r="R355" i="7"/>
  <c r="O344" i="6" l="1"/>
  <c r="J344" i="6" s="1"/>
  <c r="K344" i="6"/>
  <c r="Q345" i="6"/>
  <c r="H345" i="6"/>
  <c r="O354" i="7"/>
  <c r="J354" i="7" s="1"/>
  <c r="K354" i="7"/>
  <c r="Q355" i="7"/>
  <c r="H355" i="7"/>
  <c r="I345" i="6" l="1"/>
  <c r="R346" i="6"/>
  <c r="I355" i="7"/>
  <c r="R356" i="7"/>
  <c r="O345" i="6" l="1"/>
  <c r="J345" i="6" s="1"/>
  <c r="K345" i="6"/>
  <c r="H346" i="6"/>
  <c r="Q346" i="6"/>
  <c r="O355" i="7"/>
  <c r="J355" i="7" s="1"/>
  <c r="H356" i="7"/>
  <c r="Q356" i="7"/>
  <c r="K355" i="7" l="1"/>
  <c r="I346" i="6"/>
  <c r="R347" i="6"/>
  <c r="I356" i="7"/>
  <c r="R357" i="7"/>
  <c r="O346" i="6" l="1"/>
  <c r="J346" i="6" s="1"/>
  <c r="K346" i="6"/>
  <c r="H347" i="6"/>
  <c r="Q347" i="6"/>
  <c r="O356" i="7"/>
  <c r="J356" i="7" s="1"/>
  <c r="K356" i="7"/>
  <c r="H357" i="7"/>
  <c r="Q357" i="7"/>
  <c r="I347" i="6" l="1"/>
  <c r="R348" i="6"/>
  <c r="I357" i="7"/>
  <c r="R358" i="7"/>
  <c r="O347" i="6" l="1"/>
  <c r="J347" i="6" s="1"/>
  <c r="K347" i="6"/>
  <c r="Q348" i="6"/>
  <c r="H348" i="6"/>
  <c r="O357" i="7"/>
  <c r="J357" i="7" s="1"/>
  <c r="H358" i="7"/>
  <c r="Q358" i="7"/>
  <c r="K357" i="7" l="1"/>
  <c r="I348" i="6"/>
  <c r="R349" i="6"/>
  <c r="I358" i="7"/>
  <c r="R359" i="7"/>
  <c r="O348" i="6" l="1"/>
  <c r="J348" i="6" s="1"/>
  <c r="K348" i="6"/>
  <c r="Q349" i="6"/>
  <c r="H349" i="6"/>
  <c r="O358" i="7"/>
  <c r="J358" i="7" s="1"/>
  <c r="K358" i="7"/>
  <c r="H359" i="7"/>
  <c r="Q359" i="7"/>
  <c r="I349" i="6" l="1"/>
  <c r="R350" i="6"/>
  <c r="I359" i="7"/>
  <c r="R360" i="7"/>
  <c r="O349" i="6" l="1"/>
  <c r="J349" i="6" s="1"/>
  <c r="K349" i="6"/>
  <c r="H350" i="6"/>
  <c r="Q350" i="6"/>
  <c r="O359" i="7"/>
  <c r="J359" i="7" s="1"/>
  <c r="K359" i="7"/>
  <c r="Q360" i="7"/>
  <c r="H360" i="7"/>
  <c r="I350" i="6" l="1"/>
  <c r="R351" i="6"/>
  <c r="I360" i="7"/>
  <c r="R361" i="7"/>
  <c r="O350" i="6" l="1"/>
  <c r="J350" i="6" s="1"/>
  <c r="K350" i="6"/>
  <c r="H351" i="6"/>
  <c r="Q351" i="6"/>
  <c r="O360" i="7"/>
  <c r="J360" i="7" s="1"/>
  <c r="K360" i="7"/>
  <c r="H361" i="7"/>
  <c r="Q361" i="7"/>
  <c r="I351" i="6" l="1"/>
  <c r="R352" i="6"/>
  <c r="I361" i="7"/>
  <c r="R362" i="7"/>
  <c r="O351" i="6" l="1"/>
  <c r="J351" i="6" s="1"/>
  <c r="K351" i="6"/>
  <c r="H352" i="6"/>
  <c r="Q352" i="6"/>
  <c r="O361" i="7"/>
  <c r="J361" i="7" s="1"/>
  <c r="K361" i="7"/>
  <c r="Q362" i="7"/>
  <c r="H362" i="7"/>
  <c r="I352" i="6" l="1"/>
  <c r="R353" i="6"/>
  <c r="I362" i="7"/>
  <c r="R363" i="7"/>
  <c r="O352" i="6" l="1"/>
  <c r="J352" i="6" s="1"/>
  <c r="K352" i="6"/>
  <c r="H353" i="6"/>
  <c r="Q353" i="6"/>
  <c r="O362" i="7"/>
  <c r="J362" i="7" s="1"/>
  <c r="K362" i="7"/>
  <c r="H363" i="7"/>
  <c r="Q363" i="7"/>
  <c r="I353" i="6" l="1"/>
  <c r="R354" i="6"/>
  <c r="I363" i="7"/>
  <c r="R364" i="7"/>
  <c r="O353" i="6" l="1"/>
  <c r="J353" i="6" s="1"/>
  <c r="K353" i="6"/>
  <c r="H354" i="6"/>
  <c r="Q354" i="6"/>
  <c r="O363" i="7"/>
  <c r="J363" i="7" s="1"/>
  <c r="Q364" i="7"/>
  <c r="H364" i="7"/>
  <c r="K363" i="7" l="1"/>
  <c r="I354" i="6"/>
  <c r="R355" i="6"/>
  <c r="I364" i="7"/>
  <c r="R365" i="7"/>
  <c r="O354" i="6" l="1"/>
  <c r="J354" i="6" s="1"/>
  <c r="K354" i="6"/>
  <c r="H355" i="6"/>
  <c r="Q355" i="6"/>
  <c r="O364" i="7"/>
  <c r="J364" i="7" s="1"/>
  <c r="K364" i="7"/>
  <c r="H365" i="7"/>
  <c r="Q365" i="7"/>
  <c r="I355" i="6" l="1"/>
  <c r="R356" i="6"/>
  <c r="I365" i="7"/>
  <c r="R366" i="7"/>
  <c r="O355" i="6" l="1"/>
  <c r="J355" i="6" s="1"/>
  <c r="K355" i="6"/>
  <c r="H356" i="6"/>
  <c r="Q356" i="6"/>
  <c r="O365" i="7"/>
  <c r="J365" i="7" s="1"/>
  <c r="Q366" i="7"/>
  <c r="H366" i="7"/>
  <c r="I356" i="6" l="1"/>
  <c r="R357" i="6"/>
  <c r="I366" i="7"/>
  <c r="R367" i="7"/>
  <c r="K365" i="7"/>
  <c r="O356" i="6" l="1"/>
  <c r="J356" i="6" s="1"/>
  <c r="K356" i="6"/>
  <c r="H357" i="6"/>
  <c r="Q357" i="6"/>
  <c r="O366" i="7"/>
  <c r="J366" i="7" s="1"/>
  <c r="K366" i="7"/>
  <c r="H367" i="7"/>
  <c r="Q367" i="7"/>
  <c r="I357" i="6" l="1"/>
  <c r="R358" i="6"/>
  <c r="I367" i="7"/>
  <c r="R368" i="7"/>
  <c r="O357" i="6" l="1"/>
  <c r="J357" i="6" s="1"/>
  <c r="K357" i="6"/>
  <c r="H358" i="6"/>
  <c r="Q358" i="6"/>
  <c r="O367" i="7"/>
  <c r="J367" i="7" s="1"/>
  <c r="Q368" i="7"/>
  <c r="H368" i="7"/>
  <c r="I358" i="6" l="1"/>
  <c r="R359" i="6"/>
  <c r="I368" i="7"/>
  <c r="R369" i="7"/>
  <c r="K367" i="7"/>
  <c r="O358" i="6" l="1"/>
  <c r="J358" i="6" s="1"/>
  <c r="K358" i="6"/>
  <c r="Q359" i="6"/>
  <c r="H359" i="6"/>
  <c r="O368" i="7"/>
  <c r="J368" i="7" s="1"/>
  <c r="K368" i="7"/>
  <c r="Q369" i="7"/>
  <c r="H369" i="7"/>
  <c r="I359" i="6" l="1"/>
  <c r="R360" i="6"/>
  <c r="I369" i="7"/>
  <c r="R370" i="7"/>
  <c r="O359" i="6" l="1"/>
  <c r="J359" i="6" s="1"/>
  <c r="K359" i="6"/>
  <c r="Q360" i="6"/>
  <c r="H360" i="6"/>
  <c r="O369" i="7"/>
  <c r="J369" i="7" s="1"/>
  <c r="K369" i="7"/>
  <c r="H370" i="7"/>
  <c r="Q370" i="7"/>
  <c r="I360" i="6" l="1"/>
  <c r="R361" i="6"/>
  <c r="I370" i="7"/>
  <c r="R371" i="7"/>
  <c r="O360" i="6" l="1"/>
  <c r="J360" i="6" s="1"/>
  <c r="K360" i="6"/>
  <c r="H361" i="6"/>
  <c r="Q361" i="6"/>
  <c r="O370" i="7"/>
  <c r="J370" i="7" s="1"/>
  <c r="H371" i="7"/>
  <c r="Q371" i="7"/>
  <c r="K370" i="7" l="1"/>
  <c r="I361" i="6"/>
  <c r="R362" i="6"/>
  <c r="I371" i="7"/>
  <c r="R372" i="7"/>
  <c r="O361" i="6" l="1"/>
  <c r="J361" i="6" s="1"/>
  <c r="K361" i="6"/>
  <c r="Q362" i="6"/>
  <c r="H362" i="6"/>
  <c r="O371" i="7"/>
  <c r="J371" i="7" s="1"/>
  <c r="Q372" i="7"/>
  <c r="H372" i="7"/>
  <c r="K371" i="7" l="1"/>
  <c r="I362" i="6"/>
  <c r="R363" i="6"/>
  <c r="I372" i="7"/>
  <c r="R373" i="7"/>
  <c r="O362" i="6" l="1"/>
  <c r="J362" i="6" s="1"/>
  <c r="K362" i="6"/>
  <c r="H363" i="6"/>
  <c r="Q363" i="6"/>
  <c r="O372" i="7"/>
  <c r="J372" i="7" s="1"/>
  <c r="H373" i="7"/>
  <c r="Q373" i="7"/>
  <c r="K372" i="7" l="1"/>
  <c r="I363" i="6"/>
  <c r="R364" i="6"/>
  <c r="I373" i="7"/>
  <c r="R374" i="7"/>
  <c r="O363" i="6" l="1"/>
  <c r="J363" i="6" s="1"/>
  <c r="K363" i="6"/>
  <c r="H364" i="6"/>
  <c r="Q364" i="6"/>
  <c r="O373" i="7"/>
  <c r="J373" i="7" s="1"/>
  <c r="K373" i="7"/>
  <c r="H374" i="7"/>
  <c r="Q374" i="7"/>
  <c r="I364" i="6" l="1"/>
  <c r="R365" i="6"/>
  <c r="I374" i="7"/>
  <c r="R375" i="7"/>
  <c r="O364" i="6" l="1"/>
  <c r="J364" i="6" s="1"/>
  <c r="K364" i="6"/>
  <c r="H365" i="6"/>
  <c r="Q365" i="6"/>
  <c r="O374" i="7"/>
  <c r="J374" i="7" s="1"/>
  <c r="K374" i="7"/>
  <c r="Q375" i="7"/>
  <c r="H375" i="7"/>
  <c r="I365" i="6" l="1"/>
  <c r="R366" i="6"/>
  <c r="I375" i="7"/>
  <c r="R376" i="7"/>
  <c r="O365" i="6" l="1"/>
  <c r="J365" i="6" s="1"/>
  <c r="K365" i="6"/>
  <c r="H366" i="6"/>
  <c r="Q366" i="6"/>
  <c r="O375" i="7"/>
  <c r="J375" i="7" s="1"/>
  <c r="K375" i="7"/>
  <c r="Q376" i="7"/>
  <c r="H376" i="7"/>
  <c r="I366" i="6" l="1"/>
  <c r="R367" i="6"/>
  <c r="I376" i="7"/>
  <c r="R377" i="7"/>
  <c r="O366" i="6" l="1"/>
  <c r="J366" i="6" s="1"/>
  <c r="K366" i="6"/>
  <c r="H367" i="6"/>
  <c r="Q367" i="6"/>
  <c r="O376" i="7"/>
  <c r="J376" i="7" s="1"/>
  <c r="K376" i="7"/>
  <c r="Q377" i="7"/>
  <c r="H377" i="7"/>
  <c r="I367" i="6" l="1"/>
  <c r="R368" i="6"/>
  <c r="I377" i="7"/>
  <c r="R378" i="7"/>
  <c r="O367" i="6" l="1"/>
  <c r="J367" i="6" s="1"/>
  <c r="H368" i="6"/>
  <c r="Q368" i="6"/>
  <c r="O377" i="7"/>
  <c r="J377" i="7" s="1"/>
  <c r="K377" i="7"/>
  <c r="H378" i="7"/>
  <c r="Q378" i="7"/>
  <c r="I368" i="6" l="1"/>
  <c r="R369" i="6"/>
  <c r="K367" i="6"/>
  <c r="I378" i="7"/>
  <c r="R379" i="7"/>
  <c r="O368" i="6" l="1"/>
  <c r="J368" i="6" s="1"/>
  <c r="K368" i="6"/>
  <c r="Q369" i="6"/>
  <c r="H369" i="6"/>
  <c r="O378" i="7"/>
  <c r="J378" i="7" s="1"/>
  <c r="Q379" i="7"/>
  <c r="H379" i="7"/>
  <c r="K378" i="7" l="1"/>
  <c r="I369" i="6"/>
  <c r="R370" i="6"/>
  <c r="I379" i="7"/>
  <c r="R380" i="7"/>
  <c r="O369" i="6" l="1"/>
  <c r="J369" i="6" s="1"/>
  <c r="K369" i="6"/>
  <c r="H370" i="6"/>
  <c r="Q370" i="6"/>
  <c r="O379" i="7"/>
  <c r="J379" i="7" s="1"/>
  <c r="K379" i="7"/>
  <c r="Q380" i="7"/>
  <c r="H380" i="7"/>
  <c r="I370" i="6" l="1"/>
  <c r="R371" i="6"/>
  <c r="I380" i="7"/>
  <c r="R381" i="7"/>
  <c r="O370" i="6" l="1"/>
  <c r="J370" i="6" s="1"/>
  <c r="K370" i="6"/>
  <c r="Q371" i="6"/>
  <c r="H371" i="6"/>
  <c r="O380" i="7"/>
  <c r="J380" i="7" s="1"/>
  <c r="K380" i="7"/>
  <c r="Q381" i="7"/>
  <c r="H381" i="7"/>
  <c r="I371" i="6" l="1"/>
  <c r="R372" i="6"/>
  <c r="I381" i="7"/>
  <c r="R382" i="7"/>
  <c r="O371" i="6" l="1"/>
  <c r="J371" i="6" s="1"/>
  <c r="K371" i="6"/>
  <c r="Q372" i="6"/>
  <c r="H372" i="6"/>
  <c r="O381" i="7"/>
  <c r="J381" i="7" s="1"/>
  <c r="K381" i="7"/>
  <c r="H382" i="7"/>
  <c r="Q382" i="7"/>
  <c r="I372" i="6" l="1"/>
  <c r="R373" i="6"/>
  <c r="I382" i="7"/>
  <c r="R383" i="7"/>
  <c r="O372" i="6" l="1"/>
  <c r="J372" i="6" s="1"/>
  <c r="K372" i="6"/>
  <c r="H373" i="6"/>
  <c r="Q373" i="6"/>
  <c r="O382" i="7"/>
  <c r="J382" i="7" s="1"/>
  <c r="K382" i="7"/>
  <c r="H383" i="7"/>
  <c r="Q383" i="7"/>
  <c r="I373" i="6" l="1"/>
  <c r="R374" i="6"/>
  <c r="I383" i="7"/>
  <c r="R384" i="7"/>
  <c r="O373" i="6" l="1"/>
  <c r="J373" i="6" s="1"/>
  <c r="K373" i="6"/>
  <c r="H374" i="6"/>
  <c r="Q374" i="6"/>
  <c r="O383" i="7"/>
  <c r="J383" i="7" s="1"/>
  <c r="K383" i="7"/>
  <c r="Q384" i="7"/>
  <c r="H384" i="7"/>
  <c r="I374" i="6" l="1"/>
  <c r="R375" i="6"/>
  <c r="I384" i="7"/>
  <c r="R385" i="7"/>
  <c r="O374" i="6" l="1"/>
  <c r="J374" i="6" s="1"/>
  <c r="K374" i="6"/>
  <c r="Q375" i="6"/>
  <c r="H375" i="6"/>
  <c r="O384" i="7"/>
  <c r="J384" i="7" s="1"/>
  <c r="K384" i="7"/>
  <c r="H385" i="7"/>
  <c r="Q385" i="7"/>
  <c r="I375" i="6" l="1"/>
  <c r="R376" i="6"/>
  <c r="I385" i="7"/>
  <c r="R386" i="7"/>
  <c r="O375" i="6" l="1"/>
  <c r="J375" i="6" s="1"/>
  <c r="K375" i="6"/>
  <c r="H376" i="6"/>
  <c r="Q376" i="6"/>
  <c r="O385" i="7"/>
  <c r="J385" i="7" s="1"/>
  <c r="K385" i="7"/>
  <c r="H386" i="7"/>
  <c r="Q386" i="7"/>
  <c r="I376" i="6" l="1"/>
  <c r="R377" i="6"/>
  <c r="I386" i="7"/>
  <c r="R387" i="7"/>
  <c r="O376" i="6" l="1"/>
  <c r="J376" i="6" s="1"/>
  <c r="K376" i="6"/>
  <c r="Q377" i="6"/>
  <c r="H377" i="6"/>
  <c r="O386" i="7"/>
  <c r="J386" i="7" s="1"/>
  <c r="K386" i="7"/>
  <c r="H387" i="7"/>
  <c r="Q387" i="7"/>
  <c r="I377" i="6" l="1"/>
  <c r="R378" i="6"/>
  <c r="I387" i="7"/>
  <c r="R388" i="7"/>
  <c r="O377" i="6" l="1"/>
  <c r="J377" i="6" s="1"/>
  <c r="K377" i="6"/>
  <c r="Q378" i="6"/>
  <c r="H378" i="6"/>
  <c r="O387" i="7"/>
  <c r="J387" i="7" s="1"/>
  <c r="Q388" i="7"/>
  <c r="H388" i="7"/>
  <c r="I378" i="6" l="1"/>
  <c r="R379" i="6"/>
  <c r="I388" i="7"/>
  <c r="R389" i="7"/>
  <c r="K387" i="7"/>
  <c r="O378" i="6" l="1"/>
  <c r="J378" i="6" s="1"/>
  <c r="K378" i="6"/>
  <c r="Q379" i="6"/>
  <c r="H379" i="6"/>
  <c r="O388" i="7"/>
  <c r="J388" i="7" s="1"/>
  <c r="H389" i="7"/>
  <c r="Q389" i="7"/>
  <c r="K388" i="7" l="1"/>
  <c r="I379" i="6"/>
  <c r="R380" i="6"/>
  <c r="I389" i="7"/>
  <c r="R390" i="7"/>
  <c r="O379" i="6" l="1"/>
  <c r="J379" i="6" s="1"/>
  <c r="K379" i="6"/>
  <c r="H380" i="6"/>
  <c r="Q380" i="6"/>
  <c r="O389" i="7"/>
  <c r="J389" i="7" s="1"/>
  <c r="H390" i="7"/>
  <c r="Q390" i="7"/>
  <c r="K389" i="7" l="1"/>
  <c r="I380" i="6"/>
  <c r="R381" i="6"/>
  <c r="I390" i="7"/>
  <c r="R391" i="7"/>
  <c r="O380" i="6" l="1"/>
  <c r="J380" i="6" s="1"/>
  <c r="K380" i="6"/>
  <c r="Q381" i="6"/>
  <c r="H381" i="6"/>
  <c r="O390" i="7"/>
  <c r="J390" i="7" s="1"/>
  <c r="H391" i="7"/>
  <c r="Q391" i="7"/>
  <c r="K390" i="7" l="1"/>
  <c r="I381" i="6"/>
  <c r="R382" i="6"/>
  <c r="I391" i="7"/>
  <c r="R392" i="7"/>
  <c r="O381" i="6" l="1"/>
  <c r="J381" i="6" s="1"/>
  <c r="K381" i="6"/>
  <c r="Q382" i="6"/>
  <c r="H382" i="6"/>
  <c r="O391" i="7"/>
  <c r="J391" i="7" s="1"/>
  <c r="Q392" i="7"/>
  <c r="H392" i="7"/>
  <c r="K391" i="7" l="1"/>
  <c r="I382" i="6"/>
  <c r="R383" i="6"/>
  <c r="I392" i="7"/>
  <c r="R393" i="7"/>
  <c r="O382" i="6" l="1"/>
  <c r="J382" i="6" s="1"/>
  <c r="K382" i="6"/>
  <c r="H383" i="6"/>
  <c r="Q383" i="6"/>
  <c r="O392" i="7"/>
  <c r="J392" i="7" s="1"/>
  <c r="Q393" i="7"/>
  <c r="H393" i="7"/>
  <c r="K392" i="7" l="1"/>
  <c r="I383" i="6"/>
  <c r="R384" i="6"/>
  <c r="I393" i="7"/>
  <c r="R394" i="7"/>
  <c r="O383" i="6" l="1"/>
  <c r="J383" i="6" s="1"/>
  <c r="K383" i="6"/>
  <c r="Q384" i="6"/>
  <c r="H384" i="6"/>
  <c r="O393" i="7"/>
  <c r="J393" i="7" s="1"/>
  <c r="H394" i="7"/>
  <c r="Q394" i="7"/>
  <c r="K393" i="7" l="1"/>
  <c r="I384" i="6"/>
  <c r="R385" i="6"/>
  <c r="I394" i="7"/>
  <c r="R395" i="7"/>
  <c r="O384" i="6" l="1"/>
  <c r="J384" i="6" s="1"/>
  <c r="K384" i="6"/>
  <c r="H385" i="6"/>
  <c r="Q385" i="6"/>
  <c r="O394" i="7"/>
  <c r="J394" i="7" s="1"/>
  <c r="Q395" i="7"/>
  <c r="H395" i="7"/>
  <c r="K394" i="7" l="1"/>
  <c r="I385" i="6"/>
  <c r="R386" i="6"/>
  <c r="I395" i="7"/>
  <c r="R396" i="7"/>
  <c r="O385" i="6" l="1"/>
  <c r="J385" i="6" s="1"/>
  <c r="K385" i="6"/>
  <c r="H386" i="6"/>
  <c r="Q386" i="6"/>
  <c r="O395" i="7"/>
  <c r="J395" i="7" s="1"/>
  <c r="Q396" i="7"/>
  <c r="H396" i="7"/>
  <c r="K395" i="7" l="1"/>
  <c r="I386" i="6"/>
  <c r="R387" i="6"/>
  <c r="I396" i="7"/>
  <c r="R397" i="7"/>
  <c r="O386" i="6" l="1"/>
  <c r="J386" i="6" s="1"/>
  <c r="Q387" i="6"/>
  <c r="H387" i="6"/>
  <c r="O396" i="7"/>
  <c r="J396" i="7" s="1"/>
  <c r="K396" i="7"/>
  <c r="Q397" i="7"/>
  <c r="H397" i="7"/>
  <c r="I387" i="6" l="1"/>
  <c r="R388" i="6"/>
  <c r="K386" i="6"/>
  <c r="I397" i="7"/>
  <c r="R398" i="7"/>
  <c r="O387" i="6" l="1"/>
  <c r="J387" i="6" s="1"/>
  <c r="K387" i="6"/>
  <c r="H388" i="6"/>
  <c r="Q388" i="6"/>
  <c r="O397" i="7"/>
  <c r="J397" i="7" s="1"/>
  <c r="K397" i="7"/>
  <c r="H398" i="7"/>
  <c r="Q398" i="7"/>
  <c r="I388" i="6" l="1"/>
  <c r="R389" i="6"/>
  <c r="I398" i="7"/>
  <c r="R399" i="7"/>
  <c r="O388" i="6" l="1"/>
  <c r="J388" i="6" s="1"/>
  <c r="K388" i="6"/>
  <c r="H389" i="6"/>
  <c r="Q389" i="6"/>
  <c r="O398" i="7"/>
  <c r="J398" i="7" s="1"/>
  <c r="K398" i="7"/>
  <c r="H399" i="7"/>
  <c r="Q399" i="7"/>
  <c r="I389" i="6" l="1"/>
  <c r="R390" i="6"/>
  <c r="I399" i="7"/>
  <c r="R400" i="7"/>
  <c r="O389" i="6" l="1"/>
  <c r="J389" i="6" s="1"/>
  <c r="K389" i="6"/>
  <c r="Q390" i="6"/>
  <c r="H390" i="6"/>
  <c r="O399" i="7"/>
  <c r="J399" i="7" s="1"/>
  <c r="K399" i="7"/>
  <c r="H400" i="7"/>
  <c r="Q400" i="7"/>
  <c r="I390" i="6" l="1"/>
  <c r="R391" i="6"/>
  <c r="I400" i="7"/>
  <c r="R401" i="7"/>
  <c r="O390" i="6" l="1"/>
  <c r="J390" i="6" s="1"/>
  <c r="K390" i="6"/>
  <c r="Q391" i="6"/>
  <c r="H391" i="6"/>
  <c r="O400" i="7"/>
  <c r="J400" i="7" s="1"/>
  <c r="H401" i="7"/>
  <c r="Q401" i="7"/>
  <c r="K400" i="7" l="1"/>
  <c r="I391" i="6"/>
  <c r="R392" i="6"/>
  <c r="I401" i="7"/>
  <c r="R402" i="7"/>
  <c r="O391" i="6" l="1"/>
  <c r="J391" i="6" s="1"/>
  <c r="K391" i="6"/>
  <c r="H392" i="6"/>
  <c r="Q392" i="6"/>
  <c r="O401" i="7"/>
  <c r="J401" i="7" s="1"/>
  <c r="Q402" i="7"/>
  <c r="H402" i="7"/>
  <c r="K401" i="7" l="1"/>
  <c r="I392" i="6"/>
  <c r="R393" i="6"/>
  <c r="I402" i="7"/>
  <c r="R403" i="7"/>
  <c r="O392" i="6" l="1"/>
  <c r="J392" i="6" s="1"/>
  <c r="K392" i="6"/>
  <c r="Q393" i="6"/>
  <c r="H393" i="6"/>
  <c r="O402" i="7"/>
  <c r="J402" i="7" s="1"/>
  <c r="K402" i="7"/>
  <c r="Q403" i="7"/>
  <c r="H403" i="7"/>
  <c r="I393" i="6" l="1"/>
  <c r="R394" i="6"/>
  <c r="I403" i="7"/>
  <c r="R404" i="7"/>
  <c r="O393" i="6" l="1"/>
  <c r="J393" i="6" s="1"/>
  <c r="K393" i="6"/>
  <c r="H394" i="6"/>
  <c r="Q394" i="6"/>
  <c r="O403" i="7"/>
  <c r="J403" i="7" s="1"/>
  <c r="K403" i="7"/>
  <c r="H404" i="7"/>
  <c r="Q404" i="7"/>
  <c r="I394" i="6" l="1"/>
  <c r="R395" i="6"/>
  <c r="I404" i="7"/>
  <c r="R405" i="7"/>
  <c r="O394" i="6" l="1"/>
  <c r="J394" i="6" s="1"/>
  <c r="K394" i="6"/>
  <c r="H395" i="6"/>
  <c r="Q395" i="6"/>
  <c r="O404" i="7"/>
  <c r="J404" i="7" s="1"/>
  <c r="H405" i="7"/>
  <c r="Q405" i="7"/>
  <c r="K404" i="7" l="1"/>
  <c r="I395" i="6"/>
  <c r="R396" i="6"/>
  <c r="I405" i="7"/>
  <c r="R406" i="7"/>
  <c r="O395" i="6" l="1"/>
  <c r="J395" i="6" s="1"/>
  <c r="K395" i="6"/>
  <c r="H396" i="6"/>
  <c r="Q396" i="6"/>
  <c r="O405" i="7"/>
  <c r="J405" i="7" s="1"/>
  <c r="K405" i="7"/>
  <c r="H406" i="7"/>
  <c r="Q406" i="7"/>
  <c r="I396" i="6" l="1"/>
  <c r="R397" i="6"/>
  <c r="I406" i="7"/>
  <c r="R407" i="7"/>
  <c r="O396" i="6" l="1"/>
  <c r="J396" i="6" s="1"/>
  <c r="K396" i="6"/>
  <c r="H397" i="6"/>
  <c r="Q397" i="6"/>
  <c r="O406" i="7"/>
  <c r="J406" i="7" s="1"/>
  <c r="Q407" i="7"/>
  <c r="H407" i="7"/>
  <c r="K406" i="7" l="1"/>
  <c r="I397" i="6"/>
  <c r="R398" i="6"/>
  <c r="I407" i="7"/>
  <c r="R408" i="7"/>
  <c r="O397" i="6" l="1"/>
  <c r="J397" i="6" s="1"/>
  <c r="K397" i="6"/>
  <c r="H398" i="6"/>
  <c r="Q398" i="6"/>
  <c r="O407" i="7"/>
  <c r="J407" i="7" s="1"/>
  <c r="H408" i="7"/>
  <c r="Q408" i="7"/>
  <c r="K407" i="7" l="1"/>
  <c r="I398" i="6"/>
  <c r="R399" i="6"/>
  <c r="I408" i="7"/>
  <c r="R409" i="7"/>
  <c r="O398" i="6" l="1"/>
  <c r="J398" i="6" s="1"/>
  <c r="K398" i="6"/>
  <c r="H399" i="6"/>
  <c r="Q399" i="6"/>
  <c r="O408" i="7"/>
  <c r="J408" i="7" s="1"/>
  <c r="K408" i="7"/>
  <c r="Q409" i="7"/>
  <c r="H409" i="7"/>
  <c r="I399" i="6" l="1"/>
  <c r="R400" i="6"/>
  <c r="I409" i="7"/>
  <c r="R410" i="7"/>
  <c r="O399" i="6" l="1"/>
  <c r="J399" i="6" s="1"/>
  <c r="K399" i="6"/>
  <c r="H400" i="6"/>
  <c r="Q400" i="6"/>
  <c r="O409" i="7"/>
  <c r="J409" i="7" s="1"/>
  <c r="K409" i="7"/>
  <c r="Q410" i="7"/>
  <c r="H410" i="7"/>
  <c r="I400" i="6" l="1"/>
  <c r="R401" i="6"/>
  <c r="I410" i="7"/>
  <c r="R411" i="7"/>
  <c r="O400" i="6" l="1"/>
  <c r="J400" i="6" s="1"/>
  <c r="K400" i="6"/>
  <c r="H401" i="6"/>
  <c r="Q401" i="6"/>
  <c r="O410" i="7"/>
  <c r="J410" i="7" s="1"/>
  <c r="H411" i="7"/>
  <c r="Q411" i="7"/>
  <c r="K410" i="7" l="1"/>
  <c r="I401" i="6"/>
  <c r="R402" i="6"/>
  <c r="I411" i="7"/>
  <c r="R412" i="7"/>
  <c r="O401" i="6" l="1"/>
  <c r="J401" i="6" s="1"/>
  <c r="H402" i="6"/>
  <c r="Q402" i="6"/>
  <c r="O411" i="7"/>
  <c r="J411" i="7" s="1"/>
  <c r="K411" i="7"/>
  <c r="H412" i="7"/>
  <c r="Q412" i="7"/>
  <c r="I402" i="6" l="1"/>
  <c r="R403" i="6"/>
  <c r="K401" i="6"/>
  <c r="I412" i="7"/>
  <c r="R413" i="7"/>
  <c r="O402" i="6" l="1"/>
  <c r="J402" i="6" s="1"/>
  <c r="K402" i="6"/>
  <c r="H403" i="6"/>
  <c r="Q403" i="6"/>
  <c r="O412" i="7"/>
  <c r="J412" i="7" s="1"/>
  <c r="K412" i="7"/>
  <c r="Q413" i="7"/>
  <c r="H413" i="7"/>
  <c r="I403" i="6" l="1"/>
  <c r="R404" i="6"/>
  <c r="I413" i="7"/>
  <c r="R414" i="7"/>
  <c r="O403" i="6" l="1"/>
  <c r="J403" i="6" s="1"/>
  <c r="K403" i="6"/>
  <c r="Q404" i="6"/>
  <c r="H404" i="6"/>
  <c r="O413" i="7"/>
  <c r="J413" i="7" s="1"/>
  <c r="K413" i="7"/>
  <c r="Q414" i="7"/>
  <c r="H414" i="7"/>
  <c r="I404" i="6" l="1"/>
  <c r="R405" i="6"/>
  <c r="I414" i="7"/>
  <c r="R415" i="7"/>
  <c r="O404" i="6" l="1"/>
  <c r="J404" i="6" s="1"/>
  <c r="Q405" i="6"/>
  <c r="H405" i="6"/>
  <c r="O414" i="7"/>
  <c r="J414" i="7" s="1"/>
  <c r="H415" i="7"/>
  <c r="Q415" i="7"/>
  <c r="K414" i="7" l="1"/>
  <c r="K404" i="6"/>
  <c r="I405" i="6"/>
  <c r="R406" i="6"/>
  <c r="I415" i="7"/>
  <c r="R416" i="7"/>
  <c r="O405" i="6" l="1"/>
  <c r="J405" i="6" s="1"/>
  <c r="H406" i="6"/>
  <c r="Q406" i="6"/>
  <c r="O415" i="7"/>
  <c r="J415" i="7" s="1"/>
  <c r="K415" i="7"/>
  <c r="Q416" i="7"/>
  <c r="H416" i="7"/>
  <c r="K405" i="6" l="1"/>
  <c r="I406" i="6"/>
  <c r="R407" i="6"/>
  <c r="I416" i="7"/>
  <c r="R417" i="7"/>
  <c r="K406" i="6" l="1"/>
  <c r="O406" i="6"/>
  <c r="J406" i="6" s="1"/>
  <c r="Q407" i="6"/>
  <c r="H407" i="6"/>
  <c r="O416" i="7"/>
  <c r="J416" i="7" s="1"/>
  <c r="H417" i="7"/>
  <c r="Q417" i="7"/>
  <c r="K416" i="7" l="1"/>
  <c r="I407" i="6"/>
  <c r="R408" i="6"/>
  <c r="I417" i="7"/>
  <c r="R418" i="7"/>
  <c r="O407" i="6" l="1"/>
  <c r="J407" i="6" s="1"/>
  <c r="K407" i="6"/>
  <c r="H408" i="6"/>
  <c r="Q408" i="6"/>
  <c r="O417" i="7"/>
  <c r="J417" i="7" s="1"/>
  <c r="K417" i="7"/>
  <c r="H418" i="7"/>
  <c r="Q418" i="7"/>
  <c r="I408" i="6" l="1"/>
  <c r="R409" i="6"/>
  <c r="I418" i="7"/>
  <c r="R419" i="7"/>
  <c r="O408" i="6" l="1"/>
  <c r="J408" i="6" s="1"/>
  <c r="H409" i="6"/>
  <c r="Q409" i="6"/>
  <c r="O418" i="7"/>
  <c r="J418" i="7" s="1"/>
  <c r="H419" i="7"/>
  <c r="Q419" i="7"/>
  <c r="K418" i="7" l="1"/>
  <c r="I409" i="6"/>
  <c r="R410" i="6"/>
  <c r="K408" i="6"/>
  <c r="I419" i="7"/>
  <c r="R420" i="7"/>
  <c r="O409" i="6" l="1"/>
  <c r="J409" i="6" s="1"/>
  <c r="H410" i="6"/>
  <c r="Q410" i="6"/>
  <c r="O419" i="7"/>
  <c r="J419" i="7" s="1"/>
  <c r="K419" i="7"/>
  <c r="H420" i="7"/>
  <c r="Q420" i="7"/>
  <c r="I410" i="6" l="1"/>
  <c r="R411" i="6"/>
  <c r="K409" i="6"/>
  <c r="I420" i="7"/>
  <c r="R421" i="7"/>
  <c r="O410" i="6" l="1"/>
  <c r="J410" i="6" s="1"/>
  <c r="K410" i="6"/>
  <c r="Q411" i="6"/>
  <c r="H411" i="6"/>
  <c r="O420" i="7"/>
  <c r="J420" i="7" s="1"/>
  <c r="H421" i="7"/>
  <c r="Q421" i="7"/>
  <c r="I411" i="6" l="1"/>
  <c r="R412" i="6"/>
  <c r="I421" i="7"/>
  <c r="R422" i="7"/>
  <c r="K420" i="7"/>
  <c r="O411" i="6" l="1"/>
  <c r="J411" i="6" s="1"/>
  <c r="K411" i="6"/>
  <c r="H412" i="6"/>
  <c r="Q412" i="6"/>
  <c r="O421" i="7"/>
  <c r="J421" i="7" s="1"/>
  <c r="K421" i="7"/>
  <c r="Q422" i="7"/>
  <c r="H422" i="7"/>
  <c r="I412" i="6" l="1"/>
  <c r="R413" i="6"/>
  <c r="I422" i="7"/>
  <c r="R423" i="7"/>
  <c r="O412" i="6" l="1"/>
  <c r="J412" i="6" s="1"/>
  <c r="K412" i="6"/>
  <c r="Q413" i="6"/>
  <c r="H413" i="6"/>
  <c r="O422" i="7"/>
  <c r="J422" i="7" s="1"/>
  <c r="H423" i="7"/>
  <c r="Q423" i="7"/>
  <c r="K422" i="7" l="1"/>
  <c r="I413" i="6"/>
  <c r="R414" i="6"/>
  <c r="I423" i="7"/>
  <c r="R424" i="7"/>
  <c r="O413" i="6" l="1"/>
  <c r="J413" i="6" s="1"/>
  <c r="H414" i="6"/>
  <c r="Q414" i="6"/>
  <c r="O423" i="7"/>
  <c r="J423" i="7" s="1"/>
  <c r="H424" i="7"/>
  <c r="Q424" i="7"/>
  <c r="K423" i="7" l="1"/>
  <c r="I414" i="6"/>
  <c r="R415" i="6"/>
  <c r="K413" i="6"/>
  <c r="I424" i="7"/>
  <c r="R425" i="7"/>
  <c r="O414" i="6" l="1"/>
  <c r="J414" i="6" s="1"/>
  <c r="H415" i="6"/>
  <c r="Q415" i="6"/>
  <c r="O424" i="7"/>
  <c r="J424" i="7" s="1"/>
  <c r="K424" i="7"/>
  <c r="H425" i="7"/>
  <c r="Q425" i="7"/>
  <c r="I415" i="6" l="1"/>
  <c r="R416" i="6"/>
  <c r="K414" i="6"/>
  <c r="I425" i="7"/>
  <c r="R426" i="7"/>
  <c r="O415" i="6" l="1"/>
  <c r="J415" i="6" s="1"/>
  <c r="K415" i="6"/>
  <c r="Q416" i="6"/>
  <c r="H416" i="6"/>
  <c r="O425" i="7"/>
  <c r="J425" i="7" s="1"/>
  <c r="K425" i="7"/>
  <c r="Q426" i="7"/>
  <c r="H426" i="7"/>
  <c r="I416" i="6" l="1"/>
  <c r="R417" i="6"/>
  <c r="I426" i="7"/>
  <c r="R427" i="7"/>
  <c r="O416" i="6" l="1"/>
  <c r="J416" i="6" s="1"/>
  <c r="K416" i="6"/>
  <c r="Q417" i="6"/>
  <c r="H417" i="6"/>
  <c r="O426" i="7"/>
  <c r="J426" i="7" s="1"/>
  <c r="Q427" i="7"/>
  <c r="H427" i="7"/>
  <c r="K426" i="7" l="1"/>
  <c r="I417" i="6"/>
  <c r="R418" i="6"/>
  <c r="I427" i="7"/>
  <c r="R428" i="7"/>
  <c r="O417" i="6" l="1"/>
  <c r="J417" i="6" s="1"/>
  <c r="K417" i="6"/>
  <c r="Q418" i="6"/>
  <c r="H418" i="6"/>
  <c r="O427" i="7"/>
  <c r="J427" i="7" s="1"/>
  <c r="K427" i="7"/>
  <c r="Q428" i="7"/>
  <c r="H428" i="7"/>
  <c r="I418" i="6" l="1"/>
  <c r="R419" i="6"/>
  <c r="I428" i="7"/>
  <c r="R429" i="7"/>
  <c r="O418" i="6" l="1"/>
  <c r="J418" i="6" s="1"/>
  <c r="K418" i="6"/>
  <c r="Q419" i="6"/>
  <c r="H419" i="6"/>
  <c r="O428" i="7"/>
  <c r="J428" i="7" s="1"/>
  <c r="K428" i="7"/>
  <c r="H429" i="7"/>
  <c r="Q429" i="7"/>
  <c r="I419" i="6" l="1"/>
  <c r="R420" i="6"/>
  <c r="I429" i="7"/>
  <c r="R430" i="7"/>
  <c r="O419" i="6" l="1"/>
  <c r="J419" i="6" s="1"/>
  <c r="K419" i="6"/>
  <c r="Q420" i="6"/>
  <c r="H420" i="6"/>
  <c r="O429" i="7"/>
  <c r="J429" i="7" s="1"/>
  <c r="K429" i="7"/>
  <c r="H430" i="7"/>
  <c r="Q430" i="7"/>
  <c r="I420" i="6" l="1"/>
  <c r="R421" i="6"/>
  <c r="I430" i="7"/>
  <c r="R431" i="7"/>
  <c r="O420" i="6" l="1"/>
  <c r="J420" i="6" s="1"/>
  <c r="K420" i="6"/>
  <c r="H421" i="6"/>
  <c r="Q421" i="6"/>
  <c r="O430" i="7"/>
  <c r="J430" i="7" s="1"/>
  <c r="K430" i="7"/>
  <c r="H431" i="7"/>
  <c r="Q431" i="7"/>
  <c r="I421" i="6" l="1"/>
  <c r="R422" i="6"/>
  <c r="I431" i="7"/>
  <c r="R432" i="7"/>
  <c r="O421" i="6" l="1"/>
  <c r="J421" i="6" s="1"/>
  <c r="Q422" i="6"/>
  <c r="H422" i="6"/>
  <c r="O431" i="7"/>
  <c r="J431" i="7" s="1"/>
  <c r="K431" i="7"/>
  <c r="H432" i="7"/>
  <c r="Q432" i="7"/>
  <c r="I422" i="6" l="1"/>
  <c r="R423" i="6"/>
  <c r="K421" i="6"/>
  <c r="I432" i="7"/>
  <c r="R433" i="7"/>
  <c r="O422" i="6" l="1"/>
  <c r="J422" i="6" s="1"/>
  <c r="K422" i="6"/>
  <c r="Q423" i="6"/>
  <c r="H423" i="6"/>
  <c r="O432" i="7"/>
  <c r="J432" i="7" s="1"/>
  <c r="K432" i="7"/>
  <c r="Q433" i="7"/>
  <c r="H433" i="7"/>
  <c r="I423" i="6" l="1"/>
  <c r="R424" i="6"/>
  <c r="I433" i="7"/>
  <c r="R434" i="7"/>
  <c r="O423" i="6" l="1"/>
  <c r="J423" i="6" s="1"/>
  <c r="K423" i="6"/>
  <c r="H424" i="6"/>
  <c r="Q424" i="6"/>
  <c r="O433" i="7"/>
  <c r="J433" i="7" s="1"/>
  <c r="Q434" i="7"/>
  <c r="H434" i="7"/>
  <c r="K433" i="7" l="1"/>
  <c r="I424" i="6"/>
  <c r="R425" i="6"/>
  <c r="I434" i="7"/>
  <c r="R435" i="7"/>
  <c r="O424" i="6" l="1"/>
  <c r="J424" i="6" s="1"/>
  <c r="H425" i="6"/>
  <c r="Q425" i="6"/>
  <c r="O434" i="7"/>
  <c r="J434" i="7" s="1"/>
  <c r="K434" i="7"/>
  <c r="H435" i="7"/>
  <c r="Q435" i="7"/>
  <c r="I425" i="6" l="1"/>
  <c r="R426" i="6"/>
  <c r="K424" i="6"/>
  <c r="I435" i="7"/>
  <c r="R436" i="7"/>
  <c r="O425" i="6" l="1"/>
  <c r="J425" i="6" s="1"/>
  <c r="K425" i="6"/>
  <c r="Q426" i="6"/>
  <c r="H426" i="6"/>
  <c r="O435" i="7"/>
  <c r="J435" i="7" s="1"/>
  <c r="K435" i="7"/>
  <c r="H436" i="7"/>
  <c r="Q436" i="7"/>
  <c r="I426" i="6" l="1"/>
  <c r="R427" i="6"/>
  <c r="I436" i="7"/>
  <c r="R437" i="7"/>
  <c r="O426" i="6" l="1"/>
  <c r="J426" i="6" s="1"/>
  <c r="K426" i="6"/>
  <c r="Q427" i="6"/>
  <c r="H427" i="6"/>
  <c r="O436" i="7"/>
  <c r="J436" i="7" s="1"/>
  <c r="K436" i="7"/>
  <c r="Q437" i="7"/>
  <c r="H437" i="7"/>
  <c r="I427" i="6" l="1"/>
  <c r="R428" i="6"/>
  <c r="I437" i="7"/>
  <c r="R438" i="7"/>
  <c r="O427" i="6" l="1"/>
  <c r="J427" i="6" s="1"/>
  <c r="K427" i="6"/>
  <c r="H428" i="6"/>
  <c r="Q428" i="6"/>
  <c r="O437" i="7"/>
  <c r="J437" i="7" s="1"/>
  <c r="K437" i="7"/>
  <c r="Q438" i="7"/>
  <c r="H438" i="7"/>
  <c r="I428" i="6" l="1"/>
  <c r="R429" i="6"/>
  <c r="I438" i="7"/>
  <c r="R439" i="7"/>
  <c r="O428" i="6" l="1"/>
  <c r="J428" i="6" s="1"/>
  <c r="K428" i="6"/>
  <c r="H429" i="6"/>
  <c r="Q429" i="6"/>
  <c r="O438" i="7"/>
  <c r="J438" i="7" s="1"/>
  <c r="H439" i="7"/>
  <c r="Q439" i="7"/>
  <c r="K438" i="7" l="1"/>
  <c r="I429" i="6"/>
  <c r="R430" i="6"/>
  <c r="I439" i="7"/>
  <c r="R440" i="7"/>
  <c r="O429" i="6" l="1"/>
  <c r="J429" i="6" s="1"/>
  <c r="K429" i="6"/>
  <c r="Q430" i="6"/>
  <c r="H430" i="6"/>
  <c r="O439" i="7"/>
  <c r="J439" i="7" s="1"/>
  <c r="K439" i="7"/>
  <c r="H440" i="7"/>
  <c r="Q440" i="7"/>
  <c r="I430" i="6" l="1"/>
  <c r="R431" i="6"/>
  <c r="I440" i="7"/>
  <c r="R441" i="7"/>
  <c r="O430" i="6" l="1"/>
  <c r="J430" i="6" s="1"/>
  <c r="K430" i="6"/>
  <c r="H431" i="6"/>
  <c r="Q431" i="6"/>
  <c r="O440" i="7"/>
  <c r="J440" i="7" s="1"/>
  <c r="H441" i="7"/>
  <c r="Q441" i="7"/>
  <c r="I431" i="6" l="1"/>
  <c r="R432" i="6"/>
  <c r="I441" i="7"/>
  <c r="R442" i="7"/>
  <c r="K440" i="7"/>
  <c r="O431" i="6" l="1"/>
  <c r="J431" i="6" s="1"/>
  <c r="K431" i="6"/>
  <c r="Q432" i="6"/>
  <c r="H432" i="6"/>
  <c r="O441" i="7"/>
  <c r="J441" i="7" s="1"/>
  <c r="K441" i="7"/>
  <c r="Q442" i="7"/>
  <c r="H442" i="7"/>
  <c r="I432" i="6" l="1"/>
  <c r="R433" i="6"/>
  <c r="I442" i="7"/>
  <c r="R443" i="7"/>
  <c r="O432" i="6" l="1"/>
  <c r="J432" i="6" s="1"/>
  <c r="Q433" i="6"/>
  <c r="H433" i="6"/>
  <c r="O442" i="7"/>
  <c r="J442" i="7" s="1"/>
  <c r="K442" i="7"/>
  <c r="Q443" i="7"/>
  <c r="H443" i="7"/>
  <c r="I433" i="6" l="1"/>
  <c r="R434" i="6"/>
  <c r="K432" i="6"/>
  <c r="I443" i="7"/>
  <c r="R444" i="7"/>
  <c r="O433" i="6" l="1"/>
  <c r="J433" i="6" s="1"/>
  <c r="H434" i="6"/>
  <c r="Q434" i="6"/>
  <c r="O443" i="7"/>
  <c r="J443" i="7" s="1"/>
  <c r="K443" i="7"/>
  <c r="H444" i="7"/>
  <c r="Q444" i="7"/>
  <c r="I434" i="6" l="1"/>
  <c r="R435" i="6"/>
  <c r="K433" i="6"/>
  <c r="I444" i="7"/>
  <c r="R445" i="7"/>
  <c r="O434" i="6" l="1"/>
  <c r="J434" i="6" s="1"/>
  <c r="K434" i="6"/>
  <c r="H435" i="6"/>
  <c r="Q435" i="6"/>
  <c r="O444" i="7"/>
  <c r="J444" i="7" s="1"/>
  <c r="K444" i="7"/>
  <c r="Q445" i="7"/>
  <c r="H445" i="7"/>
  <c r="I435" i="6" l="1"/>
  <c r="R436" i="6"/>
  <c r="I445" i="7"/>
  <c r="R446" i="7"/>
  <c r="O435" i="6" l="1"/>
  <c r="J435" i="6" s="1"/>
  <c r="K435" i="6"/>
  <c r="Q436" i="6"/>
  <c r="H436" i="6"/>
  <c r="O445" i="7"/>
  <c r="J445" i="7" s="1"/>
  <c r="K445" i="7"/>
  <c r="Q446" i="7"/>
  <c r="H446" i="7"/>
  <c r="I436" i="6" l="1"/>
  <c r="R437" i="6"/>
  <c r="I446" i="7"/>
  <c r="R447" i="7"/>
  <c r="O436" i="6" l="1"/>
  <c r="J436" i="6" s="1"/>
  <c r="H437" i="6"/>
  <c r="Q437" i="6"/>
  <c r="O446" i="7"/>
  <c r="J446" i="7" s="1"/>
  <c r="K446" i="7"/>
  <c r="H447" i="7"/>
  <c r="Q447" i="7"/>
  <c r="I437" i="6" l="1"/>
  <c r="R438" i="6"/>
  <c r="K436" i="6"/>
  <c r="I447" i="7"/>
  <c r="R448" i="7"/>
  <c r="O437" i="6" l="1"/>
  <c r="J437" i="6" s="1"/>
  <c r="K437" i="6"/>
  <c r="H438" i="6"/>
  <c r="Q438" i="6"/>
  <c r="O447" i="7"/>
  <c r="J447" i="7" s="1"/>
  <c r="K447" i="7"/>
  <c r="H448" i="7"/>
  <c r="Q448" i="7"/>
  <c r="I438" i="6" l="1"/>
  <c r="R439" i="6"/>
  <c r="I448" i="7"/>
  <c r="R449" i="7"/>
  <c r="O438" i="6" l="1"/>
  <c r="J438" i="6" s="1"/>
  <c r="K438" i="6"/>
  <c r="H439" i="6"/>
  <c r="Q439" i="6"/>
  <c r="O448" i="7"/>
  <c r="J448" i="7" s="1"/>
  <c r="Q449" i="7"/>
  <c r="H449" i="7"/>
  <c r="K448" i="7" l="1"/>
  <c r="I439" i="6"/>
  <c r="R440" i="6"/>
  <c r="I449" i="7"/>
  <c r="R450" i="7"/>
  <c r="O439" i="6" l="1"/>
  <c r="J439" i="6" s="1"/>
  <c r="H440" i="6"/>
  <c r="Q440" i="6"/>
  <c r="O449" i="7"/>
  <c r="J449" i="7" s="1"/>
  <c r="K449" i="7"/>
  <c r="Q450" i="7"/>
  <c r="H450" i="7"/>
  <c r="I440" i="6" l="1"/>
  <c r="R441" i="6"/>
  <c r="K439" i="6"/>
  <c r="I450" i="7"/>
  <c r="R451" i="7"/>
  <c r="O440" i="6" l="1"/>
  <c r="J440" i="6" s="1"/>
  <c r="K440" i="6"/>
  <c r="H441" i="6"/>
  <c r="Q441" i="6"/>
  <c r="O450" i="7"/>
  <c r="J450" i="7" s="1"/>
  <c r="Q451" i="7"/>
  <c r="H451" i="7"/>
  <c r="K450" i="7" l="1"/>
  <c r="I441" i="6"/>
  <c r="R442" i="6"/>
  <c r="I451" i="7"/>
  <c r="R452" i="7"/>
  <c r="O441" i="6" l="1"/>
  <c r="J441" i="6" s="1"/>
  <c r="K441" i="6"/>
  <c r="Q442" i="6"/>
  <c r="H442" i="6"/>
  <c r="O451" i="7"/>
  <c r="J451" i="7" s="1"/>
  <c r="K451" i="7"/>
  <c r="Q452" i="7"/>
  <c r="H452" i="7"/>
  <c r="I442" i="6" l="1"/>
  <c r="R443" i="6"/>
  <c r="I452" i="7"/>
  <c r="R453" i="7"/>
  <c r="O442" i="6" l="1"/>
  <c r="J442" i="6" s="1"/>
  <c r="K442" i="6"/>
  <c r="Q443" i="6"/>
  <c r="H443" i="6"/>
  <c r="O452" i="7"/>
  <c r="J452" i="7" s="1"/>
  <c r="K452" i="7"/>
  <c r="H453" i="7"/>
  <c r="Q453" i="7"/>
  <c r="I443" i="6" l="1"/>
  <c r="R444" i="6"/>
  <c r="I453" i="7"/>
  <c r="R454" i="7"/>
  <c r="O443" i="6" l="1"/>
  <c r="J443" i="6" s="1"/>
  <c r="K443" i="6"/>
  <c r="H444" i="6"/>
  <c r="Q444" i="6"/>
  <c r="O453" i="7"/>
  <c r="J453" i="7" s="1"/>
  <c r="Q454" i="7"/>
  <c r="H454" i="7"/>
  <c r="K453" i="7" l="1"/>
  <c r="I444" i="6"/>
  <c r="R445" i="6"/>
  <c r="I454" i="7"/>
  <c r="R455" i="7"/>
  <c r="O444" i="6" l="1"/>
  <c r="J444" i="6" s="1"/>
  <c r="K444" i="6"/>
  <c r="Q445" i="6"/>
  <c r="H445" i="6"/>
  <c r="O454" i="7"/>
  <c r="J454" i="7" s="1"/>
  <c r="Q455" i="7"/>
  <c r="H455" i="7"/>
  <c r="K454" i="7" l="1"/>
  <c r="I445" i="6"/>
  <c r="R446" i="6"/>
  <c r="I455" i="7"/>
  <c r="R456" i="7"/>
  <c r="O445" i="6" l="1"/>
  <c r="J445" i="6" s="1"/>
  <c r="K445" i="6"/>
  <c r="H446" i="6"/>
  <c r="Q446" i="6"/>
  <c r="O455" i="7"/>
  <c r="J455" i="7" s="1"/>
  <c r="K455" i="7"/>
  <c r="H456" i="7"/>
  <c r="Q456" i="7"/>
  <c r="I446" i="6" l="1"/>
  <c r="R447" i="6"/>
  <c r="I456" i="7"/>
  <c r="R457" i="7"/>
  <c r="O446" i="6" l="1"/>
  <c r="J446" i="6" s="1"/>
  <c r="Q447" i="6"/>
  <c r="H447" i="6"/>
  <c r="O456" i="7"/>
  <c r="J456" i="7" s="1"/>
  <c r="K456" i="7"/>
  <c r="H457" i="7"/>
  <c r="Q457" i="7"/>
  <c r="I447" i="6" l="1"/>
  <c r="R448" i="6"/>
  <c r="K446" i="6"/>
  <c r="I457" i="7"/>
  <c r="R458" i="7"/>
  <c r="O447" i="6" l="1"/>
  <c r="J447" i="6" s="1"/>
  <c r="K447" i="6"/>
  <c r="H448" i="6"/>
  <c r="Q448" i="6"/>
  <c r="O457" i="7"/>
  <c r="J457" i="7" s="1"/>
  <c r="K457" i="7"/>
  <c r="Q458" i="7"/>
  <c r="H458" i="7"/>
  <c r="I448" i="6" l="1"/>
  <c r="R449" i="6"/>
  <c r="I458" i="7"/>
  <c r="R459" i="7"/>
  <c r="O448" i="6" l="1"/>
  <c r="J448" i="6" s="1"/>
  <c r="K448" i="6"/>
  <c r="H449" i="6"/>
  <c r="Q449" i="6"/>
  <c r="O458" i="7"/>
  <c r="J458" i="7" s="1"/>
  <c r="Q459" i="7"/>
  <c r="H459" i="7"/>
  <c r="K458" i="7" l="1"/>
  <c r="I449" i="6"/>
  <c r="R450" i="6"/>
  <c r="I459" i="7"/>
  <c r="R460" i="7"/>
  <c r="O449" i="6" l="1"/>
  <c r="J449" i="6" s="1"/>
  <c r="K449" i="6"/>
  <c r="Q450" i="6"/>
  <c r="H450" i="6"/>
  <c r="O459" i="7"/>
  <c r="J459" i="7" s="1"/>
  <c r="K459" i="7"/>
  <c r="H460" i="7"/>
  <c r="Q460" i="7"/>
  <c r="I450" i="6" l="1"/>
  <c r="R451" i="6"/>
  <c r="I460" i="7"/>
  <c r="R461" i="7"/>
  <c r="O450" i="6" l="1"/>
  <c r="J450" i="6" s="1"/>
  <c r="K450" i="6"/>
  <c r="Q451" i="6"/>
  <c r="H451" i="6"/>
  <c r="O460" i="7"/>
  <c r="J460" i="7" s="1"/>
  <c r="H461" i="7"/>
  <c r="Q461" i="7"/>
  <c r="K460" i="7" l="1"/>
  <c r="I451" i="6"/>
  <c r="R452" i="6"/>
  <c r="I461" i="7"/>
  <c r="R462" i="7"/>
  <c r="O451" i="6" l="1"/>
  <c r="J451" i="6" s="1"/>
  <c r="K451" i="6"/>
  <c r="H452" i="6"/>
  <c r="Q452" i="6"/>
  <c r="O461" i="7"/>
  <c r="J461" i="7" s="1"/>
  <c r="K461" i="7"/>
  <c r="H462" i="7"/>
  <c r="Q462" i="7"/>
  <c r="I452" i="6" l="1"/>
  <c r="R453" i="6"/>
  <c r="I462" i="7"/>
  <c r="R463" i="7"/>
  <c r="O452" i="6" l="1"/>
  <c r="J452" i="6" s="1"/>
  <c r="H453" i="6"/>
  <c r="Q453" i="6"/>
  <c r="O462" i="7"/>
  <c r="J462" i="7" s="1"/>
  <c r="Q463" i="7"/>
  <c r="H463" i="7"/>
  <c r="K462" i="7" l="1"/>
  <c r="I453" i="6"/>
  <c r="R454" i="6"/>
  <c r="K452" i="6"/>
  <c r="I463" i="7"/>
  <c r="R464" i="7"/>
  <c r="O453" i="6" l="1"/>
  <c r="J453" i="6" s="1"/>
  <c r="K453" i="6"/>
  <c r="Q454" i="6"/>
  <c r="H454" i="6"/>
  <c r="O463" i="7"/>
  <c r="J463" i="7" s="1"/>
  <c r="K463" i="7"/>
  <c r="H464" i="7"/>
  <c r="Q464" i="7"/>
  <c r="I454" i="6" l="1"/>
  <c r="R455" i="6"/>
  <c r="I464" i="7"/>
  <c r="R465" i="7"/>
  <c r="O454" i="6" l="1"/>
  <c r="J454" i="6" s="1"/>
  <c r="K454" i="6"/>
  <c r="H455" i="6"/>
  <c r="Q455" i="6"/>
  <c r="O464" i="7"/>
  <c r="J464" i="7" s="1"/>
  <c r="Q465" i="7"/>
  <c r="H465" i="7"/>
  <c r="I455" i="6" l="1"/>
  <c r="R456" i="6"/>
  <c r="I465" i="7"/>
  <c r="R466" i="7"/>
  <c r="K464" i="7"/>
  <c r="O455" i="6" l="1"/>
  <c r="J455" i="6" s="1"/>
  <c r="H456" i="6"/>
  <c r="Q456" i="6"/>
  <c r="O465" i="7"/>
  <c r="J465" i="7" s="1"/>
  <c r="K465" i="7"/>
  <c r="Q466" i="7"/>
  <c r="H466" i="7"/>
  <c r="I456" i="6" l="1"/>
  <c r="R457" i="6"/>
  <c r="K455" i="6"/>
  <c r="I466" i="7"/>
  <c r="R467" i="7"/>
  <c r="O456" i="6" l="1"/>
  <c r="J456" i="6" s="1"/>
  <c r="K456" i="6"/>
  <c r="Q457" i="6"/>
  <c r="H457" i="6"/>
  <c r="O466" i="7"/>
  <c r="J466" i="7" s="1"/>
  <c r="K466" i="7"/>
  <c r="H467" i="7"/>
  <c r="Q467" i="7"/>
  <c r="I457" i="6" l="1"/>
  <c r="R458" i="6"/>
  <c r="I467" i="7"/>
  <c r="R468" i="7"/>
  <c r="O457" i="6" l="1"/>
  <c r="J457" i="6" s="1"/>
  <c r="K457" i="6"/>
  <c r="H458" i="6"/>
  <c r="Q458" i="6"/>
  <c r="O467" i="7"/>
  <c r="J467" i="7" s="1"/>
  <c r="K467" i="7"/>
  <c r="Q468" i="7"/>
  <c r="H468" i="7"/>
  <c r="I458" i="6" l="1"/>
  <c r="R459" i="6"/>
  <c r="I468" i="7"/>
  <c r="R469" i="7"/>
  <c r="O458" i="6" l="1"/>
  <c r="J458" i="6" s="1"/>
  <c r="K458" i="6"/>
  <c r="Q459" i="6"/>
  <c r="H459" i="6"/>
  <c r="O468" i="7"/>
  <c r="J468" i="7" s="1"/>
  <c r="Q469" i="7"/>
  <c r="H469" i="7"/>
  <c r="K468" i="7" l="1"/>
  <c r="I459" i="6"/>
  <c r="R460" i="6"/>
  <c r="I469" i="7"/>
  <c r="R470" i="7"/>
  <c r="O459" i="6" l="1"/>
  <c r="J459" i="6" s="1"/>
  <c r="K459" i="6"/>
  <c r="Q460" i="6"/>
  <c r="H460" i="6"/>
  <c r="O469" i="7"/>
  <c r="J469" i="7" s="1"/>
  <c r="K469" i="7"/>
  <c r="Q470" i="7"/>
  <c r="H470" i="7"/>
  <c r="I460" i="6" l="1"/>
  <c r="R461" i="6"/>
  <c r="I470" i="7"/>
  <c r="R471" i="7"/>
  <c r="O460" i="6" l="1"/>
  <c r="J460" i="6" s="1"/>
  <c r="K460" i="6"/>
  <c r="H461" i="6"/>
  <c r="Q461" i="6"/>
  <c r="O470" i="7"/>
  <c r="J470" i="7" s="1"/>
  <c r="K470" i="7"/>
  <c r="H471" i="7"/>
  <c r="Q471" i="7"/>
  <c r="I461" i="6" l="1"/>
  <c r="R462" i="6"/>
  <c r="I471" i="7"/>
  <c r="R472" i="7"/>
  <c r="O461" i="6" l="1"/>
  <c r="J461" i="6" s="1"/>
  <c r="K461" i="6"/>
  <c r="Q462" i="6"/>
  <c r="H462" i="6"/>
  <c r="O471" i="7"/>
  <c r="J471" i="7" s="1"/>
  <c r="K471" i="7"/>
  <c r="Q472" i="7"/>
  <c r="H472" i="7"/>
  <c r="I462" i="6" l="1"/>
  <c r="R463" i="6"/>
  <c r="I472" i="7"/>
  <c r="R473" i="7"/>
  <c r="O462" i="6" l="1"/>
  <c r="J462" i="6" s="1"/>
  <c r="K462" i="6"/>
  <c r="H463" i="6"/>
  <c r="Q463" i="6"/>
  <c r="O472" i="7"/>
  <c r="J472" i="7" s="1"/>
  <c r="K472" i="7"/>
  <c r="Q473" i="7"/>
  <c r="H473" i="7"/>
  <c r="I463" i="6" l="1"/>
  <c r="R464" i="6"/>
  <c r="I473" i="7"/>
  <c r="R474" i="7"/>
  <c r="O463" i="6" l="1"/>
  <c r="J463" i="6" s="1"/>
  <c r="K463" i="6"/>
  <c r="H464" i="6"/>
  <c r="Q464" i="6"/>
  <c r="O473" i="7"/>
  <c r="J473" i="7" s="1"/>
  <c r="K473" i="7"/>
  <c r="Q474" i="7"/>
  <c r="H474" i="7"/>
  <c r="I464" i="6" l="1"/>
  <c r="R465" i="6"/>
  <c r="I474" i="7"/>
  <c r="R475" i="7"/>
  <c r="O464" i="6" l="1"/>
  <c r="J464" i="6" s="1"/>
  <c r="K464" i="6"/>
  <c r="Q465" i="6"/>
  <c r="H465" i="6"/>
  <c r="O474" i="7"/>
  <c r="J474" i="7" s="1"/>
  <c r="K474" i="7"/>
  <c r="H475" i="7"/>
  <c r="Q475" i="7"/>
  <c r="I465" i="6" l="1"/>
  <c r="R466" i="6"/>
  <c r="I475" i="7"/>
  <c r="R476" i="7"/>
  <c r="O465" i="6" l="1"/>
  <c r="J465" i="6" s="1"/>
  <c r="K465" i="6"/>
  <c r="H466" i="6"/>
  <c r="Q466" i="6"/>
  <c r="O475" i="7"/>
  <c r="J475" i="7" s="1"/>
  <c r="K475" i="7"/>
  <c r="H476" i="7"/>
  <c r="Q476" i="7"/>
  <c r="I466" i="6" l="1"/>
  <c r="R467" i="6"/>
  <c r="I476" i="7"/>
  <c r="R477" i="7"/>
  <c r="O466" i="6" l="1"/>
  <c r="J466" i="6" s="1"/>
  <c r="K466" i="6"/>
  <c r="H467" i="6"/>
  <c r="Q467" i="6"/>
  <c r="O476" i="7"/>
  <c r="J476" i="7" s="1"/>
  <c r="K476" i="7"/>
  <c r="Q477" i="7"/>
  <c r="H477" i="7"/>
  <c r="I467" i="6" l="1"/>
  <c r="R468" i="6"/>
  <c r="I477" i="7"/>
  <c r="R478" i="7"/>
  <c r="O467" i="6" l="1"/>
  <c r="J467" i="6" s="1"/>
  <c r="Q468" i="6"/>
  <c r="H468" i="6"/>
  <c r="O477" i="7"/>
  <c r="J477" i="7" s="1"/>
  <c r="H478" i="7"/>
  <c r="Q478" i="7"/>
  <c r="K477" i="7" l="1"/>
  <c r="K467" i="6"/>
  <c r="I468" i="6"/>
  <c r="R469" i="6"/>
  <c r="I478" i="7"/>
  <c r="R479" i="7"/>
  <c r="O468" i="6" l="1"/>
  <c r="J468" i="6" s="1"/>
  <c r="K468" i="6"/>
  <c r="H469" i="6"/>
  <c r="Q469" i="6"/>
  <c r="O478" i="7"/>
  <c r="J478" i="7" s="1"/>
  <c r="K478" i="7"/>
  <c r="H479" i="7"/>
  <c r="Q479" i="7"/>
  <c r="I469" i="6" l="1"/>
  <c r="R470" i="6"/>
  <c r="I479" i="7"/>
  <c r="R480" i="7"/>
  <c r="O469" i="6" l="1"/>
  <c r="J469" i="6" s="1"/>
  <c r="K469" i="6"/>
  <c r="H470" i="6"/>
  <c r="Q470" i="6"/>
  <c r="O479" i="7"/>
  <c r="J479" i="7" s="1"/>
  <c r="K479" i="7"/>
  <c r="H480" i="7"/>
  <c r="Q480" i="7"/>
  <c r="I470" i="6" l="1"/>
  <c r="R471" i="6"/>
  <c r="I480" i="7"/>
  <c r="R481" i="7"/>
  <c r="O470" i="6" l="1"/>
  <c r="J470" i="6" s="1"/>
  <c r="K470" i="6"/>
  <c r="Q471" i="6"/>
  <c r="H471" i="6"/>
  <c r="O480" i="7"/>
  <c r="J480" i="7" s="1"/>
  <c r="H481" i="7"/>
  <c r="Q481" i="7"/>
  <c r="I471" i="6" l="1"/>
  <c r="R472" i="6"/>
  <c r="I481" i="7"/>
  <c r="R482" i="7"/>
  <c r="K480" i="7"/>
  <c r="O471" i="6" l="1"/>
  <c r="J471" i="6" s="1"/>
  <c r="K471" i="6"/>
  <c r="H472" i="6"/>
  <c r="Q472" i="6"/>
  <c r="O481" i="7"/>
  <c r="J481" i="7" s="1"/>
  <c r="K481" i="7"/>
  <c r="Q482" i="7"/>
  <c r="H482" i="7"/>
  <c r="I472" i="6" l="1"/>
  <c r="R473" i="6"/>
  <c r="I482" i="7"/>
  <c r="R483" i="7"/>
  <c r="O472" i="6" l="1"/>
  <c r="J472" i="6" s="1"/>
  <c r="K472" i="6"/>
  <c r="H473" i="6"/>
  <c r="Q473" i="6"/>
  <c r="O482" i="7"/>
  <c r="J482" i="7" s="1"/>
  <c r="K482" i="7"/>
  <c r="H483" i="7"/>
  <c r="Q483" i="7"/>
  <c r="I473" i="6" l="1"/>
  <c r="R474" i="6"/>
  <c r="I483" i="7"/>
  <c r="R484" i="7"/>
  <c r="O473" i="6" l="1"/>
  <c r="J473" i="6" s="1"/>
  <c r="K473" i="6"/>
  <c r="Q474" i="6"/>
  <c r="H474" i="6"/>
  <c r="O483" i="7"/>
  <c r="J483" i="7" s="1"/>
  <c r="K483" i="7"/>
  <c r="Q484" i="7"/>
  <c r="H484" i="7"/>
  <c r="I474" i="6" l="1"/>
  <c r="R475" i="6"/>
  <c r="I484" i="7"/>
  <c r="R485" i="7"/>
  <c r="O474" i="6" l="1"/>
  <c r="J474" i="6" s="1"/>
  <c r="K474" i="6"/>
  <c r="Q475" i="6"/>
  <c r="H475" i="6"/>
  <c r="O484" i="7"/>
  <c r="J484" i="7" s="1"/>
  <c r="K484" i="7"/>
  <c r="Q485" i="7"/>
  <c r="H485" i="7"/>
  <c r="I475" i="6" l="1"/>
  <c r="R476" i="6"/>
  <c r="I485" i="7"/>
  <c r="R486" i="7"/>
  <c r="O475" i="6" l="1"/>
  <c r="J475" i="6" s="1"/>
  <c r="K475" i="6"/>
  <c r="H476" i="6"/>
  <c r="Q476" i="6"/>
  <c r="O485" i="7"/>
  <c r="J485" i="7" s="1"/>
  <c r="K485" i="7"/>
  <c r="H486" i="7"/>
  <c r="Q486" i="7"/>
  <c r="I476" i="6" l="1"/>
  <c r="R477" i="6"/>
  <c r="I486" i="7"/>
  <c r="R487" i="7"/>
  <c r="O476" i="6" l="1"/>
  <c r="J476" i="6" s="1"/>
  <c r="K476" i="6"/>
  <c r="H477" i="6"/>
  <c r="Q477" i="6"/>
  <c r="O486" i="7"/>
  <c r="J486" i="7" s="1"/>
  <c r="K486" i="7"/>
  <c r="H487" i="7"/>
  <c r="Q487" i="7"/>
  <c r="I477" i="6" l="1"/>
  <c r="R478" i="6"/>
  <c r="I487" i="7"/>
  <c r="R488" i="7"/>
  <c r="O477" i="6" l="1"/>
  <c r="J477" i="6" s="1"/>
  <c r="K477" i="6"/>
  <c r="Q478" i="6"/>
  <c r="H478" i="6"/>
  <c r="O487" i="7"/>
  <c r="J487" i="7" s="1"/>
  <c r="K487" i="7"/>
  <c r="H488" i="7"/>
  <c r="Q488" i="7"/>
  <c r="I478" i="6" l="1"/>
  <c r="R479" i="6"/>
  <c r="I488" i="7"/>
  <c r="R489" i="7"/>
  <c r="O478" i="6" l="1"/>
  <c r="J478" i="6" s="1"/>
  <c r="K478" i="6"/>
  <c r="H479" i="6"/>
  <c r="Q479" i="6"/>
  <c r="O488" i="7"/>
  <c r="J488" i="7" s="1"/>
  <c r="Q489" i="7"/>
  <c r="H489" i="7"/>
  <c r="K488" i="7" l="1"/>
  <c r="I479" i="6"/>
  <c r="R480" i="6"/>
  <c r="I489" i="7"/>
  <c r="R490" i="7"/>
  <c r="O479" i="6" l="1"/>
  <c r="J479" i="6" s="1"/>
  <c r="K479" i="6"/>
  <c r="H480" i="6"/>
  <c r="Q480" i="6"/>
  <c r="O489" i="7"/>
  <c r="J489" i="7" s="1"/>
  <c r="K489" i="7"/>
  <c r="Q490" i="7"/>
  <c r="H490" i="7"/>
  <c r="I480" i="6" l="1"/>
  <c r="R481" i="6"/>
  <c r="I490" i="7"/>
  <c r="R491" i="7"/>
  <c r="O480" i="6" l="1"/>
  <c r="J480" i="6" s="1"/>
  <c r="K480" i="6"/>
  <c r="H481" i="6"/>
  <c r="Q481" i="6"/>
  <c r="O490" i="7"/>
  <c r="J490" i="7" s="1"/>
  <c r="K490" i="7"/>
  <c r="Q491" i="7"/>
  <c r="H491" i="7"/>
  <c r="I481" i="6" l="1"/>
  <c r="R482" i="6"/>
  <c r="I491" i="7"/>
  <c r="R492" i="7"/>
  <c r="O481" i="6" l="1"/>
  <c r="J481" i="6" s="1"/>
  <c r="K481" i="6"/>
  <c r="H482" i="6"/>
  <c r="Q482" i="6"/>
  <c r="O491" i="7"/>
  <c r="J491" i="7" s="1"/>
  <c r="K491" i="7"/>
  <c r="H492" i="7"/>
  <c r="Q492" i="7"/>
  <c r="I482" i="6" l="1"/>
  <c r="R483" i="6"/>
  <c r="I492" i="7"/>
  <c r="R493" i="7"/>
  <c r="O482" i="6" l="1"/>
  <c r="J482" i="6" s="1"/>
  <c r="K482" i="6"/>
  <c r="H483" i="6"/>
  <c r="Q483" i="6"/>
  <c r="O492" i="7"/>
  <c r="J492" i="7" s="1"/>
  <c r="K492" i="7"/>
  <c r="H493" i="7"/>
  <c r="Q493" i="7"/>
  <c r="I483" i="6" l="1"/>
  <c r="R484" i="6"/>
  <c r="I493" i="7"/>
  <c r="R494" i="7"/>
  <c r="O483" i="6" l="1"/>
  <c r="J483" i="6" s="1"/>
  <c r="K483" i="6"/>
  <c r="Q484" i="6"/>
  <c r="H484" i="6"/>
  <c r="O493" i="7"/>
  <c r="J493" i="7" s="1"/>
  <c r="K493" i="7"/>
  <c r="H494" i="7"/>
  <c r="Q494" i="7"/>
  <c r="I484" i="6" l="1"/>
  <c r="R485" i="6"/>
  <c r="I494" i="7"/>
  <c r="R495" i="7"/>
  <c r="O484" i="6" l="1"/>
  <c r="J484" i="6" s="1"/>
  <c r="K484" i="6"/>
  <c r="H485" i="6"/>
  <c r="Q485" i="6"/>
  <c r="O494" i="7"/>
  <c r="J494" i="7" s="1"/>
  <c r="Q495" i="7"/>
  <c r="H495" i="7"/>
  <c r="K494" i="7" l="1"/>
  <c r="I485" i="6"/>
  <c r="R486" i="6"/>
  <c r="I495" i="7"/>
  <c r="R496" i="7"/>
  <c r="O485" i="6" l="1"/>
  <c r="J485" i="6" s="1"/>
  <c r="K485" i="6"/>
  <c r="H486" i="6"/>
  <c r="Q486" i="6"/>
  <c r="O495" i="7"/>
  <c r="J495" i="7" s="1"/>
  <c r="K495" i="7"/>
  <c r="Q496" i="7"/>
  <c r="H496" i="7"/>
  <c r="I486" i="6" l="1"/>
  <c r="R487" i="6"/>
  <c r="I496" i="7"/>
  <c r="R497" i="7"/>
  <c r="O486" i="6" l="1"/>
  <c r="J486" i="6" s="1"/>
  <c r="K486" i="6"/>
  <c r="H487" i="6"/>
  <c r="Q487" i="6"/>
  <c r="O496" i="7"/>
  <c r="J496" i="7" s="1"/>
  <c r="K496" i="7"/>
  <c r="Q497" i="7"/>
  <c r="H497" i="7"/>
  <c r="I487" i="6" l="1"/>
  <c r="R488" i="6"/>
  <c r="I497" i="7"/>
  <c r="R498" i="7"/>
  <c r="O487" i="6" l="1"/>
  <c r="J487" i="6" s="1"/>
  <c r="K487" i="6"/>
  <c r="Q488" i="6"/>
  <c r="H488" i="6"/>
  <c r="O497" i="7"/>
  <c r="J497" i="7" s="1"/>
  <c r="K497" i="7"/>
  <c r="H498" i="7"/>
  <c r="Q498" i="7"/>
  <c r="I488" i="6" l="1"/>
  <c r="R489" i="6"/>
  <c r="I498" i="7"/>
  <c r="R499" i="7"/>
  <c r="O488" i="6" l="1"/>
  <c r="J488" i="6" s="1"/>
  <c r="Q489" i="6"/>
  <c r="H489" i="6"/>
  <c r="O498" i="7"/>
  <c r="J498" i="7" s="1"/>
  <c r="K498" i="7"/>
  <c r="Q499" i="7"/>
  <c r="H499" i="7"/>
  <c r="I489" i="6" l="1"/>
  <c r="R490" i="6"/>
  <c r="K488" i="6"/>
  <c r="I499" i="7"/>
  <c r="R500" i="7"/>
  <c r="O489" i="6" l="1"/>
  <c r="J489" i="6" s="1"/>
  <c r="K489" i="6"/>
  <c r="H490" i="6"/>
  <c r="Q490" i="6"/>
  <c r="O499" i="7"/>
  <c r="J499" i="7" s="1"/>
  <c r="K499" i="7"/>
  <c r="Q500" i="7"/>
  <c r="H500" i="7"/>
  <c r="I490" i="6" l="1"/>
  <c r="R491" i="6"/>
  <c r="I500" i="7"/>
  <c r="R501" i="7"/>
  <c r="O490" i="6" l="1"/>
  <c r="J490" i="6" s="1"/>
  <c r="K490" i="6"/>
  <c r="H491" i="6"/>
  <c r="Q491" i="6"/>
  <c r="O500" i="7"/>
  <c r="J500" i="7" s="1"/>
  <c r="K500" i="7"/>
  <c r="H501" i="7"/>
  <c r="Q501" i="7"/>
  <c r="I491" i="6" l="1"/>
  <c r="R492" i="6"/>
  <c r="I501" i="7"/>
  <c r="R502" i="7"/>
  <c r="O491" i="6" l="1"/>
  <c r="J491" i="6" s="1"/>
  <c r="K491" i="6"/>
  <c r="Q492" i="6"/>
  <c r="H492" i="6"/>
  <c r="O501" i="7"/>
  <c r="J501" i="7" s="1"/>
  <c r="K501" i="7"/>
  <c r="H502" i="7"/>
  <c r="Q502" i="7"/>
  <c r="I492" i="6" l="1"/>
  <c r="R493" i="6"/>
  <c r="I502" i="7"/>
  <c r="R503" i="7"/>
  <c r="O492" i="6" l="1"/>
  <c r="J492" i="6" s="1"/>
  <c r="K492" i="6"/>
  <c r="Q493" i="6"/>
  <c r="H493" i="6"/>
  <c r="O502" i="7"/>
  <c r="J502" i="7" s="1"/>
  <c r="H503" i="7"/>
  <c r="Q503" i="7"/>
  <c r="K502" i="7" l="1"/>
  <c r="I493" i="6"/>
  <c r="R494" i="6"/>
  <c r="I503" i="7"/>
  <c r="R504" i="7"/>
  <c r="O493" i="6" l="1"/>
  <c r="J493" i="6" s="1"/>
  <c r="K493" i="6"/>
  <c r="H494" i="6"/>
  <c r="Q494" i="6"/>
  <c r="O503" i="7"/>
  <c r="J503" i="7" s="1"/>
  <c r="Q504" i="7"/>
  <c r="H504" i="7"/>
  <c r="K503" i="7" l="1"/>
  <c r="I494" i="6"/>
  <c r="R495" i="6"/>
  <c r="I504" i="7"/>
  <c r="R505" i="7"/>
  <c r="O494" i="6" l="1"/>
  <c r="J494" i="6" s="1"/>
  <c r="K494" i="6"/>
  <c r="Q495" i="6"/>
  <c r="H495" i="6"/>
  <c r="O504" i="7"/>
  <c r="J504" i="7" s="1"/>
  <c r="H505" i="7"/>
  <c r="Q505" i="7"/>
  <c r="K504" i="7" l="1"/>
  <c r="I495" i="6"/>
  <c r="R496" i="6"/>
  <c r="I505" i="7"/>
  <c r="R506" i="7"/>
  <c r="O495" i="6" l="1"/>
  <c r="J495" i="6" s="1"/>
  <c r="K495" i="6"/>
  <c r="H496" i="6"/>
  <c r="Q496" i="6"/>
  <c r="O505" i="7"/>
  <c r="J505" i="7" s="1"/>
  <c r="K505" i="7"/>
  <c r="Q506" i="7"/>
  <c r="H506" i="7"/>
  <c r="I496" i="6" l="1"/>
  <c r="R497" i="6"/>
  <c r="I506" i="7"/>
  <c r="R507" i="7"/>
  <c r="O496" i="6" l="1"/>
  <c r="J496" i="6" s="1"/>
  <c r="K496" i="6"/>
  <c r="Q497" i="6"/>
  <c r="H497" i="6"/>
  <c r="O506" i="7"/>
  <c r="J506" i="7" s="1"/>
  <c r="K506" i="7"/>
  <c r="H507" i="7"/>
  <c r="Q507" i="7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6" i="4"/>
  <c r="N67" i="4"/>
  <c r="N65" i="4"/>
  <c r="N68" i="4"/>
  <c r="N70" i="4"/>
  <c r="N69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1" i="4"/>
  <c r="N92" i="4"/>
  <c r="N90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4" i="4"/>
  <c r="N125" i="4"/>
  <c r="N123" i="4"/>
  <c r="N126" i="4"/>
  <c r="N128" i="4"/>
  <c r="N129" i="4"/>
  <c r="N130" i="4"/>
  <c r="N131" i="4"/>
  <c r="N127" i="4"/>
  <c r="N133" i="4"/>
  <c r="N134" i="4"/>
  <c r="N132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2" i="4"/>
  <c r="N171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4" i="4"/>
  <c r="N195" i="4"/>
  <c r="N196" i="4"/>
  <c r="N197" i="4"/>
  <c r="N198" i="4"/>
  <c r="N199" i="4"/>
  <c r="N200" i="4"/>
  <c r="N201" i="4"/>
  <c r="N193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3" i="4"/>
  <c r="N222" i="4"/>
  <c r="N225" i="4"/>
  <c r="N227" i="4"/>
  <c r="N228" i="4"/>
  <c r="N224" i="4"/>
  <c r="N229" i="4"/>
  <c r="N226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5" i="4"/>
  <c r="N304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8" i="4"/>
  <c r="N347" i="4"/>
  <c r="N349" i="4"/>
  <c r="N350" i="4"/>
  <c r="N351" i="4"/>
  <c r="N352" i="4"/>
  <c r="N353" i="4"/>
  <c r="N354" i="4"/>
  <c r="N355" i="4"/>
  <c r="N356" i="4"/>
  <c r="N357" i="4"/>
  <c r="N358" i="4"/>
  <c r="N359" i="4"/>
  <c r="N361" i="4"/>
  <c r="N360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40" i="4"/>
  <c r="N439" i="4"/>
  <c r="N441" i="4"/>
  <c r="N442" i="4"/>
  <c r="N443" i="4"/>
  <c r="N444" i="4"/>
  <c r="N445" i="4"/>
  <c r="N446" i="4"/>
  <c r="N447" i="4"/>
  <c r="N448" i="4"/>
  <c r="N449" i="4"/>
  <c r="N451" i="4"/>
  <c r="N450" i="4"/>
  <c r="N452" i="4"/>
  <c r="N453" i="4"/>
  <c r="N454" i="4"/>
  <c r="N455" i="4"/>
  <c r="N457" i="4"/>
  <c r="N458" i="4"/>
  <c r="N459" i="4"/>
  <c r="N456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2" i="4"/>
  <c r="N503" i="4"/>
  <c r="N501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8" i="4"/>
  <c r="N527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9" i="4"/>
  <c r="N550" i="4"/>
  <c r="N551" i="4"/>
  <c r="N552" i="4"/>
  <c r="N553" i="4"/>
  <c r="N554" i="4"/>
  <c r="N556" i="4"/>
  <c r="N548" i="4"/>
  <c r="N557" i="4"/>
  <c r="N558" i="4"/>
  <c r="N559" i="4"/>
  <c r="N560" i="4"/>
  <c r="N561" i="4"/>
  <c r="N562" i="4"/>
  <c r="N563" i="4"/>
  <c r="N564" i="4"/>
  <c r="N565" i="4"/>
  <c r="N566" i="4"/>
  <c r="N555" i="4"/>
  <c r="N567" i="4"/>
  <c r="N568" i="4"/>
  <c r="N569" i="4"/>
  <c r="N570" i="4"/>
  <c r="N571" i="4"/>
  <c r="N572" i="4"/>
  <c r="N574" i="4"/>
  <c r="N575" i="4"/>
  <c r="N576" i="4"/>
  <c r="N577" i="4"/>
  <c r="N578" i="4"/>
  <c r="N579" i="4"/>
  <c r="N580" i="4"/>
  <c r="N573" i="4"/>
  <c r="N581" i="4"/>
  <c r="N582" i="4"/>
  <c r="N583" i="4"/>
  <c r="N584" i="4"/>
  <c r="N585" i="4"/>
  <c r="N1044" i="4"/>
  <c r="N1045" i="4"/>
  <c r="N1046" i="4"/>
  <c r="N1047" i="4"/>
  <c r="N11" i="4"/>
  <c r="N12" i="4"/>
  <c r="N13" i="4"/>
  <c r="N14" i="4"/>
  <c r="N15" i="4"/>
  <c r="N16" i="4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4"/>
  <c r="N9" i="4"/>
  <c r="N8" i="4"/>
  <c r="H8" i="4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3"/>
  <c r="N9" i="3"/>
  <c r="N8" i="3"/>
  <c r="H8" i="3"/>
  <c r="I8" i="3" s="1"/>
  <c r="D569" i="1"/>
  <c r="D565" i="1"/>
  <c r="D561" i="1"/>
  <c r="D560" i="1"/>
  <c r="D559" i="1"/>
  <c r="D556" i="1"/>
  <c r="D554" i="1"/>
  <c r="D553" i="1"/>
  <c r="D546" i="1"/>
  <c r="D544" i="1"/>
  <c r="D542" i="1"/>
  <c r="D540" i="1"/>
  <c r="D539" i="1"/>
  <c r="D537" i="1"/>
  <c r="D535" i="1"/>
  <c r="D534" i="1"/>
  <c r="D531" i="1"/>
  <c r="D529" i="1"/>
  <c r="D525" i="1"/>
  <c r="D524" i="1"/>
  <c r="D523" i="1"/>
  <c r="D519" i="1"/>
  <c r="D517" i="1"/>
  <c r="D516" i="1"/>
  <c r="D514" i="1"/>
  <c r="D513" i="1"/>
  <c r="D512" i="1"/>
  <c r="D511" i="1"/>
  <c r="D506" i="1"/>
  <c r="D505" i="1"/>
  <c r="D502" i="1"/>
  <c r="D501" i="1"/>
  <c r="D500" i="1"/>
  <c r="D499" i="1"/>
  <c r="D497" i="1"/>
  <c r="D494" i="1"/>
  <c r="D493" i="1"/>
  <c r="D492" i="1"/>
  <c r="D491" i="1"/>
  <c r="D490" i="1"/>
  <c r="D489" i="1"/>
  <c r="D488" i="1"/>
  <c r="D487" i="1"/>
  <c r="D485" i="1"/>
  <c r="D482" i="1"/>
  <c r="D479" i="1"/>
  <c r="D478" i="1"/>
  <c r="D477" i="1"/>
  <c r="D476" i="1"/>
  <c r="D475" i="1"/>
  <c r="D472" i="1"/>
  <c r="D471" i="1"/>
  <c r="D470" i="1"/>
  <c r="D469" i="1"/>
  <c r="D468" i="1"/>
  <c r="D467" i="1"/>
  <c r="D466" i="1"/>
  <c r="D465" i="1"/>
  <c r="D464" i="1"/>
  <c r="D463" i="1"/>
  <c r="D462" i="1"/>
  <c r="D458" i="1"/>
  <c r="D457" i="1"/>
  <c r="D456" i="1"/>
  <c r="D455" i="1"/>
  <c r="D454" i="1"/>
  <c r="D453" i="1"/>
  <c r="D452" i="1"/>
  <c r="D450" i="1"/>
  <c r="D449" i="1"/>
  <c r="D448" i="1"/>
  <c r="D447" i="1"/>
  <c r="D446" i="1"/>
  <c r="D445" i="1"/>
  <c r="D443" i="1"/>
  <c r="D441" i="1"/>
  <c r="D439" i="1"/>
  <c r="D438" i="1"/>
  <c r="D437" i="1"/>
  <c r="D436" i="1"/>
  <c r="D435" i="1"/>
  <c r="D433" i="1"/>
  <c r="D432" i="1"/>
  <c r="D431" i="1"/>
  <c r="D430" i="1"/>
  <c r="D429" i="1"/>
  <c r="D427" i="1"/>
  <c r="D426" i="1"/>
  <c r="D425" i="1"/>
  <c r="D424" i="1"/>
  <c r="D421" i="1"/>
  <c r="D419" i="1"/>
  <c r="D417" i="1"/>
  <c r="D414" i="1"/>
  <c r="D413" i="1"/>
  <c r="D411" i="1"/>
  <c r="D410" i="1"/>
  <c r="D409" i="1"/>
  <c r="D408" i="1"/>
  <c r="D407" i="1"/>
  <c r="D406" i="1"/>
  <c r="D404" i="1"/>
  <c r="D403" i="1"/>
  <c r="D402" i="1"/>
  <c r="D401" i="1"/>
  <c r="D400" i="1"/>
  <c r="D399" i="1"/>
  <c r="D398" i="1"/>
  <c r="D397" i="1"/>
  <c r="D396" i="1"/>
  <c r="D395" i="1"/>
  <c r="D394" i="1"/>
  <c r="D391" i="1"/>
  <c r="D390" i="1"/>
  <c r="D388" i="1"/>
  <c r="D386" i="1"/>
  <c r="D383" i="1"/>
  <c r="D381" i="1"/>
  <c r="D380" i="1"/>
  <c r="D379" i="1"/>
  <c r="D378" i="1"/>
  <c r="D377" i="1"/>
  <c r="D376" i="1"/>
  <c r="D374" i="1"/>
  <c r="D373" i="1"/>
  <c r="D372" i="1"/>
  <c r="D371" i="1"/>
  <c r="D370" i="1"/>
  <c r="D369" i="1"/>
  <c r="D368" i="1"/>
  <c r="D367" i="1"/>
  <c r="D366" i="1"/>
  <c r="D363" i="1"/>
  <c r="D362" i="1"/>
  <c r="D358" i="1"/>
  <c r="D355" i="1"/>
  <c r="D354" i="1"/>
  <c r="D353" i="1"/>
  <c r="D352" i="1"/>
  <c r="D351" i="1"/>
  <c r="D347" i="1"/>
  <c r="D346" i="1"/>
  <c r="D342" i="1"/>
  <c r="D340" i="1"/>
  <c r="D339" i="1"/>
  <c r="D338" i="1"/>
  <c r="D337" i="1"/>
  <c r="D334" i="1"/>
  <c r="D331" i="1"/>
  <c r="D330" i="1"/>
  <c r="D328" i="1"/>
  <c r="D327" i="1"/>
  <c r="D326" i="1"/>
  <c r="D324" i="1"/>
  <c r="D322" i="1"/>
  <c r="D321" i="1"/>
  <c r="D319" i="1"/>
  <c r="D318" i="1"/>
  <c r="D317" i="1"/>
  <c r="D316" i="1"/>
  <c r="D315" i="1"/>
  <c r="D313" i="1"/>
  <c r="D312" i="1"/>
  <c r="D311" i="1"/>
  <c r="D310" i="1"/>
  <c r="D309" i="1"/>
  <c r="D308" i="1"/>
  <c r="D307" i="1"/>
  <c r="D306" i="1"/>
  <c r="D304" i="1"/>
  <c r="D303" i="1"/>
  <c r="D302" i="1"/>
  <c r="D301" i="1"/>
  <c r="D299" i="1"/>
  <c r="D298" i="1"/>
  <c r="D297" i="1"/>
  <c r="D296" i="1"/>
  <c r="D295" i="1"/>
  <c r="D293" i="1"/>
  <c r="D291" i="1"/>
  <c r="D290" i="1"/>
  <c r="D289" i="1"/>
  <c r="D287" i="1"/>
  <c r="D286" i="1"/>
  <c r="D284" i="1"/>
  <c r="D283" i="1"/>
  <c r="D282" i="1"/>
  <c r="D281" i="1"/>
  <c r="D280" i="1"/>
  <c r="D279" i="1"/>
  <c r="D278" i="1"/>
  <c r="D274" i="1"/>
  <c r="D273" i="1"/>
  <c r="D269" i="1"/>
  <c r="D268" i="1"/>
  <c r="D267" i="1"/>
  <c r="D266" i="1"/>
  <c r="D264" i="1"/>
  <c r="D263" i="1"/>
  <c r="D262" i="1"/>
  <c r="D261" i="1"/>
  <c r="D260" i="1"/>
  <c r="D259" i="1"/>
  <c r="D258" i="1"/>
  <c r="D257" i="1"/>
  <c r="D254" i="1"/>
  <c r="D252" i="1"/>
  <c r="D250" i="1"/>
  <c r="D248" i="1"/>
  <c r="D245" i="1"/>
  <c r="D244" i="1"/>
  <c r="D242" i="1"/>
  <c r="D241" i="1"/>
  <c r="D240" i="1"/>
  <c r="D239" i="1"/>
  <c r="D238" i="1"/>
  <c r="D236" i="1"/>
  <c r="D235" i="1"/>
  <c r="D232" i="1"/>
  <c r="D230" i="1"/>
  <c r="D228" i="1"/>
  <c r="D226" i="1"/>
  <c r="D224" i="1"/>
  <c r="D222" i="1"/>
  <c r="D221" i="1"/>
  <c r="D220" i="1"/>
  <c r="D219" i="1"/>
  <c r="D216" i="1"/>
  <c r="D215" i="1"/>
  <c r="D214" i="1"/>
  <c r="D213" i="1"/>
  <c r="D212" i="1"/>
  <c r="D210" i="1"/>
  <c r="D209" i="1"/>
  <c r="D208" i="1"/>
  <c r="D207" i="1"/>
  <c r="D206" i="1"/>
  <c r="D204" i="1"/>
  <c r="D203" i="1"/>
  <c r="D199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2" i="1"/>
  <c r="D179" i="1"/>
  <c r="D178" i="1"/>
  <c r="D177" i="1"/>
  <c r="D176" i="1"/>
  <c r="D175" i="1"/>
  <c r="D174" i="1"/>
  <c r="D173" i="1"/>
  <c r="D170" i="1"/>
  <c r="D169" i="1"/>
  <c r="D168" i="1"/>
  <c r="D166" i="1"/>
  <c r="D165" i="1"/>
  <c r="D164" i="1"/>
  <c r="D163" i="1"/>
  <c r="D162" i="1"/>
  <c r="D161" i="1"/>
  <c r="D160" i="1"/>
  <c r="D157" i="1"/>
  <c r="D156" i="1"/>
  <c r="D155" i="1"/>
  <c r="D154" i="1"/>
  <c r="D153" i="1"/>
  <c r="D151" i="1"/>
  <c r="D150" i="1"/>
  <c r="D149" i="1"/>
  <c r="D148" i="1"/>
  <c r="D146" i="1"/>
  <c r="D145" i="1"/>
  <c r="D144" i="1"/>
  <c r="D143" i="1"/>
  <c r="D142" i="1"/>
  <c r="D141" i="1"/>
  <c r="D140" i="1"/>
  <c r="D136" i="1"/>
  <c r="D135" i="1"/>
  <c r="D133" i="1"/>
  <c r="D130" i="1"/>
  <c r="D129" i="1"/>
  <c r="D126" i="1"/>
  <c r="D124" i="1"/>
  <c r="D122" i="1"/>
  <c r="D121" i="1"/>
  <c r="D120" i="1"/>
  <c r="D118" i="1"/>
  <c r="D117" i="1"/>
  <c r="D116" i="1"/>
  <c r="D115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98" i="1"/>
  <c r="D97" i="1"/>
  <c r="D96" i="1"/>
  <c r="D95" i="1"/>
  <c r="D91" i="1"/>
  <c r="D90" i="1"/>
  <c r="D89" i="1"/>
  <c r="D88" i="1"/>
  <c r="D87" i="1"/>
  <c r="D86" i="1"/>
  <c r="D85" i="1"/>
  <c r="D84" i="1"/>
  <c r="D83" i="1"/>
  <c r="D82" i="1"/>
  <c r="D80" i="1"/>
  <c r="D78" i="1"/>
  <c r="D77" i="1"/>
  <c r="D76" i="1"/>
  <c r="D75" i="1"/>
  <c r="D74" i="1"/>
  <c r="D73" i="1"/>
  <c r="D72" i="1"/>
  <c r="D71" i="1"/>
  <c r="D69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0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29" i="1"/>
  <c r="D28" i="1"/>
  <c r="D27" i="1"/>
  <c r="D26" i="1"/>
  <c r="D25" i="1"/>
  <c r="D24" i="1"/>
  <c r="D22" i="1"/>
  <c r="D20" i="1"/>
  <c r="D19" i="1"/>
  <c r="D16" i="1"/>
  <c r="D15" i="1"/>
  <c r="D14" i="1"/>
  <c r="D12" i="1"/>
  <c r="D11" i="1"/>
  <c r="D10" i="1"/>
  <c r="D704" i="1"/>
  <c r="D702" i="1"/>
  <c r="D699" i="1"/>
  <c r="D697" i="1"/>
  <c r="D695" i="1"/>
  <c r="D694" i="1"/>
  <c r="D692" i="1"/>
  <c r="D691" i="1"/>
  <c r="D690" i="1"/>
  <c r="D686" i="1"/>
  <c r="D684" i="1"/>
  <c r="D681" i="1"/>
  <c r="D680" i="1"/>
  <c r="D679" i="1"/>
  <c r="D678" i="1"/>
  <c r="D676" i="1"/>
  <c r="D675" i="1"/>
  <c r="D674" i="1"/>
  <c r="D673" i="1"/>
  <c r="D672" i="1"/>
  <c r="D671" i="1"/>
  <c r="D670" i="1"/>
  <c r="D668" i="1"/>
  <c r="D667" i="1"/>
  <c r="D662" i="1"/>
  <c r="D658" i="1"/>
  <c r="D654" i="1"/>
  <c r="D649" i="1"/>
  <c r="D643" i="1"/>
  <c r="D642" i="1"/>
  <c r="D641" i="1"/>
  <c r="D638" i="1"/>
  <c r="D636" i="1"/>
  <c r="D635" i="1"/>
  <c r="D634" i="1"/>
  <c r="D628" i="1"/>
  <c r="D625" i="1"/>
  <c r="D623" i="1"/>
  <c r="D619" i="1"/>
  <c r="D617" i="1"/>
  <c r="D616" i="1"/>
  <c r="D615" i="1"/>
  <c r="D614" i="1"/>
  <c r="D613" i="1"/>
  <c r="D611" i="1"/>
  <c r="D610" i="1"/>
  <c r="D609" i="1"/>
  <c r="D608" i="1"/>
  <c r="D606" i="1"/>
  <c r="D605" i="1"/>
  <c r="D604" i="1"/>
  <c r="D602" i="1"/>
  <c r="D599" i="1"/>
  <c r="D595" i="1"/>
  <c r="D594" i="1"/>
  <c r="D593" i="1"/>
  <c r="D592" i="1"/>
  <c r="D587" i="1"/>
  <c r="D586" i="1"/>
  <c r="D585" i="1"/>
  <c r="D582" i="1"/>
  <c r="D579" i="1"/>
  <c r="D578" i="1"/>
  <c r="D575" i="1"/>
  <c r="D573" i="1"/>
  <c r="D572" i="1"/>
  <c r="D571" i="1"/>
  <c r="D568" i="1"/>
  <c r="D567" i="1"/>
  <c r="D564" i="1"/>
  <c r="D563" i="1"/>
  <c r="D562" i="1"/>
  <c r="D558" i="1"/>
  <c r="D557" i="1"/>
  <c r="D552" i="1"/>
  <c r="D551" i="1"/>
  <c r="D550" i="1"/>
  <c r="D549" i="1"/>
  <c r="D548" i="1"/>
  <c r="D547" i="1"/>
  <c r="D545" i="1"/>
  <c r="D543" i="1"/>
  <c r="D541" i="1"/>
  <c r="D538" i="1"/>
  <c r="D536" i="1"/>
  <c r="D533" i="1"/>
  <c r="D532" i="1"/>
  <c r="D530" i="1"/>
  <c r="D527" i="1"/>
  <c r="D618" i="1"/>
  <c r="D526" i="1"/>
  <c r="D522" i="1"/>
  <c r="D521" i="1"/>
  <c r="D520" i="1"/>
  <c r="D518" i="1"/>
  <c r="D515" i="1"/>
  <c r="D510" i="1"/>
  <c r="D508" i="1"/>
  <c r="D507" i="1"/>
  <c r="D504" i="1"/>
  <c r="D498" i="1"/>
  <c r="D496" i="1"/>
  <c r="D495" i="1"/>
  <c r="D486" i="1"/>
  <c r="D484" i="1"/>
  <c r="D483" i="1"/>
  <c r="D481" i="1"/>
  <c r="D480" i="1"/>
  <c r="D474" i="1"/>
  <c r="D461" i="1"/>
  <c r="D460" i="1"/>
  <c r="D444" i="1"/>
  <c r="D442" i="1"/>
  <c r="D434" i="1"/>
  <c r="D428" i="1"/>
  <c r="D423" i="1"/>
  <c r="D422" i="1"/>
  <c r="D420" i="1"/>
  <c r="D418" i="1"/>
  <c r="D416" i="1"/>
  <c r="D415" i="1"/>
  <c r="D412" i="1"/>
  <c r="D405" i="1"/>
  <c r="D393" i="1"/>
  <c r="D389" i="1"/>
  <c r="D387" i="1"/>
  <c r="D384" i="1"/>
  <c r="D382" i="1"/>
  <c r="D375" i="1"/>
  <c r="D365" i="1"/>
  <c r="D360" i="1"/>
  <c r="D357" i="1"/>
  <c r="D356" i="1"/>
  <c r="D350" i="1"/>
  <c r="D349" i="1"/>
  <c r="D345" i="1"/>
  <c r="D344" i="1"/>
  <c r="D343" i="1"/>
  <c r="D336" i="1"/>
  <c r="D335" i="1"/>
  <c r="D333" i="1"/>
  <c r="D332" i="1"/>
  <c r="D329" i="1"/>
  <c r="D323" i="1"/>
  <c r="D314" i="1"/>
  <c r="D300" i="1"/>
  <c r="D294" i="1"/>
  <c r="D292" i="1"/>
  <c r="D288" i="1"/>
  <c r="D285" i="1"/>
  <c r="D277" i="1"/>
  <c r="D276" i="1"/>
  <c r="D275" i="1"/>
  <c r="D272" i="1"/>
  <c r="D271" i="1"/>
  <c r="D270" i="1"/>
  <c r="D265" i="1"/>
  <c r="D251" i="1"/>
  <c r="D249" i="1"/>
  <c r="D247" i="1"/>
  <c r="D246" i="1"/>
  <c r="D243" i="1"/>
  <c r="D237" i="1"/>
  <c r="D233" i="1"/>
  <c r="D231" i="1"/>
  <c r="D225" i="1"/>
  <c r="D218" i="1"/>
  <c r="D217" i="1"/>
  <c r="D211" i="1"/>
  <c r="D205" i="1"/>
  <c r="D202" i="1"/>
  <c r="D200" i="1"/>
  <c r="D198" i="1"/>
  <c r="D184" i="1"/>
  <c r="D183" i="1"/>
  <c r="D180" i="1"/>
  <c r="D171" i="1"/>
  <c r="D167" i="1"/>
  <c r="D159" i="1"/>
  <c r="D158" i="1"/>
  <c r="D152" i="1"/>
  <c r="D147" i="1"/>
  <c r="D139" i="1"/>
  <c r="D138" i="1"/>
  <c r="D137" i="1"/>
  <c r="D132" i="1"/>
  <c r="D128" i="1"/>
  <c r="D127" i="1"/>
  <c r="D123" i="1"/>
  <c r="D119" i="1"/>
  <c r="D114" i="1"/>
  <c r="D100" i="1"/>
  <c r="D99" i="1"/>
  <c r="D94" i="1"/>
  <c r="D93" i="1"/>
  <c r="D81" i="1"/>
  <c r="D79" i="1"/>
  <c r="D68" i="1"/>
  <c r="D66" i="1"/>
  <c r="D51" i="1"/>
  <c r="D48" i="1"/>
  <c r="D30" i="1"/>
  <c r="D23" i="1"/>
  <c r="D17" i="1"/>
  <c r="D13" i="1"/>
  <c r="D9" i="1"/>
  <c r="D8" i="1"/>
  <c r="D652" i="1"/>
  <c r="D651" i="1"/>
  <c r="D648" i="1"/>
  <c r="D640" i="1"/>
  <c r="D632" i="1"/>
  <c r="D629" i="1"/>
  <c r="D627" i="1"/>
  <c r="D624" i="1"/>
  <c r="H2" i="2"/>
  <c r="I497" i="6" l="1"/>
  <c r="R498" i="6"/>
  <c r="R9" i="4"/>
  <c r="N7" i="3"/>
  <c r="I507" i="7"/>
  <c r="R508" i="7"/>
  <c r="N7" i="4"/>
  <c r="I8" i="4"/>
  <c r="H9" i="3"/>
  <c r="O8" i="3"/>
  <c r="K8" i="3" s="1"/>
  <c r="H8" i="2"/>
  <c r="N8" i="2"/>
  <c r="O497" i="6" l="1"/>
  <c r="J497" i="6" s="1"/>
  <c r="K497" i="6"/>
  <c r="H498" i="6"/>
  <c r="Q498" i="6"/>
  <c r="Q9" i="4"/>
  <c r="O507" i="7"/>
  <c r="J507" i="7" s="1"/>
  <c r="L507" i="7"/>
  <c r="M507" i="7" s="1"/>
  <c r="L117" i="7"/>
  <c r="M117" i="7" s="1"/>
  <c r="L137" i="7"/>
  <c r="M137" i="7" s="1"/>
  <c r="L252" i="7"/>
  <c r="M252" i="7" s="1"/>
  <c r="L265" i="7"/>
  <c r="M265" i="7" s="1"/>
  <c r="L285" i="7"/>
  <c r="M285" i="7" s="1"/>
  <c r="L444" i="7"/>
  <c r="M444" i="7" s="1"/>
  <c r="L146" i="7"/>
  <c r="M146" i="7" s="1"/>
  <c r="L349" i="7"/>
  <c r="M349" i="7" s="1"/>
  <c r="L497" i="7"/>
  <c r="M497" i="7" s="1"/>
  <c r="L38" i="7"/>
  <c r="M38" i="7" s="1"/>
  <c r="L106" i="7"/>
  <c r="M106" i="7" s="1"/>
  <c r="L177" i="7"/>
  <c r="M177" i="7" s="1"/>
  <c r="L365" i="7"/>
  <c r="M365" i="7" s="1"/>
  <c r="L496" i="7"/>
  <c r="M496" i="7" s="1"/>
  <c r="L232" i="7"/>
  <c r="M232" i="7" s="1"/>
  <c r="L302" i="7"/>
  <c r="M302" i="7" s="1"/>
  <c r="L366" i="7"/>
  <c r="M366" i="7" s="1"/>
  <c r="L459" i="7"/>
  <c r="M459" i="7" s="1"/>
  <c r="L69" i="7"/>
  <c r="M69" i="7" s="1"/>
  <c r="L275" i="7"/>
  <c r="M275" i="7" s="1"/>
  <c r="L330" i="7"/>
  <c r="M330" i="7" s="1"/>
  <c r="L311" i="7"/>
  <c r="M311" i="7" s="1"/>
  <c r="L410" i="7"/>
  <c r="M410" i="7" s="1"/>
  <c r="L446" i="7"/>
  <c r="M446" i="7" s="1"/>
  <c r="L27" i="7"/>
  <c r="M27" i="7" s="1"/>
  <c r="L90" i="7"/>
  <c r="M90" i="7" s="1"/>
  <c r="L129" i="7"/>
  <c r="M129" i="7" s="1"/>
  <c r="L227" i="7"/>
  <c r="M227" i="7" s="1"/>
  <c r="L255" i="7"/>
  <c r="M255" i="7" s="1"/>
  <c r="L248" i="7"/>
  <c r="M248" i="7" s="1"/>
  <c r="L392" i="7"/>
  <c r="M392" i="7" s="1"/>
  <c r="L483" i="7"/>
  <c r="M483" i="7" s="1"/>
  <c r="L80" i="7"/>
  <c r="M80" i="7" s="1"/>
  <c r="L101" i="7"/>
  <c r="M101" i="7" s="1"/>
  <c r="L164" i="7"/>
  <c r="M164" i="7" s="1"/>
  <c r="L273" i="7"/>
  <c r="M273" i="7" s="1"/>
  <c r="L429" i="7"/>
  <c r="M429" i="7" s="1"/>
  <c r="L433" i="7"/>
  <c r="M433" i="7" s="1"/>
  <c r="L485" i="7"/>
  <c r="M485" i="7" s="1"/>
  <c r="L185" i="7"/>
  <c r="M185" i="7" s="1"/>
  <c r="L78" i="7"/>
  <c r="M78" i="7" s="1"/>
  <c r="L165" i="7"/>
  <c r="M165" i="7" s="1"/>
  <c r="L374" i="7"/>
  <c r="M374" i="7" s="1"/>
  <c r="L430" i="7"/>
  <c r="M430" i="7" s="1"/>
  <c r="L203" i="7"/>
  <c r="M203" i="7" s="1"/>
  <c r="L18" i="7"/>
  <c r="M18" i="7" s="1"/>
  <c r="L503" i="7"/>
  <c r="M503" i="7" s="1"/>
  <c r="L118" i="7"/>
  <c r="M118" i="7" s="1"/>
  <c r="L154" i="7"/>
  <c r="M154" i="7" s="1"/>
  <c r="L190" i="7"/>
  <c r="M190" i="7" s="1"/>
  <c r="L282" i="7"/>
  <c r="M282" i="7" s="1"/>
  <c r="L36" i="7"/>
  <c r="M36" i="7" s="1"/>
  <c r="L116" i="7"/>
  <c r="M116" i="7" s="1"/>
  <c r="L96" i="7"/>
  <c r="M96" i="7" s="1"/>
  <c r="L259" i="7"/>
  <c r="M259" i="7" s="1"/>
  <c r="L224" i="7"/>
  <c r="M224" i="7" s="1"/>
  <c r="L288" i="7"/>
  <c r="M288" i="7" s="1"/>
  <c r="L449" i="7"/>
  <c r="M449" i="7" s="1"/>
  <c r="L104" i="7"/>
  <c r="M104" i="7" s="1"/>
  <c r="L61" i="7"/>
  <c r="M61" i="7" s="1"/>
  <c r="L126" i="7"/>
  <c r="M126" i="7" s="1"/>
  <c r="L337" i="7"/>
  <c r="M337" i="7" s="1"/>
  <c r="L388" i="7"/>
  <c r="M388" i="7" s="1"/>
  <c r="L465" i="7"/>
  <c r="M465" i="7" s="1"/>
  <c r="L17" i="7"/>
  <c r="M17" i="7" s="1"/>
  <c r="L240" i="7"/>
  <c r="M240" i="7" s="1"/>
  <c r="L272" i="7"/>
  <c r="M272" i="7" s="1"/>
  <c r="L421" i="7"/>
  <c r="M421" i="7" s="1"/>
  <c r="L114" i="7"/>
  <c r="M114" i="7" s="1"/>
  <c r="L173" i="7"/>
  <c r="M173" i="7" s="1"/>
  <c r="L242" i="7"/>
  <c r="M242" i="7" s="1"/>
  <c r="L313" i="7"/>
  <c r="M313" i="7" s="1"/>
  <c r="L437" i="7"/>
  <c r="M437" i="7" s="1"/>
  <c r="L454" i="7"/>
  <c r="M454" i="7" s="1"/>
  <c r="L505" i="7"/>
  <c r="M505" i="7" s="1"/>
  <c r="L466" i="7"/>
  <c r="M466" i="7" s="1"/>
  <c r="L480" i="7"/>
  <c r="M480" i="7" s="1"/>
  <c r="L82" i="7"/>
  <c r="M82" i="7" s="1"/>
  <c r="L147" i="7"/>
  <c r="M147" i="7" s="1"/>
  <c r="L183" i="7"/>
  <c r="M183" i="7" s="1"/>
  <c r="L219" i="7"/>
  <c r="M219" i="7" s="1"/>
  <c r="L310" i="7"/>
  <c r="M310" i="7" s="1"/>
  <c r="L455" i="7"/>
  <c r="M455" i="7" s="1"/>
  <c r="L319" i="7"/>
  <c r="M319" i="7" s="1"/>
  <c r="L419" i="7"/>
  <c r="M419" i="7" s="1"/>
  <c r="L8" i="7"/>
  <c r="M8" i="7" s="1"/>
  <c r="L28" i="7"/>
  <c r="M28" i="7" s="1"/>
  <c r="L99" i="7"/>
  <c r="M99" i="7" s="1"/>
  <c r="L199" i="7"/>
  <c r="M199" i="7" s="1"/>
  <c r="L299" i="7"/>
  <c r="M299" i="7" s="1"/>
  <c r="L327" i="7"/>
  <c r="M327" i="7" s="1"/>
  <c r="L400" i="7"/>
  <c r="M400" i="7" s="1"/>
  <c r="L57" i="7"/>
  <c r="M57" i="7" s="1"/>
  <c r="L109" i="7"/>
  <c r="M109" i="7" s="1"/>
  <c r="L216" i="7"/>
  <c r="M216" i="7" s="1"/>
  <c r="L237" i="7"/>
  <c r="M237" i="7" s="1"/>
  <c r="L300" i="7"/>
  <c r="M300" i="7" s="1"/>
  <c r="L408" i="7"/>
  <c r="M408" i="7" s="1"/>
  <c r="L134" i="7"/>
  <c r="M134" i="7" s="1"/>
  <c r="L50" i="7"/>
  <c r="M50" i="7" s="1"/>
  <c r="L86" i="7"/>
  <c r="M86" i="7" s="1"/>
  <c r="L257" i="7"/>
  <c r="M257" i="7" s="1"/>
  <c r="L214" i="7"/>
  <c r="M214" i="7" s="1"/>
  <c r="L301" i="7"/>
  <c r="M301" i="7" s="1"/>
  <c r="L450" i="7"/>
  <c r="M450" i="7" s="1"/>
  <c r="L501" i="7"/>
  <c r="M501" i="7" s="1"/>
  <c r="L402" i="7"/>
  <c r="M402" i="7" s="1"/>
  <c r="L438" i="7"/>
  <c r="M438" i="7" s="1"/>
  <c r="L481" i="7"/>
  <c r="M481" i="7" s="1"/>
  <c r="L54" i="7"/>
  <c r="M54" i="7" s="1"/>
  <c r="L62" i="7"/>
  <c r="M62" i="7" s="1"/>
  <c r="L162" i="7"/>
  <c r="M162" i="7" s="1"/>
  <c r="L198" i="7"/>
  <c r="M198" i="7" s="1"/>
  <c r="L290" i="7"/>
  <c r="M290" i="7" s="1"/>
  <c r="L357" i="7"/>
  <c r="M357" i="7" s="1"/>
  <c r="L124" i="7"/>
  <c r="M124" i="7" s="1"/>
  <c r="L296" i="7"/>
  <c r="M296" i="7" s="1"/>
  <c r="L395" i="7"/>
  <c r="M395" i="7" s="1"/>
  <c r="L424" i="7"/>
  <c r="M424" i="7" s="1"/>
  <c r="L487" i="7"/>
  <c r="M487" i="7" s="1"/>
  <c r="L239" i="7"/>
  <c r="M239" i="7" s="1"/>
  <c r="L231" i="7"/>
  <c r="M231" i="7" s="1"/>
  <c r="L174" i="7"/>
  <c r="M174" i="7" s="1"/>
  <c r="L506" i="7"/>
  <c r="M506" i="7" s="1"/>
  <c r="L431" i="7"/>
  <c r="M431" i="7" s="1"/>
  <c r="L12" i="7"/>
  <c r="M12" i="7" s="1"/>
  <c r="L48" i="7"/>
  <c r="M48" i="7" s="1"/>
  <c r="L112" i="7"/>
  <c r="M112" i="7" s="1"/>
  <c r="L204" i="7"/>
  <c r="M204" i="7" s="1"/>
  <c r="L184" i="7"/>
  <c r="M184" i="7" s="1"/>
  <c r="L332" i="7"/>
  <c r="M332" i="7" s="1"/>
  <c r="L22" i="7"/>
  <c r="M22" i="7" s="1"/>
  <c r="L186" i="7"/>
  <c r="M186" i="7" s="1"/>
  <c r="L245" i="7"/>
  <c r="M245" i="7" s="1"/>
  <c r="L314" i="7"/>
  <c r="M314" i="7" s="1"/>
  <c r="L385" i="7"/>
  <c r="M385" i="7" s="1"/>
  <c r="L445" i="7"/>
  <c r="M445" i="7" s="1"/>
  <c r="L138" i="7"/>
  <c r="M138" i="7" s="1"/>
  <c r="L375" i="7"/>
  <c r="M375" i="7" s="1"/>
  <c r="L411" i="7"/>
  <c r="M411" i="7" s="1"/>
  <c r="L470" i="7"/>
  <c r="M470" i="7" s="1"/>
  <c r="L26" i="7"/>
  <c r="M26" i="7" s="1"/>
  <c r="L92" i="7"/>
  <c r="M92" i="7" s="1"/>
  <c r="L127" i="7"/>
  <c r="M127" i="7" s="1"/>
  <c r="L226" i="7"/>
  <c r="M226" i="7" s="1"/>
  <c r="L254" i="7"/>
  <c r="M254" i="7" s="1"/>
  <c r="L304" i="7"/>
  <c r="M304" i="7" s="1"/>
  <c r="L390" i="7"/>
  <c r="M390" i="7" s="1"/>
  <c r="L491" i="7"/>
  <c r="M491" i="7" s="1"/>
  <c r="L79" i="7"/>
  <c r="M79" i="7" s="1"/>
  <c r="L100" i="7"/>
  <c r="M100" i="7" s="1"/>
  <c r="L171" i="7"/>
  <c r="M171" i="7" s="1"/>
  <c r="L271" i="7"/>
  <c r="M271" i="7" s="1"/>
  <c r="L435" i="7"/>
  <c r="M435" i="7" s="1"/>
  <c r="L399" i="7"/>
  <c r="M399" i="7" s="1"/>
  <c r="L202" i="7"/>
  <c r="M202" i="7" s="1"/>
  <c r="L130" i="7"/>
  <c r="M130" i="7" s="1"/>
  <c r="L180" i="7"/>
  <c r="M180" i="7" s="1"/>
  <c r="L160" i="7"/>
  <c r="M160" i="7" s="1"/>
  <c r="L309" i="7"/>
  <c r="M309" i="7" s="1"/>
  <c r="L372" i="7"/>
  <c r="M372" i="7" s="1"/>
  <c r="L353" i="7"/>
  <c r="M353" i="7" s="1"/>
  <c r="L256" i="7"/>
  <c r="M256" i="7" s="1"/>
  <c r="L123" i="7"/>
  <c r="M123" i="7" s="1"/>
  <c r="L158" i="7"/>
  <c r="M158" i="7" s="1"/>
  <c r="L201" i="7"/>
  <c r="M201" i="7" s="1"/>
  <c r="L287" i="7"/>
  <c r="M287" i="7" s="1"/>
  <c r="L373" i="7"/>
  <c r="M373" i="7" s="1"/>
  <c r="L393" i="7"/>
  <c r="M393" i="7" s="1"/>
  <c r="L469" i="7"/>
  <c r="M469" i="7" s="1"/>
  <c r="L346" i="7"/>
  <c r="M346" i="7" s="1"/>
  <c r="L382" i="7"/>
  <c r="M382" i="7" s="1"/>
  <c r="L489" i="7"/>
  <c r="M489" i="7" s="1"/>
  <c r="L71" i="7"/>
  <c r="M71" i="7" s="1"/>
  <c r="L70" i="7"/>
  <c r="M70" i="7" s="1"/>
  <c r="L234" i="7"/>
  <c r="M234" i="7" s="1"/>
  <c r="L270" i="7"/>
  <c r="M270" i="7" s="1"/>
  <c r="L363" i="7"/>
  <c r="M363" i="7" s="1"/>
  <c r="L167" i="7"/>
  <c r="M167" i="7" s="1"/>
  <c r="L432" i="7"/>
  <c r="M432" i="7" s="1"/>
  <c r="L19" i="7"/>
  <c r="M19" i="7" s="1"/>
  <c r="L47" i="7"/>
  <c r="M47" i="7" s="1"/>
  <c r="L110" i="7"/>
  <c r="M110" i="7" s="1"/>
  <c r="L211" i="7"/>
  <c r="M211" i="7" s="1"/>
  <c r="L182" i="7"/>
  <c r="M182" i="7" s="1"/>
  <c r="L339" i="7"/>
  <c r="M339" i="7" s="1"/>
  <c r="L276" i="7"/>
  <c r="M276" i="7" s="1"/>
  <c r="L396" i="7"/>
  <c r="M396" i="7" s="1"/>
  <c r="L377" i="7"/>
  <c r="M377" i="7" s="1"/>
  <c r="L475" i="7"/>
  <c r="M475" i="7" s="1"/>
  <c r="L457" i="7"/>
  <c r="M457" i="7" s="1"/>
  <c r="L56" i="7"/>
  <c r="M56" i="7" s="1"/>
  <c r="L148" i="7"/>
  <c r="M148" i="7" s="1"/>
  <c r="L192" i="7"/>
  <c r="M192" i="7" s="1"/>
  <c r="L286" i="7"/>
  <c r="M286" i="7" s="1"/>
  <c r="L94" i="7"/>
  <c r="M94" i="7" s="1"/>
  <c r="L128" i="7"/>
  <c r="M128" i="7" s="1"/>
  <c r="L253" i="7"/>
  <c r="M253" i="7" s="1"/>
  <c r="L258" i="7"/>
  <c r="M258" i="7" s="1"/>
  <c r="L329" i="7"/>
  <c r="M329" i="7" s="1"/>
  <c r="L281" i="7"/>
  <c r="M281" i="7" s="1"/>
  <c r="L260" i="7"/>
  <c r="M260" i="7" s="1"/>
  <c r="L318" i="7"/>
  <c r="M318" i="7" s="1"/>
  <c r="L418" i="7"/>
  <c r="M418" i="7" s="1"/>
  <c r="L477" i="7"/>
  <c r="M477" i="7" s="1"/>
  <c r="L35" i="7"/>
  <c r="M35" i="7" s="1"/>
  <c r="L98" i="7"/>
  <c r="M98" i="7" s="1"/>
  <c r="L131" i="7"/>
  <c r="M131" i="7" s="1"/>
  <c r="L298" i="7"/>
  <c r="M298" i="7" s="1"/>
  <c r="L262" i="7"/>
  <c r="M262" i="7" s="1"/>
  <c r="L328" i="7"/>
  <c r="M328" i="7" s="1"/>
  <c r="L463" i="7"/>
  <c r="M463" i="7" s="1"/>
  <c r="L108" i="7"/>
  <c r="M108" i="7" s="1"/>
  <c r="L215" i="7"/>
  <c r="M215" i="7" s="1"/>
  <c r="L236" i="7"/>
  <c r="M236" i="7" s="1"/>
  <c r="L307" i="7"/>
  <c r="M307" i="7" s="1"/>
  <c r="L407" i="7"/>
  <c r="M407" i="7" s="1"/>
  <c r="L462" i="7"/>
  <c r="M462" i="7" s="1"/>
  <c r="L24" i="7"/>
  <c r="M24" i="7" s="1"/>
  <c r="L502" i="7"/>
  <c r="M502" i="7" s="1"/>
  <c r="L73" i="7"/>
  <c r="M73" i="7" s="1"/>
  <c r="L189" i="7"/>
  <c r="M189" i="7" s="1"/>
  <c r="L360" i="7"/>
  <c r="M360" i="7" s="1"/>
  <c r="L317" i="7"/>
  <c r="M317" i="7" s="1"/>
  <c r="L380" i="7"/>
  <c r="M380" i="7" s="1"/>
  <c r="L81" i="7"/>
  <c r="M81" i="7" s="1"/>
  <c r="L66" i="7"/>
  <c r="M66" i="7" s="1"/>
  <c r="L64" i="7"/>
  <c r="M64" i="7" s="1"/>
  <c r="L166" i="7"/>
  <c r="M166" i="7" s="1"/>
  <c r="L401" i="7"/>
  <c r="M401" i="7" s="1"/>
  <c r="L295" i="7"/>
  <c r="M295" i="7" s="1"/>
  <c r="L381" i="7"/>
  <c r="M381" i="7" s="1"/>
  <c r="L74" i="7"/>
  <c r="M74" i="7" s="1"/>
  <c r="L111" i="7"/>
  <c r="M111" i="7" s="1"/>
  <c r="L354" i="7"/>
  <c r="M354" i="7" s="1"/>
  <c r="L478" i="7"/>
  <c r="M478" i="7" s="1"/>
  <c r="L42" i="7"/>
  <c r="M42" i="7" s="1"/>
  <c r="L145" i="7"/>
  <c r="M145" i="7" s="1"/>
  <c r="L144" i="7"/>
  <c r="M144" i="7" s="1"/>
  <c r="L370" i="7"/>
  <c r="M370" i="7" s="1"/>
  <c r="L406" i="7"/>
  <c r="M406" i="7" s="1"/>
  <c r="L498" i="7"/>
  <c r="M498" i="7" s="1"/>
  <c r="L403" i="7"/>
  <c r="M403" i="7" s="1"/>
  <c r="L376" i="7"/>
  <c r="M376" i="7" s="1"/>
  <c r="L474" i="7"/>
  <c r="M474" i="7" s="1"/>
  <c r="L488" i="7"/>
  <c r="M488" i="7" s="1"/>
  <c r="L55" i="7"/>
  <c r="M55" i="7" s="1"/>
  <c r="L155" i="7"/>
  <c r="M155" i="7" s="1"/>
  <c r="L191" i="7"/>
  <c r="M191" i="7" s="1"/>
  <c r="L284" i="7"/>
  <c r="M284" i="7" s="1"/>
  <c r="L492" i="7"/>
  <c r="M492" i="7" s="1"/>
  <c r="L340" i="7"/>
  <c r="M340" i="7" s="1"/>
  <c r="L384" i="7"/>
  <c r="M384" i="7" s="1"/>
  <c r="L484" i="7"/>
  <c r="M484" i="7" s="1"/>
  <c r="L41" i="7"/>
  <c r="M41" i="7" s="1"/>
  <c r="L65" i="7"/>
  <c r="M65" i="7" s="1"/>
  <c r="L156" i="7"/>
  <c r="M156" i="7" s="1"/>
  <c r="L264" i="7"/>
  <c r="M264" i="7" s="1"/>
  <c r="L53" i="7"/>
  <c r="M53" i="7" s="1"/>
  <c r="L102" i="7"/>
  <c r="M102" i="7" s="1"/>
  <c r="L331" i="7"/>
  <c r="M331" i="7" s="1"/>
  <c r="L389" i="7"/>
  <c r="M389" i="7" s="1"/>
  <c r="L458" i="7"/>
  <c r="M458" i="7" s="1"/>
  <c r="L205" i="7"/>
  <c r="M205" i="7" s="1"/>
  <c r="L225" i="7"/>
  <c r="M225" i="7" s="1"/>
  <c r="L333" i="7"/>
  <c r="M333" i="7" s="1"/>
  <c r="L326" i="7"/>
  <c r="M326" i="7" s="1"/>
  <c r="L490" i="7"/>
  <c r="M490" i="7" s="1"/>
  <c r="L14" i="7"/>
  <c r="M14" i="7" s="1"/>
  <c r="L107" i="7"/>
  <c r="M107" i="7" s="1"/>
  <c r="L170" i="7"/>
  <c r="M170" i="7" s="1"/>
  <c r="L206" i="7"/>
  <c r="M206" i="7" s="1"/>
  <c r="L434" i="7"/>
  <c r="M434" i="7" s="1"/>
  <c r="L334" i="7"/>
  <c r="M334" i="7" s="1"/>
  <c r="L9" i="7"/>
  <c r="M9" i="7" s="1"/>
  <c r="L88" i="7"/>
  <c r="M88" i="7" s="1"/>
  <c r="L181" i="7"/>
  <c r="M181" i="7" s="1"/>
  <c r="L159" i="7"/>
  <c r="M159" i="7" s="1"/>
  <c r="L308" i="7"/>
  <c r="M308" i="7" s="1"/>
  <c r="L379" i="7"/>
  <c r="M379" i="7" s="1"/>
  <c r="L351" i="7"/>
  <c r="M351" i="7" s="1"/>
  <c r="L494" i="7"/>
  <c r="M494" i="7" s="1"/>
  <c r="L479" i="7"/>
  <c r="M479" i="7" s="1"/>
  <c r="L43" i="7"/>
  <c r="M43" i="7" s="1"/>
  <c r="L238" i="7"/>
  <c r="M238" i="7" s="1"/>
  <c r="L495" i="7"/>
  <c r="M495" i="7" s="1"/>
  <c r="L428" i="7"/>
  <c r="M428" i="7" s="1"/>
  <c r="L10" i="7"/>
  <c r="M10" i="7" s="1"/>
  <c r="L176" i="7"/>
  <c r="M176" i="7" s="1"/>
  <c r="L268" i="7"/>
  <c r="M268" i="7" s="1"/>
  <c r="L58" i="7"/>
  <c r="M58" i="7" s="1"/>
  <c r="L325" i="7"/>
  <c r="M325" i="7" s="1"/>
  <c r="L25" i="7"/>
  <c r="M25" i="7" s="1"/>
  <c r="L11" i="7"/>
  <c r="M11" i="7" s="1"/>
  <c r="L486" i="7"/>
  <c r="M486" i="7" s="1"/>
  <c r="L218" i="7"/>
  <c r="M218" i="7" s="1"/>
  <c r="L269" i="7"/>
  <c r="M269" i="7" s="1"/>
  <c r="L345" i="7"/>
  <c r="M345" i="7" s="1"/>
  <c r="L427" i="7"/>
  <c r="M427" i="7" s="1"/>
  <c r="L16" i="7"/>
  <c r="M16" i="7" s="1"/>
  <c r="L178" i="7"/>
  <c r="M178" i="7" s="1"/>
  <c r="L279" i="7"/>
  <c r="M279" i="7" s="1"/>
  <c r="L278" i="7"/>
  <c r="M278" i="7" s="1"/>
  <c r="L442" i="7"/>
  <c r="M442" i="7" s="1"/>
  <c r="L358" i="7"/>
  <c r="M358" i="7" s="1"/>
  <c r="L59" i="7"/>
  <c r="M59" i="7" s="1"/>
  <c r="L347" i="7"/>
  <c r="M347" i="7" s="1"/>
  <c r="L383" i="7"/>
  <c r="M383" i="7" s="1"/>
  <c r="L482" i="7"/>
  <c r="M482" i="7" s="1"/>
  <c r="L63" i="7"/>
  <c r="M63" i="7" s="1"/>
  <c r="L163" i="7"/>
  <c r="M163" i="7" s="1"/>
  <c r="L263" i="7"/>
  <c r="M263" i="7" s="1"/>
  <c r="L291" i="7"/>
  <c r="M291" i="7" s="1"/>
  <c r="L266" i="7"/>
  <c r="M266" i="7" s="1"/>
  <c r="L348" i="7"/>
  <c r="M348" i="7" s="1"/>
  <c r="L464" i="7"/>
  <c r="M464" i="7" s="1"/>
  <c r="L37" i="7"/>
  <c r="M37" i="7" s="1"/>
  <c r="L113" i="7"/>
  <c r="M113" i="7" s="1"/>
  <c r="L136" i="7"/>
  <c r="M136" i="7" s="1"/>
  <c r="L228" i="7"/>
  <c r="M228" i="7" s="1"/>
  <c r="L336" i="7"/>
  <c r="M336" i="7" s="1"/>
  <c r="L473" i="7"/>
  <c r="M473" i="7" s="1"/>
  <c r="L13" i="7"/>
  <c r="M13" i="7" s="1"/>
  <c r="L89" i="7"/>
  <c r="M89" i="7" s="1"/>
  <c r="L153" i="7"/>
  <c r="M153" i="7" s="1"/>
  <c r="L149" i="7"/>
  <c r="M149" i="7" s="1"/>
  <c r="L233" i="7"/>
  <c r="M233" i="7" s="1"/>
  <c r="L277" i="7"/>
  <c r="M277" i="7" s="1"/>
  <c r="L398" i="7"/>
  <c r="M398" i="7" s="1"/>
  <c r="L115" i="7"/>
  <c r="M115" i="7" s="1"/>
  <c r="L150" i="7"/>
  <c r="M150" i="7" s="1"/>
  <c r="L243" i="7"/>
  <c r="M243" i="7" s="1"/>
  <c r="L306" i="7"/>
  <c r="M306" i="7" s="1"/>
  <c r="L342" i="7"/>
  <c r="M342" i="7" s="1"/>
  <c r="L472" i="7"/>
  <c r="M472" i="7" s="1"/>
  <c r="L23" i="7"/>
  <c r="M23" i="7" s="1"/>
  <c r="L32" i="7"/>
  <c r="M32" i="7" s="1"/>
  <c r="L188" i="7"/>
  <c r="M188" i="7" s="1"/>
  <c r="L359" i="7"/>
  <c r="M359" i="7" s="1"/>
  <c r="L316" i="7"/>
  <c r="M316" i="7" s="1"/>
  <c r="L387" i="7"/>
  <c r="M387" i="7" s="1"/>
  <c r="L39" i="7"/>
  <c r="M39" i="7" s="1"/>
  <c r="L133" i="7"/>
  <c r="M133" i="7" s="1"/>
  <c r="L209" i="7"/>
  <c r="M209" i="7" s="1"/>
  <c r="L368" i="7"/>
  <c r="M368" i="7" s="1"/>
  <c r="L460" i="7"/>
  <c r="M460" i="7" s="1"/>
  <c r="L439" i="7"/>
  <c r="M439" i="7" s="1"/>
  <c r="L76" i="7"/>
  <c r="M76" i="7" s="1"/>
  <c r="L141" i="7"/>
  <c r="M141" i="7" s="1"/>
  <c r="L120" i="7"/>
  <c r="M120" i="7" s="1"/>
  <c r="L212" i="7"/>
  <c r="M212" i="7" s="1"/>
  <c r="L409" i="7"/>
  <c r="M409" i="7" s="1"/>
  <c r="L461" i="7"/>
  <c r="M461" i="7" s="1"/>
  <c r="L440" i="7"/>
  <c r="M440" i="7" s="1"/>
  <c r="L77" i="7"/>
  <c r="M77" i="7" s="1"/>
  <c r="L143" i="7"/>
  <c r="M143" i="7" s="1"/>
  <c r="L161" i="7"/>
  <c r="M161" i="7" s="1"/>
  <c r="L213" i="7"/>
  <c r="M213" i="7" s="1"/>
  <c r="L289" i="7"/>
  <c r="M289" i="7" s="1"/>
  <c r="L51" i="7"/>
  <c r="M51" i="7" s="1"/>
  <c r="L151" i="7"/>
  <c r="M151" i="7" s="1"/>
  <c r="L250" i="7"/>
  <c r="M250" i="7" s="1"/>
  <c r="L223" i="7"/>
  <c r="M223" i="7" s="1"/>
  <c r="L350" i="7"/>
  <c r="M350" i="7" s="1"/>
  <c r="L386" i="7"/>
  <c r="M386" i="7" s="1"/>
  <c r="L103" i="7"/>
  <c r="M103" i="7" s="1"/>
  <c r="L60" i="7"/>
  <c r="M60" i="7" s="1"/>
  <c r="L355" i="7"/>
  <c r="M355" i="7" s="1"/>
  <c r="L456" i="7"/>
  <c r="M456" i="7" s="1"/>
  <c r="L44" i="7"/>
  <c r="M44" i="7" s="1"/>
  <c r="L72" i="7"/>
  <c r="M72" i="7" s="1"/>
  <c r="L135" i="7"/>
  <c r="M135" i="7" s="1"/>
  <c r="L235" i="7"/>
  <c r="M235" i="7" s="1"/>
  <c r="L335" i="7"/>
  <c r="M335" i="7" s="1"/>
  <c r="L361" i="7"/>
  <c r="M361" i="7" s="1"/>
  <c r="L493" i="7"/>
  <c r="M493" i="7" s="1"/>
  <c r="L420" i="7"/>
  <c r="M420" i="7" s="1"/>
  <c r="L122" i="7"/>
  <c r="M122" i="7" s="1"/>
  <c r="L172" i="7"/>
  <c r="M172" i="7" s="1"/>
  <c r="L249" i="7"/>
  <c r="M249" i="7" s="1"/>
  <c r="L208" i="7"/>
  <c r="M208" i="7" s="1"/>
  <c r="L364" i="7"/>
  <c r="M364" i="7" s="1"/>
  <c r="L397" i="7"/>
  <c r="M397" i="7" s="1"/>
  <c r="L417" i="7"/>
  <c r="M417" i="7" s="1"/>
  <c r="L468" i="7"/>
  <c r="M468" i="7" s="1"/>
  <c r="L33" i="7"/>
  <c r="M33" i="7" s="1"/>
  <c r="L97" i="7"/>
  <c r="M97" i="7" s="1"/>
  <c r="L157" i="7"/>
  <c r="M157" i="7" s="1"/>
  <c r="L305" i="7"/>
  <c r="M305" i="7" s="1"/>
  <c r="L283" i="7"/>
  <c r="M283" i="7" s="1"/>
  <c r="L87" i="7"/>
  <c r="M87" i="7" s="1"/>
  <c r="L187" i="7"/>
  <c r="M187" i="7" s="1"/>
  <c r="L222" i="7"/>
  <c r="M222" i="7" s="1"/>
  <c r="L315" i="7"/>
  <c r="M315" i="7" s="1"/>
  <c r="L378" i="7"/>
  <c r="M378" i="7" s="1"/>
  <c r="L415" i="7"/>
  <c r="M415" i="7" s="1"/>
  <c r="L451" i="7"/>
  <c r="M451" i="7" s="1"/>
  <c r="L67" i="7"/>
  <c r="M67" i="7" s="1"/>
  <c r="L267" i="7"/>
  <c r="M267" i="7" s="1"/>
  <c r="L504" i="7"/>
  <c r="M504" i="7" s="1"/>
  <c r="L452" i="7"/>
  <c r="M452" i="7" s="1"/>
  <c r="L453" i="7"/>
  <c r="M453" i="7" s="1"/>
  <c r="L175" i="7"/>
  <c r="M175" i="7" s="1"/>
  <c r="L274" i="7"/>
  <c r="M274" i="7" s="1"/>
  <c r="L303" i="7"/>
  <c r="M303" i="7" s="1"/>
  <c r="L324" i="7"/>
  <c r="M324" i="7" s="1"/>
  <c r="L312" i="7"/>
  <c r="M312" i="7" s="1"/>
  <c r="L404" i="7"/>
  <c r="M404" i="7" s="1"/>
  <c r="L447" i="7"/>
  <c r="M447" i="7" s="1"/>
  <c r="L20" i="7"/>
  <c r="M20" i="7" s="1"/>
  <c r="L84" i="7"/>
  <c r="M84" i="7" s="1"/>
  <c r="L125" i="7"/>
  <c r="M125" i="7" s="1"/>
  <c r="L221" i="7"/>
  <c r="M221" i="7" s="1"/>
  <c r="L352" i="7"/>
  <c r="M352" i="7" s="1"/>
  <c r="L405" i="7"/>
  <c r="M405" i="7" s="1"/>
  <c r="L448" i="7"/>
  <c r="M448" i="7" s="1"/>
  <c r="L21" i="7"/>
  <c r="M21" i="7" s="1"/>
  <c r="L85" i="7"/>
  <c r="M85" i="7" s="1"/>
  <c r="L169" i="7"/>
  <c r="M169" i="7" s="1"/>
  <c r="L220" i="7"/>
  <c r="M220" i="7" s="1"/>
  <c r="L297" i="7"/>
  <c r="M297" i="7" s="1"/>
  <c r="L121" i="7"/>
  <c r="M121" i="7" s="1"/>
  <c r="L95" i="7"/>
  <c r="M95" i="7" s="1"/>
  <c r="L194" i="7"/>
  <c r="M194" i="7" s="1"/>
  <c r="L423" i="7"/>
  <c r="M423" i="7" s="1"/>
  <c r="L422" i="7"/>
  <c r="M422" i="7" s="1"/>
  <c r="L75" i="7"/>
  <c r="M75" i="7" s="1"/>
  <c r="L197" i="7"/>
  <c r="M197" i="7" s="1"/>
  <c r="L196" i="7"/>
  <c r="M196" i="7" s="1"/>
  <c r="L426" i="7"/>
  <c r="M426" i="7" s="1"/>
  <c r="L15" i="7"/>
  <c r="M15" i="7" s="1"/>
  <c r="L179" i="7"/>
  <c r="M179" i="7" s="1"/>
  <c r="L139" i="7"/>
  <c r="M139" i="7" s="1"/>
  <c r="L207" i="7"/>
  <c r="M207" i="7" s="1"/>
  <c r="L371" i="7"/>
  <c r="M371" i="7" s="1"/>
  <c r="L471" i="7"/>
  <c r="M471" i="7" s="1"/>
  <c r="L499" i="7"/>
  <c r="M499" i="7" s="1"/>
  <c r="L261" i="7"/>
  <c r="M261" i="7" s="1"/>
  <c r="L46" i="7"/>
  <c r="M46" i="7" s="1"/>
  <c r="L193" i="7"/>
  <c r="M193" i="7" s="1"/>
  <c r="L244" i="7"/>
  <c r="M244" i="7" s="1"/>
  <c r="L321" i="7"/>
  <c r="M321" i="7" s="1"/>
  <c r="L344" i="7"/>
  <c r="M344" i="7" s="1"/>
  <c r="L436" i="7"/>
  <c r="M436" i="7" s="1"/>
  <c r="L416" i="7"/>
  <c r="M416" i="7" s="1"/>
  <c r="L341" i="7"/>
  <c r="M341" i="7" s="1"/>
  <c r="L425" i="7"/>
  <c r="M425" i="7" s="1"/>
  <c r="L476" i="7"/>
  <c r="M476" i="7" s="1"/>
  <c r="L34" i="7"/>
  <c r="M34" i="7" s="1"/>
  <c r="L105" i="7"/>
  <c r="M105" i="7" s="1"/>
  <c r="L229" i="7"/>
  <c r="M229" i="7" s="1"/>
  <c r="L441" i="7"/>
  <c r="M441" i="7" s="1"/>
  <c r="L30" i="7"/>
  <c r="M30" i="7" s="1"/>
  <c r="L31" i="7"/>
  <c r="M31" i="7" s="1"/>
  <c r="L195" i="7"/>
  <c r="M195" i="7" s="1"/>
  <c r="L230" i="7"/>
  <c r="M230" i="7" s="1"/>
  <c r="L323" i="7"/>
  <c r="M323" i="7" s="1"/>
  <c r="L322" i="7"/>
  <c r="M322" i="7" s="1"/>
  <c r="L40" i="7"/>
  <c r="M40" i="7" s="1"/>
  <c r="L140" i="7"/>
  <c r="M140" i="7" s="1"/>
  <c r="L168" i="7"/>
  <c r="M168" i="7" s="1"/>
  <c r="L367" i="7"/>
  <c r="M367" i="7" s="1"/>
  <c r="L467" i="7"/>
  <c r="M467" i="7" s="1"/>
  <c r="L391" i="7"/>
  <c r="M391" i="7" s="1"/>
  <c r="L83" i="7"/>
  <c r="M83" i="7" s="1"/>
  <c r="L142" i="7"/>
  <c r="M142" i="7" s="1"/>
  <c r="L119" i="7"/>
  <c r="M119" i="7" s="1"/>
  <c r="L217" i="7"/>
  <c r="M217" i="7" s="1"/>
  <c r="L247" i="7"/>
  <c r="M247" i="7" s="1"/>
  <c r="L500" i="7"/>
  <c r="M500" i="7" s="1"/>
  <c r="L320" i="7"/>
  <c r="M320" i="7" s="1"/>
  <c r="L413" i="7"/>
  <c r="M413" i="7" s="1"/>
  <c r="Q508" i="7"/>
  <c r="L29" i="7"/>
  <c r="M29" i="7" s="1"/>
  <c r="L93" i="7"/>
  <c r="M93" i="7" s="1"/>
  <c r="L200" i="7"/>
  <c r="M200" i="7" s="1"/>
  <c r="L292" i="7"/>
  <c r="M292" i="7" s="1"/>
  <c r="L362" i="7"/>
  <c r="M362" i="7" s="1"/>
  <c r="L414" i="7"/>
  <c r="M414" i="7" s="1"/>
  <c r="L49" i="7"/>
  <c r="M49" i="7" s="1"/>
  <c r="H508" i="7"/>
  <c r="L91" i="7"/>
  <c r="M91" i="7" s="1"/>
  <c r="L241" i="7"/>
  <c r="M241" i="7" s="1"/>
  <c r="L293" i="7"/>
  <c r="M293" i="7" s="1"/>
  <c r="L369" i="7"/>
  <c r="M369" i="7" s="1"/>
  <c r="L132" i="7"/>
  <c r="M132" i="7" s="1"/>
  <c r="L294" i="7"/>
  <c r="M294" i="7" s="1"/>
  <c r="L394" i="7"/>
  <c r="M394" i="7" s="1"/>
  <c r="L68" i="7"/>
  <c r="M68" i="7" s="1"/>
  <c r="L210" i="7"/>
  <c r="M210" i="7" s="1"/>
  <c r="L246" i="7"/>
  <c r="M246" i="7" s="1"/>
  <c r="L338" i="7"/>
  <c r="M338" i="7" s="1"/>
  <c r="L356" i="7"/>
  <c r="M356" i="7" s="1"/>
  <c r="L45" i="7"/>
  <c r="M45" i="7" s="1"/>
  <c r="L152" i="7"/>
  <c r="M152" i="7" s="1"/>
  <c r="L251" i="7"/>
  <c r="M251" i="7" s="1"/>
  <c r="L280" i="7"/>
  <c r="M280" i="7" s="1"/>
  <c r="L343" i="7"/>
  <c r="M343" i="7" s="1"/>
  <c r="L443" i="7"/>
  <c r="M443" i="7" s="1"/>
  <c r="L412" i="7"/>
  <c r="M412" i="7" s="1"/>
  <c r="L52" i="7"/>
  <c r="M52" i="7" s="1"/>
  <c r="O8" i="4"/>
  <c r="K8" i="4" s="1"/>
  <c r="H9" i="4"/>
  <c r="I9" i="3"/>
  <c r="J8" i="3"/>
  <c r="I8" i="2"/>
  <c r="N9" i="2"/>
  <c r="K507" i="7" l="1"/>
  <c r="I498" i="6"/>
  <c r="R499" i="6"/>
  <c r="R10" i="4"/>
  <c r="I508" i="7"/>
  <c r="R509" i="7"/>
  <c r="I9" i="4"/>
  <c r="J8" i="4"/>
  <c r="O9" i="3"/>
  <c r="K9" i="3" s="1"/>
  <c r="H10" i="3"/>
  <c r="O8" i="2"/>
  <c r="J8" i="2" s="1"/>
  <c r="N10" i="2"/>
  <c r="O498" i="6" l="1"/>
  <c r="J498" i="6" s="1"/>
  <c r="K498" i="6"/>
  <c r="H499" i="6"/>
  <c r="Q499" i="6"/>
  <c r="Q10" i="4"/>
  <c r="O508" i="7"/>
  <c r="J508" i="7" s="1"/>
  <c r="L508" i="7"/>
  <c r="M508" i="7" s="1"/>
  <c r="K508" i="7"/>
  <c r="Q509" i="7"/>
  <c r="H509" i="7"/>
  <c r="O9" i="4"/>
  <c r="H10" i="4"/>
  <c r="I10" i="3"/>
  <c r="J9" i="3"/>
  <c r="K8" i="2"/>
  <c r="I499" i="6" l="1"/>
  <c r="R500" i="6"/>
  <c r="R11" i="4"/>
  <c r="H11" i="3"/>
  <c r="I11" i="3" s="1"/>
  <c r="H12" i="3" s="1"/>
  <c r="I12" i="3" s="1"/>
  <c r="O12" i="3" s="1"/>
  <c r="J12" i="3" s="1"/>
  <c r="I509" i="7"/>
  <c r="R510" i="7"/>
  <c r="J9" i="4"/>
  <c r="I10" i="4"/>
  <c r="K9" i="4"/>
  <c r="O10" i="3"/>
  <c r="O499" i="6" l="1"/>
  <c r="J499" i="6" s="1"/>
  <c r="K499" i="6"/>
  <c r="Q500" i="6"/>
  <c r="H500" i="6"/>
  <c r="Q11" i="4"/>
  <c r="K12" i="3"/>
  <c r="O11" i="3"/>
  <c r="J11" i="3" s="1"/>
  <c r="H13" i="3"/>
  <c r="I13" i="3" s="1"/>
  <c r="O13" i="3" s="1"/>
  <c r="J13" i="3" s="1"/>
  <c r="O509" i="7"/>
  <c r="J509" i="7" s="1"/>
  <c r="L509" i="7"/>
  <c r="M509" i="7" s="1"/>
  <c r="Q510" i="7"/>
  <c r="H510" i="7"/>
  <c r="H11" i="4"/>
  <c r="O10" i="4"/>
  <c r="J10" i="3"/>
  <c r="K10" i="3"/>
  <c r="K509" i="7" l="1"/>
  <c r="I500" i="6"/>
  <c r="R501" i="6"/>
  <c r="R12" i="4"/>
  <c r="K11" i="3"/>
  <c r="H14" i="3"/>
  <c r="I14" i="3" s="1"/>
  <c r="I510" i="7"/>
  <c r="R511" i="7"/>
  <c r="I11" i="4"/>
  <c r="K13" i="3"/>
  <c r="J10" i="4"/>
  <c r="K10" i="4"/>
  <c r="O500" i="6" l="1"/>
  <c r="J500" i="6" s="1"/>
  <c r="K500" i="6"/>
  <c r="H501" i="6"/>
  <c r="Q501" i="6"/>
  <c r="Q12" i="4"/>
  <c r="O510" i="7"/>
  <c r="J510" i="7" s="1"/>
  <c r="L510" i="7"/>
  <c r="M510" i="7" s="1"/>
  <c r="K510" i="7"/>
  <c r="Q511" i="7"/>
  <c r="H511" i="7"/>
  <c r="O11" i="4"/>
  <c r="H12" i="4"/>
  <c r="O14" i="3"/>
  <c r="J14" i="3" s="1"/>
  <c r="H15" i="3"/>
  <c r="I501" i="6" l="1"/>
  <c r="R502" i="6"/>
  <c r="I12" i="4"/>
  <c r="R13" i="4"/>
  <c r="I511" i="7"/>
  <c r="R512" i="7"/>
  <c r="H13" i="4"/>
  <c r="I13" i="4" s="1"/>
  <c r="O12" i="4"/>
  <c r="J12" i="4" s="1"/>
  <c r="K11" i="4"/>
  <c r="J11" i="4"/>
  <c r="I15" i="3"/>
  <c r="K14" i="3"/>
  <c r="O501" i="6" l="1"/>
  <c r="J501" i="6" s="1"/>
  <c r="H502" i="6"/>
  <c r="Q502" i="6"/>
  <c r="O13" i="4"/>
  <c r="J13" i="4" s="1"/>
  <c r="R14" i="4"/>
  <c r="Q13" i="4"/>
  <c r="Q14" i="4"/>
  <c r="L511" i="7"/>
  <c r="M511" i="7" s="1"/>
  <c r="O511" i="7"/>
  <c r="J511" i="7" s="1"/>
  <c r="H512" i="7"/>
  <c r="Q512" i="7"/>
  <c r="H14" i="4"/>
  <c r="K12" i="4"/>
  <c r="O15" i="3"/>
  <c r="J15" i="3" s="1"/>
  <c r="H16" i="3"/>
  <c r="I502" i="6" l="1"/>
  <c r="R503" i="6"/>
  <c r="K501" i="6"/>
  <c r="K13" i="4"/>
  <c r="I14" i="4"/>
  <c r="Q15" i="4" s="1"/>
  <c r="R15" i="4"/>
  <c r="I512" i="7"/>
  <c r="R513" i="7"/>
  <c r="K511" i="7"/>
  <c r="O14" i="4"/>
  <c r="J14" i="4" s="1"/>
  <c r="H15" i="4"/>
  <c r="I16" i="3"/>
  <c r="K15" i="3"/>
  <c r="O502" i="6" l="1"/>
  <c r="J502" i="6" s="1"/>
  <c r="H503" i="6"/>
  <c r="Q503" i="6"/>
  <c r="K14" i="4"/>
  <c r="I15" i="4"/>
  <c r="Q16" i="4" s="1"/>
  <c r="R16" i="4"/>
  <c r="O512" i="7"/>
  <c r="J512" i="7" s="1"/>
  <c r="L512" i="7"/>
  <c r="M512" i="7" s="1"/>
  <c r="K512" i="7"/>
  <c r="Q513" i="7"/>
  <c r="H513" i="7"/>
  <c r="O16" i="3"/>
  <c r="J16" i="3" s="1"/>
  <c r="H17" i="3"/>
  <c r="I503" i="6" l="1"/>
  <c r="R504" i="6"/>
  <c r="K502" i="6"/>
  <c r="O15" i="4"/>
  <c r="J15" i="4" s="1"/>
  <c r="H16" i="4"/>
  <c r="I16" i="4" s="1"/>
  <c r="R17" i="4"/>
  <c r="I513" i="7"/>
  <c r="R514" i="7"/>
  <c r="K15" i="4"/>
  <c r="I17" i="3"/>
  <c r="K16" i="3"/>
  <c r="O503" i="6" l="1"/>
  <c r="J503" i="6" s="1"/>
  <c r="K503" i="6"/>
  <c r="Q504" i="6"/>
  <c r="H504" i="6"/>
  <c r="Q17" i="4"/>
  <c r="H17" i="4"/>
  <c r="I17" i="4" s="1"/>
  <c r="O16" i="4"/>
  <c r="R18" i="4"/>
  <c r="O513" i="7"/>
  <c r="J513" i="7" s="1"/>
  <c r="L513" i="7"/>
  <c r="M513" i="7" s="1"/>
  <c r="H514" i="7"/>
  <c r="Q514" i="7"/>
  <c r="J16" i="4"/>
  <c r="K16" i="4"/>
  <c r="O17" i="3"/>
  <c r="J17" i="3" s="1"/>
  <c r="H18" i="3"/>
  <c r="K513" i="7" l="1"/>
  <c r="I504" i="6"/>
  <c r="R505" i="6"/>
  <c r="Q18" i="4"/>
  <c r="H18" i="4"/>
  <c r="O17" i="4"/>
  <c r="K17" i="4" s="1"/>
  <c r="I18" i="4"/>
  <c r="R19" i="4"/>
  <c r="I514" i="7"/>
  <c r="R515" i="7"/>
  <c r="O18" i="4"/>
  <c r="J18" i="4" s="1"/>
  <c r="I18" i="3"/>
  <c r="K17" i="3"/>
  <c r="O504" i="6" l="1"/>
  <c r="J504" i="6" s="1"/>
  <c r="K504" i="6"/>
  <c r="Q505" i="6"/>
  <c r="H505" i="6"/>
  <c r="J17" i="4"/>
  <c r="K18" i="4"/>
  <c r="Q19" i="4"/>
  <c r="H19" i="4"/>
  <c r="L514" i="7"/>
  <c r="M514" i="7" s="1"/>
  <c r="O514" i="7"/>
  <c r="J514" i="7" s="1"/>
  <c r="K514" i="7"/>
  <c r="H515" i="7"/>
  <c r="Q515" i="7"/>
  <c r="O18" i="3"/>
  <c r="J18" i="3" s="1"/>
  <c r="H19" i="3"/>
  <c r="I505" i="6" l="1"/>
  <c r="R506" i="6"/>
  <c r="I19" i="4"/>
  <c r="R20" i="4"/>
  <c r="I515" i="7"/>
  <c r="R516" i="7"/>
  <c r="I19" i="3"/>
  <c r="K18" i="3"/>
  <c r="O505" i="6" l="1"/>
  <c r="J505" i="6" s="1"/>
  <c r="K505" i="6"/>
  <c r="H506" i="6"/>
  <c r="Q506" i="6"/>
  <c r="Q20" i="4"/>
  <c r="O19" i="4"/>
  <c r="J19" i="4" s="1"/>
  <c r="H20" i="4"/>
  <c r="K19" i="4"/>
  <c r="L515" i="7"/>
  <c r="M515" i="7" s="1"/>
  <c r="O515" i="7"/>
  <c r="J515" i="7" s="1"/>
  <c r="K515" i="7"/>
  <c r="H516" i="7"/>
  <c r="Q516" i="7"/>
  <c r="O19" i="3"/>
  <c r="J19" i="3" s="1"/>
  <c r="H20" i="3"/>
  <c r="I506" i="6" l="1"/>
  <c r="R507" i="6"/>
  <c r="I20" i="4"/>
  <c r="R21" i="4"/>
  <c r="I516" i="7"/>
  <c r="R517" i="7"/>
  <c r="I20" i="3"/>
  <c r="K19" i="3"/>
  <c r="O506" i="6" l="1"/>
  <c r="J506" i="6" s="1"/>
  <c r="K506" i="6"/>
  <c r="H507" i="6"/>
  <c r="Q507" i="6"/>
  <c r="Q21" i="4"/>
  <c r="O20" i="4"/>
  <c r="J20" i="4" s="1"/>
  <c r="K20" i="4"/>
  <c r="H21" i="4"/>
  <c r="O516" i="7"/>
  <c r="J516" i="7" s="1"/>
  <c r="K516" i="7"/>
  <c r="L516" i="7"/>
  <c r="M516" i="7" s="1"/>
  <c r="H517" i="7"/>
  <c r="Q517" i="7"/>
  <c r="O20" i="3"/>
  <c r="J20" i="3" s="1"/>
  <c r="H21" i="3"/>
  <c r="I507" i="6" l="1"/>
  <c r="R508" i="6"/>
  <c r="I21" i="4"/>
  <c r="R22" i="4"/>
  <c r="I517" i="7"/>
  <c r="R518" i="7"/>
  <c r="I21" i="3"/>
  <c r="K20" i="3"/>
  <c r="L507" i="6" l="1"/>
  <c r="M507" i="6" s="1"/>
  <c r="O507" i="6"/>
  <c r="J507" i="6" s="1"/>
  <c r="K507" i="6"/>
  <c r="L504" i="6"/>
  <c r="M504" i="6" s="1"/>
  <c r="L350" i="6"/>
  <c r="M350" i="6" s="1"/>
  <c r="L399" i="6"/>
  <c r="M399" i="6" s="1"/>
  <c r="L94" i="6"/>
  <c r="M94" i="6" s="1"/>
  <c r="L66" i="6"/>
  <c r="M66" i="6" s="1"/>
  <c r="L129" i="6"/>
  <c r="M129" i="6" s="1"/>
  <c r="L258" i="6"/>
  <c r="M258" i="6" s="1"/>
  <c r="L301" i="6"/>
  <c r="M301" i="6" s="1"/>
  <c r="H508" i="6"/>
  <c r="L14" i="6"/>
  <c r="M14" i="6" s="1"/>
  <c r="L262" i="6"/>
  <c r="M262" i="6" s="1"/>
  <c r="L348" i="6"/>
  <c r="M348" i="6" s="1"/>
  <c r="L403" i="6"/>
  <c r="M403" i="6" s="1"/>
  <c r="L28" i="6"/>
  <c r="M28" i="6" s="1"/>
  <c r="L134" i="6"/>
  <c r="M134" i="6" s="1"/>
  <c r="L188" i="6"/>
  <c r="M188" i="6" s="1"/>
  <c r="L152" i="6"/>
  <c r="M152" i="6" s="1"/>
  <c r="L351" i="6"/>
  <c r="M351" i="6" s="1"/>
  <c r="L242" i="6"/>
  <c r="M242" i="6" s="1"/>
  <c r="L181" i="6"/>
  <c r="M181" i="6" s="1"/>
  <c r="L304" i="6"/>
  <c r="M304" i="6" s="1"/>
  <c r="L272" i="6"/>
  <c r="M272" i="6" s="1"/>
  <c r="L316" i="6"/>
  <c r="M316" i="6" s="1"/>
  <c r="L434" i="6"/>
  <c r="M434" i="6" s="1"/>
  <c r="L411" i="6"/>
  <c r="M411" i="6" s="1"/>
  <c r="L216" i="6"/>
  <c r="M216" i="6" s="1"/>
  <c r="L251" i="6"/>
  <c r="M251" i="6" s="1"/>
  <c r="L189" i="6"/>
  <c r="M189" i="6" s="1"/>
  <c r="L212" i="6"/>
  <c r="M212" i="6" s="1"/>
  <c r="L302" i="6"/>
  <c r="M302" i="6" s="1"/>
  <c r="L72" i="6"/>
  <c r="M72" i="6" s="1"/>
  <c r="L261" i="6"/>
  <c r="M261" i="6" s="1"/>
  <c r="L485" i="6"/>
  <c r="M485" i="6" s="1"/>
  <c r="L495" i="6"/>
  <c r="M495" i="6" s="1"/>
  <c r="L394" i="6"/>
  <c r="M394" i="6" s="1"/>
  <c r="L13" i="6"/>
  <c r="M13" i="6" s="1"/>
  <c r="L389" i="6"/>
  <c r="M389" i="6" s="1"/>
  <c r="L111" i="6"/>
  <c r="M111" i="6" s="1"/>
  <c r="L65" i="6"/>
  <c r="M65" i="6" s="1"/>
  <c r="L313" i="6"/>
  <c r="M313" i="6" s="1"/>
  <c r="L404" i="6"/>
  <c r="M404" i="6" s="1"/>
  <c r="L418" i="6"/>
  <c r="M418" i="6" s="1"/>
  <c r="L149" i="6"/>
  <c r="M149" i="6" s="1"/>
  <c r="L496" i="6"/>
  <c r="M496" i="6" s="1"/>
  <c r="L374" i="6"/>
  <c r="M374" i="6" s="1"/>
  <c r="L84" i="6"/>
  <c r="M84" i="6" s="1"/>
  <c r="L358" i="6"/>
  <c r="M358" i="6" s="1"/>
  <c r="L307" i="6"/>
  <c r="M307" i="6" s="1"/>
  <c r="L246" i="6"/>
  <c r="M246" i="6" s="1"/>
  <c r="L93" i="6"/>
  <c r="M93" i="6" s="1"/>
  <c r="L54" i="6"/>
  <c r="M54" i="6" s="1"/>
  <c r="L454" i="6"/>
  <c r="M454" i="6" s="1"/>
  <c r="L204" i="6"/>
  <c r="M204" i="6" s="1"/>
  <c r="L492" i="6"/>
  <c r="M492" i="6" s="1"/>
  <c r="L475" i="6"/>
  <c r="M475" i="6" s="1"/>
  <c r="L241" i="6"/>
  <c r="M241" i="6" s="1"/>
  <c r="L378" i="6"/>
  <c r="M378" i="6" s="1"/>
  <c r="L208" i="6"/>
  <c r="M208" i="6" s="1"/>
  <c r="L12" i="6"/>
  <c r="M12" i="6" s="1"/>
  <c r="L368" i="6"/>
  <c r="M368" i="6" s="1"/>
  <c r="L56" i="6"/>
  <c r="M56" i="6" s="1"/>
  <c r="L136" i="6"/>
  <c r="M136" i="6" s="1"/>
  <c r="L406" i="6"/>
  <c r="M406" i="6" s="1"/>
  <c r="L286" i="6"/>
  <c r="M286" i="6" s="1"/>
  <c r="L192" i="6"/>
  <c r="M192" i="6" s="1"/>
  <c r="L60" i="6"/>
  <c r="M60" i="6" s="1"/>
  <c r="L318" i="6"/>
  <c r="M318" i="6" s="1"/>
  <c r="L61" i="6"/>
  <c r="M61" i="6" s="1"/>
  <c r="L157" i="6"/>
  <c r="M157" i="6" s="1"/>
  <c r="L467" i="6"/>
  <c r="M467" i="6" s="1"/>
  <c r="L430" i="6"/>
  <c r="M430" i="6" s="1"/>
  <c r="L35" i="6"/>
  <c r="M35" i="6" s="1"/>
  <c r="L218" i="6"/>
  <c r="M218" i="6" s="1"/>
  <c r="L480" i="6"/>
  <c r="M480" i="6" s="1"/>
  <c r="L370" i="6"/>
  <c r="M370" i="6" s="1"/>
  <c r="L466" i="6"/>
  <c r="M466" i="6" s="1"/>
  <c r="L42" i="6"/>
  <c r="M42" i="6" s="1"/>
  <c r="L469" i="6"/>
  <c r="M469" i="6" s="1"/>
  <c r="L364" i="6"/>
  <c r="M364" i="6" s="1"/>
  <c r="L76" i="6"/>
  <c r="M76" i="6" s="1"/>
  <c r="L48" i="6"/>
  <c r="M48" i="6" s="1"/>
  <c r="L201" i="6"/>
  <c r="M201" i="6" s="1"/>
  <c r="L366" i="6"/>
  <c r="M366" i="6" s="1"/>
  <c r="L245" i="6"/>
  <c r="M245" i="6" s="1"/>
  <c r="L373" i="6"/>
  <c r="M373" i="6" s="1"/>
  <c r="L164" i="6"/>
  <c r="M164" i="6" s="1"/>
  <c r="L83" i="6"/>
  <c r="M83" i="6" s="1"/>
  <c r="L303" i="6"/>
  <c r="M303" i="6" s="1"/>
  <c r="L473" i="6"/>
  <c r="M473" i="6" s="1"/>
  <c r="L390" i="6"/>
  <c r="M390" i="6" s="1"/>
  <c r="L336" i="6"/>
  <c r="M336" i="6" s="1"/>
  <c r="L78" i="6"/>
  <c r="M78" i="6" s="1"/>
  <c r="L126" i="6"/>
  <c r="M126" i="6" s="1"/>
  <c r="L400" i="6"/>
  <c r="M400" i="6" s="1"/>
  <c r="L500" i="6"/>
  <c r="M500" i="6" s="1"/>
  <c r="L142" i="6"/>
  <c r="M142" i="6" s="1"/>
  <c r="L271" i="6"/>
  <c r="M271" i="6" s="1"/>
  <c r="L493" i="6"/>
  <c r="M493" i="6" s="1"/>
  <c r="L9" i="6"/>
  <c r="M9" i="6" s="1"/>
  <c r="L172" i="6"/>
  <c r="M172" i="6" s="1"/>
  <c r="L146" i="6"/>
  <c r="M146" i="6" s="1"/>
  <c r="L501" i="6"/>
  <c r="M501" i="6" s="1"/>
  <c r="L457" i="6"/>
  <c r="M457" i="6" s="1"/>
  <c r="L285" i="6"/>
  <c r="M285" i="6" s="1"/>
  <c r="L381" i="6"/>
  <c r="M381" i="6" s="1"/>
  <c r="L210" i="6"/>
  <c r="M210" i="6" s="1"/>
  <c r="L75" i="6"/>
  <c r="M75" i="6" s="1"/>
  <c r="L292" i="6"/>
  <c r="M292" i="6" s="1"/>
  <c r="L27" i="6"/>
  <c r="M27" i="6" s="1"/>
  <c r="L122" i="6"/>
  <c r="M122" i="6" s="1"/>
  <c r="L38" i="6"/>
  <c r="M38" i="6" s="1"/>
  <c r="L53" i="6"/>
  <c r="M53" i="6" s="1"/>
  <c r="L486" i="6"/>
  <c r="M486" i="6" s="1"/>
  <c r="L89" i="6"/>
  <c r="M89" i="6" s="1"/>
  <c r="L170" i="6"/>
  <c r="M170" i="6" s="1"/>
  <c r="L295" i="6"/>
  <c r="M295" i="6" s="1"/>
  <c r="L25" i="6"/>
  <c r="M25" i="6" s="1"/>
  <c r="L182" i="6"/>
  <c r="M182" i="6" s="1"/>
  <c r="L506" i="6"/>
  <c r="M506" i="6" s="1"/>
  <c r="L57" i="6"/>
  <c r="M57" i="6" s="1"/>
  <c r="L428" i="6"/>
  <c r="M428" i="6" s="1"/>
  <c r="L437" i="6"/>
  <c r="M437" i="6" s="1"/>
  <c r="L141" i="6"/>
  <c r="M141" i="6" s="1"/>
  <c r="L407" i="6"/>
  <c r="M407" i="6" s="1"/>
  <c r="L282" i="6"/>
  <c r="M282" i="6" s="1"/>
  <c r="L123" i="6"/>
  <c r="M123" i="6" s="1"/>
  <c r="L50" i="6"/>
  <c r="M50" i="6" s="1"/>
  <c r="L474" i="6"/>
  <c r="M474" i="6" s="1"/>
  <c r="L443" i="6"/>
  <c r="M443" i="6" s="1"/>
  <c r="L266" i="6"/>
  <c r="M266" i="6" s="1"/>
  <c r="L342" i="6"/>
  <c r="M342" i="6" s="1"/>
  <c r="L438" i="6"/>
  <c r="M438" i="6" s="1"/>
  <c r="L341" i="6"/>
  <c r="M341" i="6" s="1"/>
  <c r="L51" i="6"/>
  <c r="M51" i="6" s="1"/>
  <c r="L22" i="6"/>
  <c r="M22" i="6" s="1"/>
  <c r="L387" i="6"/>
  <c r="M387" i="6" s="1"/>
  <c r="L24" i="6"/>
  <c r="M24" i="6" s="1"/>
  <c r="L349" i="6"/>
  <c r="M349" i="6" s="1"/>
  <c r="L68" i="6"/>
  <c r="M68" i="6" s="1"/>
  <c r="L243" i="6"/>
  <c r="M243" i="6" s="1"/>
  <c r="L472" i="6"/>
  <c r="M472" i="6" s="1"/>
  <c r="L228" i="6"/>
  <c r="M228" i="6" s="1"/>
  <c r="L477" i="6"/>
  <c r="M477" i="6" s="1"/>
  <c r="L159" i="6"/>
  <c r="M159" i="6" s="1"/>
  <c r="L92" i="6"/>
  <c r="M92" i="6" s="1"/>
  <c r="L386" i="6"/>
  <c r="M386" i="6" s="1"/>
  <c r="L270" i="6"/>
  <c r="M270" i="6" s="1"/>
  <c r="L391" i="6"/>
  <c r="M391" i="6" s="1"/>
  <c r="L458" i="6"/>
  <c r="M458" i="6" s="1"/>
  <c r="L199" i="6"/>
  <c r="M199" i="6" s="1"/>
  <c r="L190" i="6"/>
  <c r="M190" i="6" s="1"/>
  <c r="L440" i="6"/>
  <c r="M440" i="6" s="1"/>
  <c r="L194" i="6"/>
  <c r="M194" i="6" s="1"/>
  <c r="L138" i="6"/>
  <c r="M138" i="6" s="1"/>
  <c r="L429" i="6"/>
  <c r="M429" i="6" s="1"/>
  <c r="L133" i="6"/>
  <c r="M133" i="6" s="1"/>
  <c r="L441" i="6"/>
  <c r="M441" i="6" s="1"/>
  <c r="L395" i="6"/>
  <c r="M395" i="6" s="1"/>
  <c r="L461" i="6"/>
  <c r="M461" i="6" s="1"/>
  <c r="L11" i="6"/>
  <c r="M11" i="6" s="1"/>
  <c r="L279" i="6"/>
  <c r="M279" i="6" s="1"/>
  <c r="L193" i="6"/>
  <c r="M193" i="6" s="1"/>
  <c r="L79" i="6"/>
  <c r="M79" i="6" s="1"/>
  <c r="L281" i="6"/>
  <c r="M281" i="6" s="1"/>
  <c r="L232" i="6"/>
  <c r="M232" i="6" s="1"/>
  <c r="L207" i="6"/>
  <c r="M207" i="6" s="1"/>
  <c r="L70" i="6"/>
  <c r="M70" i="6" s="1"/>
  <c r="L257" i="6"/>
  <c r="M257" i="6" s="1"/>
  <c r="L106" i="6"/>
  <c r="M106" i="6" s="1"/>
  <c r="L229" i="6"/>
  <c r="M229" i="6" s="1"/>
  <c r="L459" i="6"/>
  <c r="M459" i="6" s="1"/>
  <c r="L221" i="6"/>
  <c r="M221" i="6" s="1"/>
  <c r="L450" i="6"/>
  <c r="M450" i="6" s="1"/>
  <c r="L448" i="6"/>
  <c r="M448" i="6" s="1"/>
  <c r="L338" i="6"/>
  <c r="M338" i="6" s="1"/>
  <c r="L179" i="6"/>
  <c r="M179" i="6" s="1"/>
  <c r="L131" i="6"/>
  <c r="M131" i="6" s="1"/>
  <c r="L187" i="6"/>
  <c r="M187" i="6" s="1"/>
  <c r="L288" i="6"/>
  <c r="M288" i="6" s="1"/>
  <c r="L377" i="6"/>
  <c r="M377" i="6" s="1"/>
  <c r="L80" i="6"/>
  <c r="M80" i="6" s="1"/>
  <c r="L274" i="6"/>
  <c r="M274" i="6" s="1"/>
  <c r="L263" i="6"/>
  <c r="M263" i="6" s="1"/>
  <c r="L191" i="6"/>
  <c r="M191" i="6" s="1"/>
  <c r="L277" i="6"/>
  <c r="M277" i="6" s="1"/>
  <c r="L502" i="6"/>
  <c r="M502" i="6" s="1"/>
  <c r="L470" i="6"/>
  <c r="M470" i="6" s="1"/>
  <c r="L359" i="6"/>
  <c r="M359" i="6" s="1"/>
  <c r="L334" i="6"/>
  <c r="M334" i="6" s="1"/>
  <c r="L148" i="6"/>
  <c r="M148" i="6" s="1"/>
  <c r="L36" i="6"/>
  <c r="M36" i="6" s="1"/>
  <c r="L494" i="6"/>
  <c r="M494" i="6" s="1"/>
  <c r="L226" i="6"/>
  <c r="M226" i="6" s="1"/>
  <c r="L237" i="6"/>
  <c r="M237" i="6" s="1"/>
  <c r="L382" i="6"/>
  <c r="M382" i="6" s="1"/>
  <c r="L330" i="6"/>
  <c r="M330" i="6" s="1"/>
  <c r="L95" i="6"/>
  <c r="M95" i="6" s="1"/>
  <c r="L117" i="6"/>
  <c r="M117" i="6" s="1"/>
  <c r="L499" i="6"/>
  <c r="M499" i="6" s="1"/>
  <c r="L180" i="6"/>
  <c r="M180" i="6" s="1"/>
  <c r="L322" i="6"/>
  <c r="M322" i="6" s="1"/>
  <c r="L239" i="6"/>
  <c r="M239" i="6" s="1"/>
  <c r="L328" i="6"/>
  <c r="M328" i="6" s="1"/>
  <c r="L420" i="6"/>
  <c r="M420" i="6" s="1"/>
  <c r="L91" i="6"/>
  <c r="M91" i="6" s="1"/>
  <c r="L343" i="6"/>
  <c r="M343" i="6" s="1"/>
  <c r="L442" i="6"/>
  <c r="M442" i="6" s="1"/>
  <c r="L254" i="6"/>
  <c r="M254" i="6" s="1"/>
  <c r="L67" i="6"/>
  <c r="M67" i="6" s="1"/>
  <c r="L332" i="6"/>
  <c r="M332" i="6" s="1"/>
  <c r="L275" i="6"/>
  <c r="M275" i="6" s="1"/>
  <c r="L116" i="6"/>
  <c r="M116" i="6" s="1"/>
  <c r="L186" i="6"/>
  <c r="M186" i="6" s="1"/>
  <c r="L255" i="6"/>
  <c r="M255" i="6" s="1"/>
  <c r="L74" i="6"/>
  <c r="M74" i="6" s="1"/>
  <c r="L73" i="6"/>
  <c r="M73" i="6" s="1"/>
  <c r="L269" i="6"/>
  <c r="M269" i="6" s="1"/>
  <c r="L118" i="6"/>
  <c r="M118" i="6" s="1"/>
  <c r="L244" i="6"/>
  <c r="M244" i="6" s="1"/>
  <c r="L49" i="6"/>
  <c r="M49" i="6" s="1"/>
  <c r="L166" i="6"/>
  <c r="M166" i="6" s="1"/>
  <c r="L108" i="6"/>
  <c r="M108" i="6" s="1"/>
  <c r="L356" i="6"/>
  <c r="M356" i="6" s="1"/>
  <c r="L445" i="6"/>
  <c r="M445" i="6" s="1"/>
  <c r="L320" i="6"/>
  <c r="M320" i="6" s="1"/>
  <c r="L26" i="6"/>
  <c r="M26" i="6" s="1"/>
  <c r="L419" i="6"/>
  <c r="M419" i="6" s="1"/>
  <c r="L446" i="6"/>
  <c r="M446" i="6" s="1"/>
  <c r="L86" i="6"/>
  <c r="M86" i="6" s="1"/>
  <c r="L479" i="6"/>
  <c r="M479" i="6" s="1"/>
  <c r="Q508" i="6"/>
  <c r="L44" i="6"/>
  <c r="M44" i="6" s="1"/>
  <c r="L171" i="6"/>
  <c r="M171" i="6" s="1"/>
  <c r="L367" i="6"/>
  <c r="M367" i="6" s="1"/>
  <c r="L361" i="6"/>
  <c r="M361" i="6" s="1"/>
  <c r="L423" i="6"/>
  <c r="M423" i="6" s="1"/>
  <c r="L405" i="6"/>
  <c r="M405" i="6" s="1"/>
  <c r="L321" i="6"/>
  <c r="M321" i="6" s="1"/>
  <c r="L203" i="6"/>
  <c r="M203" i="6" s="1"/>
  <c r="L297" i="6"/>
  <c r="M297" i="6" s="1"/>
  <c r="L47" i="6"/>
  <c r="M47" i="6" s="1"/>
  <c r="L388" i="6"/>
  <c r="M388" i="6" s="1"/>
  <c r="L455" i="6"/>
  <c r="M455" i="6" s="1"/>
  <c r="L284" i="6"/>
  <c r="M284" i="6" s="1"/>
  <c r="L360" i="6"/>
  <c r="M360" i="6" s="1"/>
  <c r="L98" i="6"/>
  <c r="M98" i="6" s="1"/>
  <c r="L43" i="6"/>
  <c r="M43" i="6" s="1"/>
  <c r="L259" i="6"/>
  <c r="M259" i="6" s="1"/>
  <c r="L82" i="6"/>
  <c r="M82" i="6" s="1"/>
  <c r="L414" i="6"/>
  <c r="M414" i="6" s="1"/>
  <c r="L231" i="6"/>
  <c r="M231" i="6" s="1"/>
  <c r="L335" i="6"/>
  <c r="M335" i="6" s="1"/>
  <c r="L46" i="6"/>
  <c r="M46" i="6" s="1"/>
  <c r="L369" i="6"/>
  <c r="M369" i="6" s="1"/>
  <c r="L215" i="6"/>
  <c r="M215" i="6" s="1"/>
  <c r="L140" i="6"/>
  <c r="M140" i="6" s="1"/>
  <c r="L294" i="6"/>
  <c r="M294" i="6" s="1"/>
  <c r="L176" i="6"/>
  <c r="M176" i="6" s="1"/>
  <c r="L380" i="6"/>
  <c r="M380" i="6" s="1"/>
  <c r="L162" i="6"/>
  <c r="M162" i="6" s="1"/>
  <c r="L206" i="6"/>
  <c r="M206" i="6" s="1"/>
  <c r="L412" i="6"/>
  <c r="M412" i="6" s="1"/>
  <c r="L238" i="6"/>
  <c r="M238" i="6" s="1"/>
  <c r="L217" i="6"/>
  <c r="M217" i="6" s="1"/>
  <c r="L497" i="6"/>
  <c r="M497" i="6" s="1"/>
  <c r="L310" i="6"/>
  <c r="M310" i="6" s="1"/>
  <c r="L62" i="6"/>
  <c r="M62" i="6" s="1"/>
  <c r="L253" i="6"/>
  <c r="M253" i="6" s="1"/>
  <c r="L487" i="6"/>
  <c r="M487" i="6" s="1"/>
  <c r="L63" i="6"/>
  <c r="M63" i="6" s="1"/>
  <c r="L15" i="6"/>
  <c r="M15" i="6" s="1"/>
  <c r="L482" i="6"/>
  <c r="M482" i="6" s="1"/>
  <c r="L59" i="6"/>
  <c r="M59" i="6" s="1"/>
  <c r="L425" i="6"/>
  <c r="M425" i="6" s="1"/>
  <c r="L41" i="6"/>
  <c r="M41" i="6" s="1"/>
  <c r="L413" i="6"/>
  <c r="M413" i="6" s="1"/>
  <c r="L402" i="6"/>
  <c r="M402" i="6" s="1"/>
  <c r="L315" i="6"/>
  <c r="M315" i="6" s="1"/>
  <c r="L224" i="6"/>
  <c r="M224" i="6" s="1"/>
  <c r="L392" i="6"/>
  <c r="M392" i="6" s="1"/>
  <c r="L222" i="6"/>
  <c r="M222" i="6" s="1"/>
  <c r="L100" i="6"/>
  <c r="M100" i="6" s="1"/>
  <c r="L384" i="6"/>
  <c r="M384" i="6" s="1"/>
  <c r="L283" i="6"/>
  <c r="M283" i="6" s="1"/>
  <c r="L300" i="6"/>
  <c r="M300" i="6" s="1"/>
  <c r="L97" i="6"/>
  <c r="M97" i="6" s="1"/>
  <c r="L314" i="6"/>
  <c r="M314" i="6" s="1"/>
  <c r="L105" i="6"/>
  <c r="M105" i="6" s="1"/>
  <c r="L145" i="6"/>
  <c r="M145" i="6" s="1"/>
  <c r="L128" i="6"/>
  <c r="M128" i="6" s="1"/>
  <c r="L296" i="6"/>
  <c r="M296" i="6" s="1"/>
  <c r="L69" i="6"/>
  <c r="M69" i="6" s="1"/>
  <c r="L55" i="6"/>
  <c r="M55" i="6" s="1"/>
  <c r="L362" i="6"/>
  <c r="M362" i="6" s="1"/>
  <c r="L396" i="6"/>
  <c r="M396" i="6" s="1"/>
  <c r="L331" i="6"/>
  <c r="M331" i="6" s="1"/>
  <c r="L163" i="6"/>
  <c r="M163" i="6" s="1"/>
  <c r="L19" i="6"/>
  <c r="M19" i="6" s="1"/>
  <c r="L127" i="6"/>
  <c r="M127" i="6" s="1"/>
  <c r="L299" i="6"/>
  <c r="M299" i="6" s="1"/>
  <c r="L71" i="6"/>
  <c r="M71" i="6" s="1"/>
  <c r="L113" i="6"/>
  <c r="M113" i="6" s="1"/>
  <c r="L64" i="6"/>
  <c r="M64" i="6" s="1"/>
  <c r="L223" i="6"/>
  <c r="M223" i="6" s="1"/>
  <c r="L88" i="6"/>
  <c r="M88" i="6" s="1"/>
  <c r="L211" i="6"/>
  <c r="M211" i="6" s="1"/>
  <c r="L323" i="6"/>
  <c r="M323" i="6" s="1"/>
  <c r="L196" i="6"/>
  <c r="M196" i="6" s="1"/>
  <c r="L372" i="6"/>
  <c r="M372" i="6" s="1"/>
  <c r="L379" i="6"/>
  <c r="M379" i="6" s="1"/>
  <c r="L449" i="6"/>
  <c r="M449" i="6" s="1"/>
  <c r="L298" i="6"/>
  <c r="M298" i="6" s="1"/>
  <c r="L489" i="6"/>
  <c r="M489" i="6" s="1"/>
  <c r="L58" i="6"/>
  <c r="M58" i="6" s="1"/>
  <c r="L135" i="6"/>
  <c r="M135" i="6" s="1"/>
  <c r="L317" i="6"/>
  <c r="M317" i="6" s="1"/>
  <c r="L326" i="6"/>
  <c r="M326" i="6" s="1"/>
  <c r="L340" i="6"/>
  <c r="M340" i="6" s="1"/>
  <c r="L344" i="6"/>
  <c r="M344" i="6" s="1"/>
  <c r="L401" i="6"/>
  <c r="M401" i="6" s="1"/>
  <c r="L37" i="6"/>
  <c r="M37" i="6" s="1"/>
  <c r="L173" i="6"/>
  <c r="M173" i="6" s="1"/>
  <c r="L185" i="6"/>
  <c r="M185" i="6" s="1"/>
  <c r="L200" i="6"/>
  <c r="M200" i="6" s="1"/>
  <c r="L427" i="6"/>
  <c r="M427" i="6" s="1"/>
  <c r="L256" i="6"/>
  <c r="M256" i="6" s="1"/>
  <c r="L77" i="6"/>
  <c r="M77" i="6" s="1"/>
  <c r="L385" i="6"/>
  <c r="M385" i="6" s="1"/>
  <c r="L18" i="6"/>
  <c r="M18" i="6" s="1"/>
  <c r="L165" i="6"/>
  <c r="M165" i="6" s="1"/>
  <c r="L112" i="6"/>
  <c r="M112" i="6" s="1"/>
  <c r="L155" i="6"/>
  <c r="M155" i="6" s="1"/>
  <c r="L365" i="6"/>
  <c r="M365" i="6" s="1"/>
  <c r="L96" i="6"/>
  <c r="M96" i="6" s="1"/>
  <c r="L114" i="6"/>
  <c r="M114" i="6" s="1"/>
  <c r="L195" i="6"/>
  <c r="M195" i="6" s="1"/>
  <c r="L264" i="6"/>
  <c r="M264" i="6" s="1"/>
  <c r="L293" i="6"/>
  <c r="M293" i="6" s="1"/>
  <c r="L436" i="6"/>
  <c r="M436" i="6" s="1"/>
  <c r="L410" i="6"/>
  <c r="M410" i="6" s="1"/>
  <c r="L363" i="6"/>
  <c r="M363" i="6" s="1"/>
  <c r="L311" i="6"/>
  <c r="M311" i="6" s="1"/>
  <c r="L312" i="6"/>
  <c r="M312" i="6" s="1"/>
  <c r="L8" i="6"/>
  <c r="M8" i="6" s="1"/>
  <c r="L478" i="6"/>
  <c r="M478" i="6" s="1"/>
  <c r="L107" i="6"/>
  <c r="M107" i="6" s="1"/>
  <c r="L417" i="6"/>
  <c r="M417" i="6" s="1"/>
  <c r="L33" i="6"/>
  <c r="M33" i="6" s="1"/>
  <c r="L115" i="6"/>
  <c r="M115" i="6" s="1"/>
  <c r="L161" i="6"/>
  <c r="M161" i="6" s="1"/>
  <c r="L32" i="6"/>
  <c r="M32" i="6" s="1"/>
  <c r="L355" i="6"/>
  <c r="M355" i="6" s="1"/>
  <c r="L39" i="6"/>
  <c r="M39" i="6" s="1"/>
  <c r="L268" i="6"/>
  <c r="M268" i="6" s="1"/>
  <c r="L225" i="6"/>
  <c r="M225" i="6" s="1"/>
  <c r="L87" i="6"/>
  <c r="M87" i="6" s="1"/>
  <c r="L103" i="6"/>
  <c r="M103" i="6" s="1"/>
  <c r="L309" i="6"/>
  <c r="M309" i="6" s="1"/>
  <c r="L460" i="6"/>
  <c r="M460" i="6" s="1"/>
  <c r="L209" i="6"/>
  <c r="M209" i="6" s="1"/>
  <c r="L433" i="6"/>
  <c r="M433" i="6" s="1"/>
  <c r="L490" i="6"/>
  <c r="M490" i="6" s="1"/>
  <c r="L276" i="6"/>
  <c r="M276" i="6" s="1"/>
  <c r="L452" i="6"/>
  <c r="M452" i="6" s="1"/>
  <c r="L175" i="6"/>
  <c r="M175" i="6" s="1"/>
  <c r="L202" i="6"/>
  <c r="M202" i="6" s="1"/>
  <c r="L451" i="6"/>
  <c r="M451" i="6" s="1"/>
  <c r="L424" i="6"/>
  <c r="M424" i="6" s="1"/>
  <c r="L40" i="6"/>
  <c r="M40" i="6" s="1"/>
  <c r="L371" i="6"/>
  <c r="M371" i="6" s="1"/>
  <c r="L139" i="6"/>
  <c r="M139" i="6" s="1"/>
  <c r="L422" i="6"/>
  <c r="M422" i="6" s="1"/>
  <c r="L110" i="6"/>
  <c r="M110" i="6" s="1"/>
  <c r="L10" i="6"/>
  <c r="M10" i="6" s="1"/>
  <c r="L375" i="6"/>
  <c r="M375" i="6" s="1"/>
  <c r="L227" i="6"/>
  <c r="M227" i="6" s="1"/>
  <c r="L119" i="6"/>
  <c r="M119" i="6" s="1"/>
  <c r="L121" i="6"/>
  <c r="M121" i="6" s="1"/>
  <c r="L20" i="6"/>
  <c r="M20" i="6" s="1"/>
  <c r="L305" i="6"/>
  <c r="M305" i="6" s="1"/>
  <c r="L426" i="6"/>
  <c r="M426" i="6" s="1"/>
  <c r="L325" i="6"/>
  <c r="M325" i="6" s="1"/>
  <c r="L147" i="6"/>
  <c r="M147" i="6" s="1"/>
  <c r="L124" i="6"/>
  <c r="M124" i="6" s="1"/>
  <c r="L34" i="6"/>
  <c r="M34" i="6" s="1"/>
  <c r="L234" i="6"/>
  <c r="M234" i="6" s="1"/>
  <c r="L503" i="6"/>
  <c r="M503" i="6" s="1"/>
  <c r="L45" i="6"/>
  <c r="M45" i="6" s="1"/>
  <c r="L213" i="6"/>
  <c r="M213" i="6" s="1"/>
  <c r="L357" i="6"/>
  <c r="M357" i="6" s="1"/>
  <c r="L16" i="6"/>
  <c r="M16" i="6" s="1"/>
  <c r="L150" i="6"/>
  <c r="M150" i="6" s="1"/>
  <c r="L260" i="6"/>
  <c r="M260" i="6" s="1"/>
  <c r="L444" i="6"/>
  <c r="M444" i="6" s="1"/>
  <c r="L291" i="6"/>
  <c r="M291" i="6" s="1"/>
  <c r="L468" i="6"/>
  <c r="M468" i="6" s="1"/>
  <c r="L409" i="6"/>
  <c r="M409" i="6" s="1"/>
  <c r="L104" i="6"/>
  <c r="M104" i="6" s="1"/>
  <c r="L464" i="6"/>
  <c r="M464" i="6" s="1"/>
  <c r="L352" i="6"/>
  <c r="M352" i="6" s="1"/>
  <c r="L483" i="6"/>
  <c r="M483" i="6" s="1"/>
  <c r="L383" i="6"/>
  <c r="M383" i="6" s="1"/>
  <c r="L101" i="6"/>
  <c r="M101" i="6" s="1"/>
  <c r="L178" i="6"/>
  <c r="M178" i="6" s="1"/>
  <c r="L324" i="6"/>
  <c r="M324" i="6" s="1"/>
  <c r="L345" i="6"/>
  <c r="M345" i="6" s="1"/>
  <c r="L249" i="6"/>
  <c r="M249" i="6" s="1"/>
  <c r="L143" i="6"/>
  <c r="M143" i="6" s="1"/>
  <c r="L421" i="6"/>
  <c r="M421" i="6" s="1"/>
  <c r="L137" i="6"/>
  <c r="M137" i="6" s="1"/>
  <c r="L219" i="6"/>
  <c r="M219" i="6" s="1"/>
  <c r="L81" i="6"/>
  <c r="M81" i="6" s="1"/>
  <c r="L230" i="6"/>
  <c r="M230" i="6" s="1"/>
  <c r="L177" i="6"/>
  <c r="M177" i="6" s="1"/>
  <c r="L346" i="6"/>
  <c r="M346" i="6" s="1"/>
  <c r="L144" i="6"/>
  <c r="M144" i="6" s="1"/>
  <c r="L252" i="6"/>
  <c r="M252" i="6" s="1"/>
  <c r="L273" i="6"/>
  <c r="M273" i="6" s="1"/>
  <c r="L432" i="6"/>
  <c r="M432" i="6" s="1"/>
  <c r="L278" i="6"/>
  <c r="M278" i="6" s="1"/>
  <c r="L197" i="6"/>
  <c r="M197" i="6" s="1"/>
  <c r="L339" i="6"/>
  <c r="M339" i="6" s="1"/>
  <c r="L354" i="6"/>
  <c r="M354" i="6" s="1"/>
  <c r="L220" i="6"/>
  <c r="M220" i="6" s="1"/>
  <c r="L102" i="6"/>
  <c r="M102" i="6" s="1"/>
  <c r="L240" i="6"/>
  <c r="M240" i="6" s="1"/>
  <c r="L435" i="6"/>
  <c r="M435" i="6" s="1"/>
  <c r="L52" i="6"/>
  <c r="M52" i="6" s="1"/>
  <c r="L447" i="6"/>
  <c r="M447" i="6" s="1"/>
  <c r="L488" i="6"/>
  <c r="M488" i="6" s="1"/>
  <c r="L353" i="6"/>
  <c r="M353" i="6" s="1"/>
  <c r="L481" i="6"/>
  <c r="M481" i="6" s="1"/>
  <c r="L465" i="6"/>
  <c r="M465" i="6" s="1"/>
  <c r="L456" i="6"/>
  <c r="M456" i="6" s="1"/>
  <c r="L23" i="6"/>
  <c r="M23" i="6" s="1"/>
  <c r="L109" i="6"/>
  <c r="M109" i="6" s="1"/>
  <c r="L265" i="6"/>
  <c r="M265" i="6" s="1"/>
  <c r="L491" i="6"/>
  <c r="M491" i="6" s="1"/>
  <c r="L408" i="6"/>
  <c r="M408" i="6" s="1"/>
  <c r="L168" i="6"/>
  <c r="M168" i="6" s="1"/>
  <c r="L327" i="6"/>
  <c r="M327" i="6" s="1"/>
  <c r="L130" i="6"/>
  <c r="M130" i="6" s="1"/>
  <c r="L393" i="6"/>
  <c r="M393" i="6" s="1"/>
  <c r="L289" i="6"/>
  <c r="M289" i="6" s="1"/>
  <c r="L184" i="6"/>
  <c r="M184" i="6" s="1"/>
  <c r="L158" i="6"/>
  <c r="M158" i="6" s="1"/>
  <c r="L453" i="6"/>
  <c r="M453" i="6" s="1"/>
  <c r="L376" i="6"/>
  <c r="M376" i="6" s="1"/>
  <c r="L198" i="6"/>
  <c r="M198" i="6" s="1"/>
  <c r="L463" i="6"/>
  <c r="M463" i="6" s="1"/>
  <c r="L160" i="6"/>
  <c r="M160" i="6" s="1"/>
  <c r="L250" i="6"/>
  <c r="M250" i="6" s="1"/>
  <c r="L85" i="6"/>
  <c r="M85" i="6" s="1"/>
  <c r="L306" i="6"/>
  <c r="M306" i="6" s="1"/>
  <c r="L247" i="6"/>
  <c r="M247" i="6" s="1"/>
  <c r="L439" i="6"/>
  <c r="M439" i="6" s="1"/>
  <c r="L125" i="6"/>
  <c r="M125" i="6" s="1"/>
  <c r="L319" i="6"/>
  <c r="M319" i="6" s="1"/>
  <c r="L30" i="6"/>
  <c r="M30" i="6" s="1"/>
  <c r="L416" i="6"/>
  <c r="M416" i="6" s="1"/>
  <c r="L214" i="6"/>
  <c r="M214" i="6" s="1"/>
  <c r="L280" i="6"/>
  <c r="M280" i="6" s="1"/>
  <c r="L347" i="6"/>
  <c r="M347" i="6" s="1"/>
  <c r="L484" i="6"/>
  <c r="M484" i="6" s="1"/>
  <c r="L156" i="6"/>
  <c r="M156" i="6" s="1"/>
  <c r="L132" i="6"/>
  <c r="M132" i="6" s="1"/>
  <c r="L174" i="6"/>
  <c r="M174" i="6" s="1"/>
  <c r="L235" i="6"/>
  <c r="M235" i="6" s="1"/>
  <c r="L183" i="6"/>
  <c r="M183" i="6" s="1"/>
  <c r="L90" i="6"/>
  <c r="M90" i="6" s="1"/>
  <c r="L21" i="6"/>
  <c r="M21" i="6" s="1"/>
  <c r="L233" i="6"/>
  <c r="M233" i="6" s="1"/>
  <c r="L17" i="6"/>
  <c r="M17" i="6" s="1"/>
  <c r="L29" i="6"/>
  <c r="M29" i="6" s="1"/>
  <c r="L337" i="6"/>
  <c r="M337" i="6" s="1"/>
  <c r="L431" i="6"/>
  <c r="M431" i="6" s="1"/>
  <c r="L462" i="6"/>
  <c r="M462" i="6" s="1"/>
  <c r="L476" i="6"/>
  <c r="M476" i="6" s="1"/>
  <c r="L205" i="6"/>
  <c r="M205" i="6" s="1"/>
  <c r="L167" i="6"/>
  <c r="M167" i="6" s="1"/>
  <c r="L267" i="6"/>
  <c r="M267" i="6" s="1"/>
  <c r="L308" i="6"/>
  <c r="M308" i="6" s="1"/>
  <c r="L505" i="6"/>
  <c r="M505" i="6" s="1"/>
  <c r="L236" i="6"/>
  <c r="M236" i="6" s="1"/>
  <c r="L415" i="6"/>
  <c r="M415" i="6" s="1"/>
  <c r="L329" i="6"/>
  <c r="M329" i="6" s="1"/>
  <c r="L169" i="6"/>
  <c r="M169" i="6" s="1"/>
  <c r="L287" i="6"/>
  <c r="M287" i="6" s="1"/>
  <c r="L31" i="6"/>
  <c r="M31" i="6" s="1"/>
  <c r="L498" i="6"/>
  <c r="M498" i="6" s="1"/>
  <c r="L333" i="6"/>
  <c r="M333" i="6" s="1"/>
  <c r="L290" i="6"/>
  <c r="M290" i="6" s="1"/>
  <c r="L154" i="6"/>
  <c r="M154" i="6" s="1"/>
  <c r="L153" i="6"/>
  <c r="M153" i="6" s="1"/>
  <c r="L398" i="6"/>
  <c r="M398" i="6" s="1"/>
  <c r="L151" i="6"/>
  <c r="M151" i="6" s="1"/>
  <c r="L471" i="6"/>
  <c r="M471" i="6" s="1"/>
  <c r="L120" i="6"/>
  <c r="M120" i="6" s="1"/>
  <c r="L248" i="6"/>
  <c r="M248" i="6" s="1"/>
  <c r="L397" i="6"/>
  <c r="M397" i="6" s="1"/>
  <c r="L99" i="6"/>
  <c r="M99" i="6" s="1"/>
  <c r="Q22" i="4"/>
  <c r="O21" i="4"/>
  <c r="J21" i="4" s="1"/>
  <c r="K21" i="4"/>
  <c r="H22" i="4"/>
  <c r="O517" i="7"/>
  <c r="J517" i="7" s="1"/>
  <c r="L517" i="7"/>
  <c r="M517" i="7" s="1"/>
  <c r="H518" i="7"/>
  <c r="Q518" i="7"/>
  <c r="O21" i="3"/>
  <c r="J21" i="3" s="1"/>
  <c r="H22" i="3"/>
  <c r="K517" i="7" l="1"/>
  <c r="I508" i="6"/>
  <c r="R509" i="6"/>
  <c r="I22" i="4"/>
  <c r="R23" i="4"/>
  <c r="I518" i="7"/>
  <c r="R519" i="7"/>
  <c r="I22" i="3"/>
  <c r="K21" i="3"/>
  <c r="L508" i="6" l="1"/>
  <c r="M508" i="6" s="1"/>
  <c r="O508" i="6"/>
  <c r="J508" i="6" s="1"/>
  <c r="K508" i="6"/>
  <c r="H509" i="6"/>
  <c r="Q509" i="6"/>
  <c r="Q23" i="4"/>
  <c r="O22" i="4"/>
  <c r="J22" i="4" s="1"/>
  <c r="H23" i="4"/>
  <c r="O518" i="7"/>
  <c r="J518" i="7" s="1"/>
  <c r="L518" i="7"/>
  <c r="M518" i="7" s="1"/>
  <c r="Q519" i="7"/>
  <c r="H519" i="7"/>
  <c r="O22" i="3"/>
  <c r="J22" i="3" s="1"/>
  <c r="H23" i="3"/>
  <c r="K518" i="7" l="1"/>
  <c r="I509" i="6"/>
  <c r="R510" i="6"/>
  <c r="I23" i="4"/>
  <c r="R24" i="4"/>
  <c r="K22" i="4"/>
  <c r="I519" i="7"/>
  <c r="R520" i="7"/>
  <c r="I23" i="3"/>
  <c r="K22" i="3"/>
  <c r="L509" i="6" l="1"/>
  <c r="M509" i="6" s="1"/>
  <c r="O509" i="6"/>
  <c r="J509" i="6" s="1"/>
  <c r="Q510" i="6"/>
  <c r="H510" i="6"/>
  <c r="Q24" i="4"/>
  <c r="O23" i="4"/>
  <c r="J23" i="4" s="1"/>
  <c r="H24" i="4"/>
  <c r="O519" i="7"/>
  <c r="J519" i="7" s="1"/>
  <c r="L519" i="7"/>
  <c r="M519" i="7" s="1"/>
  <c r="Q520" i="7"/>
  <c r="H520" i="7"/>
  <c r="O23" i="3"/>
  <c r="J23" i="3" s="1"/>
  <c r="H24" i="3"/>
  <c r="K519" i="7" l="1"/>
  <c r="I510" i="6"/>
  <c r="R511" i="6"/>
  <c r="K509" i="6"/>
  <c r="K23" i="4"/>
  <c r="I24" i="4"/>
  <c r="R25" i="4"/>
  <c r="I520" i="7"/>
  <c r="R521" i="7"/>
  <c r="I24" i="3"/>
  <c r="K23" i="3"/>
  <c r="O510" i="6" l="1"/>
  <c r="J510" i="6" s="1"/>
  <c r="K510" i="6"/>
  <c r="L510" i="6"/>
  <c r="M510" i="6" s="1"/>
  <c r="Q511" i="6"/>
  <c r="H511" i="6"/>
  <c r="Q25" i="4"/>
  <c r="O24" i="4"/>
  <c r="J24" i="4" s="1"/>
  <c r="H25" i="4"/>
  <c r="O520" i="7"/>
  <c r="J520" i="7" s="1"/>
  <c r="L520" i="7"/>
  <c r="M520" i="7" s="1"/>
  <c r="K520" i="7"/>
  <c r="H521" i="7"/>
  <c r="Q521" i="7"/>
  <c r="O24" i="3"/>
  <c r="J24" i="3" s="1"/>
  <c r="H25" i="3"/>
  <c r="I511" i="6" l="1"/>
  <c r="R512" i="6"/>
  <c r="K24" i="4"/>
  <c r="I25" i="4"/>
  <c r="R26" i="4"/>
  <c r="I521" i="7"/>
  <c r="R522" i="7"/>
  <c r="I25" i="3"/>
  <c r="K24" i="3"/>
  <c r="L511" i="6" l="1"/>
  <c r="M511" i="6" s="1"/>
  <c r="O511" i="6"/>
  <c r="J511" i="6" s="1"/>
  <c r="Q512" i="6"/>
  <c r="H512" i="6"/>
  <c r="Q26" i="4"/>
  <c r="O25" i="4"/>
  <c r="J25" i="4" s="1"/>
  <c r="K25" i="4"/>
  <c r="H26" i="4"/>
  <c r="O521" i="7"/>
  <c r="J521" i="7" s="1"/>
  <c r="L521" i="7"/>
  <c r="M521" i="7" s="1"/>
  <c r="H522" i="7"/>
  <c r="Q522" i="7"/>
  <c r="O25" i="3"/>
  <c r="J25" i="3" s="1"/>
  <c r="H26" i="3"/>
  <c r="K521" i="7" l="1"/>
  <c r="K511" i="6"/>
  <c r="I512" i="6"/>
  <c r="R513" i="6"/>
  <c r="I26" i="4"/>
  <c r="R27" i="4"/>
  <c r="I522" i="7"/>
  <c r="R523" i="7"/>
  <c r="I26" i="3"/>
  <c r="K25" i="3"/>
  <c r="O512" i="6" l="1"/>
  <c r="J512" i="6" s="1"/>
  <c r="L512" i="6"/>
  <c r="M512" i="6" s="1"/>
  <c r="K512" i="6"/>
  <c r="H513" i="6"/>
  <c r="Q513" i="6"/>
  <c r="Q27" i="4"/>
  <c r="O26" i="4"/>
  <c r="J26" i="4" s="1"/>
  <c r="K26" i="4"/>
  <c r="H27" i="4"/>
  <c r="O522" i="7"/>
  <c r="J522" i="7" s="1"/>
  <c r="L522" i="7"/>
  <c r="M522" i="7" s="1"/>
  <c r="K522" i="7"/>
  <c r="H523" i="7"/>
  <c r="Q523" i="7"/>
  <c r="O26" i="3"/>
  <c r="J26" i="3" s="1"/>
  <c r="H27" i="3"/>
  <c r="I513" i="6" l="1"/>
  <c r="R514" i="6"/>
  <c r="I27" i="4"/>
  <c r="R28" i="4"/>
  <c r="I523" i="7"/>
  <c r="R524" i="7"/>
  <c r="I27" i="3"/>
  <c r="K26" i="3"/>
  <c r="L513" i="6" l="1"/>
  <c r="M513" i="6" s="1"/>
  <c r="O513" i="6"/>
  <c r="J513" i="6" s="1"/>
  <c r="K513" i="6"/>
  <c r="H514" i="6"/>
  <c r="Q514" i="6"/>
  <c r="Q28" i="4"/>
  <c r="O27" i="4"/>
  <c r="J27" i="4" s="1"/>
  <c r="K27" i="4"/>
  <c r="H28" i="4"/>
  <c r="O523" i="7"/>
  <c r="J523" i="7" s="1"/>
  <c r="L523" i="7"/>
  <c r="M523" i="7" s="1"/>
  <c r="H524" i="7"/>
  <c r="Q524" i="7"/>
  <c r="O27" i="3"/>
  <c r="J27" i="3" s="1"/>
  <c r="H28" i="3"/>
  <c r="K523" i="7" l="1"/>
  <c r="I514" i="6"/>
  <c r="R515" i="6"/>
  <c r="R29" i="4"/>
  <c r="I28" i="4"/>
  <c r="I524" i="7"/>
  <c r="R525" i="7"/>
  <c r="I28" i="3"/>
  <c r="K27" i="3"/>
  <c r="O514" i="6" l="1"/>
  <c r="J514" i="6" s="1"/>
  <c r="L514" i="6"/>
  <c r="M514" i="6" s="1"/>
  <c r="H515" i="6"/>
  <c r="Q515" i="6"/>
  <c r="Q29" i="4"/>
  <c r="O28" i="4"/>
  <c r="J28" i="4" s="1"/>
  <c r="K28" i="4"/>
  <c r="H29" i="4"/>
  <c r="O524" i="7"/>
  <c r="J524" i="7" s="1"/>
  <c r="L524" i="7"/>
  <c r="M524" i="7" s="1"/>
  <c r="K524" i="7"/>
  <c r="Q525" i="7"/>
  <c r="H525" i="7"/>
  <c r="O28" i="3"/>
  <c r="J28" i="3" s="1"/>
  <c r="H29" i="3"/>
  <c r="I515" i="6" l="1"/>
  <c r="R516" i="6"/>
  <c r="K514" i="6"/>
  <c r="R30" i="4"/>
  <c r="I29" i="4"/>
  <c r="I525" i="7"/>
  <c r="R526" i="7"/>
  <c r="I29" i="3"/>
  <c r="K28" i="3"/>
  <c r="L515" i="6" l="1"/>
  <c r="M515" i="6" s="1"/>
  <c r="O515" i="6"/>
  <c r="J515" i="6" s="1"/>
  <c r="K515" i="6"/>
  <c r="H516" i="6"/>
  <c r="Q516" i="6"/>
  <c r="Q30" i="4"/>
  <c r="O29" i="4"/>
  <c r="J29" i="4" s="1"/>
  <c r="K29" i="4"/>
  <c r="H30" i="4"/>
  <c r="O525" i="7"/>
  <c r="J525" i="7" s="1"/>
  <c r="K525" i="7"/>
  <c r="L525" i="7"/>
  <c r="M525" i="7" s="1"/>
  <c r="Q526" i="7"/>
  <c r="H526" i="7"/>
  <c r="O29" i="3"/>
  <c r="J29" i="3" s="1"/>
  <c r="H30" i="3"/>
  <c r="I516" i="6" l="1"/>
  <c r="R517" i="6"/>
  <c r="R31" i="4"/>
  <c r="I30" i="4"/>
  <c r="I526" i="7"/>
  <c r="R527" i="7"/>
  <c r="I30" i="3"/>
  <c r="K29" i="3"/>
  <c r="O516" i="6" l="1"/>
  <c r="J516" i="6" s="1"/>
  <c r="L516" i="6"/>
  <c r="M516" i="6" s="1"/>
  <c r="H517" i="6"/>
  <c r="Q517" i="6"/>
  <c r="Q31" i="4"/>
  <c r="O30" i="4"/>
  <c r="J30" i="4" s="1"/>
  <c r="K30" i="4"/>
  <c r="H31" i="4"/>
  <c r="O526" i="7"/>
  <c r="J526" i="7" s="1"/>
  <c r="L526" i="7"/>
  <c r="M526" i="7" s="1"/>
  <c r="K526" i="7"/>
  <c r="Q527" i="7"/>
  <c r="H527" i="7"/>
  <c r="O30" i="3"/>
  <c r="J30" i="3" s="1"/>
  <c r="H31" i="3"/>
  <c r="I517" i="6" l="1"/>
  <c r="R518" i="6"/>
  <c r="K516" i="6"/>
  <c r="R32" i="4"/>
  <c r="I31" i="4"/>
  <c r="I527" i="7"/>
  <c r="R528" i="7"/>
  <c r="I31" i="3"/>
  <c r="K30" i="3"/>
  <c r="L517" i="6" l="1"/>
  <c r="M517" i="6" s="1"/>
  <c r="O517" i="6"/>
  <c r="J517" i="6" s="1"/>
  <c r="Q518" i="6"/>
  <c r="H518" i="6"/>
  <c r="Q32" i="4"/>
  <c r="O31" i="4"/>
  <c r="J31" i="4" s="1"/>
  <c r="K31" i="4"/>
  <c r="H32" i="4"/>
  <c r="O527" i="7"/>
  <c r="J527" i="7" s="1"/>
  <c r="L527" i="7"/>
  <c r="M527" i="7" s="1"/>
  <c r="H528" i="7"/>
  <c r="Q528" i="7"/>
  <c r="O31" i="3"/>
  <c r="J31" i="3" s="1"/>
  <c r="H32" i="3"/>
  <c r="K527" i="7" l="1"/>
  <c r="I518" i="6"/>
  <c r="R519" i="6"/>
  <c r="K517" i="6"/>
  <c r="R33" i="4"/>
  <c r="I32" i="4"/>
  <c r="I528" i="7"/>
  <c r="R529" i="7"/>
  <c r="I32" i="3"/>
  <c r="K31" i="3"/>
  <c r="L518" i="6" l="1"/>
  <c r="M518" i="6" s="1"/>
  <c r="O518" i="6"/>
  <c r="J518" i="6" s="1"/>
  <c r="Q519" i="6"/>
  <c r="H519" i="6"/>
  <c r="Q33" i="4"/>
  <c r="O32" i="4"/>
  <c r="J32" i="4" s="1"/>
  <c r="H33" i="4"/>
  <c r="O528" i="7"/>
  <c r="J528" i="7" s="1"/>
  <c r="L528" i="7"/>
  <c r="M528" i="7" s="1"/>
  <c r="H529" i="7"/>
  <c r="Q529" i="7"/>
  <c r="O32" i="3"/>
  <c r="J32" i="3" s="1"/>
  <c r="H33" i="3"/>
  <c r="K528" i="7" l="1"/>
  <c r="I519" i="6"/>
  <c r="R520" i="6"/>
  <c r="K518" i="6"/>
  <c r="K32" i="4"/>
  <c r="R34" i="4"/>
  <c r="I33" i="4"/>
  <c r="I529" i="7"/>
  <c r="R530" i="7"/>
  <c r="I33" i="3"/>
  <c r="K32" i="3"/>
  <c r="O519" i="6" l="1"/>
  <c r="J519" i="6" s="1"/>
  <c r="L519" i="6"/>
  <c r="M519" i="6" s="1"/>
  <c r="K519" i="6"/>
  <c r="Q520" i="6"/>
  <c r="H520" i="6"/>
  <c r="Q34" i="4"/>
  <c r="O33" i="4"/>
  <c r="J33" i="4" s="1"/>
  <c r="K33" i="4"/>
  <c r="H34" i="4"/>
  <c r="O529" i="7"/>
  <c r="J529" i="7" s="1"/>
  <c r="L529" i="7"/>
  <c r="M529" i="7" s="1"/>
  <c r="K529" i="7"/>
  <c r="H530" i="7"/>
  <c r="Q530" i="7"/>
  <c r="O33" i="3"/>
  <c r="J33" i="3" s="1"/>
  <c r="H34" i="3"/>
  <c r="I520" i="6" l="1"/>
  <c r="R521" i="6"/>
  <c r="R35" i="4"/>
  <c r="I34" i="4"/>
  <c r="I530" i="7"/>
  <c r="R531" i="7"/>
  <c r="I34" i="3"/>
  <c r="K33" i="3"/>
  <c r="O520" i="6" l="1"/>
  <c r="J520" i="6" s="1"/>
  <c r="K520" i="6"/>
  <c r="L520" i="6"/>
  <c r="M520" i="6" s="1"/>
  <c r="Q521" i="6"/>
  <c r="H521" i="6"/>
  <c r="Q35" i="4"/>
  <c r="O34" i="4"/>
  <c r="J34" i="4" s="1"/>
  <c r="H35" i="4"/>
  <c r="O530" i="7"/>
  <c r="J530" i="7" s="1"/>
  <c r="L530" i="7"/>
  <c r="M530" i="7" s="1"/>
  <c r="K530" i="7"/>
  <c r="Q531" i="7"/>
  <c r="H531" i="7"/>
  <c r="O34" i="3"/>
  <c r="J34" i="3" s="1"/>
  <c r="H35" i="3"/>
  <c r="I521" i="6" l="1"/>
  <c r="R522" i="6"/>
  <c r="R36" i="4"/>
  <c r="I35" i="4"/>
  <c r="K34" i="4"/>
  <c r="I531" i="7"/>
  <c r="R532" i="7"/>
  <c r="I35" i="3"/>
  <c r="K34" i="3"/>
  <c r="L521" i="6" l="1"/>
  <c r="M521" i="6" s="1"/>
  <c r="O521" i="6"/>
  <c r="J521" i="6" s="1"/>
  <c r="K521" i="6"/>
  <c r="H522" i="6"/>
  <c r="Q522" i="6"/>
  <c r="Q36" i="4"/>
  <c r="O35" i="4"/>
  <c r="J35" i="4" s="1"/>
  <c r="H36" i="4"/>
  <c r="O531" i="7"/>
  <c r="J531" i="7" s="1"/>
  <c r="L531" i="7"/>
  <c r="M531" i="7" s="1"/>
  <c r="Q532" i="7"/>
  <c r="H532" i="7"/>
  <c r="O35" i="3"/>
  <c r="J35" i="3" s="1"/>
  <c r="H36" i="3"/>
  <c r="K531" i="7" l="1"/>
  <c r="I522" i="6"/>
  <c r="R523" i="6"/>
  <c r="K35" i="4"/>
  <c r="R37" i="4"/>
  <c r="I36" i="4"/>
  <c r="I532" i="7"/>
  <c r="R533" i="7"/>
  <c r="I36" i="3"/>
  <c r="K35" i="3"/>
  <c r="L522" i="6" l="1"/>
  <c r="M522" i="6" s="1"/>
  <c r="O522" i="6"/>
  <c r="J522" i="6" s="1"/>
  <c r="H523" i="6"/>
  <c r="Q523" i="6"/>
  <c r="Q37" i="4"/>
  <c r="O36" i="4"/>
  <c r="J36" i="4" s="1"/>
  <c r="H37" i="4"/>
  <c r="O532" i="7"/>
  <c r="J532" i="7" s="1"/>
  <c r="L532" i="7"/>
  <c r="M532" i="7" s="1"/>
  <c r="K532" i="7"/>
  <c r="H533" i="7"/>
  <c r="Q533" i="7"/>
  <c r="O36" i="3"/>
  <c r="J36" i="3" s="1"/>
  <c r="H37" i="3"/>
  <c r="I523" i="6" l="1"/>
  <c r="R524" i="6"/>
  <c r="K522" i="6"/>
  <c r="K36" i="4"/>
  <c r="R38" i="4"/>
  <c r="I37" i="4"/>
  <c r="I533" i="7"/>
  <c r="R534" i="7"/>
  <c r="I37" i="3"/>
  <c r="K36" i="3"/>
  <c r="O523" i="6" l="1"/>
  <c r="J523" i="6" s="1"/>
  <c r="L523" i="6"/>
  <c r="M523" i="6" s="1"/>
  <c r="K523" i="6"/>
  <c r="H524" i="6"/>
  <c r="Q524" i="6"/>
  <c r="Q38" i="4"/>
  <c r="O37" i="4"/>
  <c r="J37" i="4" s="1"/>
  <c r="H38" i="4"/>
  <c r="O533" i="7"/>
  <c r="J533" i="7" s="1"/>
  <c r="L533" i="7"/>
  <c r="M533" i="7" s="1"/>
  <c r="H534" i="7"/>
  <c r="Q534" i="7"/>
  <c r="O37" i="3"/>
  <c r="J37" i="3" s="1"/>
  <c r="H38" i="3"/>
  <c r="K533" i="7" l="1"/>
  <c r="I524" i="6"/>
  <c r="R525" i="6"/>
  <c r="K37" i="4"/>
  <c r="R39" i="4"/>
  <c r="I38" i="4"/>
  <c r="I534" i="7"/>
  <c r="R535" i="7"/>
  <c r="I38" i="3"/>
  <c r="K37" i="3"/>
  <c r="O524" i="6" l="1"/>
  <c r="J524" i="6" s="1"/>
  <c r="L524" i="6"/>
  <c r="M524" i="6" s="1"/>
  <c r="K524" i="6"/>
  <c r="Q525" i="6"/>
  <c r="H525" i="6"/>
  <c r="Q39" i="4"/>
  <c r="O38" i="4"/>
  <c r="J38" i="4" s="1"/>
  <c r="H39" i="4"/>
  <c r="O534" i="7"/>
  <c r="J534" i="7" s="1"/>
  <c r="L534" i="7"/>
  <c r="M534" i="7" s="1"/>
  <c r="H535" i="7"/>
  <c r="Q535" i="7"/>
  <c r="O38" i="3"/>
  <c r="J38" i="3" s="1"/>
  <c r="H39" i="3"/>
  <c r="K534" i="7" l="1"/>
  <c r="I525" i="6"/>
  <c r="R526" i="6"/>
  <c r="K38" i="4"/>
  <c r="R40" i="4"/>
  <c r="I39" i="4"/>
  <c r="I535" i="7"/>
  <c r="R536" i="7"/>
  <c r="I39" i="3"/>
  <c r="K38" i="3"/>
  <c r="O525" i="6" l="1"/>
  <c r="J525" i="6" s="1"/>
  <c r="K525" i="6"/>
  <c r="L525" i="6"/>
  <c r="M525" i="6" s="1"/>
  <c r="Q526" i="6"/>
  <c r="H526" i="6"/>
  <c r="Q40" i="4"/>
  <c r="O39" i="4"/>
  <c r="J39" i="4" s="1"/>
  <c r="K39" i="4"/>
  <c r="H40" i="4"/>
  <c r="O535" i="7"/>
  <c r="J535" i="7" s="1"/>
  <c r="K535" i="7"/>
  <c r="L535" i="7"/>
  <c r="M535" i="7" s="1"/>
  <c r="Q536" i="7"/>
  <c r="H536" i="7"/>
  <c r="O39" i="3"/>
  <c r="J39" i="3" s="1"/>
  <c r="H40" i="3"/>
  <c r="I526" i="6" l="1"/>
  <c r="R527" i="6"/>
  <c r="R41" i="4"/>
  <c r="I40" i="4"/>
  <c r="I536" i="7"/>
  <c r="R537" i="7"/>
  <c r="I40" i="3"/>
  <c r="K39" i="3"/>
  <c r="L526" i="6" l="1"/>
  <c r="M526" i="6" s="1"/>
  <c r="O526" i="6"/>
  <c r="J526" i="6" s="1"/>
  <c r="K526" i="6"/>
  <c r="Q527" i="6"/>
  <c r="H527" i="6"/>
  <c r="Q41" i="4"/>
  <c r="O40" i="4"/>
  <c r="J40" i="4" s="1"/>
  <c r="K40" i="4"/>
  <c r="H41" i="4"/>
  <c r="O536" i="7"/>
  <c r="J536" i="7" s="1"/>
  <c r="L536" i="7"/>
  <c r="M536" i="7" s="1"/>
  <c r="K536" i="7"/>
  <c r="Q537" i="7"/>
  <c r="H537" i="7"/>
  <c r="O40" i="3"/>
  <c r="J40" i="3" s="1"/>
  <c r="H41" i="3"/>
  <c r="I527" i="6" l="1"/>
  <c r="R528" i="6"/>
  <c r="R42" i="4"/>
  <c r="I41" i="4"/>
  <c r="I537" i="7"/>
  <c r="R538" i="7"/>
  <c r="I41" i="3"/>
  <c r="K40" i="3"/>
  <c r="O527" i="6" l="1"/>
  <c r="J527" i="6" s="1"/>
  <c r="L527" i="6"/>
  <c r="M527" i="6" s="1"/>
  <c r="K527" i="6"/>
  <c r="H528" i="6"/>
  <c r="Q528" i="6"/>
  <c r="Q42" i="4"/>
  <c r="O41" i="4"/>
  <c r="J41" i="4" s="1"/>
  <c r="K41" i="4"/>
  <c r="H42" i="4"/>
  <c r="O537" i="7"/>
  <c r="J537" i="7" s="1"/>
  <c r="L537" i="7"/>
  <c r="M537" i="7" s="1"/>
  <c r="K537" i="7"/>
  <c r="H538" i="7"/>
  <c r="Q538" i="7"/>
  <c r="O41" i="3"/>
  <c r="J41" i="3" s="1"/>
  <c r="H42" i="3"/>
  <c r="I528" i="6" l="1"/>
  <c r="R529" i="6"/>
  <c r="R43" i="4"/>
  <c r="I42" i="4"/>
  <c r="I538" i="7"/>
  <c r="R539" i="7"/>
  <c r="I42" i="3"/>
  <c r="K41" i="3"/>
  <c r="L528" i="6" l="1"/>
  <c r="M528" i="6" s="1"/>
  <c r="O528" i="6"/>
  <c r="J528" i="6" s="1"/>
  <c r="K528" i="6"/>
  <c r="Q529" i="6"/>
  <c r="H529" i="6"/>
  <c r="Q43" i="4"/>
  <c r="O42" i="4"/>
  <c r="J42" i="4" s="1"/>
  <c r="K42" i="4"/>
  <c r="H43" i="4"/>
  <c r="O538" i="7"/>
  <c r="J538" i="7" s="1"/>
  <c r="L538" i="7"/>
  <c r="M538" i="7" s="1"/>
  <c r="Q539" i="7"/>
  <c r="H539" i="7"/>
  <c r="O42" i="3"/>
  <c r="J42" i="3" s="1"/>
  <c r="H43" i="3"/>
  <c r="K538" i="7" l="1"/>
  <c r="I529" i="6"/>
  <c r="R530" i="6"/>
  <c r="R44" i="4"/>
  <c r="I43" i="4"/>
  <c r="I539" i="7"/>
  <c r="R540" i="7"/>
  <c r="I43" i="3"/>
  <c r="K42" i="3"/>
  <c r="L529" i="6" l="1"/>
  <c r="M529" i="6" s="1"/>
  <c r="O529" i="6"/>
  <c r="J529" i="6" s="1"/>
  <c r="K529" i="6"/>
  <c r="Q530" i="6"/>
  <c r="H530" i="6"/>
  <c r="Q44" i="4"/>
  <c r="O43" i="4"/>
  <c r="J43" i="4" s="1"/>
  <c r="K43" i="4"/>
  <c r="H44" i="4"/>
  <c r="O539" i="7"/>
  <c r="J539" i="7" s="1"/>
  <c r="L539" i="7"/>
  <c r="M539" i="7" s="1"/>
  <c r="K539" i="7"/>
  <c r="Q540" i="7"/>
  <c r="H540" i="7"/>
  <c r="O43" i="3"/>
  <c r="J43" i="3" s="1"/>
  <c r="H44" i="3"/>
  <c r="I530" i="6" l="1"/>
  <c r="R531" i="6"/>
  <c r="R45" i="4"/>
  <c r="I44" i="4"/>
  <c r="I540" i="7"/>
  <c r="R541" i="7"/>
  <c r="I44" i="3"/>
  <c r="K43" i="3"/>
  <c r="O530" i="6" l="1"/>
  <c r="J530" i="6" s="1"/>
  <c r="K530" i="6"/>
  <c r="L530" i="6"/>
  <c r="M530" i="6" s="1"/>
  <c r="H531" i="6"/>
  <c r="Q531" i="6"/>
  <c r="Q45" i="4"/>
  <c r="O44" i="4"/>
  <c r="J44" i="4" s="1"/>
  <c r="K44" i="4"/>
  <c r="H45" i="4"/>
  <c r="O540" i="7"/>
  <c r="J540" i="7" s="1"/>
  <c r="L540" i="7"/>
  <c r="M540" i="7" s="1"/>
  <c r="H541" i="7"/>
  <c r="Q541" i="7"/>
  <c r="O44" i="3"/>
  <c r="J44" i="3" s="1"/>
  <c r="H45" i="3"/>
  <c r="K540" i="7" l="1"/>
  <c r="I531" i="6"/>
  <c r="R532" i="6"/>
  <c r="R46" i="4"/>
  <c r="I45" i="4"/>
  <c r="I541" i="7"/>
  <c r="R542" i="7"/>
  <c r="I45" i="3"/>
  <c r="K44" i="3"/>
  <c r="O531" i="6" l="1"/>
  <c r="J531" i="6" s="1"/>
  <c r="L531" i="6"/>
  <c r="M531" i="6" s="1"/>
  <c r="K531" i="6"/>
  <c r="Q532" i="6"/>
  <c r="H532" i="6"/>
  <c r="Q46" i="4"/>
  <c r="O45" i="4"/>
  <c r="J45" i="4" s="1"/>
  <c r="K45" i="4"/>
  <c r="H46" i="4"/>
  <c r="O541" i="7"/>
  <c r="J541" i="7" s="1"/>
  <c r="K541" i="7"/>
  <c r="L541" i="7"/>
  <c r="M541" i="7" s="1"/>
  <c r="Q542" i="7"/>
  <c r="H542" i="7"/>
  <c r="O45" i="3"/>
  <c r="J45" i="3" s="1"/>
  <c r="H46" i="3"/>
  <c r="I532" i="6" l="1"/>
  <c r="R533" i="6"/>
  <c r="R47" i="4"/>
  <c r="I46" i="4"/>
  <c r="I542" i="7"/>
  <c r="R543" i="7"/>
  <c r="I46" i="3"/>
  <c r="K45" i="3"/>
  <c r="L532" i="6" l="1"/>
  <c r="M532" i="6" s="1"/>
  <c r="O532" i="6"/>
  <c r="J532" i="6" s="1"/>
  <c r="H533" i="6"/>
  <c r="Q533" i="6"/>
  <c r="Q47" i="4"/>
  <c r="O46" i="4"/>
  <c r="J46" i="4" s="1"/>
  <c r="K46" i="4"/>
  <c r="H47" i="4"/>
  <c r="O542" i="7"/>
  <c r="J542" i="7" s="1"/>
  <c r="L542" i="7"/>
  <c r="M542" i="7" s="1"/>
  <c r="K542" i="7"/>
  <c r="H543" i="7"/>
  <c r="Q543" i="7"/>
  <c r="O46" i="3"/>
  <c r="J46" i="3" s="1"/>
  <c r="H47" i="3"/>
  <c r="I533" i="6" l="1"/>
  <c r="R534" i="6"/>
  <c r="K532" i="6"/>
  <c r="R48" i="4"/>
  <c r="I47" i="4"/>
  <c r="K46" i="3"/>
  <c r="I543" i="7"/>
  <c r="R544" i="7"/>
  <c r="I47" i="3"/>
  <c r="L533" i="6" l="1"/>
  <c r="M533" i="6" s="1"/>
  <c r="O533" i="6"/>
  <c r="J533" i="6" s="1"/>
  <c r="K533" i="6"/>
  <c r="H534" i="6"/>
  <c r="Q534" i="6"/>
  <c r="Q48" i="4"/>
  <c r="O47" i="4"/>
  <c r="J47" i="4" s="1"/>
  <c r="K47" i="4"/>
  <c r="H48" i="4"/>
  <c r="O543" i="7"/>
  <c r="J543" i="7" s="1"/>
  <c r="L543" i="7"/>
  <c r="M543" i="7" s="1"/>
  <c r="K543" i="7"/>
  <c r="H544" i="7"/>
  <c r="Q544" i="7"/>
  <c r="O47" i="3"/>
  <c r="J47" i="3" s="1"/>
  <c r="H48" i="3"/>
  <c r="I534" i="6" l="1"/>
  <c r="R535" i="6"/>
  <c r="R49" i="4"/>
  <c r="I48" i="4"/>
  <c r="I544" i="7"/>
  <c r="R545" i="7"/>
  <c r="I48" i="3"/>
  <c r="K47" i="3"/>
  <c r="O534" i="6" l="1"/>
  <c r="J534" i="6" s="1"/>
  <c r="L534" i="6"/>
  <c r="M534" i="6" s="1"/>
  <c r="K534" i="6"/>
  <c r="H535" i="6"/>
  <c r="Q535" i="6"/>
  <c r="Q49" i="4"/>
  <c r="O48" i="4"/>
  <c r="J48" i="4" s="1"/>
  <c r="H49" i="4"/>
  <c r="O544" i="7"/>
  <c r="J544" i="7" s="1"/>
  <c r="L544" i="7"/>
  <c r="M544" i="7" s="1"/>
  <c r="Q545" i="7"/>
  <c r="H545" i="7"/>
  <c r="O48" i="3"/>
  <c r="J48" i="3" s="1"/>
  <c r="H49" i="3"/>
  <c r="K544" i="7" l="1"/>
  <c r="R536" i="6"/>
  <c r="I535" i="6"/>
  <c r="K48" i="4"/>
  <c r="R50" i="4"/>
  <c r="I49" i="4"/>
  <c r="I545" i="7"/>
  <c r="R546" i="7"/>
  <c r="I49" i="3"/>
  <c r="K48" i="3"/>
  <c r="L535" i="6" l="1"/>
  <c r="M535" i="6" s="1"/>
  <c r="O535" i="6"/>
  <c r="J535" i="6" s="1"/>
  <c r="Q536" i="6"/>
  <c r="H536" i="6"/>
  <c r="K535" i="6"/>
  <c r="Q50" i="4"/>
  <c r="O49" i="4"/>
  <c r="J49" i="4" s="1"/>
  <c r="K49" i="4"/>
  <c r="H50" i="4"/>
  <c r="O545" i="7"/>
  <c r="J545" i="7" s="1"/>
  <c r="L545" i="7"/>
  <c r="M545" i="7" s="1"/>
  <c r="K545" i="7"/>
  <c r="H546" i="7"/>
  <c r="Q546" i="7"/>
  <c r="O49" i="3"/>
  <c r="J49" i="3" s="1"/>
  <c r="H50" i="3"/>
  <c r="I536" i="6" l="1"/>
  <c r="R537" i="6"/>
  <c r="R51" i="4"/>
  <c r="I50" i="4"/>
  <c r="K49" i="3"/>
  <c r="I546" i="7"/>
  <c r="R547" i="7"/>
  <c r="I50" i="3"/>
  <c r="L536" i="6" l="1"/>
  <c r="M536" i="6" s="1"/>
  <c r="O536" i="6"/>
  <c r="J536" i="6" s="1"/>
  <c r="K536" i="6"/>
  <c r="H537" i="6"/>
  <c r="Q537" i="6"/>
  <c r="Q51" i="4"/>
  <c r="O50" i="4"/>
  <c r="J50" i="4" s="1"/>
  <c r="H51" i="4"/>
  <c r="O546" i="7"/>
  <c r="J546" i="7" s="1"/>
  <c r="L546" i="7"/>
  <c r="M546" i="7" s="1"/>
  <c r="Q547" i="7"/>
  <c r="H547" i="7"/>
  <c r="O50" i="3"/>
  <c r="J50" i="3" s="1"/>
  <c r="H51" i="3"/>
  <c r="K546" i="7" l="1"/>
  <c r="I537" i="6"/>
  <c r="R538" i="6"/>
  <c r="R52" i="4"/>
  <c r="I51" i="4"/>
  <c r="K50" i="4"/>
  <c r="K50" i="3"/>
  <c r="I547" i="7"/>
  <c r="R548" i="7"/>
  <c r="I51" i="3"/>
  <c r="O537" i="6" l="1"/>
  <c r="J537" i="6" s="1"/>
  <c r="L537" i="6"/>
  <c r="M537" i="6" s="1"/>
  <c r="K537" i="6"/>
  <c r="Q538" i="6"/>
  <c r="H538" i="6"/>
  <c r="Q52" i="4"/>
  <c r="O51" i="4"/>
  <c r="J51" i="4" s="1"/>
  <c r="K51" i="4"/>
  <c r="H52" i="4"/>
  <c r="L547" i="7"/>
  <c r="M547" i="7" s="1"/>
  <c r="O547" i="7"/>
  <c r="J547" i="7" s="1"/>
  <c r="Q548" i="7"/>
  <c r="H548" i="7"/>
  <c r="O51" i="3"/>
  <c r="J51" i="3" s="1"/>
  <c r="K51" i="3"/>
  <c r="H52" i="3"/>
  <c r="R539" i="6" l="1"/>
  <c r="I538" i="6"/>
  <c r="R53" i="4"/>
  <c r="I52" i="4"/>
  <c r="I548" i="7"/>
  <c r="R549" i="7"/>
  <c r="K547" i="7"/>
  <c r="I52" i="3"/>
  <c r="H539" i="6" l="1"/>
  <c r="O538" i="6"/>
  <c r="J538" i="6" s="1"/>
  <c r="K538" i="6"/>
  <c r="L538" i="6"/>
  <c r="M538" i="6" s="1"/>
  <c r="Q539" i="6"/>
  <c r="Q53" i="4"/>
  <c r="O52" i="4"/>
  <c r="J52" i="4" s="1"/>
  <c r="K52" i="4"/>
  <c r="H53" i="4"/>
  <c r="O548" i="7"/>
  <c r="J548" i="7" s="1"/>
  <c r="L548" i="7"/>
  <c r="M548" i="7" s="1"/>
  <c r="K548" i="7"/>
  <c r="H549" i="7"/>
  <c r="Q549" i="7"/>
  <c r="O52" i="3"/>
  <c r="J52" i="3" s="1"/>
  <c r="K52" i="3"/>
  <c r="H53" i="3"/>
  <c r="I539" i="6" l="1"/>
  <c r="R540" i="6"/>
  <c r="R54" i="4"/>
  <c r="I53" i="4"/>
  <c r="I549" i="7"/>
  <c r="R550" i="7"/>
  <c r="I53" i="3"/>
  <c r="O539" i="6" l="1"/>
  <c r="J539" i="6" s="1"/>
  <c r="L539" i="6"/>
  <c r="M539" i="6" s="1"/>
  <c r="K539" i="6"/>
  <c r="Q540" i="6"/>
  <c r="H540" i="6"/>
  <c r="Q54" i="4"/>
  <c r="O53" i="4"/>
  <c r="J53" i="4" s="1"/>
  <c r="K53" i="4"/>
  <c r="H54" i="4"/>
  <c r="O549" i="7"/>
  <c r="J549" i="7" s="1"/>
  <c r="L549" i="7"/>
  <c r="M549" i="7" s="1"/>
  <c r="H550" i="7"/>
  <c r="Q550" i="7"/>
  <c r="O53" i="3"/>
  <c r="J53" i="3" s="1"/>
  <c r="K53" i="3"/>
  <c r="H54" i="3"/>
  <c r="K549" i="7" l="1"/>
  <c r="R541" i="6"/>
  <c r="I540" i="6"/>
  <c r="R55" i="4"/>
  <c r="I54" i="4"/>
  <c r="I550" i="7"/>
  <c r="R551" i="7"/>
  <c r="I54" i="3"/>
  <c r="L540" i="6" l="1"/>
  <c r="M540" i="6" s="1"/>
  <c r="O540" i="6"/>
  <c r="J540" i="6" s="1"/>
  <c r="K540" i="6"/>
  <c r="Q541" i="6"/>
  <c r="H541" i="6"/>
  <c r="Q55" i="4"/>
  <c r="O54" i="4"/>
  <c r="J54" i="4" s="1"/>
  <c r="K54" i="4"/>
  <c r="H55" i="4"/>
  <c r="O550" i="7"/>
  <c r="J550" i="7" s="1"/>
  <c r="L550" i="7"/>
  <c r="M550" i="7" s="1"/>
  <c r="Q551" i="7"/>
  <c r="H551" i="7"/>
  <c r="O54" i="3"/>
  <c r="J54" i="3" s="1"/>
  <c r="H55" i="3"/>
  <c r="K550" i="7" l="1"/>
  <c r="I541" i="6"/>
  <c r="R542" i="6"/>
  <c r="R56" i="4"/>
  <c r="I55" i="4"/>
  <c r="K54" i="3"/>
  <c r="I551" i="7"/>
  <c r="R552" i="7"/>
  <c r="I55" i="3"/>
  <c r="L541" i="6" l="1"/>
  <c r="M541" i="6" s="1"/>
  <c r="O541" i="6"/>
  <c r="J541" i="6" s="1"/>
  <c r="K541" i="6"/>
  <c r="H542" i="6"/>
  <c r="Q542" i="6"/>
  <c r="Q56" i="4"/>
  <c r="O55" i="4"/>
  <c r="J55" i="4" s="1"/>
  <c r="K55" i="4"/>
  <c r="H56" i="4"/>
  <c r="O551" i="7"/>
  <c r="J551" i="7" s="1"/>
  <c r="L551" i="7"/>
  <c r="M551" i="7" s="1"/>
  <c r="Q552" i="7"/>
  <c r="H552" i="7"/>
  <c r="O55" i="3"/>
  <c r="J55" i="3" s="1"/>
  <c r="H56" i="3"/>
  <c r="K551" i="7" l="1"/>
  <c r="R543" i="6"/>
  <c r="I542" i="6"/>
  <c r="R57" i="4"/>
  <c r="I56" i="4"/>
  <c r="K55" i="3"/>
  <c r="I552" i="7"/>
  <c r="R553" i="7"/>
  <c r="I56" i="3"/>
  <c r="H543" i="6" l="1"/>
  <c r="Q543" i="6"/>
  <c r="O542" i="6"/>
  <c r="J542" i="6" s="1"/>
  <c r="K542" i="6"/>
  <c r="L542" i="6"/>
  <c r="M542" i="6" s="1"/>
  <c r="Q57" i="4"/>
  <c r="O56" i="4"/>
  <c r="J56" i="4" s="1"/>
  <c r="K56" i="4"/>
  <c r="H57" i="4"/>
  <c r="L552" i="7"/>
  <c r="M552" i="7" s="1"/>
  <c r="O552" i="7"/>
  <c r="J552" i="7" s="1"/>
  <c r="K552" i="7"/>
  <c r="H553" i="7"/>
  <c r="Q553" i="7"/>
  <c r="O56" i="3"/>
  <c r="J56" i="3" s="1"/>
  <c r="H57" i="3"/>
  <c r="I543" i="6" l="1"/>
  <c r="R544" i="6"/>
  <c r="R58" i="4"/>
  <c r="I57" i="4"/>
  <c r="K56" i="3"/>
  <c r="I553" i="7"/>
  <c r="R554" i="7"/>
  <c r="I57" i="3"/>
  <c r="L543" i="6" l="1"/>
  <c r="M543" i="6" s="1"/>
  <c r="O543" i="6"/>
  <c r="J543" i="6" s="1"/>
  <c r="K543" i="6"/>
  <c r="Q544" i="6"/>
  <c r="H544" i="6"/>
  <c r="Q58" i="4"/>
  <c r="O57" i="4"/>
  <c r="J57" i="4" s="1"/>
  <c r="K57" i="4"/>
  <c r="H58" i="4"/>
  <c r="O553" i="7"/>
  <c r="J553" i="7" s="1"/>
  <c r="K553" i="7"/>
  <c r="L553" i="7"/>
  <c r="M553" i="7" s="1"/>
  <c r="H554" i="7"/>
  <c r="Q554" i="7"/>
  <c r="O57" i="3"/>
  <c r="J57" i="3" s="1"/>
  <c r="H58" i="3"/>
  <c r="I544" i="6" l="1"/>
  <c r="R545" i="6"/>
  <c r="R59" i="4"/>
  <c r="I58" i="4"/>
  <c r="K57" i="3"/>
  <c r="I554" i="7"/>
  <c r="R555" i="7"/>
  <c r="I58" i="3"/>
  <c r="L544" i="6" l="1"/>
  <c r="M544" i="6" s="1"/>
  <c r="O544" i="6"/>
  <c r="J544" i="6" s="1"/>
  <c r="K544" i="6"/>
  <c r="H545" i="6"/>
  <c r="Q545" i="6"/>
  <c r="Q59" i="4"/>
  <c r="O58" i="4"/>
  <c r="J58" i="4" s="1"/>
  <c r="K58" i="4"/>
  <c r="H59" i="4"/>
  <c r="O554" i="7"/>
  <c r="J554" i="7" s="1"/>
  <c r="L554" i="7"/>
  <c r="M554" i="7" s="1"/>
  <c r="K554" i="7"/>
  <c r="H555" i="7"/>
  <c r="Q555" i="7"/>
  <c r="O58" i="3"/>
  <c r="J58" i="3" s="1"/>
  <c r="H59" i="3"/>
  <c r="I545" i="6" l="1"/>
  <c r="R546" i="6"/>
  <c r="R60" i="4"/>
  <c r="I59" i="4"/>
  <c r="K58" i="3"/>
  <c r="I555" i="7"/>
  <c r="R556" i="7"/>
  <c r="I59" i="3"/>
  <c r="L545" i="6" l="1"/>
  <c r="M545" i="6" s="1"/>
  <c r="O545" i="6"/>
  <c r="J545" i="6" s="1"/>
  <c r="H546" i="6"/>
  <c r="Q546" i="6"/>
  <c r="Q60" i="4"/>
  <c r="O59" i="4"/>
  <c r="J59" i="4" s="1"/>
  <c r="K59" i="4"/>
  <c r="H60" i="4"/>
  <c r="O555" i="7"/>
  <c r="J555" i="7" s="1"/>
  <c r="L555" i="7"/>
  <c r="M555" i="7" s="1"/>
  <c r="K555" i="7"/>
  <c r="H556" i="7"/>
  <c r="Q556" i="7"/>
  <c r="O59" i="3"/>
  <c r="J59" i="3" s="1"/>
  <c r="K59" i="3"/>
  <c r="H60" i="3"/>
  <c r="R547" i="6" l="1"/>
  <c r="I546" i="6"/>
  <c r="K545" i="6"/>
  <c r="R61" i="4"/>
  <c r="I60" i="4"/>
  <c r="I556" i="7"/>
  <c r="R557" i="7"/>
  <c r="I60" i="3"/>
  <c r="H547" i="6" l="1"/>
  <c r="Q547" i="6"/>
  <c r="O546" i="6"/>
  <c r="J546" i="6" s="1"/>
  <c r="L546" i="6"/>
  <c r="M546" i="6" s="1"/>
  <c r="Q61" i="4"/>
  <c r="O60" i="4"/>
  <c r="J60" i="4" s="1"/>
  <c r="H61" i="4"/>
  <c r="O556" i="7"/>
  <c r="J556" i="7" s="1"/>
  <c r="L556" i="7"/>
  <c r="M556" i="7" s="1"/>
  <c r="K556" i="7"/>
  <c r="H557" i="7"/>
  <c r="Q557" i="7"/>
  <c r="O60" i="3"/>
  <c r="J60" i="3" s="1"/>
  <c r="H61" i="3"/>
  <c r="K546" i="6" l="1"/>
  <c r="I547" i="6"/>
  <c r="R548" i="6"/>
  <c r="K60" i="4"/>
  <c r="R62" i="4"/>
  <c r="I61" i="4"/>
  <c r="K60" i="3"/>
  <c r="I557" i="7"/>
  <c r="R558" i="7"/>
  <c r="I61" i="3"/>
  <c r="O547" i="6" l="1"/>
  <c r="J547" i="6" s="1"/>
  <c r="L547" i="6"/>
  <c r="M547" i="6" s="1"/>
  <c r="K547" i="6"/>
  <c r="H548" i="6"/>
  <c r="Q548" i="6"/>
  <c r="Q62" i="4"/>
  <c r="O61" i="4"/>
  <c r="J61" i="4" s="1"/>
  <c r="H62" i="4"/>
  <c r="O557" i="7"/>
  <c r="J557" i="7" s="1"/>
  <c r="L557" i="7"/>
  <c r="M557" i="7" s="1"/>
  <c r="H558" i="7"/>
  <c r="Q558" i="7"/>
  <c r="O61" i="3"/>
  <c r="J61" i="3" s="1"/>
  <c r="H62" i="3"/>
  <c r="K557" i="7" l="1"/>
  <c r="I548" i="6"/>
  <c r="R549" i="6"/>
  <c r="K61" i="4"/>
  <c r="R63" i="4"/>
  <c r="I62" i="4"/>
  <c r="K61" i="3"/>
  <c r="I558" i="7"/>
  <c r="R559" i="7"/>
  <c r="I62" i="3"/>
  <c r="L548" i="6" l="1"/>
  <c r="M548" i="6" s="1"/>
  <c r="O548" i="6"/>
  <c r="J548" i="6" s="1"/>
  <c r="H549" i="6"/>
  <c r="Q549" i="6"/>
  <c r="Q63" i="4"/>
  <c r="O62" i="4"/>
  <c r="J62" i="4" s="1"/>
  <c r="K62" i="4"/>
  <c r="H63" i="4"/>
  <c r="L558" i="7"/>
  <c r="M558" i="7" s="1"/>
  <c r="O558" i="7"/>
  <c r="J558" i="7" s="1"/>
  <c r="Q559" i="7"/>
  <c r="H559" i="7"/>
  <c r="O62" i="3"/>
  <c r="J62" i="3" s="1"/>
  <c r="K62" i="3"/>
  <c r="H63" i="3"/>
  <c r="I549" i="6" l="1"/>
  <c r="R550" i="6"/>
  <c r="K548" i="6"/>
  <c r="R64" i="4"/>
  <c r="I63" i="4"/>
  <c r="I559" i="7"/>
  <c r="R560" i="7"/>
  <c r="K558" i="7"/>
  <c r="I63" i="3"/>
  <c r="O549" i="6" l="1"/>
  <c r="J549" i="6" s="1"/>
  <c r="K549" i="6"/>
  <c r="L549" i="6"/>
  <c r="M549" i="6" s="1"/>
  <c r="H550" i="6"/>
  <c r="Q550" i="6"/>
  <c r="Q64" i="4"/>
  <c r="O63" i="4"/>
  <c r="J63" i="4" s="1"/>
  <c r="H64" i="4"/>
  <c r="O559" i="7"/>
  <c r="J559" i="7" s="1"/>
  <c r="L559" i="7"/>
  <c r="M559" i="7" s="1"/>
  <c r="K559" i="7"/>
  <c r="H560" i="7"/>
  <c r="Q560" i="7"/>
  <c r="O63" i="3"/>
  <c r="J63" i="3" s="1"/>
  <c r="H64" i="3"/>
  <c r="I550" i="6" l="1"/>
  <c r="R551" i="6"/>
  <c r="K63" i="4"/>
  <c r="I64" i="4"/>
  <c r="K63" i="3"/>
  <c r="I560" i="7"/>
  <c r="R561" i="7"/>
  <c r="I64" i="3"/>
  <c r="O550" i="6" l="1"/>
  <c r="J550" i="6" s="1"/>
  <c r="L550" i="6"/>
  <c r="M550" i="6" s="1"/>
  <c r="K550" i="6"/>
  <c r="Q551" i="6"/>
  <c r="H551" i="6"/>
  <c r="O64" i="4"/>
  <c r="J64" i="4" s="1"/>
  <c r="K64" i="4"/>
  <c r="O560" i="7"/>
  <c r="J560" i="7" s="1"/>
  <c r="L560" i="7"/>
  <c r="M560" i="7" s="1"/>
  <c r="K560" i="7"/>
  <c r="H561" i="7"/>
  <c r="Q561" i="7"/>
  <c r="O64" i="3"/>
  <c r="J64" i="3" s="1"/>
  <c r="K64" i="3"/>
  <c r="H65" i="3"/>
  <c r="R552" i="6" l="1"/>
  <c r="I551" i="6"/>
  <c r="I561" i="7"/>
  <c r="R562" i="7"/>
  <c r="I65" i="3"/>
  <c r="Q552" i="6" l="1"/>
  <c r="H552" i="6"/>
  <c r="O551" i="6"/>
  <c r="J551" i="6" s="1"/>
  <c r="L551" i="6"/>
  <c r="M551" i="6" s="1"/>
  <c r="O561" i="7"/>
  <c r="J561" i="7" s="1"/>
  <c r="L561" i="7"/>
  <c r="M561" i="7" s="1"/>
  <c r="K561" i="7"/>
  <c r="H562" i="7"/>
  <c r="Q562" i="7"/>
  <c r="O65" i="3"/>
  <c r="J65" i="3" s="1"/>
  <c r="K65" i="3"/>
  <c r="H66" i="3"/>
  <c r="K551" i="6" l="1"/>
  <c r="I552" i="6"/>
  <c r="R553" i="6"/>
  <c r="R65" i="4"/>
  <c r="I562" i="7"/>
  <c r="R563" i="7"/>
  <c r="I66" i="3"/>
  <c r="O552" i="6" l="1"/>
  <c r="J552" i="6" s="1"/>
  <c r="L552" i="6"/>
  <c r="M552" i="6" s="1"/>
  <c r="K552" i="6"/>
  <c r="Q553" i="6"/>
  <c r="H553" i="6"/>
  <c r="Q65" i="4"/>
  <c r="H65" i="4"/>
  <c r="O562" i="7"/>
  <c r="J562" i="7" s="1"/>
  <c r="L562" i="7"/>
  <c r="M562" i="7" s="1"/>
  <c r="K562" i="7"/>
  <c r="H563" i="7"/>
  <c r="Q563" i="7"/>
  <c r="O66" i="3"/>
  <c r="J66" i="3" s="1"/>
  <c r="H67" i="3"/>
  <c r="I553" i="6" l="1"/>
  <c r="R66" i="4"/>
  <c r="I65" i="4"/>
  <c r="K66" i="3"/>
  <c r="I563" i="7"/>
  <c r="R564" i="7"/>
  <c r="I67" i="3"/>
  <c r="L553" i="6" l="1"/>
  <c r="M553" i="6" s="1"/>
  <c r="O553" i="6"/>
  <c r="J553" i="6" s="1"/>
  <c r="K553" i="6"/>
  <c r="Q66" i="4"/>
  <c r="H66" i="4"/>
  <c r="O65" i="4"/>
  <c r="J65" i="4" s="1"/>
  <c r="O563" i="7"/>
  <c r="J563" i="7" s="1"/>
  <c r="L563" i="7"/>
  <c r="M563" i="7" s="1"/>
  <c r="Q564" i="7"/>
  <c r="H564" i="7"/>
  <c r="O67" i="3"/>
  <c r="J67" i="3" s="1"/>
  <c r="H68" i="3"/>
  <c r="K563" i="7" l="1"/>
  <c r="I66" i="4"/>
  <c r="R67" i="4"/>
  <c r="K65" i="4"/>
  <c r="K67" i="3"/>
  <c r="I564" i="7"/>
  <c r="R565" i="7"/>
  <c r="I68" i="3"/>
  <c r="O66" i="4" l="1"/>
  <c r="J66" i="4" s="1"/>
  <c r="K66" i="4"/>
  <c r="Q67" i="4"/>
  <c r="H67" i="4"/>
  <c r="O564" i="7"/>
  <c r="J564" i="7" s="1"/>
  <c r="L564" i="7"/>
  <c r="M564" i="7" s="1"/>
  <c r="H565" i="7"/>
  <c r="Q565" i="7"/>
  <c r="O68" i="3"/>
  <c r="J68" i="3" s="1"/>
  <c r="K68" i="3"/>
  <c r="H69" i="3"/>
  <c r="K564" i="7" l="1"/>
  <c r="R554" i="6"/>
  <c r="I67" i="4"/>
  <c r="R68" i="4"/>
  <c r="I565" i="7"/>
  <c r="R566" i="7"/>
  <c r="I69" i="3"/>
  <c r="Q554" i="6" l="1"/>
  <c r="H554" i="6"/>
  <c r="O67" i="4"/>
  <c r="J67" i="4" s="1"/>
  <c r="K67" i="4"/>
  <c r="H68" i="4"/>
  <c r="Q68" i="4"/>
  <c r="O565" i="7"/>
  <c r="J565" i="7" s="1"/>
  <c r="L565" i="7"/>
  <c r="M565" i="7" s="1"/>
  <c r="H566" i="7"/>
  <c r="Q566" i="7"/>
  <c r="O69" i="3"/>
  <c r="J69" i="3" s="1"/>
  <c r="H70" i="3"/>
  <c r="I554" i="6" l="1"/>
  <c r="R555" i="6"/>
  <c r="I68" i="4"/>
  <c r="R69" i="4"/>
  <c r="I566" i="7"/>
  <c r="R567" i="7"/>
  <c r="K565" i="7"/>
  <c r="I70" i="3"/>
  <c r="K69" i="3"/>
  <c r="O554" i="6" l="1"/>
  <c r="J554" i="6" s="1"/>
  <c r="L554" i="6"/>
  <c r="M554" i="6" s="1"/>
  <c r="H555" i="6"/>
  <c r="Q555" i="6"/>
  <c r="O68" i="4"/>
  <c r="J68" i="4" s="1"/>
  <c r="K68" i="4"/>
  <c r="Q69" i="4"/>
  <c r="H69" i="4"/>
  <c r="O566" i="7"/>
  <c r="J566" i="7" s="1"/>
  <c r="L566" i="7"/>
  <c r="M566" i="7" s="1"/>
  <c r="K566" i="7"/>
  <c r="Q567" i="7"/>
  <c r="H567" i="7"/>
  <c r="O70" i="3"/>
  <c r="J70" i="3" s="1"/>
  <c r="H71" i="3"/>
  <c r="K554" i="6" l="1"/>
  <c r="I555" i="6"/>
  <c r="R70" i="4"/>
  <c r="I69" i="4"/>
  <c r="K70" i="3"/>
  <c r="I567" i="7"/>
  <c r="R568" i="7"/>
  <c r="I71" i="3"/>
  <c r="O555" i="6" l="1"/>
  <c r="J555" i="6" s="1"/>
  <c r="L555" i="6"/>
  <c r="M555" i="6" s="1"/>
  <c r="H70" i="4"/>
  <c r="Q70" i="4"/>
  <c r="O69" i="4"/>
  <c r="O567" i="7"/>
  <c r="J567" i="7" s="1"/>
  <c r="L567" i="7"/>
  <c r="M567" i="7" s="1"/>
  <c r="K567" i="7"/>
  <c r="Q568" i="7"/>
  <c r="H568" i="7"/>
  <c r="O71" i="3"/>
  <c r="J71" i="3" s="1"/>
  <c r="H72" i="3"/>
  <c r="K555" i="6" l="1"/>
  <c r="J69" i="4"/>
  <c r="K69" i="4"/>
  <c r="I70" i="4"/>
  <c r="R71" i="4"/>
  <c r="K71" i="3"/>
  <c r="I568" i="7"/>
  <c r="R569" i="7"/>
  <c r="I72" i="3"/>
  <c r="O70" i="4" l="1"/>
  <c r="J70" i="4" s="1"/>
  <c r="K70" i="4"/>
  <c r="H71" i="4"/>
  <c r="Q71" i="4"/>
  <c r="O568" i="7"/>
  <c r="J568" i="7" s="1"/>
  <c r="K568" i="7"/>
  <c r="L568" i="7"/>
  <c r="M568" i="7" s="1"/>
  <c r="Q569" i="7"/>
  <c r="H569" i="7"/>
  <c r="O72" i="3"/>
  <c r="J72" i="3" s="1"/>
  <c r="H73" i="3"/>
  <c r="I71" i="4" l="1"/>
  <c r="R72" i="4"/>
  <c r="K72" i="3"/>
  <c r="I569" i="7"/>
  <c r="R570" i="7"/>
  <c r="I73" i="3"/>
  <c r="O71" i="4" l="1"/>
  <c r="J71" i="4" s="1"/>
  <c r="H72" i="4"/>
  <c r="Q72" i="4"/>
  <c r="O569" i="7"/>
  <c r="J569" i="7" s="1"/>
  <c r="L569" i="7"/>
  <c r="M569" i="7" s="1"/>
  <c r="Q570" i="7"/>
  <c r="H570" i="7"/>
  <c r="O73" i="3"/>
  <c r="J73" i="3" s="1"/>
  <c r="K73" i="3"/>
  <c r="H74" i="3"/>
  <c r="R556" i="6" l="1"/>
  <c r="I72" i="4"/>
  <c r="R73" i="4"/>
  <c r="K71" i="4"/>
  <c r="I570" i="7"/>
  <c r="R571" i="7"/>
  <c r="K569" i="7"/>
  <c r="I74" i="3"/>
  <c r="H556" i="6" l="1"/>
  <c r="Q556" i="6"/>
  <c r="O72" i="4"/>
  <c r="J72" i="4" s="1"/>
  <c r="H73" i="4"/>
  <c r="Q73" i="4"/>
  <c r="O570" i="7"/>
  <c r="J570" i="7" s="1"/>
  <c r="L570" i="7"/>
  <c r="M570" i="7" s="1"/>
  <c r="K570" i="7"/>
  <c r="Q571" i="7"/>
  <c r="H571" i="7"/>
  <c r="O74" i="3"/>
  <c r="J74" i="3" s="1"/>
  <c r="H75" i="3"/>
  <c r="I556" i="6" l="1"/>
  <c r="R557" i="6"/>
  <c r="I73" i="4"/>
  <c r="R74" i="4"/>
  <c r="K72" i="4"/>
  <c r="K74" i="3"/>
  <c r="I571" i="7"/>
  <c r="R572" i="7"/>
  <c r="I75" i="3"/>
  <c r="L556" i="6" l="1"/>
  <c r="M556" i="6" s="1"/>
  <c r="O556" i="6"/>
  <c r="J556" i="6" s="1"/>
  <c r="Q557" i="6"/>
  <c r="H557" i="6"/>
  <c r="O73" i="4"/>
  <c r="J73" i="4" s="1"/>
  <c r="K73" i="4"/>
  <c r="H74" i="4"/>
  <c r="Q74" i="4"/>
  <c r="O571" i="7"/>
  <c r="J571" i="7" s="1"/>
  <c r="L571" i="7"/>
  <c r="M571" i="7" s="1"/>
  <c r="K571" i="7"/>
  <c r="Q572" i="7"/>
  <c r="H572" i="7"/>
  <c r="O75" i="3"/>
  <c r="J75" i="3" s="1"/>
  <c r="H76" i="3"/>
  <c r="R558" i="6" l="1"/>
  <c r="K556" i="6"/>
  <c r="I557" i="6"/>
  <c r="I74" i="4"/>
  <c r="R75" i="4"/>
  <c r="K75" i="3"/>
  <c r="I572" i="7"/>
  <c r="R573" i="7"/>
  <c r="I76" i="3"/>
  <c r="H558" i="6" l="1"/>
  <c r="Q558" i="6"/>
  <c r="L557" i="6"/>
  <c r="M557" i="6" s="1"/>
  <c r="O557" i="6"/>
  <c r="J557" i="6" s="1"/>
  <c r="K557" i="6"/>
  <c r="O74" i="4"/>
  <c r="J74" i="4" s="1"/>
  <c r="H75" i="4"/>
  <c r="Q75" i="4"/>
  <c r="O572" i="7"/>
  <c r="J572" i="7" s="1"/>
  <c r="L572" i="7"/>
  <c r="M572" i="7" s="1"/>
  <c r="K572" i="7"/>
  <c r="H573" i="7"/>
  <c r="Q573" i="7"/>
  <c r="O76" i="3"/>
  <c r="J76" i="3" s="1"/>
  <c r="H77" i="3"/>
  <c r="I558" i="6" l="1"/>
  <c r="R559" i="6"/>
  <c r="I75" i="4"/>
  <c r="R76" i="4"/>
  <c r="K74" i="4"/>
  <c r="I573" i="7"/>
  <c r="R574" i="7"/>
  <c r="I77" i="3"/>
  <c r="K76" i="3"/>
  <c r="L558" i="6" l="1"/>
  <c r="M558" i="6" s="1"/>
  <c r="O558" i="6"/>
  <c r="J558" i="6" s="1"/>
  <c r="K558" i="6"/>
  <c r="Q559" i="6"/>
  <c r="H559" i="6"/>
  <c r="O75" i="4"/>
  <c r="J75" i="4" s="1"/>
  <c r="K75" i="4"/>
  <c r="Q76" i="4"/>
  <c r="H76" i="4"/>
  <c r="O573" i="7"/>
  <c r="J573" i="7" s="1"/>
  <c r="L573" i="7"/>
  <c r="M573" i="7" s="1"/>
  <c r="K573" i="7"/>
  <c r="H574" i="7"/>
  <c r="Q574" i="7"/>
  <c r="O77" i="3"/>
  <c r="J77" i="3" s="1"/>
  <c r="H78" i="3"/>
  <c r="I559" i="6" l="1"/>
  <c r="R560" i="6"/>
  <c r="I76" i="4"/>
  <c r="R77" i="4"/>
  <c r="K77" i="3"/>
  <c r="I574" i="7"/>
  <c r="R575" i="7"/>
  <c r="I78" i="3"/>
  <c r="O559" i="6" l="1"/>
  <c r="J559" i="6" s="1"/>
  <c r="K559" i="6"/>
  <c r="L559" i="6"/>
  <c r="M559" i="6" s="1"/>
  <c r="Q560" i="6"/>
  <c r="H560" i="6"/>
  <c r="O76" i="4"/>
  <c r="J76" i="4" s="1"/>
  <c r="Q77" i="4"/>
  <c r="H77" i="4"/>
  <c r="L574" i="7"/>
  <c r="M574" i="7" s="1"/>
  <c r="O574" i="7"/>
  <c r="J574" i="7" s="1"/>
  <c r="K574" i="7"/>
  <c r="H575" i="7"/>
  <c r="Q575" i="7"/>
  <c r="O78" i="3"/>
  <c r="J78" i="3" s="1"/>
  <c r="H79" i="3"/>
  <c r="I560" i="6" l="1"/>
  <c r="R561" i="6"/>
  <c r="I77" i="4"/>
  <c r="R78" i="4"/>
  <c r="K76" i="4"/>
  <c r="K78" i="3"/>
  <c r="I575" i="7"/>
  <c r="R576" i="7"/>
  <c r="I79" i="3"/>
  <c r="O560" i="6" l="1"/>
  <c r="J560" i="6" s="1"/>
  <c r="L560" i="6"/>
  <c r="M560" i="6" s="1"/>
  <c r="K560" i="6"/>
  <c r="Q561" i="6"/>
  <c r="H561" i="6"/>
  <c r="O77" i="4"/>
  <c r="J77" i="4" s="1"/>
  <c r="K77" i="4"/>
  <c r="H78" i="4"/>
  <c r="Q78" i="4"/>
  <c r="O575" i="7"/>
  <c r="J575" i="7" s="1"/>
  <c r="K575" i="7"/>
  <c r="L575" i="7"/>
  <c r="M575" i="7" s="1"/>
  <c r="H576" i="7"/>
  <c r="Q576" i="7"/>
  <c r="O79" i="3"/>
  <c r="J79" i="3" s="1"/>
  <c r="H80" i="3"/>
  <c r="R562" i="6" l="1"/>
  <c r="I561" i="6"/>
  <c r="I78" i="4"/>
  <c r="R79" i="4"/>
  <c r="I576" i="7"/>
  <c r="R577" i="7"/>
  <c r="K79" i="3"/>
  <c r="I80" i="3"/>
  <c r="Q562" i="6" l="1"/>
  <c r="H562" i="6"/>
  <c r="O561" i="6"/>
  <c r="J561" i="6" s="1"/>
  <c r="L561" i="6"/>
  <c r="M561" i="6" s="1"/>
  <c r="O78" i="4"/>
  <c r="J78" i="4" s="1"/>
  <c r="K78" i="4"/>
  <c r="Q79" i="4"/>
  <c r="H79" i="4"/>
  <c r="O576" i="7"/>
  <c r="J576" i="7" s="1"/>
  <c r="L576" i="7"/>
  <c r="M576" i="7" s="1"/>
  <c r="K576" i="7"/>
  <c r="Q577" i="7"/>
  <c r="H577" i="7"/>
  <c r="O80" i="3"/>
  <c r="J80" i="3" s="1"/>
  <c r="H81" i="3"/>
  <c r="K561" i="6" l="1"/>
  <c r="I562" i="6"/>
  <c r="R563" i="6"/>
  <c r="I79" i="4"/>
  <c r="R80" i="4"/>
  <c r="K80" i="3"/>
  <c r="I577" i="7"/>
  <c r="R578" i="7"/>
  <c r="I81" i="3"/>
  <c r="L562" i="6" l="1"/>
  <c r="M562" i="6" s="1"/>
  <c r="O562" i="6"/>
  <c r="J562" i="6" s="1"/>
  <c r="H563" i="6"/>
  <c r="Q563" i="6"/>
  <c r="O79" i="4"/>
  <c r="J79" i="4" s="1"/>
  <c r="K79" i="4"/>
  <c r="Q80" i="4"/>
  <c r="H80" i="4"/>
  <c r="O577" i="7"/>
  <c r="J577" i="7" s="1"/>
  <c r="L577" i="7"/>
  <c r="M577" i="7" s="1"/>
  <c r="H578" i="7"/>
  <c r="Q578" i="7"/>
  <c r="O81" i="3"/>
  <c r="J81" i="3" s="1"/>
  <c r="H82" i="3"/>
  <c r="K577" i="7" l="1"/>
  <c r="R564" i="6"/>
  <c r="I563" i="6"/>
  <c r="K562" i="6"/>
  <c r="I80" i="4"/>
  <c r="R81" i="4"/>
  <c r="K81" i="3"/>
  <c r="I578" i="7"/>
  <c r="R579" i="7"/>
  <c r="I82" i="3"/>
  <c r="Q564" i="6" l="1"/>
  <c r="H564" i="6"/>
  <c r="O563" i="6"/>
  <c r="J563" i="6" s="1"/>
  <c r="K563" i="6"/>
  <c r="L563" i="6"/>
  <c r="M563" i="6" s="1"/>
  <c r="O80" i="4"/>
  <c r="J80" i="4" s="1"/>
  <c r="K80" i="4"/>
  <c r="Q81" i="4"/>
  <c r="H81" i="4"/>
  <c r="O578" i="7"/>
  <c r="J578" i="7" s="1"/>
  <c r="L578" i="7"/>
  <c r="M578" i="7" s="1"/>
  <c r="K578" i="7"/>
  <c r="H579" i="7"/>
  <c r="Q579" i="7"/>
  <c r="O82" i="3"/>
  <c r="J82" i="3" s="1"/>
  <c r="H83" i="3"/>
  <c r="I564" i="6" l="1"/>
  <c r="R565" i="6"/>
  <c r="I81" i="4"/>
  <c r="R82" i="4"/>
  <c r="K82" i="3"/>
  <c r="I579" i="7"/>
  <c r="R580" i="7"/>
  <c r="I83" i="3"/>
  <c r="O564" i="6" l="1"/>
  <c r="J564" i="6" s="1"/>
  <c r="K564" i="6"/>
  <c r="L564" i="6"/>
  <c r="M564" i="6" s="1"/>
  <c r="Q565" i="6"/>
  <c r="H565" i="6"/>
  <c r="O81" i="4"/>
  <c r="J81" i="4" s="1"/>
  <c r="K81" i="4"/>
  <c r="H82" i="4"/>
  <c r="Q82" i="4"/>
  <c r="O579" i="7"/>
  <c r="J579" i="7" s="1"/>
  <c r="L579" i="7"/>
  <c r="M579" i="7" s="1"/>
  <c r="K579" i="7"/>
  <c r="H580" i="7"/>
  <c r="Q580" i="7"/>
  <c r="O83" i="3"/>
  <c r="J83" i="3" s="1"/>
  <c r="H84" i="3"/>
  <c r="I565" i="6" l="1"/>
  <c r="R566" i="6"/>
  <c r="I82" i="4"/>
  <c r="R83" i="4"/>
  <c r="K83" i="3"/>
  <c r="I580" i="7"/>
  <c r="R581" i="7"/>
  <c r="I84" i="3"/>
  <c r="L565" i="6" l="1"/>
  <c r="M565" i="6" s="1"/>
  <c r="O565" i="6"/>
  <c r="J565" i="6" s="1"/>
  <c r="K565" i="6"/>
  <c r="H566" i="6"/>
  <c r="Q566" i="6"/>
  <c r="O82" i="4"/>
  <c r="J82" i="4" s="1"/>
  <c r="K82" i="4"/>
  <c r="Q83" i="4"/>
  <c r="H83" i="4"/>
  <c r="O580" i="7"/>
  <c r="J580" i="7" s="1"/>
  <c r="L580" i="7"/>
  <c r="M580" i="7" s="1"/>
  <c r="K580" i="7"/>
  <c r="Q581" i="7"/>
  <c r="H581" i="7"/>
  <c r="O84" i="3"/>
  <c r="J84" i="3" s="1"/>
  <c r="K84" i="3"/>
  <c r="H85" i="3"/>
  <c r="I566" i="6" l="1"/>
  <c r="R567" i="6"/>
  <c r="I83" i="4"/>
  <c r="R84" i="4"/>
  <c r="I581" i="7"/>
  <c r="R582" i="7"/>
  <c r="I85" i="3"/>
  <c r="O566" i="6" l="1"/>
  <c r="J566" i="6" s="1"/>
  <c r="L566" i="6"/>
  <c r="M566" i="6" s="1"/>
  <c r="K566" i="6"/>
  <c r="H567" i="6"/>
  <c r="Q567" i="6"/>
  <c r="O83" i="4"/>
  <c r="J83" i="4" s="1"/>
  <c r="K83" i="4"/>
  <c r="Q84" i="4"/>
  <c r="H84" i="4"/>
  <c r="O581" i="7"/>
  <c r="L581" i="7"/>
  <c r="M581" i="7" s="1"/>
  <c r="K581" i="7"/>
  <c r="Q582" i="7"/>
  <c r="H582" i="7"/>
  <c r="O85" i="3"/>
  <c r="J85" i="3" s="1"/>
  <c r="H86" i="3"/>
  <c r="R568" i="6" l="1"/>
  <c r="I567" i="6"/>
  <c r="I84" i="4"/>
  <c r="R85" i="4"/>
  <c r="K85" i="3"/>
  <c r="I582" i="7"/>
  <c r="R583" i="7"/>
  <c r="J581" i="7"/>
  <c r="I86" i="3"/>
  <c r="H568" i="6" l="1"/>
  <c r="Q568" i="6"/>
  <c r="O567" i="6"/>
  <c r="J567" i="6" s="1"/>
  <c r="K567" i="6"/>
  <c r="L567" i="6"/>
  <c r="M567" i="6" s="1"/>
  <c r="O84" i="4"/>
  <c r="J84" i="4" s="1"/>
  <c r="H85" i="4"/>
  <c r="Q85" i="4"/>
  <c r="O582" i="7"/>
  <c r="K582" i="7" s="1"/>
  <c r="L582" i="7"/>
  <c r="M582" i="7" s="1"/>
  <c r="Q583" i="7"/>
  <c r="H583" i="7"/>
  <c r="O86" i="3"/>
  <c r="J86" i="3" s="1"/>
  <c r="H87" i="3"/>
  <c r="I568" i="6" l="1"/>
  <c r="R569" i="6"/>
  <c r="I85" i="4"/>
  <c r="R86" i="4"/>
  <c r="K84" i="4"/>
  <c r="K86" i="3"/>
  <c r="I583" i="7"/>
  <c r="R584" i="7"/>
  <c r="J582" i="7"/>
  <c r="I87" i="3"/>
  <c r="L568" i="6" l="1"/>
  <c r="M568" i="6" s="1"/>
  <c r="O568" i="6"/>
  <c r="J568" i="6" s="1"/>
  <c r="K568" i="6"/>
  <c r="H569" i="6"/>
  <c r="Q569" i="6"/>
  <c r="O85" i="4"/>
  <c r="J85" i="4" s="1"/>
  <c r="K85" i="4"/>
  <c r="H86" i="4"/>
  <c r="Q86" i="4"/>
  <c r="O583" i="7"/>
  <c r="K583" i="7"/>
  <c r="L583" i="7"/>
  <c r="M583" i="7" s="1"/>
  <c r="Q584" i="7"/>
  <c r="H584" i="7"/>
  <c r="O87" i="3"/>
  <c r="J87" i="3" s="1"/>
  <c r="H88" i="3"/>
  <c r="I569" i="6" l="1"/>
  <c r="R570" i="6"/>
  <c r="I86" i="4"/>
  <c r="R87" i="4"/>
  <c r="K87" i="3"/>
  <c r="I584" i="7"/>
  <c r="R585" i="7"/>
  <c r="J583" i="7"/>
  <c r="I88" i="3"/>
  <c r="L569" i="6" l="1"/>
  <c r="M569" i="6" s="1"/>
  <c r="O569" i="6"/>
  <c r="J569" i="6" s="1"/>
  <c r="K569" i="6"/>
  <c r="Q570" i="6"/>
  <c r="H570" i="6"/>
  <c r="O86" i="4"/>
  <c r="J86" i="4" s="1"/>
  <c r="K86" i="4"/>
  <c r="Q87" i="4"/>
  <c r="H87" i="4"/>
  <c r="L584" i="7"/>
  <c r="M584" i="7" s="1"/>
  <c r="O584" i="7"/>
  <c r="K584" i="7" s="1"/>
  <c r="H585" i="7"/>
  <c r="Q585" i="7"/>
  <c r="O88" i="3"/>
  <c r="J88" i="3" s="1"/>
  <c r="H89" i="3"/>
  <c r="I570" i="6" l="1"/>
  <c r="R571" i="6"/>
  <c r="I87" i="4"/>
  <c r="R88" i="4"/>
  <c r="K88" i="3"/>
  <c r="I585" i="7"/>
  <c r="J584" i="7"/>
  <c r="I89" i="3"/>
  <c r="O570" i="6" l="1"/>
  <c r="J570" i="6" s="1"/>
  <c r="L570" i="6"/>
  <c r="M570" i="6" s="1"/>
  <c r="K570" i="6"/>
  <c r="H571" i="6"/>
  <c r="Q571" i="6"/>
  <c r="O87" i="4"/>
  <c r="J87" i="4" s="1"/>
  <c r="K87" i="4"/>
  <c r="H88" i="4"/>
  <c r="Q88" i="4"/>
  <c r="O585" i="7"/>
  <c r="K585" i="7" s="1"/>
  <c r="L585" i="7"/>
  <c r="M585" i="7" s="1"/>
  <c r="H1044" i="7"/>
  <c r="I1044" i="7" s="1"/>
  <c r="O89" i="3"/>
  <c r="J89" i="3" s="1"/>
  <c r="H90" i="3"/>
  <c r="R572" i="6" l="1"/>
  <c r="I571" i="6"/>
  <c r="I88" i="4"/>
  <c r="R89" i="4"/>
  <c r="K89" i="3"/>
  <c r="H1045" i="7"/>
  <c r="I1045" i="7" s="1"/>
  <c r="L1044" i="7"/>
  <c r="M1044" i="7" s="1"/>
  <c r="O1044" i="7"/>
  <c r="J1044" i="7" s="1"/>
  <c r="J585" i="7"/>
  <c r="O7" i="7"/>
  <c r="I90" i="3"/>
  <c r="H572" i="6" l="1"/>
  <c r="Q572" i="6"/>
  <c r="L571" i="6"/>
  <c r="M571" i="6" s="1"/>
  <c r="O571" i="6"/>
  <c r="J571" i="6" s="1"/>
  <c r="O88" i="4"/>
  <c r="J88" i="4" s="1"/>
  <c r="K88" i="4"/>
  <c r="Q89" i="4"/>
  <c r="H89" i="4"/>
  <c r="J7" i="7"/>
  <c r="K7" i="7"/>
  <c r="K1044" i="7"/>
  <c r="O1045" i="7"/>
  <c r="J1045" i="7" s="1"/>
  <c r="L1045" i="7"/>
  <c r="M1045" i="7" s="1"/>
  <c r="H1046" i="7"/>
  <c r="I1046" i="7" s="1"/>
  <c r="O90" i="3"/>
  <c r="J90" i="3" s="1"/>
  <c r="H91" i="3"/>
  <c r="K1045" i="7" l="1"/>
  <c r="K571" i="6"/>
  <c r="I572" i="6"/>
  <c r="R573" i="6"/>
  <c r="I89" i="4"/>
  <c r="R90" i="4"/>
  <c r="K90" i="3"/>
  <c r="O1046" i="7"/>
  <c r="J1046" i="7" s="1"/>
  <c r="L1046" i="7"/>
  <c r="M1046" i="7" s="1"/>
  <c r="K1046" i="7"/>
  <c r="H1047" i="7"/>
  <c r="I1047" i="7" s="1"/>
  <c r="I91" i="3"/>
  <c r="L572" i="6" l="1"/>
  <c r="M572" i="6" s="1"/>
  <c r="O572" i="6"/>
  <c r="J572" i="6" s="1"/>
  <c r="K572" i="6"/>
  <c r="H573" i="6"/>
  <c r="Q573" i="6"/>
  <c r="O89" i="4"/>
  <c r="J89" i="4" s="1"/>
  <c r="Q90" i="4"/>
  <c r="H90" i="4"/>
  <c r="O1047" i="7"/>
  <c r="J1047" i="7" s="1"/>
  <c r="L1047" i="7"/>
  <c r="M1047" i="7" s="1"/>
  <c r="K1047" i="7"/>
  <c r="O91" i="3"/>
  <c r="J91" i="3" s="1"/>
  <c r="H92" i="3"/>
  <c r="I573" i="6" l="1"/>
  <c r="R574" i="6"/>
  <c r="R91" i="4"/>
  <c r="K89" i="4"/>
  <c r="I90" i="4"/>
  <c r="K91" i="3"/>
  <c r="I92" i="3"/>
  <c r="O573" i="6" l="1"/>
  <c r="J573" i="6" s="1"/>
  <c r="L573" i="6"/>
  <c r="M573" i="6" s="1"/>
  <c r="K573" i="6"/>
  <c r="H574" i="6"/>
  <c r="Q574" i="6"/>
  <c r="Q91" i="4"/>
  <c r="H91" i="4"/>
  <c r="O90" i="4"/>
  <c r="J90" i="4" s="1"/>
  <c r="O92" i="3"/>
  <c r="J92" i="3" s="1"/>
  <c r="K92" i="3"/>
  <c r="H93" i="3"/>
  <c r="R575" i="6" l="1"/>
  <c r="I574" i="6"/>
  <c r="K90" i="4"/>
  <c r="I91" i="4"/>
  <c r="R92" i="4"/>
  <c r="I93" i="3"/>
  <c r="H575" i="6" l="1"/>
  <c r="Q575" i="6"/>
  <c r="O574" i="6"/>
  <c r="J574" i="6" s="1"/>
  <c r="L574" i="6"/>
  <c r="M574" i="6" s="1"/>
  <c r="K574" i="6"/>
  <c r="O91" i="4"/>
  <c r="J91" i="4" s="1"/>
  <c r="K91" i="4"/>
  <c r="Q92" i="4"/>
  <c r="H92" i="4"/>
  <c r="O93" i="3"/>
  <c r="J93" i="3" s="1"/>
  <c r="K93" i="3"/>
  <c r="H94" i="3"/>
  <c r="I575" i="6" l="1"/>
  <c r="R576" i="6"/>
  <c r="I92" i="4"/>
  <c r="R93" i="4"/>
  <c r="I94" i="3"/>
  <c r="O575" i="6" l="1"/>
  <c r="J575" i="6" s="1"/>
  <c r="K575" i="6"/>
  <c r="L575" i="6"/>
  <c r="M575" i="6" s="1"/>
  <c r="H576" i="6"/>
  <c r="Q576" i="6"/>
  <c r="O92" i="4"/>
  <c r="J92" i="4" s="1"/>
  <c r="K92" i="4"/>
  <c r="Q93" i="4"/>
  <c r="H93" i="4"/>
  <c r="O94" i="3"/>
  <c r="J94" i="3" s="1"/>
  <c r="K94" i="3"/>
  <c r="H95" i="3"/>
  <c r="R577" i="6" l="1"/>
  <c r="I576" i="6"/>
  <c r="I93" i="4"/>
  <c r="R94" i="4"/>
  <c r="I95" i="3"/>
  <c r="H577" i="6" l="1"/>
  <c r="Q577" i="6"/>
  <c r="L576" i="6"/>
  <c r="M576" i="6" s="1"/>
  <c r="O576" i="6"/>
  <c r="J576" i="6" s="1"/>
  <c r="O93" i="4"/>
  <c r="J93" i="4" s="1"/>
  <c r="Q94" i="4"/>
  <c r="H94" i="4"/>
  <c r="O95" i="3"/>
  <c r="J95" i="3" s="1"/>
  <c r="K95" i="3"/>
  <c r="H96" i="3"/>
  <c r="K576" i="6" l="1"/>
  <c r="I577" i="6"/>
  <c r="R578" i="6"/>
  <c r="I94" i="4"/>
  <c r="R95" i="4"/>
  <c r="K93" i="4"/>
  <c r="I96" i="3"/>
  <c r="L577" i="6" l="1"/>
  <c r="M577" i="6" s="1"/>
  <c r="O577" i="6"/>
  <c r="J577" i="6" s="1"/>
  <c r="K577" i="6"/>
  <c r="H578" i="6"/>
  <c r="Q578" i="6"/>
  <c r="O94" i="4"/>
  <c r="J94" i="4" s="1"/>
  <c r="K94" i="4"/>
  <c r="H95" i="4"/>
  <c r="Q95" i="4"/>
  <c r="O96" i="3"/>
  <c r="J96" i="3" s="1"/>
  <c r="K96" i="3"/>
  <c r="H97" i="3"/>
  <c r="I578" i="6" l="1"/>
  <c r="R579" i="6"/>
  <c r="I95" i="4"/>
  <c r="R96" i="4"/>
  <c r="I97" i="3"/>
  <c r="L578" i="6" l="1"/>
  <c r="M578" i="6" s="1"/>
  <c r="O578" i="6"/>
  <c r="J578" i="6" s="1"/>
  <c r="K578" i="6"/>
  <c r="Q579" i="6"/>
  <c r="H579" i="6"/>
  <c r="O95" i="4"/>
  <c r="J95" i="4" s="1"/>
  <c r="K95" i="4"/>
  <c r="H96" i="4"/>
  <c r="Q96" i="4"/>
  <c r="O97" i="3"/>
  <c r="J97" i="3" s="1"/>
  <c r="K97" i="3"/>
  <c r="H98" i="3"/>
  <c r="I579" i="6" l="1"/>
  <c r="R580" i="6"/>
  <c r="I96" i="4"/>
  <c r="R97" i="4"/>
  <c r="I98" i="3"/>
  <c r="L579" i="6" l="1"/>
  <c r="M579" i="6" s="1"/>
  <c r="O579" i="6"/>
  <c r="J579" i="6" s="1"/>
  <c r="Q580" i="6"/>
  <c r="H580" i="6"/>
  <c r="O96" i="4"/>
  <c r="J96" i="4" s="1"/>
  <c r="K96" i="4"/>
  <c r="H97" i="4"/>
  <c r="Q97" i="4"/>
  <c r="O98" i="3"/>
  <c r="J98" i="3" s="1"/>
  <c r="K98" i="3"/>
  <c r="H99" i="3"/>
  <c r="R581" i="6" l="1"/>
  <c r="I580" i="6"/>
  <c r="K579" i="6"/>
  <c r="I97" i="4"/>
  <c r="R98" i="4"/>
  <c r="I99" i="3"/>
  <c r="L580" i="6" l="1"/>
  <c r="M580" i="6" s="1"/>
  <c r="H581" i="6"/>
  <c r="Q581" i="6"/>
  <c r="O580" i="6"/>
  <c r="J580" i="6" s="1"/>
  <c r="O97" i="4"/>
  <c r="J97" i="4" s="1"/>
  <c r="K97" i="4"/>
  <c r="H98" i="4"/>
  <c r="Q98" i="4"/>
  <c r="O99" i="3"/>
  <c r="J99" i="3" s="1"/>
  <c r="K99" i="3"/>
  <c r="H100" i="3"/>
  <c r="I581" i="6" l="1"/>
  <c r="R582" i="6"/>
  <c r="K580" i="6"/>
  <c r="I98" i="4"/>
  <c r="R99" i="4"/>
  <c r="I100" i="3"/>
  <c r="L581" i="6" l="1"/>
  <c r="M581" i="6" s="1"/>
  <c r="O581" i="6"/>
  <c r="J581" i="6" s="1"/>
  <c r="H582" i="6"/>
  <c r="Q582" i="6"/>
  <c r="O98" i="4"/>
  <c r="J98" i="4" s="1"/>
  <c r="Q99" i="4"/>
  <c r="H99" i="4"/>
  <c r="O100" i="3"/>
  <c r="J100" i="3" s="1"/>
  <c r="H101" i="3"/>
  <c r="R583" i="6" l="1"/>
  <c r="I582" i="6"/>
  <c r="K581" i="6"/>
  <c r="I99" i="4"/>
  <c r="R100" i="4"/>
  <c r="K98" i="4"/>
  <c r="K100" i="3"/>
  <c r="I101" i="3"/>
  <c r="H583" i="6" l="1"/>
  <c r="Q583" i="6"/>
  <c r="O582" i="6"/>
  <c r="J582" i="6" s="1"/>
  <c r="L582" i="6"/>
  <c r="M582" i="6" s="1"/>
  <c r="K582" i="6"/>
  <c r="O99" i="4"/>
  <c r="J99" i="4" s="1"/>
  <c r="Q100" i="4"/>
  <c r="H100" i="4"/>
  <c r="O101" i="3"/>
  <c r="J101" i="3" s="1"/>
  <c r="H102" i="3"/>
  <c r="I583" i="6" l="1"/>
  <c r="R584" i="6"/>
  <c r="I100" i="4"/>
  <c r="R101" i="4"/>
  <c r="K99" i="4"/>
  <c r="I102" i="3"/>
  <c r="K101" i="3"/>
  <c r="L583" i="6" l="1"/>
  <c r="M583" i="6" s="1"/>
  <c r="O583" i="6"/>
  <c r="Q584" i="6"/>
  <c r="H584" i="6"/>
  <c r="O100" i="4"/>
  <c r="J100" i="4" s="1"/>
  <c r="H101" i="4"/>
  <c r="Q101" i="4"/>
  <c r="O102" i="3"/>
  <c r="J102" i="3" s="1"/>
  <c r="K102" i="3"/>
  <c r="H103" i="3"/>
  <c r="I584" i="6" l="1"/>
  <c r="R585" i="6"/>
  <c r="K583" i="6"/>
  <c r="J583" i="6"/>
  <c r="I101" i="4"/>
  <c r="R102" i="4"/>
  <c r="K100" i="4"/>
  <c r="I103" i="3"/>
  <c r="L584" i="6" l="1"/>
  <c r="M584" i="6" s="1"/>
  <c r="O584" i="6"/>
  <c r="J584" i="6" s="1"/>
  <c r="K584" i="6"/>
  <c r="Q585" i="6"/>
  <c r="H585" i="6"/>
  <c r="O101" i="4"/>
  <c r="J101" i="4" s="1"/>
  <c r="H102" i="4"/>
  <c r="Q102" i="4"/>
  <c r="O103" i="3"/>
  <c r="J103" i="3" s="1"/>
  <c r="K103" i="3"/>
  <c r="H104" i="3"/>
  <c r="I585" i="6" l="1"/>
  <c r="R586" i="6"/>
  <c r="I102" i="4"/>
  <c r="R103" i="4"/>
  <c r="K101" i="4"/>
  <c r="I104" i="3"/>
  <c r="L585" i="6" l="1"/>
  <c r="M585" i="6" s="1"/>
  <c r="O585" i="6"/>
  <c r="J585" i="6" s="1"/>
  <c r="H586" i="6"/>
  <c r="Q586" i="6"/>
  <c r="O102" i="4"/>
  <c r="J102" i="4" s="1"/>
  <c r="K102" i="4"/>
  <c r="Q103" i="4"/>
  <c r="H103" i="4"/>
  <c r="O104" i="3"/>
  <c r="J104" i="3" s="1"/>
  <c r="H105" i="3"/>
  <c r="I586" i="6" l="1"/>
  <c r="R587" i="6"/>
  <c r="K585" i="6"/>
  <c r="I103" i="4"/>
  <c r="R104" i="4"/>
  <c r="K104" i="3"/>
  <c r="I105" i="3"/>
  <c r="L586" i="6" l="1"/>
  <c r="M586" i="6" s="1"/>
  <c r="O586" i="6"/>
  <c r="J586" i="6" s="1"/>
  <c r="Q587" i="6"/>
  <c r="H587" i="6"/>
  <c r="O103" i="4"/>
  <c r="J103" i="4" s="1"/>
  <c r="K103" i="4"/>
  <c r="Q104" i="4"/>
  <c r="H104" i="4"/>
  <c r="O105" i="3"/>
  <c r="J105" i="3" s="1"/>
  <c r="H106" i="3"/>
  <c r="R588" i="6" l="1"/>
  <c r="I587" i="6"/>
  <c r="K586" i="6"/>
  <c r="I104" i="4"/>
  <c r="R105" i="4"/>
  <c r="K105" i="3"/>
  <c r="I106" i="3"/>
  <c r="H588" i="6" l="1"/>
  <c r="Q588" i="6"/>
  <c r="L587" i="6"/>
  <c r="M587" i="6" s="1"/>
  <c r="O587" i="6"/>
  <c r="J587" i="6" s="1"/>
  <c r="O104" i="4"/>
  <c r="J104" i="4" s="1"/>
  <c r="K104" i="4"/>
  <c r="Q105" i="4"/>
  <c r="H105" i="4"/>
  <c r="O106" i="3"/>
  <c r="J106" i="3" s="1"/>
  <c r="H107" i="3"/>
  <c r="K587" i="6" l="1"/>
  <c r="I588" i="6"/>
  <c r="R589" i="6"/>
  <c r="I105" i="4"/>
  <c r="R106" i="4"/>
  <c r="K106" i="3"/>
  <c r="I107" i="3"/>
  <c r="O588" i="6" l="1"/>
  <c r="J588" i="6" s="1"/>
  <c r="L588" i="6"/>
  <c r="M588" i="6" s="1"/>
  <c r="Q589" i="6"/>
  <c r="H589" i="6"/>
  <c r="O105" i="4"/>
  <c r="J105" i="4" s="1"/>
  <c r="H106" i="4"/>
  <c r="Q106" i="4"/>
  <c r="O107" i="3"/>
  <c r="J107" i="3" s="1"/>
  <c r="K107" i="3"/>
  <c r="H108" i="3"/>
  <c r="I589" i="6" l="1"/>
  <c r="R590" i="6"/>
  <c r="K588" i="6"/>
  <c r="I106" i="4"/>
  <c r="R107" i="4"/>
  <c r="K105" i="4"/>
  <c r="I108" i="3"/>
  <c r="O589" i="6" l="1"/>
  <c r="J589" i="6" s="1"/>
  <c r="L589" i="6"/>
  <c r="M589" i="6" s="1"/>
  <c r="K589" i="6"/>
  <c r="Q590" i="6"/>
  <c r="H590" i="6"/>
  <c r="O106" i="4"/>
  <c r="J106" i="4" s="1"/>
  <c r="H107" i="4"/>
  <c r="Q107" i="4"/>
  <c r="O108" i="3"/>
  <c r="J108" i="3" s="1"/>
  <c r="K108" i="3"/>
  <c r="H109" i="3"/>
  <c r="I590" i="6" l="1"/>
  <c r="R591" i="6"/>
  <c r="I107" i="4"/>
  <c r="R108" i="4"/>
  <c r="K106" i="4"/>
  <c r="I109" i="3"/>
  <c r="O590" i="6" l="1"/>
  <c r="J590" i="6" s="1"/>
  <c r="L590" i="6"/>
  <c r="M590" i="6" s="1"/>
  <c r="K590" i="6"/>
  <c r="Q591" i="6"/>
  <c r="H591" i="6"/>
  <c r="O107" i="4"/>
  <c r="J107" i="4" s="1"/>
  <c r="Q108" i="4"/>
  <c r="H108" i="4"/>
  <c r="O109" i="3"/>
  <c r="J109" i="3" s="1"/>
  <c r="K109" i="3"/>
  <c r="H110" i="3"/>
  <c r="R592" i="6" l="1"/>
  <c r="I591" i="6"/>
  <c r="I108" i="4"/>
  <c r="R109" i="4"/>
  <c r="K107" i="4"/>
  <c r="I110" i="3"/>
  <c r="Q592" i="6" l="1"/>
  <c r="H592" i="6"/>
  <c r="L591" i="6"/>
  <c r="M591" i="6" s="1"/>
  <c r="O591" i="6"/>
  <c r="J591" i="6" s="1"/>
  <c r="O108" i="4"/>
  <c r="J108" i="4" s="1"/>
  <c r="Q109" i="4"/>
  <c r="H109" i="4"/>
  <c r="O110" i="3"/>
  <c r="J110" i="3" s="1"/>
  <c r="K110" i="3"/>
  <c r="H111" i="3"/>
  <c r="K591" i="6" l="1"/>
  <c r="I592" i="6"/>
  <c r="R593" i="6"/>
  <c r="I109" i="4"/>
  <c r="R110" i="4"/>
  <c r="K108" i="4"/>
  <c r="I111" i="3"/>
  <c r="L592" i="6" l="1"/>
  <c r="M592" i="6" s="1"/>
  <c r="O592" i="6"/>
  <c r="J592" i="6" s="1"/>
  <c r="H593" i="6"/>
  <c r="Q593" i="6"/>
  <c r="O109" i="4"/>
  <c r="J109" i="4" s="1"/>
  <c r="K109" i="4"/>
  <c r="H110" i="4"/>
  <c r="Q110" i="4"/>
  <c r="O111" i="3"/>
  <c r="J111" i="3" s="1"/>
  <c r="K111" i="3"/>
  <c r="H112" i="3"/>
  <c r="I593" i="6" l="1"/>
  <c r="R594" i="6"/>
  <c r="K592" i="6"/>
  <c r="I110" i="4"/>
  <c r="R111" i="4"/>
  <c r="I112" i="3"/>
  <c r="L593" i="6" l="1"/>
  <c r="M593" i="6" s="1"/>
  <c r="O593" i="6"/>
  <c r="J593" i="6" s="1"/>
  <c r="Q594" i="6"/>
  <c r="H594" i="6"/>
  <c r="O110" i="4"/>
  <c r="J110" i="4" s="1"/>
  <c r="K110" i="4"/>
  <c r="H111" i="4"/>
  <c r="Q111" i="4"/>
  <c r="O112" i="3"/>
  <c r="J112" i="3" s="1"/>
  <c r="H113" i="3"/>
  <c r="I594" i="6" l="1"/>
  <c r="R595" i="6"/>
  <c r="K593" i="6"/>
  <c r="I111" i="4"/>
  <c r="R112" i="4"/>
  <c r="K112" i="3"/>
  <c r="I113" i="3"/>
  <c r="L594" i="6" l="1"/>
  <c r="M594" i="6" s="1"/>
  <c r="O594" i="6"/>
  <c r="J594" i="6" s="1"/>
  <c r="K594" i="6"/>
  <c r="Q595" i="6"/>
  <c r="H595" i="6"/>
  <c r="O111" i="4"/>
  <c r="J111" i="4" s="1"/>
  <c r="Q112" i="4"/>
  <c r="H112" i="4"/>
  <c r="O113" i="3"/>
  <c r="J113" i="3" s="1"/>
  <c r="K113" i="3"/>
  <c r="H114" i="3"/>
  <c r="I595" i="6" l="1"/>
  <c r="R596" i="6"/>
  <c r="I112" i="4"/>
  <c r="R113" i="4"/>
  <c r="K111" i="4"/>
  <c r="I114" i="3"/>
  <c r="O595" i="6" l="1"/>
  <c r="J595" i="6" s="1"/>
  <c r="L595" i="6"/>
  <c r="M595" i="6" s="1"/>
  <c r="K595" i="6"/>
  <c r="H596" i="6"/>
  <c r="Q596" i="6"/>
  <c r="O112" i="4"/>
  <c r="J112" i="4" s="1"/>
  <c r="Q113" i="4"/>
  <c r="H113" i="4"/>
  <c r="O114" i="3"/>
  <c r="J114" i="3" s="1"/>
  <c r="H115" i="3"/>
  <c r="R597" i="6" l="1"/>
  <c r="I596" i="6"/>
  <c r="I113" i="4"/>
  <c r="R114" i="4"/>
  <c r="K112" i="4"/>
  <c r="K114" i="3"/>
  <c r="I115" i="3"/>
  <c r="L596" i="6" l="1"/>
  <c r="M596" i="6" s="1"/>
  <c r="Q597" i="6"/>
  <c r="H597" i="6"/>
  <c r="O596" i="6"/>
  <c r="J596" i="6" s="1"/>
  <c r="K596" i="6"/>
  <c r="O113" i="4"/>
  <c r="J113" i="4" s="1"/>
  <c r="Q114" i="4"/>
  <c r="H114" i="4"/>
  <c r="O115" i="3"/>
  <c r="J115" i="3" s="1"/>
  <c r="H116" i="3"/>
  <c r="I597" i="6" l="1"/>
  <c r="R598" i="6"/>
  <c r="I114" i="4"/>
  <c r="R115" i="4"/>
  <c r="K113" i="4"/>
  <c r="K115" i="3"/>
  <c r="I116" i="3"/>
  <c r="L597" i="6" l="1"/>
  <c r="M597" i="6" s="1"/>
  <c r="O597" i="6"/>
  <c r="J597" i="6" s="1"/>
  <c r="K597" i="6"/>
  <c r="H598" i="6"/>
  <c r="Q598" i="6"/>
  <c r="O114" i="4"/>
  <c r="J114" i="4" s="1"/>
  <c r="K114" i="4"/>
  <c r="H115" i="4"/>
  <c r="Q115" i="4"/>
  <c r="O116" i="3"/>
  <c r="J116" i="3" s="1"/>
  <c r="K116" i="3"/>
  <c r="H117" i="3"/>
  <c r="R599" i="6" l="1"/>
  <c r="I598" i="6"/>
  <c r="I115" i="4"/>
  <c r="R116" i="4"/>
  <c r="I117" i="3"/>
  <c r="Q599" i="6" l="1"/>
  <c r="H599" i="6"/>
  <c r="L598" i="6"/>
  <c r="M598" i="6" s="1"/>
  <c r="O598" i="6"/>
  <c r="J598" i="6" s="1"/>
  <c r="O115" i="4"/>
  <c r="J115" i="4" s="1"/>
  <c r="K115" i="4"/>
  <c r="Q116" i="4"/>
  <c r="H116" i="4"/>
  <c r="O117" i="3"/>
  <c r="J117" i="3" s="1"/>
  <c r="K117" i="3"/>
  <c r="H118" i="3"/>
  <c r="K598" i="6" l="1"/>
  <c r="I599" i="6"/>
  <c r="R600" i="6"/>
  <c r="I116" i="4"/>
  <c r="R117" i="4"/>
  <c r="I118" i="3"/>
  <c r="L599" i="6" l="1"/>
  <c r="M599" i="6" s="1"/>
  <c r="O599" i="6"/>
  <c r="J599" i="6" s="1"/>
  <c r="K599" i="6"/>
  <c r="H600" i="6"/>
  <c r="Q600" i="6"/>
  <c r="O116" i="4"/>
  <c r="J116" i="4" s="1"/>
  <c r="Q117" i="4"/>
  <c r="H117" i="4"/>
  <c r="O118" i="3"/>
  <c r="J118" i="3" s="1"/>
  <c r="K118" i="3"/>
  <c r="H119" i="3"/>
  <c r="I600" i="6" l="1"/>
  <c r="R601" i="6"/>
  <c r="I117" i="4"/>
  <c r="R118" i="4"/>
  <c r="K116" i="4"/>
  <c r="I119" i="3"/>
  <c r="O600" i="6" l="1"/>
  <c r="J600" i="6" s="1"/>
  <c r="L600" i="6"/>
  <c r="M600" i="6" s="1"/>
  <c r="K600" i="6"/>
  <c r="H601" i="6"/>
  <c r="Q601" i="6"/>
  <c r="O117" i="4"/>
  <c r="J117" i="4" s="1"/>
  <c r="K117" i="4"/>
  <c r="H118" i="4"/>
  <c r="Q118" i="4"/>
  <c r="O119" i="3"/>
  <c r="J119" i="3" s="1"/>
  <c r="H120" i="3"/>
  <c r="I601" i="6" l="1"/>
  <c r="R602" i="6"/>
  <c r="I118" i="4"/>
  <c r="R119" i="4"/>
  <c r="K119" i="3"/>
  <c r="I120" i="3"/>
  <c r="L601" i="6" l="1"/>
  <c r="M601" i="6" s="1"/>
  <c r="O601" i="6"/>
  <c r="J601" i="6" s="1"/>
  <c r="K601" i="6"/>
  <c r="H602" i="6"/>
  <c r="Q602" i="6"/>
  <c r="O118" i="4"/>
  <c r="J118" i="4" s="1"/>
  <c r="K118" i="4"/>
  <c r="H119" i="4"/>
  <c r="Q119" i="4"/>
  <c r="O120" i="3"/>
  <c r="J120" i="3" s="1"/>
  <c r="K120" i="3"/>
  <c r="H121" i="3"/>
  <c r="I602" i="6" l="1"/>
  <c r="R603" i="6"/>
  <c r="I119" i="4"/>
  <c r="R120" i="4"/>
  <c r="I121" i="3"/>
  <c r="L602" i="6" l="1"/>
  <c r="M602" i="6" s="1"/>
  <c r="O602" i="6"/>
  <c r="J602" i="6" s="1"/>
  <c r="K602" i="6"/>
  <c r="Q603" i="6"/>
  <c r="H603" i="6"/>
  <c r="O119" i="4"/>
  <c r="J119" i="4" s="1"/>
  <c r="K119" i="4"/>
  <c r="Q120" i="4"/>
  <c r="H120" i="4"/>
  <c r="O121" i="3"/>
  <c r="J121" i="3" s="1"/>
  <c r="K121" i="3"/>
  <c r="H122" i="3"/>
  <c r="I603" i="6" l="1"/>
  <c r="R604" i="6"/>
  <c r="I120" i="4"/>
  <c r="R121" i="4"/>
  <c r="I122" i="3"/>
  <c r="O603" i="6" l="1"/>
  <c r="J603" i="6" s="1"/>
  <c r="L603" i="6"/>
  <c r="M603" i="6" s="1"/>
  <c r="H604" i="6"/>
  <c r="Q604" i="6"/>
  <c r="O120" i="4"/>
  <c r="J120" i="4" s="1"/>
  <c r="K120" i="4"/>
  <c r="H121" i="4"/>
  <c r="Q121" i="4"/>
  <c r="O122" i="3"/>
  <c r="J122" i="3" s="1"/>
  <c r="K122" i="3"/>
  <c r="H123" i="3"/>
  <c r="I604" i="6" l="1"/>
  <c r="R605" i="6"/>
  <c r="K603" i="6"/>
  <c r="I121" i="4"/>
  <c r="R122" i="4"/>
  <c r="I123" i="3"/>
  <c r="L604" i="6" l="1"/>
  <c r="M604" i="6" s="1"/>
  <c r="O604" i="6"/>
  <c r="J604" i="6" s="1"/>
  <c r="K604" i="6"/>
  <c r="H605" i="6"/>
  <c r="Q605" i="6"/>
  <c r="O121" i="4"/>
  <c r="J121" i="4" s="1"/>
  <c r="K121" i="4"/>
  <c r="H122" i="4"/>
  <c r="Q122" i="4"/>
  <c r="O123" i="3"/>
  <c r="J123" i="3" s="1"/>
  <c r="H124" i="3"/>
  <c r="I605" i="6" l="1"/>
  <c r="R606" i="6"/>
  <c r="I122" i="4"/>
  <c r="R123" i="4"/>
  <c r="K123" i="3"/>
  <c r="I124" i="3"/>
  <c r="L605" i="6" l="1"/>
  <c r="M605" i="6" s="1"/>
  <c r="O605" i="6"/>
  <c r="J605" i="6" s="1"/>
  <c r="Q606" i="6"/>
  <c r="H606" i="6"/>
  <c r="O122" i="4"/>
  <c r="J122" i="4" s="1"/>
  <c r="Q123" i="4"/>
  <c r="H123" i="4"/>
  <c r="O124" i="3"/>
  <c r="J124" i="3" s="1"/>
  <c r="K124" i="3"/>
  <c r="H125" i="3"/>
  <c r="I606" i="6" l="1"/>
  <c r="R607" i="6"/>
  <c r="K605" i="6"/>
  <c r="R124" i="4"/>
  <c r="K122" i="4"/>
  <c r="I123" i="4"/>
  <c r="I125" i="3"/>
  <c r="L606" i="6" l="1"/>
  <c r="M606" i="6" s="1"/>
  <c r="O606" i="6"/>
  <c r="J606" i="6" s="1"/>
  <c r="K606" i="6"/>
  <c r="H607" i="6"/>
  <c r="Q607" i="6"/>
  <c r="H124" i="4"/>
  <c r="Q124" i="4"/>
  <c r="O123" i="4"/>
  <c r="J123" i="4" s="1"/>
  <c r="K123" i="4"/>
  <c r="O125" i="3"/>
  <c r="J125" i="3" s="1"/>
  <c r="K125" i="3"/>
  <c r="H126" i="3"/>
  <c r="I607" i="6" l="1"/>
  <c r="R608" i="6"/>
  <c r="I124" i="4"/>
  <c r="R125" i="4"/>
  <c r="I126" i="3"/>
  <c r="L607" i="6" l="1"/>
  <c r="M607" i="6" s="1"/>
  <c r="O607" i="6"/>
  <c r="J607" i="6" s="1"/>
  <c r="H608" i="6"/>
  <c r="Q608" i="6"/>
  <c r="O124" i="4"/>
  <c r="J124" i="4" s="1"/>
  <c r="K124" i="4"/>
  <c r="H125" i="4"/>
  <c r="Q125" i="4"/>
  <c r="O126" i="3"/>
  <c r="J126" i="3" s="1"/>
  <c r="K126" i="3"/>
  <c r="H127" i="3"/>
  <c r="K607" i="6" l="1"/>
  <c r="I608" i="6"/>
  <c r="R609" i="6"/>
  <c r="I125" i="4"/>
  <c r="R126" i="4"/>
  <c r="I127" i="3"/>
  <c r="O608" i="6" l="1"/>
  <c r="J608" i="6" s="1"/>
  <c r="L608" i="6"/>
  <c r="M608" i="6" s="1"/>
  <c r="K608" i="6"/>
  <c r="H609" i="6"/>
  <c r="Q609" i="6"/>
  <c r="O125" i="4"/>
  <c r="J125" i="4" s="1"/>
  <c r="Q126" i="4"/>
  <c r="H126" i="4"/>
  <c r="O127" i="3"/>
  <c r="J127" i="3" s="1"/>
  <c r="K127" i="3"/>
  <c r="H128" i="3"/>
  <c r="I609" i="6" l="1"/>
  <c r="R610" i="6"/>
  <c r="I126" i="4"/>
  <c r="K125" i="4"/>
  <c r="I128" i="3"/>
  <c r="O609" i="6" l="1"/>
  <c r="J609" i="6" s="1"/>
  <c r="L609" i="6"/>
  <c r="M609" i="6" s="1"/>
  <c r="K609" i="6"/>
  <c r="H610" i="6"/>
  <c r="Q610" i="6"/>
  <c r="O126" i="4"/>
  <c r="J126" i="4" s="1"/>
  <c r="O128" i="3"/>
  <c r="J128" i="3" s="1"/>
  <c r="H129" i="3"/>
  <c r="I610" i="6" l="1"/>
  <c r="R611" i="6"/>
  <c r="K126" i="4"/>
  <c r="I129" i="3"/>
  <c r="K128" i="3"/>
  <c r="O610" i="6" l="1"/>
  <c r="J610" i="6" s="1"/>
  <c r="L610" i="6"/>
  <c r="M610" i="6" s="1"/>
  <c r="K610" i="6"/>
  <c r="H611" i="6"/>
  <c r="Q611" i="6"/>
  <c r="O129" i="3"/>
  <c r="J129" i="3" s="1"/>
  <c r="H130" i="3"/>
  <c r="R612" i="6" l="1"/>
  <c r="I611" i="6"/>
  <c r="R127" i="4"/>
  <c r="K129" i="3"/>
  <c r="I130" i="3"/>
  <c r="Q612" i="6" l="1"/>
  <c r="H612" i="6"/>
  <c r="L611" i="6"/>
  <c r="M611" i="6" s="1"/>
  <c r="O611" i="6"/>
  <c r="J611" i="6" s="1"/>
  <c r="K611" i="6"/>
  <c r="Q127" i="4"/>
  <c r="H127" i="4"/>
  <c r="O130" i="3"/>
  <c r="J130" i="3" s="1"/>
  <c r="K130" i="3"/>
  <c r="H131" i="3"/>
  <c r="I612" i="6" l="1"/>
  <c r="R613" i="6"/>
  <c r="R128" i="4"/>
  <c r="I127" i="4"/>
  <c r="I131" i="3"/>
  <c r="L612" i="6" l="1"/>
  <c r="M612" i="6" s="1"/>
  <c r="O612" i="6"/>
  <c r="J612" i="6" s="1"/>
  <c r="K612" i="6"/>
  <c r="H613" i="6"/>
  <c r="Q613" i="6"/>
  <c r="Q128" i="4"/>
  <c r="H128" i="4"/>
  <c r="O127" i="4"/>
  <c r="J127" i="4" s="1"/>
  <c r="O131" i="3"/>
  <c r="J131" i="3" s="1"/>
  <c r="H132" i="3"/>
  <c r="I613" i="6" l="1"/>
  <c r="R614" i="6"/>
  <c r="I128" i="4"/>
  <c r="R129" i="4"/>
  <c r="K127" i="4"/>
  <c r="K131" i="3"/>
  <c r="I132" i="3"/>
  <c r="L613" i="6" l="1"/>
  <c r="M613" i="6" s="1"/>
  <c r="O613" i="6"/>
  <c r="J613" i="6" s="1"/>
  <c r="Q614" i="6"/>
  <c r="H614" i="6"/>
  <c r="O128" i="4"/>
  <c r="J128" i="4" s="1"/>
  <c r="Q129" i="4"/>
  <c r="H129" i="4"/>
  <c r="O132" i="3"/>
  <c r="J132" i="3" s="1"/>
  <c r="H133" i="3"/>
  <c r="I614" i="6" l="1"/>
  <c r="R615" i="6"/>
  <c r="K613" i="6"/>
  <c r="I129" i="4"/>
  <c r="R130" i="4"/>
  <c r="K128" i="4"/>
  <c r="I133" i="3"/>
  <c r="K132" i="3"/>
  <c r="L614" i="6" l="1"/>
  <c r="M614" i="6" s="1"/>
  <c r="O614" i="6"/>
  <c r="J614" i="6" s="1"/>
  <c r="K614" i="6"/>
  <c r="Q615" i="6"/>
  <c r="H615" i="6"/>
  <c r="O129" i="4"/>
  <c r="J129" i="4" s="1"/>
  <c r="K129" i="4"/>
  <c r="Q130" i="4"/>
  <c r="H130" i="4"/>
  <c r="O133" i="3"/>
  <c r="J133" i="3" s="1"/>
  <c r="H134" i="3"/>
  <c r="I615" i="6" l="1"/>
  <c r="R616" i="6"/>
  <c r="I130" i="4"/>
  <c r="R131" i="4"/>
  <c r="K133" i="3"/>
  <c r="I134" i="3"/>
  <c r="O615" i="6" l="1"/>
  <c r="J615" i="6" s="1"/>
  <c r="L615" i="6"/>
  <c r="M615" i="6" s="1"/>
  <c r="H616" i="6"/>
  <c r="Q616" i="6"/>
  <c r="O130" i="4"/>
  <c r="J130" i="4" s="1"/>
  <c r="K130" i="4"/>
  <c r="H131" i="4"/>
  <c r="Q131" i="4"/>
  <c r="O134" i="3"/>
  <c r="J134" i="3" s="1"/>
  <c r="H135" i="3"/>
  <c r="I616" i="6" l="1"/>
  <c r="R617" i="6"/>
  <c r="K615" i="6"/>
  <c r="I131" i="4"/>
  <c r="R132" i="4"/>
  <c r="K134" i="3"/>
  <c r="I135" i="3"/>
  <c r="L616" i="6" l="1"/>
  <c r="M616" i="6" s="1"/>
  <c r="K616" i="6"/>
  <c r="O616" i="6"/>
  <c r="J616" i="6" s="1"/>
  <c r="H617" i="6"/>
  <c r="Q617" i="6"/>
  <c r="O131" i="4"/>
  <c r="J131" i="4" s="1"/>
  <c r="K131" i="4"/>
  <c r="H132" i="4"/>
  <c r="Q132" i="4"/>
  <c r="O135" i="3"/>
  <c r="J135" i="3" s="1"/>
  <c r="H136" i="3"/>
  <c r="R618" i="6" l="1"/>
  <c r="I617" i="6"/>
  <c r="I132" i="4"/>
  <c r="R133" i="4"/>
  <c r="K135" i="3"/>
  <c r="I136" i="3"/>
  <c r="H618" i="6" l="1"/>
  <c r="Q618" i="6"/>
  <c r="O617" i="6"/>
  <c r="J617" i="6" s="1"/>
  <c r="L617" i="6"/>
  <c r="M617" i="6" s="1"/>
  <c r="K617" i="6"/>
  <c r="O132" i="4"/>
  <c r="J132" i="4" s="1"/>
  <c r="H133" i="4"/>
  <c r="Q133" i="4"/>
  <c r="O136" i="3"/>
  <c r="J136" i="3" s="1"/>
  <c r="K136" i="3"/>
  <c r="H137" i="3"/>
  <c r="I618" i="6" l="1"/>
  <c r="R619" i="6"/>
  <c r="I133" i="4"/>
  <c r="R134" i="4"/>
  <c r="K132" i="4"/>
  <c r="I137" i="3"/>
  <c r="O618" i="6" l="1"/>
  <c r="J618" i="6" s="1"/>
  <c r="L618" i="6"/>
  <c r="M618" i="6" s="1"/>
  <c r="K618" i="6"/>
  <c r="H619" i="6"/>
  <c r="Q619" i="6"/>
  <c r="O133" i="4"/>
  <c r="J133" i="4" s="1"/>
  <c r="K133" i="4"/>
  <c r="Q134" i="4"/>
  <c r="H134" i="4"/>
  <c r="O137" i="3"/>
  <c r="J137" i="3" s="1"/>
  <c r="K137" i="3"/>
  <c r="H138" i="3"/>
  <c r="I619" i="6" l="1"/>
  <c r="R620" i="6"/>
  <c r="I134" i="4"/>
  <c r="R135" i="4"/>
  <c r="I138" i="3"/>
  <c r="O619" i="6" l="1"/>
  <c r="J619" i="6" s="1"/>
  <c r="L619" i="6"/>
  <c r="M619" i="6" s="1"/>
  <c r="K619" i="6"/>
  <c r="H620" i="6"/>
  <c r="Q620" i="6"/>
  <c r="O134" i="4"/>
  <c r="J134" i="4" s="1"/>
  <c r="Q135" i="4"/>
  <c r="H135" i="4"/>
  <c r="O138" i="3"/>
  <c r="J138" i="3" s="1"/>
  <c r="K138" i="3"/>
  <c r="H139" i="3"/>
  <c r="I620" i="6" l="1"/>
  <c r="R621" i="6"/>
  <c r="I135" i="4"/>
  <c r="R136" i="4"/>
  <c r="K134" i="4"/>
  <c r="I139" i="3"/>
  <c r="L620" i="6" l="1"/>
  <c r="M620" i="6" s="1"/>
  <c r="O620" i="6"/>
  <c r="J620" i="6" s="1"/>
  <c r="K620" i="6"/>
  <c r="Q621" i="6"/>
  <c r="H621" i="6"/>
  <c r="O135" i="4"/>
  <c r="J135" i="4" s="1"/>
  <c r="H136" i="4"/>
  <c r="Q136" i="4"/>
  <c r="O139" i="3"/>
  <c r="J139" i="3" s="1"/>
  <c r="H140" i="3"/>
  <c r="R622" i="6" l="1"/>
  <c r="I621" i="6"/>
  <c r="I136" i="4"/>
  <c r="R137" i="4"/>
  <c r="K135" i="4"/>
  <c r="K139" i="3"/>
  <c r="I140" i="3"/>
  <c r="L621" i="6" l="1"/>
  <c r="M621" i="6" s="1"/>
  <c r="Q622" i="6"/>
  <c r="H622" i="6"/>
  <c r="O621" i="6"/>
  <c r="J621" i="6" s="1"/>
  <c r="O136" i="4"/>
  <c r="J136" i="4" s="1"/>
  <c r="H137" i="4"/>
  <c r="Q137" i="4"/>
  <c r="O140" i="3"/>
  <c r="J140" i="3" s="1"/>
  <c r="K140" i="3"/>
  <c r="H141" i="3"/>
  <c r="K621" i="6" l="1"/>
  <c r="I622" i="6"/>
  <c r="R623" i="6"/>
  <c r="I137" i="4"/>
  <c r="R138" i="4"/>
  <c r="K136" i="4"/>
  <c r="I141" i="3"/>
  <c r="O622" i="6" l="1"/>
  <c r="J622" i="6" s="1"/>
  <c r="L622" i="6"/>
  <c r="M622" i="6" s="1"/>
  <c r="K622" i="6"/>
  <c r="Q623" i="6"/>
  <c r="H623" i="6"/>
  <c r="O137" i="4"/>
  <c r="J137" i="4" s="1"/>
  <c r="K137" i="4"/>
  <c r="H138" i="4"/>
  <c r="Q138" i="4"/>
  <c r="O141" i="3"/>
  <c r="J141" i="3" s="1"/>
  <c r="K141" i="3"/>
  <c r="H142" i="3"/>
  <c r="R624" i="6" l="1"/>
  <c r="I623" i="6"/>
  <c r="I138" i="4"/>
  <c r="R139" i="4"/>
  <c r="I142" i="3"/>
  <c r="Q624" i="6" l="1"/>
  <c r="H624" i="6"/>
  <c r="L623" i="6"/>
  <c r="M623" i="6" s="1"/>
  <c r="O623" i="6"/>
  <c r="J623" i="6" s="1"/>
  <c r="O138" i="4"/>
  <c r="J138" i="4" s="1"/>
  <c r="H139" i="4"/>
  <c r="Q139" i="4"/>
  <c r="O142" i="3"/>
  <c r="J142" i="3" s="1"/>
  <c r="H143" i="3"/>
  <c r="K623" i="6" l="1"/>
  <c r="I624" i="6"/>
  <c r="R625" i="6"/>
  <c r="I139" i="4"/>
  <c r="R140" i="4"/>
  <c r="K138" i="4"/>
  <c r="K142" i="3"/>
  <c r="I143" i="3"/>
  <c r="L624" i="6" l="1"/>
  <c r="M624" i="6" s="1"/>
  <c r="O624" i="6"/>
  <c r="J624" i="6" s="1"/>
  <c r="Q625" i="6"/>
  <c r="H625" i="6"/>
  <c r="O139" i="4"/>
  <c r="J139" i="4" s="1"/>
  <c r="K139" i="4"/>
  <c r="H140" i="4"/>
  <c r="Q140" i="4"/>
  <c r="O143" i="3"/>
  <c r="J143" i="3" s="1"/>
  <c r="H144" i="3"/>
  <c r="I625" i="6" l="1"/>
  <c r="R626" i="6"/>
  <c r="K624" i="6"/>
  <c r="I140" i="4"/>
  <c r="R141" i="4"/>
  <c r="K143" i="3"/>
  <c r="I144" i="3"/>
  <c r="L625" i="6" l="1"/>
  <c r="M625" i="6" s="1"/>
  <c r="O625" i="6"/>
  <c r="J625" i="6" s="1"/>
  <c r="K625" i="6"/>
  <c r="Q626" i="6"/>
  <c r="H626" i="6"/>
  <c r="O140" i="4"/>
  <c r="J140" i="4" s="1"/>
  <c r="Q141" i="4"/>
  <c r="H141" i="4"/>
  <c r="O144" i="3"/>
  <c r="J144" i="3" s="1"/>
  <c r="H145" i="3"/>
  <c r="I626" i="6" l="1"/>
  <c r="R627" i="6"/>
  <c r="I141" i="4"/>
  <c r="R142" i="4"/>
  <c r="K140" i="4"/>
  <c r="K144" i="3"/>
  <c r="I145" i="3"/>
  <c r="O626" i="6" l="1"/>
  <c r="J626" i="6" s="1"/>
  <c r="L626" i="6"/>
  <c r="M626" i="6" s="1"/>
  <c r="K626" i="6"/>
  <c r="Q627" i="6"/>
  <c r="H627" i="6"/>
  <c r="O141" i="4"/>
  <c r="J141" i="4" s="1"/>
  <c r="K141" i="4"/>
  <c r="H142" i="4"/>
  <c r="Q142" i="4"/>
  <c r="O145" i="3"/>
  <c r="J145" i="3" s="1"/>
  <c r="H146" i="3"/>
  <c r="R628" i="6" l="1"/>
  <c r="I627" i="6"/>
  <c r="I142" i="4"/>
  <c r="R143" i="4"/>
  <c r="K145" i="3"/>
  <c r="I146" i="3"/>
  <c r="L627" i="6" l="1"/>
  <c r="M627" i="6" s="1"/>
  <c r="H628" i="6"/>
  <c r="Q628" i="6"/>
  <c r="O627" i="6"/>
  <c r="J627" i="6" s="1"/>
  <c r="K627" i="6"/>
  <c r="O142" i="4"/>
  <c r="J142" i="4" s="1"/>
  <c r="K142" i="4"/>
  <c r="Q143" i="4"/>
  <c r="H143" i="4"/>
  <c r="O146" i="3"/>
  <c r="J146" i="3" s="1"/>
  <c r="K146" i="3"/>
  <c r="H147" i="3"/>
  <c r="I628" i="6" l="1"/>
  <c r="R629" i="6"/>
  <c r="I143" i="4"/>
  <c r="R144" i="4"/>
  <c r="I147" i="3"/>
  <c r="O628" i="6" l="1"/>
  <c r="J628" i="6" s="1"/>
  <c r="L628" i="6"/>
  <c r="M628" i="6" s="1"/>
  <c r="H629" i="6"/>
  <c r="Q629" i="6"/>
  <c r="O143" i="4"/>
  <c r="J143" i="4" s="1"/>
  <c r="H144" i="4"/>
  <c r="Q144" i="4"/>
  <c r="O147" i="3"/>
  <c r="J147" i="3" s="1"/>
  <c r="K147" i="3"/>
  <c r="H148" i="3"/>
  <c r="I629" i="6" l="1"/>
  <c r="R630" i="6"/>
  <c r="K628" i="6"/>
  <c r="I144" i="4"/>
  <c r="R145" i="4"/>
  <c r="K143" i="4"/>
  <c r="I148" i="3"/>
  <c r="L629" i="6" l="1"/>
  <c r="M629" i="6" s="1"/>
  <c r="O629" i="6"/>
  <c r="J629" i="6" s="1"/>
  <c r="K629" i="6"/>
  <c r="H630" i="6"/>
  <c r="Q630" i="6"/>
  <c r="O144" i="4"/>
  <c r="J144" i="4" s="1"/>
  <c r="K144" i="4"/>
  <c r="Q145" i="4"/>
  <c r="H145" i="4"/>
  <c r="O148" i="3"/>
  <c r="J148" i="3" s="1"/>
  <c r="K148" i="3"/>
  <c r="H149" i="3"/>
  <c r="I630" i="6" l="1"/>
  <c r="R631" i="6"/>
  <c r="I145" i="4"/>
  <c r="R146" i="4"/>
  <c r="I149" i="3"/>
  <c r="L630" i="6" l="1"/>
  <c r="M630" i="6" s="1"/>
  <c r="O630" i="6"/>
  <c r="J630" i="6" s="1"/>
  <c r="Q631" i="6"/>
  <c r="H631" i="6"/>
  <c r="O145" i="4"/>
  <c r="J145" i="4" s="1"/>
  <c r="Q146" i="4"/>
  <c r="H146" i="4"/>
  <c r="O149" i="3"/>
  <c r="J149" i="3" s="1"/>
  <c r="K149" i="3"/>
  <c r="H150" i="3"/>
  <c r="R632" i="6" l="1"/>
  <c r="I631" i="6"/>
  <c r="K630" i="6"/>
  <c r="I146" i="4"/>
  <c r="R147" i="4"/>
  <c r="K145" i="4"/>
  <c r="I150" i="3"/>
  <c r="Q632" i="6" l="1"/>
  <c r="H632" i="6"/>
  <c r="L631" i="6"/>
  <c r="M631" i="6" s="1"/>
  <c r="O631" i="6"/>
  <c r="J631" i="6" s="1"/>
  <c r="O146" i="4"/>
  <c r="J146" i="4" s="1"/>
  <c r="Q147" i="4"/>
  <c r="H147" i="4"/>
  <c r="O150" i="3"/>
  <c r="J150" i="3" s="1"/>
  <c r="H151" i="3"/>
  <c r="K631" i="6" l="1"/>
  <c r="I632" i="6"/>
  <c r="R633" i="6"/>
  <c r="I147" i="4"/>
  <c r="R148" i="4"/>
  <c r="K146" i="4"/>
  <c r="K150" i="3"/>
  <c r="I151" i="3"/>
  <c r="L632" i="6" l="1"/>
  <c r="M632" i="6" s="1"/>
  <c r="O632" i="6"/>
  <c r="J632" i="6" s="1"/>
  <c r="K632" i="6"/>
  <c r="Q633" i="6"/>
  <c r="H633" i="6"/>
  <c r="O147" i="4"/>
  <c r="J147" i="4" s="1"/>
  <c r="H148" i="4"/>
  <c r="Q148" i="4"/>
  <c r="O151" i="3"/>
  <c r="J151" i="3" s="1"/>
  <c r="H152" i="3"/>
  <c r="R634" i="6" l="1"/>
  <c r="I633" i="6"/>
  <c r="I148" i="4"/>
  <c r="R149" i="4"/>
  <c r="K147" i="4"/>
  <c r="K151" i="3"/>
  <c r="I152" i="3"/>
  <c r="H634" i="6" l="1"/>
  <c r="Q634" i="6"/>
  <c r="L633" i="6"/>
  <c r="M633" i="6" s="1"/>
  <c r="O633" i="6"/>
  <c r="J633" i="6" s="1"/>
  <c r="K633" i="6"/>
  <c r="O148" i="4"/>
  <c r="J148" i="4" s="1"/>
  <c r="H149" i="4"/>
  <c r="Q149" i="4"/>
  <c r="O152" i="3"/>
  <c r="J152" i="3" s="1"/>
  <c r="H153" i="3"/>
  <c r="I634" i="6" l="1"/>
  <c r="R635" i="6"/>
  <c r="I149" i="4"/>
  <c r="R150" i="4"/>
  <c r="K148" i="4"/>
  <c r="K152" i="3"/>
  <c r="I153" i="3"/>
  <c r="L634" i="6" l="1"/>
  <c r="M634" i="6" s="1"/>
  <c r="O634" i="6"/>
  <c r="J634" i="6" s="1"/>
  <c r="K634" i="6"/>
  <c r="Q635" i="6"/>
  <c r="H635" i="6"/>
  <c r="O149" i="4"/>
  <c r="J149" i="4" s="1"/>
  <c r="Q150" i="4"/>
  <c r="H150" i="4"/>
  <c r="O153" i="3"/>
  <c r="J153" i="3" s="1"/>
  <c r="K153" i="3"/>
  <c r="H154" i="3"/>
  <c r="R636" i="6" l="1"/>
  <c r="I635" i="6"/>
  <c r="I150" i="4"/>
  <c r="R151" i="4"/>
  <c r="K149" i="4"/>
  <c r="I154" i="3"/>
  <c r="H636" i="6" l="1"/>
  <c r="Q636" i="6"/>
  <c r="L635" i="6"/>
  <c r="M635" i="6" s="1"/>
  <c r="O635" i="6"/>
  <c r="J635" i="6" s="1"/>
  <c r="O150" i="4"/>
  <c r="J150" i="4" s="1"/>
  <c r="Q151" i="4"/>
  <c r="H151" i="4"/>
  <c r="O154" i="3"/>
  <c r="J154" i="3" s="1"/>
  <c r="H155" i="3"/>
  <c r="K635" i="6" l="1"/>
  <c r="I636" i="6"/>
  <c r="R637" i="6"/>
  <c r="I151" i="4"/>
  <c r="R152" i="4"/>
  <c r="K150" i="4"/>
  <c r="K154" i="3"/>
  <c r="I155" i="3"/>
  <c r="L636" i="6" l="1"/>
  <c r="M636" i="6" s="1"/>
  <c r="O636" i="6"/>
  <c r="J636" i="6" s="1"/>
  <c r="K636" i="6"/>
  <c r="H637" i="6"/>
  <c r="Q637" i="6"/>
  <c r="O151" i="4"/>
  <c r="J151" i="4" s="1"/>
  <c r="K151" i="4"/>
  <c r="H152" i="4"/>
  <c r="Q152" i="4"/>
  <c r="O155" i="3"/>
  <c r="J155" i="3" s="1"/>
  <c r="K155" i="3"/>
  <c r="H156" i="3"/>
  <c r="I637" i="6" l="1"/>
  <c r="R638" i="6"/>
  <c r="I152" i="4"/>
  <c r="R153" i="4"/>
  <c r="I156" i="3"/>
  <c r="L637" i="6" l="1"/>
  <c r="M637" i="6" s="1"/>
  <c r="O637" i="6"/>
  <c r="J637" i="6" s="1"/>
  <c r="K637" i="6"/>
  <c r="Q638" i="6"/>
  <c r="H638" i="6"/>
  <c r="O152" i="4"/>
  <c r="J152" i="4" s="1"/>
  <c r="H153" i="4"/>
  <c r="Q153" i="4"/>
  <c r="O156" i="3"/>
  <c r="J156" i="3" s="1"/>
  <c r="H157" i="3"/>
  <c r="R639" i="6" l="1"/>
  <c r="I638" i="6"/>
  <c r="I153" i="4"/>
  <c r="R154" i="4"/>
  <c r="K152" i="4"/>
  <c r="I157" i="3"/>
  <c r="K156" i="3"/>
  <c r="Q639" i="6" l="1"/>
  <c r="H639" i="6"/>
  <c r="O638" i="6"/>
  <c r="J638" i="6" s="1"/>
  <c r="K638" i="6"/>
  <c r="L638" i="6"/>
  <c r="M638" i="6" s="1"/>
  <c r="O153" i="4"/>
  <c r="J153" i="4" s="1"/>
  <c r="K153" i="4"/>
  <c r="Q154" i="4"/>
  <c r="H154" i="4"/>
  <c r="O157" i="3"/>
  <c r="J157" i="3" s="1"/>
  <c r="H158" i="3"/>
  <c r="I639" i="6" l="1"/>
  <c r="R640" i="6"/>
  <c r="I154" i="4"/>
  <c r="R155" i="4"/>
  <c r="I158" i="3"/>
  <c r="K157" i="3"/>
  <c r="L639" i="6" l="1"/>
  <c r="M639" i="6" s="1"/>
  <c r="O639" i="6"/>
  <c r="J639" i="6" s="1"/>
  <c r="H640" i="6"/>
  <c r="Q640" i="6"/>
  <c r="O154" i="4"/>
  <c r="J154" i="4" s="1"/>
  <c r="H155" i="4"/>
  <c r="Q155" i="4"/>
  <c r="O158" i="3"/>
  <c r="J158" i="3" s="1"/>
  <c r="H159" i="3"/>
  <c r="I640" i="6" l="1"/>
  <c r="R641" i="6"/>
  <c r="K639" i="6"/>
  <c r="I155" i="4"/>
  <c r="R156" i="4"/>
  <c r="K154" i="4"/>
  <c r="I159" i="3"/>
  <c r="K158" i="3"/>
  <c r="L640" i="6" l="1"/>
  <c r="M640" i="6" s="1"/>
  <c r="O640" i="6"/>
  <c r="J640" i="6" s="1"/>
  <c r="K640" i="6"/>
  <c r="H641" i="6"/>
  <c r="Q641" i="6"/>
  <c r="O155" i="4"/>
  <c r="J155" i="4" s="1"/>
  <c r="Q156" i="4"/>
  <c r="H156" i="4"/>
  <c r="O159" i="3"/>
  <c r="J159" i="3" s="1"/>
  <c r="H160" i="3"/>
  <c r="R642" i="6" l="1"/>
  <c r="I641" i="6"/>
  <c r="I156" i="4"/>
  <c r="R157" i="4"/>
  <c r="K155" i="4"/>
  <c r="I160" i="3"/>
  <c r="K159" i="3"/>
  <c r="Q642" i="6" l="1"/>
  <c r="H642" i="6"/>
  <c r="L641" i="6"/>
  <c r="M641" i="6" s="1"/>
  <c r="O641" i="6"/>
  <c r="J641" i="6" s="1"/>
  <c r="K641" i="6"/>
  <c r="O156" i="4"/>
  <c r="J156" i="4" s="1"/>
  <c r="H157" i="4"/>
  <c r="Q157" i="4"/>
  <c r="O160" i="3"/>
  <c r="J160" i="3" s="1"/>
  <c r="H161" i="3"/>
  <c r="I642" i="6" l="1"/>
  <c r="R643" i="6"/>
  <c r="I157" i="4"/>
  <c r="R158" i="4"/>
  <c r="K156" i="4"/>
  <c r="I161" i="3"/>
  <c r="K160" i="3"/>
  <c r="O642" i="6" l="1"/>
  <c r="J642" i="6" s="1"/>
  <c r="L642" i="6"/>
  <c r="M642" i="6" s="1"/>
  <c r="K642" i="6"/>
  <c r="H643" i="6"/>
  <c r="Q643" i="6"/>
  <c r="O157" i="4"/>
  <c r="J157" i="4" s="1"/>
  <c r="H158" i="4"/>
  <c r="Q158" i="4"/>
  <c r="O161" i="3"/>
  <c r="J161" i="3" s="1"/>
  <c r="H162" i="3"/>
  <c r="I643" i="6" l="1"/>
  <c r="R644" i="6"/>
  <c r="I158" i="4"/>
  <c r="R159" i="4"/>
  <c r="K157" i="4"/>
  <c r="I162" i="3"/>
  <c r="K161" i="3"/>
  <c r="O643" i="6" l="1"/>
  <c r="J643" i="6" s="1"/>
  <c r="L643" i="6"/>
  <c r="M643" i="6" s="1"/>
  <c r="K643" i="6"/>
  <c r="Q644" i="6"/>
  <c r="H644" i="6"/>
  <c r="O158" i="4"/>
  <c r="J158" i="4" s="1"/>
  <c r="H159" i="4"/>
  <c r="Q159" i="4"/>
  <c r="O162" i="3"/>
  <c r="J162" i="3" s="1"/>
  <c r="H163" i="3"/>
  <c r="R645" i="6" l="1"/>
  <c r="I644" i="6"/>
  <c r="I159" i="4"/>
  <c r="R160" i="4"/>
  <c r="K158" i="4"/>
  <c r="I163" i="3"/>
  <c r="K162" i="3"/>
  <c r="Q645" i="6" l="1"/>
  <c r="H645" i="6"/>
  <c r="L644" i="6"/>
  <c r="M644" i="6" s="1"/>
  <c r="O644" i="6"/>
  <c r="J644" i="6" s="1"/>
  <c r="O159" i="4"/>
  <c r="J159" i="4" s="1"/>
  <c r="H160" i="4"/>
  <c r="Q160" i="4"/>
  <c r="O163" i="3"/>
  <c r="J163" i="3" s="1"/>
  <c r="H164" i="3"/>
  <c r="K644" i="6" l="1"/>
  <c r="I645" i="6"/>
  <c r="R646" i="6"/>
  <c r="I160" i="4"/>
  <c r="R161" i="4"/>
  <c r="K159" i="4"/>
  <c r="I164" i="3"/>
  <c r="K163" i="3"/>
  <c r="L645" i="6" l="1"/>
  <c r="M645" i="6" s="1"/>
  <c r="O645" i="6"/>
  <c r="J645" i="6" s="1"/>
  <c r="H646" i="6"/>
  <c r="Q646" i="6"/>
  <c r="O160" i="4"/>
  <c r="J160" i="4" s="1"/>
  <c r="Q161" i="4"/>
  <c r="H161" i="4"/>
  <c r="O164" i="3"/>
  <c r="J164" i="3" s="1"/>
  <c r="H165" i="3"/>
  <c r="I646" i="6" l="1"/>
  <c r="R647" i="6"/>
  <c r="K645" i="6"/>
  <c r="I161" i="4"/>
  <c r="R162" i="4"/>
  <c r="K160" i="4"/>
  <c r="I165" i="3"/>
  <c r="K164" i="3"/>
  <c r="O646" i="6" l="1"/>
  <c r="J646" i="6" s="1"/>
  <c r="L646" i="6"/>
  <c r="M646" i="6" s="1"/>
  <c r="K646" i="6"/>
  <c r="Q647" i="6"/>
  <c r="H647" i="6"/>
  <c r="O161" i="4"/>
  <c r="J161" i="4" s="1"/>
  <c r="H162" i="4"/>
  <c r="Q162" i="4"/>
  <c r="O165" i="3"/>
  <c r="J165" i="3" s="1"/>
  <c r="H166" i="3"/>
  <c r="R648" i="6" l="1"/>
  <c r="I647" i="6"/>
  <c r="I162" i="4"/>
  <c r="R163" i="4"/>
  <c r="K161" i="4"/>
  <c r="I166" i="3"/>
  <c r="K165" i="3"/>
  <c r="Q648" i="6" l="1"/>
  <c r="H648" i="6"/>
  <c r="L647" i="6"/>
  <c r="M647" i="6" s="1"/>
  <c r="O647" i="6"/>
  <c r="J647" i="6" s="1"/>
  <c r="K647" i="6"/>
  <c r="O162" i="4"/>
  <c r="J162" i="4" s="1"/>
  <c r="H163" i="4"/>
  <c r="Q163" i="4"/>
  <c r="O166" i="3"/>
  <c r="J166" i="3" s="1"/>
  <c r="H167" i="3"/>
  <c r="I648" i="6" l="1"/>
  <c r="R649" i="6"/>
  <c r="I163" i="4"/>
  <c r="R164" i="4"/>
  <c r="K162" i="4"/>
  <c r="I167" i="3"/>
  <c r="K166" i="3"/>
  <c r="O648" i="6" l="1"/>
  <c r="J648" i="6" s="1"/>
  <c r="L648" i="6"/>
  <c r="M648" i="6" s="1"/>
  <c r="K648" i="6"/>
  <c r="H649" i="6"/>
  <c r="Q649" i="6"/>
  <c r="O163" i="4"/>
  <c r="J163" i="4" s="1"/>
  <c r="H164" i="4"/>
  <c r="Q164" i="4"/>
  <c r="O167" i="3"/>
  <c r="J167" i="3" s="1"/>
  <c r="H168" i="3"/>
  <c r="I649" i="6" l="1"/>
  <c r="R650" i="6"/>
  <c r="I164" i="4"/>
  <c r="R165" i="4"/>
  <c r="K163" i="4"/>
  <c r="I168" i="3"/>
  <c r="K167" i="3"/>
  <c r="O649" i="6" l="1"/>
  <c r="J649" i="6" s="1"/>
  <c r="L649" i="6"/>
  <c r="M649" i="6" s="1"/>
  <c r="K649" i="6"/>
  <c r="H650" i="6"/>
  <c r="Q650" i="6"/>
  <c r="O164" i="4"/>
  <c r="J164" i="4" s="1"/>
  <c r="Q165" i="4"/>
  <c r="H165" i="4"/>
  <c r="O168" i="3"/>
  <c r="J168" i="3" s="1"/>
  <c r="H169" i="3"/>
  <c r="R651" i="6" l="1"/>
  <c r="I650" i="6"/>
  <c r="I165" i="4"/>
  <c r="R166" i="4"/>
  <c r="K164" i="4"/>
  <c r="I169" i="3"/>
  <c r="K168" i="3"/>
  <c r="Q651" i="6" l="1"/>
  <c r="H651" i="6"/>
  <c r="L650" i="6"/>
  <c r="M650" i="6" s="1"/>
  <c r="O650" i="6"/>
  <c r="J650" i="6" s="1"/>
  <c r="K650" i="6"/>
  <c r="O165" i="4"/>
  <c r="J165" i="4" s="1"/>
  <c r="H166" i="4"/>
  <c r="Q166" i="4"/>
  <c r="O169" i="3"/>
  <c r="J169" i="3" s="1"/>
  <c r="H170" i="3"/>
  <c r="I651" i="6" l="1"/>
  <c r="R652" i="6"/>
  <c r="I166" i="4"/>
  <c r="R167" i="4"/>
  <c r="K165" i="4"/>
  <c r="I170" i="3"/>
  <c r="K169" i="3"/>
  <c r="O651" i="6" l="1"/>
  <c r="J651" i="6" s="1"/>
  <c r="L651" i="6"/>
  <c r="M651" i="6" s="1"/>
  <c r="K651" i="6"/>
  <c r="H652" i="6"/>
  <c r="Q652" i="6"/>
  <c r="O166" i="4"/>
  <c r="J166" i="4" s="1"/>
  <c r="H167" i="4"/>
  <c r="Q167" i="4"/>
  <c r="O170" i="3"/>
  <c r="J170" i="3" s="1"/>
  <c r="H171" i="3"/>
  <c r="I652" i="6" l="1"/>
  <c r="R653" i="6"/>
  <c r="I167" i="4"/>
  <c r="R168" i="4"/>
  <c r="K166" i="4"/>
  <c r="I171" i="3"/>
  <c r="K170" i="3"/>
  <c r="L652" i="6" l="1"/>
  <c r="M652" i="6" s="1"/>
  <c r="O652" i="6"/>
  <c r="J652" i="6" s="1"/>
  <c r="K652" i="6"/>
  <c r="Q653" i="6"/>
  <c r="H653" i="6"/>
  <c r="O167" i="4"/>
  <c r="J167" i="4" s="1"/>
  <c r="Q168" i="4"/>
  <c r="H168" i="4"/>
  <c r="O171" i="3"/>
  <c r="J171" i="3" s="1"/>
  <c r="H172" i="3"/>
  <c r="I653" i="6" l="1"/>
  <c r="R654" i="6"/>
  <c r="I168" i="4"/>
  <c r="R169" i="4"/>
  <c r="K167" i="4"/>
  <c r="I172" i="3"/>
  <c r="K171" i="3"/>
  <c r="L653" i="6" l="1"/>
  <c r="M653" i="6" s="1"/>
  <c r="O653" i="6"/>
  <c r="J653" i="6" s="1"/>
  <c r="Q654" i="6"/>
  <c r="H654" i="6"/>
  <c r="O168" i="4"/>
  <c r="J168" i="4" s="1"/>
  <c r="Q169" i="4"/>
  <c r="H169" i="4"/>
  <c r="O172" i="3"/>
  <c r="J172" i="3" s="1"/>
  <c r="H173" i="3"/>
  <c r="R655" i="6" l="1"/>
  <c r="I654" i="6"/>
  <c r="K653" i="6"/>
  <c r="I169" i="4"/>
  <c r="R170" i="4"/>
  <c r="K168" i="4"/>
  <c r="I173" i="3"/>
  <c r="K172" i="3"/>
  <c r="Q655" i="6" l="1"/>
  <c r="H655" i="6"/>
  <c r="L654" i="6"/>
  <c r="M654" i="6" s="1"/>
  <c r="O654" i="6"/>
  <c r="J654" i="6" s="1"/>
  <c r="K654" i="6"/>
  <c r="O169" i="4"/>
  <c r="J169" i="4" s="1"/>
  <c r="H170" i="4"/>
  <c r="Q170" i="4"/>
  <c r="O173" i="3"/>
  <c r="J173" i="3" s="1"/>
  <c r="H174" i="3"/>
  <c r="I655" i="6" l="1"/>
  <c r="R656" i="6"/>
  <c r="I170" i="4"/>
  <c r="R171" i="4"/>
  <c r="K169" i="4"/>
  <c r="I174" i="3"/>
  <c r="K173" i="3"/>
  <c r="L655" i="6" l="1"/>
  <c r="M655" i="6" s="1"/>
  <c r="O655" i="6"/>
  <c r="J655" i="6" s="1"/>
  <c r="K655" i="6"/>
  <c r="Q656" i="6"/>
  <c r="H656" i="6"/>
  <c r="O170" i="4"/>
  <c r="J170" i="4" s="1"/>
  <c r="Q171" i="4"/>
  <c r="H171" i="4"/>
  <c r="O174" i="3"/>
  <c r="J174" i="3" s="1"/>
  <c r="H175" i="3"/>
  <c r="I656" i="6" l="1"/>
  <c r="R657" i="6"/>
  <c r="I171" i="4"/>
  <c r="R172" i="4"/>
  <c r="K170" i="4"/>
  <c r="I175" i="3"/>
  <c r="K174" i="3"/>
  <c r="L656" i="6" l="1"/>
  <c r="M656" i="6" s="1"/>
  <c r="O656" i="6"/>
  <c r="J656" i="6" s="1"/>
  <c r="H657" i="6"/>
  <c r="Q657" i="6"/>
  <c r="O171" i="4"/>
  <c r="J171" i="4" s="1"/>
  <c r="Q172" i="4"/>
  <c r="H172" i="4"/>
  <c r="O175" i="3"/>
  <c r="J175" i="3" s="1"/>
  <c r="H176" i="3"/>
  <c r="R658" i="6" l="1"/>
  <c r="I657" i="6"/>
  <c r="K656" i="6"/>
  <c r="I172" i="4"/>
  <c r="R173" i="4"/>
  <c r="K171" i="4"/>
  <c r="I176" i="3"/>
  <c r="K175" i="3"/>
  <c r="Q658" i="6" l="1"/>
  <c r="H658" i="6"/>
  <c r="L657" i="6"/>
  <c r="M657" i="6" s="1"/>
  <c r="O657" i="6"/>
  <c r="J657" i="6" s="1"/>
  <c r="K657" i="6"/>
  <c r="O172" i="4"/>
  <c r="J172" i="4" s="1"/>
  <c r="Q173" i="4"/>
  <c r="H173" i="4"/>
  <c r="O176" i="3"/>
  <c r="J176" i="3" s="1"/>
  <c r="H177" i="3"/>
  <c r="I658" i="6" l="1"/>
  <c r="R659" i="6"/>
  <c r="I173" i="4"/>
  <c r="R174" i="4"/>
  <c r="K172" i="4"/>
  <c r="I177" i="3"/>
  <c r="K176" i="3"/>
  <c r="H9" i="2"/>
  <c r="O658" i="6" l="1"/>
  <c r="J658" i="6" s="1"/>
  <c r="L658" i="6"/>
  <c r="M658" i="6" s="1"/>
  <c r="H659" i="6"/>
  <c r="Q659" i="6"/>
  <c r="O173" i="4"/>
  <c r="J173" i="4" s="1"/>
  <c r="H174" i="4"/>
  <c r="Q174" i="4"/>
  <c r="O177" i="3"/>
  <c r="J177" i="3" s="1"/>
  <c r="H178" i="3"/>
  <c r="I9" i="2"/>
  <c r="I659" i="6" l="1"/>
  <c r="R660" i="6"/>
  <c r="K658" i="6"/>
  <c r="I174" i="4"/>
  <c r="R175" i="4"/>
  <c r="K173" i="4"/>
  <c r="I178" i="3"/>
  <c r="K177" i="3"/>
  <c r="O9" i="2"/>
  <c r="J9" i="2" s="1"/>
  <c r="K9" i="2"/>
  <c r="H10" i="2"/>
  <c r="L659" i="6" l="1"/>
  <c r="M659" i="6" s="1"/>
  <c r="O659" i="6"/>
  <c r="J659" i="6" s="1"/>
  <c r="K659" i="6"/>
  <c r="Q660" i="6"/>
  <c r="H660" i="6"/>
  <c r="O174" i="4"/>
  <c r="J174" i="4" s="1"/>
  <c r="Q175" i="4"/>
  <c r="H175" i="4"/>
  <c r="O178" i="3"/>
  <c r="J178" i="3" s="1"/>
  <c r="H179" i="3"/>
  <c r="I10" i="2"/>
  <c r="R661" i="6" l="1"/>
  <c r="I660" i="6"/>
  <c r="I175" i="4"/>
  <c r="R176" i="4"/>
  <c r="K174" i="4"/>
  <c r="H11" i="2"/>
  <c r="I11" i="2" s="1"/>
  <c r="I179" i="3"/>
  <c r="K178" i="3"/>
  <c r="O10" i="2"/>
  <c r="J10" i="2" s="1"/>
  <c r="H661" i="6" l="1"/>
  <c r="Q661" i="6"/>
  <c r="O660" i="6"/>
  <c r="J660" i="6" s="1"/>
  <c r="L660" i="6"/>
  <c r="M660" i="6" s="1"/>
  <c r="K660" i="6"/>
  <c r="O175" i="4"/>
  <c r="J175" i="4" s="1"/>
  <c r="Q176" i="4"/>
  <c r="H176" i="4"/>
  <c r="O11" i="2"/>
  <c r="J11" i="2" s="1"/>
  <c r="K11" i="2"/>
  <c r="H12" i="2"/>
  <c r="I12" i="2" s="1"/>
  <c r="O179" i="3"/>
  <c r="J179" i="3" s="1"/>
  <c r="H180" i="3"/>
  <c r="K10" i="2"/>
  <c r="I661" i="6" l="1"/>
  <c r="R662" i="6"/>
  <c r="I176" i="4"/>
  <c r="R177" i="4"/>
  <c r="K175" i="4"/>
  <c r="O12" i="2"/>
  <c r="J12" i="2" s="1"/>
  <c r="K12" i="2"/>
  <c r="H13" i="2"/>
  <c r="I13" i="2" s="1"/>
  <c r="I180" i="3"/>
  <c r="K179" i="3"/>
  <c r="L661" i="6" l="1"/>
  <c r="M661" i="6" s="1"/>
  <c r="O661" i="6"/>
  <c r="J661" i="6" s="1"/>
  <c r="K661" i="6"/>
  <c r="Q662" i="6"/>
  <c r="H662" i="6"/>
  <c r="O176" i="4"/>
  <c r="J176" i="4" s="1"/>
  <c r="Q177" i="4"/>
  <c r="H177" i="4"/>
  <c r="O13" i="2"/>
  <c r="J13" i="2" s="1"/>
  <c r="H14" i="2"/>
  <c r="I14" i="2" s="1"/>
  <c r="O180" i="3"/>
  <c r="J180" i="3" s="1"/>
  <c r="H181" i="3"/>
  <c r="I662" i="6" l="1"/>
  <c r="R663" i="6"/>
  <c r="I177" i="4"/>
  <c r="R178" i="4"/>
  <c r="K176" i="4"/>
  <c r="K13" i="2"/>
  <c r="O14" i="2"/>
  <c r="J14" i="2" s="1"/>
  <c r="H15" i="2"/>
  <c r="I15" i="2" s="1"/>
  <c r="H16" i="2" s="1"/>
  <c r="I16" i="2" s="1"/>
  <c r="I181" i="3"/>
  <c r="K180" i="3"/>
  <c r="L662" i="6" l="1"/>
  <c r="M662" i="6" s="1"/>
  <c r="O662" i="6"/>
  <c r="J662" i="6" s="1"/>
  <c r="K662" i="6"/>
  <c r="H663" i="6"/>
  <c r="Q663" i="6"/>
  <c r="O177" i="4"/>
  <c r="J177" i="4" s="1"/>
  <c r="H178" i="4"/>
  <c r="Q178" i="4"/>
  <c r="K14" i="2"/>
  <c r="O16" i="2"/>
  <c r="J16" i="2" s="1"/>
  <c r="H17" i="2"/>
  <c r="I17" i="2" s="1"/>
  <c r="O15" i="2"/>
  <c r="J15" i="2" s="1"/>
  <c r="O181" i="3"/>
  <c r="J181" i="3" s="1"/>
  <c r="H182" i="3"/>
  <c r="I663" i="6" l="1"/>
  <c r="R664" i="6"/>
  <c r="I178" i="4"/>
  <c r="R179" i="4"/>
  <c r="K177" i="4"/>
  <c r="K15" i="2"/>
  <c r="K16" i="2"/>
  <c r="O17" i="2"/>
  <c r="J17" i="2" s="1"/>
  <c r="K17" i="2"/>
  <c r="H18" i="2"/>
  <c r="I18" i="2" s="1"/>
  <c r="I182" i="3"/>
  <c r="K181" i="3"/>
  <c r="L663" i="6" l="1"/>
  <c r="M663" i="6" s="1"/>
  <c r="O663" i="6"/>
  <c r="J663" i="6" s="1"/>
  <c r="K663" i="6"/>
  <c r="H664" i="6"/>
  <c r="Q664" i="6"/>
  <c r="O178" i="4"/>
  <c r="J178" i="4" s="1"/>
  <c r="K178" i="4"/>
  <c r="Q179" i="4"/>
  <c r="H179" i="4"/>
  <c r="O18" i="2"/>
  <c r="J18" i="2" s="1"/>
  <c r="K18" i="2"/>
  <c r="H19" i="2"/>
  <c r="I19" i="2" s="1"/>
  <c r="O182" i="3"/>
  <c r="J182" i="3" s="1"/>
  <c r="H183" i="3"/>
  <c r="R665" i="6" l="1"/>
  <c r="I664" i="6"/>
  <c r="I179" i="4"/>
  <c r="R180" i="4"/>
  <c r="O19" i="2"/>
  <c r="J19" i="2" s="1"/>
  <c r="K19" i="2"/>
  <c r="H20" i="2"/>
  <c r="I20" i="2" s="1"/>
  <c r="I183" i="3"/>
  <c r="K182" i="3"/>
  <c r="H665" i="6" l="1"/>
  <c r="Q665" i="6"/>
  <c r="L664" i="6"/>
  <c r="M664" i="6" s="1"/>
  <c r="O664" i="6"/>
  <c r="J664" i="6" s="1"/>
  <c r="K664" i="6"/>
  <c r="O179" i="4"/>
  <c r="J179" i="4" s="1"/>
  <c r="Q180" i="4"/>
  <c r="H180" i="4"/>
  <c r="O20" i="2"/>
  <c r="J20" i="2" s="1"/>
  <c r="K20" i="2"/>
  <c r="H21" i="2"/>
  <c r="I21" i="2" s="1"/>
  <c r="O183" i="3"/>
  <c r="J183" i="3" s="1"/>
  <c r="H184" i="3"/>
  <c r="I665" i="6" l="1"/>
  <c r="R666" i="6"/>
  <c r="I180" i="4"/>
  <c r="R181" i="4"/>
  <c r="K179" i="4"/>
  <c r="O21" i="2"/>
  <c r="J21" i="2" s="1"/>
  <c r="K21" i="2"/>
  <c r="H22" i="2"/>
  <c r="I22" i="2" s="1"/>
  <c r="I184" i="3"/>
  <c r="K183" i="3"/>
  <c r="L665" i="6" l="1"/>
  <c r="M665" i="6" s="1"/>
  <c r="O665" i="6"/>
  <c r="J665" i="6" s="1"/>
  <c r="K665" i="6"/>
  <c r="Q666" i="6"/>
  <c r="H666" i="6"/>
  <c r="O180" i="4"/>
  <c r="J180" i="4" s="1"/>
  <c r="K180" i="4"/>
  <c r="H181" i="4"/>
  <c r="Q181" i="4"/>
  <c r="O22" i="2"/>
  <c r="J22" i="2" s="1"/>
  <c r="H23" i="2"/>
  <c r="I23" i="2" s="1"/>
  <c r="O184" i="3"/>
  <c r="J184" i="3" s="1"/>
  <c r="H185" i="3"/>
  <c r="I666" i="6" l="1"/>
  <c r="R667" i="6"/>
  <c r="I181" i="4"/>
  <c r="R182" i="4"/>
  <c r="K22" i="2"/>
  <c r="O23" i="2"/>
  <c r="J23" i="2" s="1"/>
  <c r="K23" i="2"/>
  <c r="H24" i="2"/>
  <c r="I24" i="2" s="1"/>
  <c r="I185" i="3"/>
  <c r="K184" i="3"/>
  <c r="L666" i="6" l="1"/>
  <c r="M666" i="6" s="1"/>
  <c r="O666" i="6"/>
  <c r="J666" i="6" s="1"/>
  <c r="K666" i="6"/>
  <c r="Q667" i="6"/>
  <c r="H667" i="6"/>
  <c r="O181" i="4"/>
  <c r="J181" i="4" s="1"/>
  <c r="H182" i="4"/>
  <c r="Q182" i="4"/>
  <c r="O24" i="2"/>
  <c r="J24" i="2" s="1"/>
  <c r="K24" i="2"/>
  <c r="H25" i="2"/>
  <c r="I25" i="2" s="1"/>
  <c r="O185" i="3"/>
  <c r="J185" i="3" s="1"/>
  <c r="H186" i="3"/>
  <c r="R668" i="6" l="1"/>
  <c r="I667" i="6"/>
  <c r="I182" i="4"/>
  <c r="R183" i="4"/>
  <c r="K181" i="4"/>
  <c r="O25" i="2"/>
  <c r="J25" i="2" s="1"/>
  <c r="H26" i="2"/>
  <c r="I26" i="2" s="1"/>
  <c r="I186" i="3"/>
  <c r="K185" i="3"/>
  <c r="Q668" i="6" l="1"/>
  <c r="H668" i="6"/>
  <c r="L667" i="6"/>
  <c r="M667" i="6" s="1"/>
  <c r="O667" i="6"/>
  <c r="J667" i="6" s="1"/>
  <c r="O182" i="4"/>
  <c r="J182" i="4" s="1"/>
  <c r="Q183" i="4"/>
  <c r="H183" i="4"/>
  <c r="O26" i="2"/>
  <c r="J26" i="2" s="1"/>
  <c r="K26" i="2"/>
  <c r="H27" i="2"/>
  <c r="I27" i="2" s="1"/>
  <c r="K25" i="2"/>
  <c r="O186" i="3"/>
  <c r="J186" i="3" s="1"/>
  <c r="H187" i="3"/>
  <c r="K667" i="6" l="1"/>
  <c r="I668" i="6"/>
  <c r="R669" i="6"/>
  <c r="I183" i="4"/>
  <c r="R184" i="4"/>
  <c r="K182" i="4"/>
  <c r="O27" i="2"/>
  <c r="J27" i="2" s="1"/>
  <c r="H28" i="2"/>
  <c r="I28" i="2" s="1"/>
  <c r="I187" i="3"/>
  <c r="K186" i="3"/>
  <c r="L668" i="6" l="1"/>
  <c r="M668" i="6" s="1"/>
  <c r="O668" i="6"/>
  <c r="J668" i="6" s="1"/>
  <c r="H669" i="6"/>
  <c r="Q669" i="6"/>
  <c r="O183" i="4"/>
  <c r="J183" i="4" s="1"/>
  <c r="H184" i="4"/>
  <c r="Q184" i="4"/>
  <c r="K27" i="2"/>
  <c r="O28" i="2"/>
  <c r="J28" i="2" s="1"/>
  <c r="K28" i="2"/>
  <c r="H29" i="2"/>
  <c r="I29" i="2" s="1"/>
  <c r="O187" i="3"/>
  <c r="J187" i="3" s="1"/>
  <c r="H188" i="3"/>
  <c r="R670" i="6" l="1"/>
  <c r="I669" i="6"/>
  <c r="K668" i="6"/>
  <c r="I184" i="4"/>
  <c r="R185" i="4"/>
  <c r="K183" i="4"/>
  <c r="O29" i="2"/>
  <c r="J29" i="2" s="1"/>
  <c r="K29" i="2"/>
  <c r="H30" i="2"/>
  <c r="I30" i="2" s="1"/>
  <c r="I188" i="3"/>
  <c r="K187" i="3"/>
  <c r="Q670" i="6" l="1"/>
  <c r="H670" i="6"/>
  <c r="L669" i="6"/>
  <c r="M669" i="6" s="1"/>
  <c r="O669" i="6"/>
  <c r="J669" i="6" s="1"/>
  <c r="K669" i="6"/>
  <c r="O184" i="4"/>
  <c r="J184" i="4" s="1"/>
  <c r="Q185" i="4"/>
  <c r="H185" i="4"/>
  <c r="O30" i="2"/>
  <c r="J30" i="2" s="1"/>
  <c r="K30" i="2"/>
  <c r="H31" i="2"/>
  <c r="I31" i="2" s="1"/>
  <c r="O188" i="3"/>
  <c r="J188" i="3" s="1"/>
  <c r="H189" i="3"/>
  <c r="I670" i="6" l="1"/>
  <c r="R671" i="6"/>
  <c r="I185" i="4"/>
  <c r="R186" i="4"/>
  <c r="K184" i="4"/>
  <c r="O31" i="2"/>
  <c r="J31" i="2" s="1"/>
  <c r="K31" i="2"/>
  <c r="H32" i="2"/>
  <c r="I32" i="2" s="1"/>
  <c r="I189" i="3"/>
  <c r="K188" i="3"/>
  <c r="L670" i="6" l="1"/>
  <c r="M670" i="6" s="1"/>
  <c r="O670" i="6"/>
  <c r="J670" i="6" s="1"/>
  <c r="H671" i="6"/>
  <c r="Q671" i="6"/>
  <c r="O185" i="4"/>
  <c r="J185" i="4" s="1"/>
  <c r="Q186" i="4"/>
  <c r="H186" i="4"/>
  <c r="O32" i="2"/>
  <c r="J32" i="2" s="1"/>
  <c r="H33" i="2"/>
  <c r="I33" i="2" s="1"/>
  <c r="O189" i="3"/>
  <c r="J189" i="3" s="1"/>
  <c r="H190" i="3"/>
  <c r="R672" i="6" l="1"/>
  <c r="I671" i="6"/>
  <c r="K670" i="6"/>
  <c r="I186" i="4"/>
  <c r="R187" i="4"/>
  <c r="K185" i="4"/>
  <c r="K32" i="2"/>
  <c r="O33" i="2"/>
  <c r="J33" i="2" s="1"/>
  <c r="K33" i="2"/>
  <c r="H34" i="2"/>
  <c r="I34" i="2" s="1"/>
  <c r="I190" i="3"/>
  <c r="K189" i="3"/>
  <c r="Q672" i="6" l="1"/>
  <c r="H672" i="6"/>
  <c r="O671" i="6"/>
  <c r="J671" i="6" s="1"/>
  <c r="K671" i="6"/>
  <c r="L671" i="6"/>
  <c r="M671" i="6" s="1"/>
  <c r="O186" i="4"/>
  <c r="J186" i="4" s="1"/>
  <c r="Q187" i="4"/>
  <c r="H187" i="4"/>
  <c r="O34" i="2"/>
  <c r="J34" i="2" s="1"/>
  <c r="K34" i="2"/>
  <c r="H35" i="2"/>
  <c r="I35" i="2" s="1"/>
  <c r="O190" i="3"/>
  <c r="J190" i="3" s="1"/>
  <c r="H191" i="3"/>
  <c r="I672" i="6" l="1"/>
  <c r="R673" i="6"/>
  <c r="I187" i="4"/>
  <c r="R188" i="4"/>
  <c r="K186" i="4"/>
  <c r="O35" i="2"/>
  <c r="J35" i="2" s="1"/>
  <c r="K35" i="2"/>
  <c r="H36" i="2"/>
  <c r="I36" i="2" s="1"/>
  <c r="I191" i="3"/>
  <c r="K190" i="3"/>
  <c r="O672" i="6" l="1"/>
  <c r="J672" i="6" s="1"/>
  <c r="K672" i="6"/>
  <c r="L672" i="6"/>
  <c r="M672" i="6" s="1"/>
  <c r="H673" i="6"/>
  <c r="Q673" i="6"/>
  <c r="O187" i="4"/>
  <c r="J187" i="4" s="1"/>
  <c r="H188" i="4"/>
  <c r="Q188" i="4"/>
  <c r="O36" i="2"/>
  <c r="J36" i="2" s="1"/>
  <c r="K36" i="2"/>
  <c r="H37" i="2"/>
  <c r="I37" i="2" s="1"/>
  <c r="O191" i="3"/>
  <c r="J191" i="3" s="1"/>
  <c r="H192" i="3"/>
  <c r="I673" i="6" l="1"/>
  <c r="R674" i="6"/>
  <c r="I188" i="4"/>
  <c r="R189" i="4"/>
  <c r="K187" i="4"/>
  <c r="O37" i="2"/>
  <c r="J37" i="2" s="1"/>
  <c r="K37" i="2"/>
  <c r="H38" i="2"/>
  <c r="I38" i="2" s="1"/>
  <c r="I192" i="3"/>
  <c r="K191" i="3"/>
  <c r="L673" i="6" l="1"/>
  <c r="M673" i="6" s="1"/>
  <c r="O673" i="6"/>
  <c r="J673" i="6" s="1"/>
  <c r="K673" i="6"/>
  <c r="H674" i="6"/>
  <c r="Q674" i="6"/>
  <c r="O188" i="4"/>
  <c r="J188" i="4" s="1"/>
  <c r="H189" i="4"/>
  <c r="Q189" i="4"/>
  <c r="O38" i="2"/>
  <c r="J38" i="2" s="1"/>
  <c r="K38" i="2"/>
  <c r="H39" i="2"/>
  <c r="I39" i="2" s="1"/>
  <c r="O192" i="3"/>
  <c r="J192" i="3" s="1"/>
  <c r="H193" i="3"/>
  <c r="R675" i="6" l="1"/>
  <c r="I674" i="6"/>
  <c r="I189" i="4"/>
  <c r="R190" i="4"/>
  <c r="K188" i="4"/>
  <c r="O39" i="2"/>
  <c r="J39" i="2" s="1"/>
  <c r="K39" i="2"/>
  <c r="H40" i="2"/>
  <c r="I40" i="2" s="1"/>
  <c r="I193" i="3"/>
  <c r="K192" i="3"/>
  <c r="Q675" i="6" l="1"/>
  <c r="H675" i="6"/>
  <c r="O674" i="6"/>
  <c r="J674" i="6" s="1"/>
  <c r="L674" i="6"/>
  <c r="M674" i="6" s="1"/>
  <c r="K674" i="6"/>
  <c r="O189" i="4"/>
  <c r="J189" i="4" s="1"/>
  <c r="K189" i="4"/>
  <c r="H190" i="4"/>
  <c r="Q190" i="4"/>
  <c r="O40" i="2"/>
  <c r="J40" i="2" s="1"/>
  <c r="K40" i="2"/>
  <c r="H41" i="2"/>
  <c r="I41" i="2" s="1"/>
  <c r="O193" i="3"/>
  <c r="J193" i="3" s="1"/>
  <c r="H194" i="3"/>
  <c r="I675" i="6" l="1"/>
  <c r="R676" i="6"/>
  <c r="I190" i="4"/>
  <c r="R191" i="4"/>
  <c r="O41" i="2"/>
  <c r="J41" i="2" s="1"/>
  <c r="K41" i="2"/>
  <c r="H42" i="2"/>
  <c r="I42" i="2" s="1"/>
  <c r="I194" i="3"/>
  <c r="K193" i="3"/>
  <c r="O675" i="6" l="1"/>
  <c r="J675" i="6" s="1"/>
  <c r="L675" i="6"/>
  <c r="M675" i="6" s="1"/>
  <c r="K675" i="6"/>
  <c r="Q676" i="6"/>
  <c r="H676" i="6"/>
  <c r="O190" i="4"/>
  <c r="J190" i="4" s="1"/>
  <c r="H191" i="4"/>
  <c r="Q191" i="4"/>
  <c r="O42" i="2"/>
  <c r="J42" i="2" s="1"/>
  <c r="K42" i="2"/>
  <c r="H43" i="2"/>
  <c r="I43" i="2" s="1"/>
  <c r="O194" i="3"/>
  <c r="J194" i="3" s="1"/>
  <c r="H195" i="3"/>
  <c r="I676" i="6" l="1"/>
  <c r="R677" i="6"/>
  <c r="I191" i="4"/>
  <c r="R192" i="4"/>
  <c r="K190" i="4"/>
  <c r="O43" i="2"/>
  <c r="J43" i="2" s="1"/>
  <c r="K43" i="2"/>
  <c r="H44" i="2"/>
  <c r="I44" i="2" s="1"/>
  <c r="I195" i="3"/>
  <c r="K194" i="3"/>
  <c r="L676" i="6" l="1"/>
  <c r="M676" i="6" s="1"/>
  <c r="O676" i="6"/>
  <c r="J676" i="6" s="1"/>
  <c r="H677" i="6"/>
  <c r="Q677" i="6"/>
  <c r="O191" i="4"/>
  <c r="J191" i="4" s="1"/>
  <c r="K191" i="4"/>
  <c r="H192" i="4"/>
  <c r="Q192" i="4"/>
  <c r="O44" i="2"/>
  <c r="J44" i="2" s="1"/>
  <c r="H45" i="2"/>
  <c r="I45" i="2" s="1"/>
  <c r="O195" i="3"/>
  <c r="J195" i="3" s="1"/>
  <c r="H196" i="3"/>
  <c r="R678" i="6" l="1"/>
  <c r="I677" i="6"/>
  <c r="K676" i="6"/>
  <c r="I192" i="4"/>
  <c r="O45" i="2"/>
  <c r="J45" i="2" s="1"/>
  <c r="K45" i="2"/>
  <c r="H46" i="2"/>
  <c r="I46" i="2" s="1"/>
  <c r="K44" i="2"/>
  <c r="I196" i="3"/>
  <c r="K195" i="3"/>
  <c r="H678" i="6" l="1"/>
  <c r="Q678" i="6"/>
  <c r="O677" i="6"/>
  <c r="J677" i="6" s="1"/>
  <c r="L677" i="6"/>
  <c r="M677" i="6" s="1"/>
  <c r="K677" i="6"/>
  <c r="O192" i="4"/>
  <c r="J192" i="4" s="1"/>
  <c r="K192" i="4"/>
  <c r="O46" i="2"/>
  <c r="J46" i="2" s="1"/>
  <c r="K46" i="2"/>
  <c r="H47" i="2"/>
  <c r="I47" i="2" s="1"/>
  <c r="O196" i="3"/>
  <c r="J196" i="3" s="1"/>
  <c r="H197" i="3"/>
  <c r="I678" i="6" l="1"/>
  <c r="R679" i="6"/>
  <c r="O47" i="2"/>
  <c r="J47" i="2" s="1"/>
  <c r="K47" i="2"/>
  <c r="H48" i="2"/>
  <c r="I48" i="2" s="1"/>
  <c r="I197" i="3"/>
  <c r="K196" i="3"/>
  <c r="O678" i="6" l="1"/>
  <c r="J678" i="6" s="1"/>
  <c r="L678" i="6"/>
  <c r="M678" i="6" s="1"/>
  <c r="K678" i="6"/>
  <c r="Q679" i="6"/>
  <c r="H679" i="6"/>
  <c r="O48" i="2"/>
  <c r="J48" i="2" s="1"/>
  <c r="K48" i="2"/>
  <c r="H49" i="2"/>
  <c r="I49" i="2" s="1"/>
  <c r="O197" i="3"/>
  <c r="J197" i="3" s="1"/>
  <c r="H198" i="3"/>
  <c r="I679" i="6" l="1"/>
  <c r="R680" i="6"/>
  <c r="O49" i="2"/>
  <c r="J49" i="2" s="1"/>
  <c r="K49" i="2"/>
  <c r="H50" i="2"/>
  <c r="I50" i="2" s="1"/>
  <c r="I198" i="3"/>
  <c r="K197" i="3"/>
  <c r="L679" i="6" l="1"/>
  <c r="M679" i="6" s="1"/>
  <c r="O679" i="6"/>
  <c r="J679" i="6" s="1"/>
  <c r="Q680" i="6"/>
  <c r="H680" i="6"/>
  <c r="O50" i="2"/>
  <c r="J50" i="2" s="1"/>
  <c r="K50" i="2"/>
  <c r="H51" i="2"/>
  <c r="I51" i="2" s="1"/>
  <c r="O198" i="3"/>
  <c r="J198" i="3" s="1"/>
  <c r="H199" i="3"/>
  <c r="R681" i="6" l="1"/>
  <c r="I680" i="6"/>
  <c r="K679" i="6"/>
  <c r="O51" i="2"/>
  <c r="J51" i="2" s="1"/>
  <c r="K51" i="2"/>
  <c r="H52" i="2"/>
  <c r="I52" i="2" s="1"/>
  <c r="I199" i="3"/>
  <c r="K198" i="3"/>
  <c r="Q681" i="6" l="1"/>
  <c r="H681" i="6"/>
  <c r="L680" i="6"/>
  <c r="M680" i="6" s="1"/>
  <c r="O680" i="6"/>
  <c r="J680" i="6" s="1"/>
  <c r="K680" i="6"/>
  <c r="O52" i="2"/>
  <c r="J52" i="2" s="1"/>
  <c r="K52" i="2"/>
  <c r="H53" i="2"/>
  <c r="I53" i="2" s="1"/>
  <c r="O199" i="3"/>
  <c r="J199" i="3" s="1"/>
  <c r="H200" i="3"/>
  <c r="I681" i="6" l="1"/>
  <c r="R682" i="6"/>
  <c r="R193" i="4"/>
  <c r="O53" i="2"/>
  <c r="J53" i="2" s="1"/>
  <c r="K53" i="2"/>
  <c r="H54" i="2"/>
  <c r="I54" i="2" s="1"/>
  <c r="I200" i="3"/>
  <c r="K199" i="3"/>
  <c r="L681" i="6" l="1"/>
  <c r="M681" i="6" s="1"/>
  <c r="O681" i="6"/>
  <c r="J681" i="6" s="1"/>
  <c r="K681" i="6"/>
  <c r="Q682" i="6"/>
  <c r="H682" i="6"/>
  <c r="Q193" i="4"/>
  <c r="H193" i="4"/>
  <c r="O54" i="2"/>
  <c r="J54" i="2" s="1"/>
  <c r="H55" i="2"/>
  <c r="I55" i="2" s="1"/>
  <c r="O200" i="3"/>
  <c r="J200" i="3" s="1"/>
  <c r="H201" i="3"/>
  <c r="I682" i="6" l="1"/>
  <c r="R683" i="6"/>
  <c r="R194" i="4"/>
  <c r="I193" i="4"/>
  <c r="K54" i="2"/>
  <c r="O55" i="2"/>
  <c r="J55" i="2" s="1"/>
  <c r="K55" i="2"/>
  <c r="H56" i="2"/>
  <c r="I56" i="2" s="1"/>
  <c r="I201" i="3"/>
  <c r="K200" i="3"/>
  <c r="O682" i="6" l="1"/>
  <c r="J682" i="6" s="1"/>
  <c r="L682" i="6"/>
  <c r="M682" i="6" s="1"/>
  <c r="K682" i="6"/>
  <c r="H683" i="6"/>
  <c r="Q683" i="6"/>
  <c r="H194" i="4"/>
  <c r="Q194" i="4"/>
  <c r="O193" i="4"/>
  <c r="J193" i="4" s="1"/>
  <c r="K193" i="4"/>
  <c r="O56" i="2"/>
  <c r="J56" i="2" s="1"/>
  <c r="K56" i="2"/>
  <c r="H57" i="2"/>
  <c r="I57" i="2" s="1"/>
  <c r="O201" i="3"/>
  <c r="J201" i="3" s="1"/>
  <c r="H202" i="3"/>
  <c r="R684" i="6" l="1"/>
  <c r="I683" i="6"/>
  <c r="I194" i="4"/>
  <c r="R195" i="4"/>
  <c r="O57" i="2"/>
  <c r="J57" i="2" s="1"/>
  <c r="H58" i="2"/>
  <c r="I58" i="2" s="1"/>
  <c r="I202" i="3"/>
  <c r="K201" i="3"/>
  <c r="Q684" i="6" l="1"/>
  <c r="H684" i="6"/>
  <c r="L683" i="6"/>
  <c r="M683" i="6" s="1"/>
  <c r="O683" i="6"/>
  <c r="J683" i="6" s="1"/>
  <c r="K683" i="6"/>
  <c r="O194" i="4"/>
  <c r="J194" i="4" s="1"/>
  <c r="Q195" i="4"/>
  <c r="H195" i="4"/>
  <c r="O58" i="2"/>
  <c r="J58" i="2" s="1"/>
  <c r="K58" i="2"/>
  <c r="H59" i="2"/>
  <c r="I59" i="2" s="1"/>
  <c r="K57" i="2"/>
  <c r="O202" i="3"/>
  <c r="J202" i="3" s="1"/>
  <c r="H203" i="3"/>
  <c r="I684" i="6" l="1"/>
  <c r="R685" i="6"/>
  <c r="I195" i="4"/>
  <c r="R196" i="4"/>
  <c r="K194" i="4"/>
  <c r="O59" i="2"/>
  <c r="J59" i="2" s="1"/>
  <c r="H60" i="2"/>
  <c r="I60" i="2" s="1"/>
  <c r="I203" i="3"/>
  <c r="K202" i="3"/>
  <c r="O684" i="6" l="1"/>
  <c r="J684" i="6" s="1"/>
  <c r="L684" i="6"/>
  <c r="M684" i="6" s="1"/>
  <c r="K684" i="6"/>
  <c r="H685" i="6"/>
  <c r="Q685" i="6"/>
  <c r="O195" i="4"/>
  <c r="J195" i="4" s="1"/>
  <c r="H196" i="4"/>
  <c r="Q196" i="4"/>
  <c r="K59" i="2"/>
  <c r="O60" i="2"/>
  <c r="J60" i="2" s="1"/>
  <c r="K60" i="2"/>
  <c r="H61" i="2"/>
  <c r="I61" i="2" s="1"/>
  <c r="O203" i="3"/>
  <c r="J203" i="3" s="1"/>
  <c r="H204" i="3"/>
  <c r="I685" i="6" l="1"/>
  <c r="R686" i="6"/>
  <c r="I196" i="4"/>
  <c r="R197" i="4"/>
  <c r="K195" i="4"/>
  <c r="O61" i="2"/>
  <c r="J61" i="2" s="1"/>
  <c r="K61" i="2"/>
  <c r="H62" i="2"/>
  <c r="I62" i="2" s="1"/>
  <c r="I204" i="3"/>
  <c r="K203" i="3"/>
  <c r="L685" i="6" l="1"/>
  <c r="M685" i="6" s="1"/>
  <c r="O685" i="6"/>
  <c r="J685" i="6" s="1"/>
  <c r="Q686" i="6"/>
  <c r="H686" i="6"/>
  <c r="O196" i="4"/>
  <c r="J196" i="4" s="1"/>
  <c r="H197" i="4"/>
  <c r="Q197" i="4"/>
  <c r="O62" i="2"/>
  <c r="J62" i="2" s="1"/>
  <c r="K62" i="2"/>
  <c r="H63" i="2"/>
  <c r="I63" i="2" s="1"/>
  <c r="O204" i="3"/>
  <c r="J204" i="3" s="1"/>
  <c r="H205" i="3"/>
  <c r="R687" i="6" l="1"/>
  <c r="I686" i="6"/>
  <c r="K685" i="6"/>
  <c r="I197" i="4"/>
  <c r="R198" i="4"/>
  <c r="K196" i="4"/>
  <c r="O63" i="2"/>
  <c r="J63" i="2" s="1"/>
  <c r="H64" i="2"/>
  <c r="I64" i="2" s="1"/>
  <c r="I205" i="3"/>
  <c r="K204" i="3"/>
  <c r="H687" i="6" l="1"/>
  <c r="Q687" i="6"/>
  <c r="O686" i="6"/>
  <c r="J686" i="6" s="1"/>
  <c r="L686" i="6"/>
  <c r="M686" i="6" s="1"/>
  <c r="K686" i="6"/>
  <c r="O197" i="4"/>
  <c r="J197" i="4" s="1"/>
  <c r="H198" i="4"/>
  <c r="Q198" i="4"/>
  <c r="K63" i="2"/>
  <c r="O64" i="2"/>
  <c r="J64" i="2" s="1"/>
  <c r="K64" i="2"/>
  <c r="H65" i="2"/>
  <c r="I65" i="2" s="1"/>
  <c r="O205" i="3"/>
  <c r="J205" i="3" s="1"/>
  <c r="H206" i="3"/>
  <c r="I687" i="6" l="1"/>
  <c r="R688" i="6"/>
  <c r="I198" i="4"/>
  <c r="R199" i="4"/>
  <c r="K197" i="4"/>
  <c r="K205" i="3"/>
  <c r="O65" i="2"/>
  <c r="J65" i="2" s="1"/>
  <c r="K65" i="2"/>
  <c r="H66" i="2"/>
  <c r="I66" i="2" s="1"/>
  <c r="I206" i="3"/>
  <c r="O687" i="6" l="1"/>
  <c r="J687" i="6" s="1"/>
  <c r="L687" i="6"/>
  <c r="M687" i="6" s="1"/>
  <c r="K687" i="6"/>
  <c r="Q688" i="6"/>
  <c r="H688" i="6"/>
  <c r="O198" i="4"/>
  <c r="J198" i="4" s="1"/>
  <c r="K198" i="4"/>
  <c r="H199" i="4"/>
  <c r="Q199" i="4"/>
  <c r="O66" i="2"/>
  <c r="J66" i="2" s="1"/>
  <c r="K66" i="2"/>
  <c r="H67" i="2"/>
  <c r="I67" i="2" s="1"/>
  <c r="O206" i="3"/>
  <c r="J206" i="3" s="1"/>
  <c r="H207" i="3"/>
  <c r="I688" i="6" l="1"/>
  <c r="R689" i="6"/>
  <c r="I199" i="4"/>
  <c r="R200" i="4"/>
  <c r="O67" i="2"/>
  <c r="J67" i="2" s="1"/>
  <c r="K67" i="2"/>
  <c r="H68" i="2"/>
  <c r="I68" i="2" s="1"/>
  <c r="I207" i="3"/>
  <c r="K206" i="3"/>
  <c r="L688" i="6" l="1"/>
  <c r="M688" i="6" s="1"/>
  <c r="O688" i="6"/>
  <c r="J688" i="6" s="1"/>
  <c r="K688" i="6"/>
  <c r="Q689" i="6"/>
  <c r="H689" i="6"/>
  <c r="O199" i="4"/>
  <c r="J199" i="4" s="1"/>
  <c r="K199" i="4"/>
  <c r="H200" i="4"/>
  <c r="Q200" i="4"/>
  <c r="O68" i="2"/>
  <c r="J68" i="2" s="1"/>
  <c r="K68" i="2"/>
  <c r="H69" i="2"/>
  <c r="I69" i="2" s="1"/>
  <c r="O207" i="3"/>
  <c r="J207" i="3" s="1"/>
  <c r="H208" i="3"/>
  <c r="R690" i="6" l="1"/>
  <c r="I689" i="6"/>
  <c r="I200" i="4"/>
  <c r="R201" i="4"/>
  <c r="O69" i="2"/>
  <c r="J69" i="2" s="1"/>
  <c r="K69" i="2"/>
  <c r="H70" i="2"/>
  <c r="I70" i="2" s="1"/>
  <c r="I208" i="3"/>
  <c r="K207" i="3"/>
  <c r="Q690" i="6" l="1"/>
  <c r="H690" i="6"/>
  <c r="O689" i="6"/>
  <c r="J689" i="6" s="1"/>
  <c r="L689" i="6"/>
  <c r="M689" i="6" s="1"/>
  <c r="O200" i="4"/>
  <c r="J200" i="4" s="1"/>
  <c r="K200" i="4"/>
  <c r="H201" i="4"/>
  <c r="Q201" i="4"/>
  <c r="O70" i="2"/>
  <c r="J70" i="2" s="1"/>
  <c r="K70" i="2"/>
  <c r="H71" i="2"/>
  <c r="I71" i="2" s="1"/>
  <c r="O208" i="3"/>
  <c r="J208" i="3" s="1"/>
  <c r="H209" i="3"/>
  <c r="K689" i="6" l="1"/>
  <c r="I690" i="6"/>
  <c r="R691" i="6"/>
  <c r="I201" i="4"/>
  <c r="R202" i="4"/>
  <c r="O71" i="2"/>
  <c r="J71" i="2" s="1"/>
  <c r="K71" i="2"/>
  <c r="H72" i="2"/>
  <c r="I72" i="2" s="1"/>
  <c r="I209" i="3"/>
  <c r="K208" i="3"/>
  <c r="O690" i="6" l="1"/>
  <c r="J690" i="6" s="1"/>
  <c r="L690" i="6"/>
  <c r="M690" i="6" s="1"/>
  <c r="K690" i="6"/>
  <c r="Q691" i="6"/>
  <c r="H691" i="6"/>
  <c r="O201" i="4"/>
  <c r="J201" i="4" s="1"/>
  <c r="K201" i="4"/>
  <c r="Q202" i="4"/>
  <c r="H202" i="4"/>
  <c r="O72" i="2"/>
  <c r="J72" i="2" s="1"/>
  <c r="H73" i="2"/>
  <c r="I73" i="2" s="1"/>
  <c r="O209" i="3"/>
  <c r="J209" i="3" s="1"/>
  <c r="H210" i="3"/>
  <c r="I691" i="6" l="1"/>
  <c r="R692" i="6"/>
  <c r="I202" i="4"/>
  <c r="R203" i="4"/>
  <c r="K72" i="2"/>
  <c r="O73" i="2"/>
  <c r="J73" i="2" s="1"/>
  <c r="K73" i="2"/>
  <c r="H74" i="2"/>
  <c r="I74" i="2" s="1"/>
  <c r="I210" i="3"/>
  <c r="K209" i="3"/>
  <c r="O691" i="6" l="1"/>
  <c r="J691" i="6" s="1"/>
  <c r="L691" i="6"/>
  <c r="M691" i="6" s="1"/>
  <c r="K691" i="6"/>
  <c r="Q692" i="6"/>
  <c r="H692" i="6"/>
  <c r="O202" i="4"/>
  <c r="J202" i="4" s="1"/>
  <c r="K202" i="4"/>
  <c r="Q203" i="4"/>
  <c r="H203" i="4"/>
  <c r="O74" i="2"/>
  <c r="J74" i="2" s="1"/>
  <c r="K74" i="2"/>
  <c r="H75" i="2"/>
  <c r="I75" i="2" s="1"/>
  <c r="O210" i="3"/>
  <c r="J210" i="3" s="1"/>
  <c r="H211" i="3"/>
  <c r="I692" i="6" l="1"/>
  <c r="R693" i="6"/>
  <c r="I203" i="4"/>
  <c r="R204" i="4"/>
  <c r="O75" i="2"/>
  <c r="J75" i="2" s="1"/>
  <c r="K75" i="2"/>
  <c r="H76" i="2"/>
  <c r="I76" i="2" s="1"/>
  <c r="I211" i="3"/>
  <c r="K210" i="3"/>
  <c r="O692" i="6" l="1"/>
  <c r="J692" i="6" s="1"/>
  <c r="L692" i="6"/>
  <c r="M692" i="6" s="1"/>
  <c r="K692" i="6"/>
  <c r="H693" i="6"/>
  <c r="Q693" i="6"/>
  <c r="O203" i="4"/>
  <c r="J203" i="4" s="1"/>
  <c r="K203" i="4"/>
  <c r="Q204" i="4"/>
  <c r="H204" i="4"/>
  <c r="O76" i="2"/>
  <c r="J76" i="2" s="1"/>
  <c r="K76" i="2"/>
  <c r="H77" i="2"/>
  <c r="I77" i="2" s="1"/>
  <c r="O211" i="3"/>
  <c r="J211" i="3" s="1"/>
  <c r="H212" i="3"/>
  <c r="I693" i="6" l="1"/>
  <c r="R694" i="6"/>
  <c r="I204" i="4"/>
  <c r="R205" i="4"/>
  <c r="O77" i="2"/>
  <c r="J77" i="2" s="1"/>
  <c r="K77" i="2"/>
  <c r="H78" i="2"/>
  <c r="I78" i="2" s="1"/>
  <c r="I212" i="3"/>
  <c r="K211" i="3"/>
  <c r="L693" i="6" l="1"/>
  <c r="M693" i="6" s="1"/>
  <c r="O693" i="6"/>
  <c r="J693" i="6" s="1"/>
  <c r="K693" i="6"/>
  <c r="H694" i="6"/>
  <c r="I694" i="6" s="1"/>
  <c r="Q694" i="6"/>
  <c r="O204" i="4"/>
  <c r="J204" i="4" s="1"/>
  <c r="K204" i="4"/>
  <c r="Q205" i="4"/>
  <c r="H205" i="4"/>
  <c r="O78" i="2"/>
  <c r="J78" i="2" s="1"/>
  <c r="K78" i="2"/>
  <c r="H79" i="2"/>
  <c r="I79" i="2" s="1"/>
  <c r="O212" i="3"/>
  <c r="J212" i="3" s="1"/>
  <c r="H213" i="3"/>
  <c r="L694" i="6" l="1"/>
  <c r="M694" i="6" s="1"/>
  <c r="O694" i="6"/>
  <c r="J694" i="6" s="1"/>
  <c r="K694" i="6"/>
  <c r="H1044" i="6"/>
  <c r="I1044" i="6" s="1"/>
  <c r="I205" i="4"/>
  <c r="R206" i="4"/>
  <c r="O79" i="2"/>
  <c r="J79" i="2" s="1"/>
  <c r="H80" i="2"/>
  <c r="I80" i="2" s="1"/>
  <c r="I213" i="3"/>
  <c r="K212" i="3"/>
  <c r="L1044" i="6" l="1"/>
  <c r="M1044" i="6" s="1"/>
  <c r="O1044" i="6"/>
  <c r="J1044" i="6" s="1"/>
  <c r="H1045" i="6"/>
  <c r="I1045" i="6" s="1"/>
  <c r="O7" i="6"/>
  <c r="Y11" i="6" s="1"/>
  <c r="O205" i="4"/>
  <c r="J205" i="4" s="1"/>
  <c r="K205" i="4"/>
  <c r="Q206" i="4"/>
  <c r="H206" i="4"/>
  <c r="K79" i="2"/>
  <c r="O80" i="2"/>
  <c r="J80" i="2" s="1"/>
  <c r="H81" i="2"/>
  <c r="I81" i="2" s="1"/>
  <c r="O213" i="3"/>
  <c r="J213" i="3" s="1"/>
  <c r="H214" i="3"/>
  <c r="J7" i="6" l="1"/>
  <c r="Y8" i="6" s="1"/>
  <c r="Y12" i="6" s="1"/>
  <c r="K7" i="6"/>
  <c r="Y9" i="6" s="1"/>
  <c r="Y13" i="6" s="1"/>
  <c r="O1045" i="6"/>
  <c r="J1045" i="6" s="1"/>
  <c r="L1045" i="6"/>
  <c r="M1045" i="6" s="1"/>
  <c r="K1045" i="6"/>
  <c r="H1046" i="6"/>
  <c r="I1046" i="6" s="1"/>
  <c r="K1044" i="6"/>
  <c r="I206" i="4"/>
  <c r="R207" i="4"/>
  <c r="K80" i="2"/>
  <c r="O81" i="2"/>
  <c r="J81" i="2" s="1"/>
  <c r="K81" i="2"/>
  <c r="H82" i="2"/>
  <c r="I82" i="2" s="1"/>
  <c r="I214" i="3"/>
  <c r="K213" i="3"/>
  <c r="O1046" i="6" l="1"/>
  <c r="J1046" i="6" s="1"/>
  <c r="L1046" i="6"/>
  <c r="M1046" i="6" s="1"/>
  <c r="K1046" i="6"/>
  <c r="H1047" i="6"/>
  <c r="I1047" i="6" s="1"/>
  <c r="Y10" i="6"/>
  <c r="Y14" i="6" s="1"/>
  <c r="O206" i="4"/>
  <c r="J206" i="4" s="1"/>
  <c r="K206" i="4"/>
  <c r="Q207" i="4"/>
  <c r="H207" i="4"/>
  <c r="O82" i="2"/>
  <c r="J82" i="2" s="1"/>
  <c r="K82" i="2"/>
  <c r="H83" i="2"/>
  <c r="I83" i="2" s="1"/>
  <c r="O214" i="3"/>
  <c r="J214" i="3" s="1"/>
  <c r="H215" i="3"/>
  <c r="O1047" i="6" l="1"/>
  <c r="J1047" i="6" s="1"/>
  <c r="L1047" i="6"/>
  <c r="M1047" i="6" s="1"/>
  <c r="K1047" i="6"/>
  <c r="I207" i="4"/>
  <c r="R208" i="4"/>
  <c r="O83" i="2"/>
  <c r="J83" i="2" s="1"/>
  <c r="K83" i="2"/>
  <c r="H84" i="2"/>
  <c r="I84" i="2" s="1"/>
  <c r="I215" i="3"/>
  <c r="K214" i="3"/>
  <c r="O207" i="4" l="1"/>
  <c r="J207" i="4" s="1"/>
  <c r="K207" i="4"/>
  <c r="Q208" i="4"/>
  <c r="H208" i="4"/>
  <c r="O84" i="2"/>
  <c r="J84" i="2" s="1"/>
  <c r="K84" i="2"/>
  <c r="H85" i="2"/>
  <c r="I85" i="2" s="1"/>
  <c r="O215" i="3"/>
  <c r="J215" i="3" s="1"/>
  <c r="H216" i="3"/>
  <c r="I208" i="4" l="1"/>
  <c r="R209" i="4"/>
  <c r="O85" i="2"/>
  <c r="J85" i="2" s="1"/>
  <c r="H86" i="2"/>
  <c r="I86" i="2" s="1"/>
  <c r="I216" i="3"/>
  <c r="K215" i="3"/>
  <c r="O208" i="4" l="1"/>
  <c r="J208" i="4" s="1"/>
  <c r="H209" i="4"/>
  <c r="Q209" i="4"/>
  <c r="O86" i="2"/>
  <c r="J86" i="2" s="1"/>
  <c r="H87" i="2"/>
  <c r="I87" i="2" s="1"/>
  <c r="K85" i="2"/>
  <c r="O216" i="3"/>
  <c r="J216" i="3" s="1"/>
  <c r="H217" i="3"/>
  <c r="I209" i="4" l="1"/>
  <c r="R210" i="4"/>
  <c r="K208" i="4"/>
  <c r="O87" i="2"/>
  <c r="J87" i="2" s="1"/>
  <c r="K87" i="2"/>
  <c r="H88" i="2"/>
  <c r="I88" i="2" s="1"/>
  <c r="K86" i="2"/>
  <c r="I217" i="3"/>
  <c r="K216" i="3"/>
  <c r="O209" i="4" l="1"/>
  <c r="J209" i="4" s="1"/>
  <c r="K209" i="4"/>
  <c r="Q210" i="4"/>
  <c r="H210" i="4"/>
  <c r="O88" i="2"/>
  <c r="J88" i="2" s="1"/>
  <c r="K88" i="2"/>
  <c r="H89" i="2"/>
  <c r="I89" i="2" s="1"/>
  <c r="O217" i="3"/>
  <c r="J217" i="3" s="1"/>
  <c r="H218" i="3"/>
  <c r="I210" i="4" l="1"/>
  <c r="R211" i="4"/>
  <c r="O89" i="2"/>
  <c r="J89" i="2" s="1"/>
  <c r="K89" i="2"/>
  <c r="H90" i="2"/>
  <c r="I90" i="2" s="1"/>
  <c r="I218" i="3"/>
  <c r="K217" i="3"/>
  <c r="O210" i="4" l="1"/>
  <c r="J210" i="4" s="1"/>
  <c r="K210" i="4"/>
  <c r="H211" i="4"/>
  <c r="Q211" i="4"/>
  <c r="O90" i="2"/>
  <c r="J90" i="2" s="1"/>
  <c r="H91" i="2"/>
  <c r="I91" i="2" s="1"/>
  <c r="O218" i="3"/>
  <c r="J218" i="3" s="1"/>
  <c r="H219" i="3"/>
  <c r="I211" i="4" l="1"/>
  <c r="R212" i="4"/>
  <c r="O91" i="2"/>
  <c r="J91" i="2" s="1"/>
  <c r="K91" i="2"/>
  <c r="H92" i="2"/>
  <c r="I92" i="2" s="1"/>
  <c r="K90" i="2"/>
  <c r="I219" i="3"/>
  <c r="K218" i="3"/>
  <c r="O211" i="4" l="1"/>
  <c r="J211" i="4" s="1"/>
  <c r="K211" i="4"/>
  <c r="Q212" i="4"/>
  <c r="H212" i="4"/>
  <c r="O92" i="2"/>
  <c r="J92" i="2" s="1"/>
  <c r="H93" i="2"/>
  <c r="I93" i="2" s="1"/>
  <c r="O219" i="3"/>
  <c r="J219" i="3" s="1"/>
  <c r="H220" i="3"/>
  <c r="I212" i="4" l="1"/>
  <c r="R213" i="4"/>
  <c r="K92" i="2"/>
  <c r="O93" i="2"/>
  <c r="J93" i="2" s="1"/>
  <c r="K93" i="2"/>
  <c r="H94" i="2"/>
  <c r="I94" i="2" s="1"/>
  <c r="I220" i="3"/>
  <c r="K219" i="3"/>
  <c r="O212" i="4" l="1"/>
  <c r="J212" i="4" s="1"/>
  <c r="K212" i="4"/>
  <c r="H213" i="4"/>
  <c r="Q213" i="4"/>
  <c r="O94" i="2"/>
  <c r="J94" i="2" s="1"/>
  <c r="K94" i="2"/>
  <c r="H95" i="2"/>
  <c r="I95" i="2" s="1"/>
  <c r="O220" i="3"/>
  <c r="J220" i="3" s="1"/>
  <c r="H221" i="3"/>
  <c r="I213" i="4" l="1"/>
  <c r="R214" i="4"/>
  <c r="O95" i="2"/>
  <c r="J95" i="2" s="1"/>
  <c r="K95" i="2"/>
  <c r="H96" i="2"/>
  <c r="I96" i="2" s="1"/>
  <c r="I221" i="3"/>
  <c r="K220" i="3"/>
  <c r="O213" i="4" l="1"/>
  <c r="J213" i="4" s="1"/>
  <c r="K213" i="4"/>
  <c r="H214" i="4"/>
  <c r="Q214" i="4"/>
  <c r="O96" i="2"/>
  <c r="J96" i="2" s="1"/>
  <c r="K96" i="2"/>
  <c r="H97" i="2"/>
  <c r="I97" i="2" s="1"/>
  <c r="O221" i="3"/>
  <c r="J221" i="3" s="1"/>
  <c r="H222" i="3"/>
  <c r="I214" i="4" l="1"/>
  <c r="R215" i="4"/>
  <c r="O97" i="2"/>
  <c r="J97" i="2" s="1"/>
  <c r="K97" i="2"/>
  <c r="H98" i="2"/>
  <c r="I98" i="2" s="1"/>
  <c r="I222" i="3"/>
  <c r="K221" i="3"/>
  <c r="O214" i="4" l="1"/>
  <c r="J214" i="4" s="1"/>
  <c r="K214" i="4"/>
  <c r="Q215" i="4"/>
  <c r="H215" i="4"/>
  <c r="O98" i="2"/>
  <c r="J98" i="2" s="1"/>
  <c r="H99" i="2"/>
  <c r="I99" i="2" s="1"/>
  <c r="O222" i="3"/>
  <c r="J222" i="3" s="1"/>
  <c r="H223" i="3"/>
  <c r="I215" i="4" l="1"/>
  <c r="R216" i="4"/>
  <c r="K98" i="2"/>
  <c r="O99" i="2"/>
  <c r="J99" i="2" s="1"/>
  <c r="K99" i="2"/>
  <c r="H100" i="2"/>
  <c r="I100" i="2" s="1"/>
  <c r="I223" i="3"/>
  <c r="K222" i="3"/>
  <c r="O215" i="4" l="1"/>
  <c r="J215" i="4" s="1"/>
  <c r="K215" i="4"/>
  <c r="Q216" i="4"/>
  <c r="H216" i="4"/>
  <c r="O100" i="2"/>
  <c r="J100" i="2" s="1"/>
  <c r="K100" i="2"/>
  <c r="H101" i="2"/>
  <c r="I101" i="2" s="1"/>
  <c r="O223" i="3"/>
  <c r="J223" i="3" s="1"/>
  <c r="H224" i="3"/>
  <c r="I216" i="4" l="1"/>
  <c r="R217" i="4"/>
  <c r="O101" i="2"/>
  <c r="J101" i="2" s="1"/>
  <c r="K101" i="2"/>
  <c r="H102" i="2"/>
  <c r="I102" i="2" s="1"/>
  <c r="I224" i="3"/>
  <c r="K223" i="3"/>
  <c r="O216" i="4" l="1"/>
  <c r="J216" i="4" s="1"/>
  <c r="K216" i="4"/>
  <c r="H217" i="4"/>
  <c r="Q217" i="4"/>
  <c r="O102" i="2"/>
  <c r="J102" i="2" s="1"/>
  <c r="H103" i="2"/>
  <c r="I103" i="2" s="1"/>
  <c r="O224" i="3"/>
  <c r="J224" i="3" s="1"/>
  <c r="H225" i="3"/>
  <c r="I217" i="4" l="1"/>
  <c r="R218" i="4"/>
  <c r="K102" i="2"/>
  <c r="O103" i="2"/>
  <c r="J103" i="2" s="1"/>
  <c r="K103" i="2"/>
  <c r="H104" i="2"/>
  <c r="I104" i="2" s="1"/>
  <c r="I225" i="3"/>
  <c r="K224" i="3"/>
  <c r="O217" i="4" l="1"/>
  <c r="J217" i="4" s="1"/>
  <c r="K217" i="4"/>
  <c r="Q218" i="4"/>
  <c r="H218" i="4"/>
  <c r="O104" i="2"/>
  <c r="J104" i="2" s="1"/>
  <c r="H105" i="2"/>
  <c r="I105" i="2" s="1"/>
  <c r="O225" i="3"/>
  <c r="J225" i="3" s="1"/>
  <c r="H226" i="3"/>
  <c r="I218" i="4" l="1"/>
  <c r="R219" i="4"/>
  <c r="K104" i="2"/>
  <c r="O105" i="2"/>
  <c r="J105" i="2" s="1"/>
  <c r="K105" i="2"/>
  <c r="H106" i="2"/>
  <c r="I106" i="2" s="1"/>
  <c r="I226" i="3"/>
  <c r="K225" i="3"/>
  <c r="O218" i="4" l="1"/>
  <c r="J218" i="4" s="1"/>
  <c r="H219" i="4"/>
  <c r="Q219" i="4"/>
  <c r="O106" i="2"/>
  <c r="J106" i="2" s="1"/>
  <c r="H107" i="2"/>
  <c r="I107" i="2" s="1"/>
  <c r="O226" i="3"/>
  <c r="J226" i="3" s="1"/>
  <c r="H227" i="3"/>
  <c r="I219" i="4" l="1"/>
  <c r="R220" i="4"/>
  <c r="K218" i="4"/>
  <c r="K106" i="2"/>
  <c r="O107" i="2"/>
  <c r="J107" i="2" s="1"/>
  <c r="K107" i="2"/>
  <c r="H108" i="2"/>
  <c r="I108" i="2" s="1"/>
  <c r="I227" i="3"/>
  <c r="K226" i="3"/>
  <c r="O219" i="4" l="1"/>
  <c r="J219" i="4" s="1"/>
  <c r="K219" i="4"/>
  <c r="Q220" i="4"/>
  <c r="H220" i="4"/>
  <c r="O108" i="2"/>
  <c r="J108" i="2" s="1"/>
  <c r="H109" i="2"/>
  <c r="I109" i="2" s="1"/>
  <c r="O227" i="3"/>
  <c r="J227" i="3" s="1"/>
  <c r="H228" i="3"/>
  <c r="I220" i="4" l="1"/>
  <c r="R221" i="4"/>
  <c r="K108" i="2"/>
  <c r="O109" i="2"/>
  <c r="J109" i="2" s="1"/>
  <c r="K109" i="2"/>
  <c r="H110" i="2"/>
  <c r="I110" i="2" s="1"/>
  <c r="I228" i="3"/>
  <c r="K227" i="3"/>
  <c r="O220" i="4" l="1"/>
  <c r="J220" i="4" s="1"/>
  <c r="K220" i="4"/>
  <c r="H221" i="4"/>
  <c r="Q221" i="4"/>
  <c r="O110" i="2"/>
  <c r="J110" i="2" s="1"/>
  <c r="K110" i="2"/>
  <c r="H111" i="2"/>
  <c r="I111" i="2" s="1"/>
  <c r="O228" i="3"/>
  <c r="J228" i="3" s="1"/>
  <c r="H229" i="3"/>
  <c r="I221" i="4" l="1"/>
  <c r="R222" i="4"/>
  <c r="O111" i="2"/>
  <c r="J111" i="2" s="1"/>
  <c r="K111" i="2"/>
  <c r="H112" i="2"/>
  <c r="I112" i="2" s="1"/>
  <c r="I229" i="3"/>
  <c r="K228" i="3"/>
  <c r="O221" i="4" l="1"/>
  <c r="J221" i="4" s="1"/>
  <c r="K221" i="4"/>
  <c r="H222" i="4"/>
  <c r="Q222" i="4"/>
  <c r="O112" i="2"/>
  <c r="J112" i="2" s="1"/>
  <c r="K112" i="2"/>
  <c r="H113" i="2"/>
  <c r="I113" i="2" s="1"/>
  <c r="O229" i="3"/>
  <c r="J229" i="3" s="1"/>
  <c r="H230" i="3"/>
  <c r="I222" i="4" l="1"/>
  <c r="R223" i="4"/>
  <c r="O113" i="2"/>
  <c r="J113" i="2" s="1"/>
  <c r="K113" i="2"/>
  <c r="H114" i="2"/>
  <c r="I114" i="2" s="1"/>
  <c r="I230" i="3"/>
  <c r="K229" i="3"/>
  <c r="O222" i="4" l="1"/>
  <c r="J222" i="4" s="1"/>
  <c r="K222" i="4"/>
  <c r="Q223" i="4"/>
  <c r="H223" i="4"/>
  <c r="O114" i="2"/>
  <c r="J114" i="2" s="1"/>
  <c r="K114" i="2"/>
  <c r="H115" i="2"/>
  <c r="I115" i="2" s="1"/>
  <c r="O230" i="3"/>
  <c r="J230" i="3" s="1"/>
  <c r="H231" i="3"/>
  <c r="I223" i="4" l="1"/>
  <c r="R224" i="4"/>
  <c r="O115" i="2"/>
  <c r="J115" i="2" s="1"/>
  <c r="K115" i="2"/>
  <c r="H116" i="2"/>
  <c r="I116" i="2" s="1"/>
  <c r="I231" i="3"/>
  <c r="K230" i="3"/>
  <c r="O223" i="4" l="1"/>
  <c r="J223" i="4" s="1"/>
  <c r="K223" i="4"/>
  <c r="Q224" i="4"/>
  <c r="H224" i="4"/>
  <c r="O116" i="2"/>
  <c r="J116" i="2" s="1"/>
  <c r="K116" i="2"/>
  <c r="H117" i="2"/>
  <c r="I117" i="2" s="1"/>
  <c r="O231" i="3"/>
  <c r="J231" i="3" s="1"/>
  <c r="H232" i="3"/>
  <c r="I224" i="4" l="1"/>
  <c r="R225" i="4"/>
  <c r="O117" i="2"/>
  <c r="J117" i="2" s="1"/>
  <c r="K117" i="2"/>
  <c r="H118" i="2"/>
  <c r="I118" i="2" s="1"/>
  <c r="I232" i="3"/>
  <c r="K231" i="3"/>
  <c r="O224" i="4" l="1"/>
  <c r="J224" i="4" s="1"/>
  <c r="K224" i="4"/>
  <c r="Q225" i="4"/>
  <c r="H225" i="4"/>
  <c r="O118" i="2"/>
  <c r="J118" i="2" s="1"/>
  <c r="K118" i="2"/>
  <c r="H119" i="2"/>
  <c r="I119" i="2" s="1"/>
  <c r="O232" i="3"/>
  <c r="J232" i="3" s="1"/>
  <c r="H233" i="3"/>
  <c r="I225" i="4" l="1"/>
  <c r="R226" i="4"/>
  <c r="O119" i="2"/>
  <c r="J119" i="2" s="1"/>
  <c r="K119" i="2"/>
  <c r="H120" i="2"/>
  <c r="I120" i="2" s="1"/>
  <c r="I233" i="3"/>
  <c r="K232" i="3"/>
  <c r="O225" i="4" l="1"/>
  <c r="J225" i="4" s="1"/>
  <c r="K225" i="4"/>
  <c r="Q226" i="4"/>
  <c r="H226" i="4"/>
  <c r="O120" i="2"/>
  <c r="J120" i="2" s="1"/>
  <c r="K120" i="2"/>
  <c r="H121" i="2"/>
  <c r="I121" i="2" s="1"/>
  <c r="O233" i="3"/>
  <c r="J233" i="3" s="1"/>
  <c r="H234" i="3"/>
  <c r="R227" i="4" l="1"/>
  <c r="I226" i="4"/>
  <c r="O121" i="2"/>
  <c r="J121" i="2" s="1"/>
  <c r="K121" i="2"/>
  <c r="H122" i="2"/>
  <c r="I122" i="2" s="1"/>
  <c r="I234" i="3"/>
  <c r="K233" i="3"/>
  <c r="O226" i="4" l="1"/>
  <c r="J226" i="4" s="1"/>
  <c r="K226" i="4"/>
  <c r="Q227" i="4"/>
  <c r="H227" i="4"/>
  <c r="O122" i="2"/>
  <c r="J122" i="2" s="1"/>
  <c r="H123" i="2"/>
  <c r="I123" i="2" s="1"/>
  <c r="O234" i="3"/>
  <c r="J234" i="3" s="1"/>
  <c r="H235" i="3"/>
  <c r="I227" i="4" l="1"/>
  <c r="R228" i="4"/>
  <c r="K122" i="2"/>
  <c r="O123" i="2"/>
  <c r="J123" i="2" s="1"/>
  <c r="K123" i="2"/>
  <c r="H124" i="2"/>
  <c r="I124" i="2" s="1"/>
  <c r="I235" i="3"/>
  <c r="K234" i="3"/>
  <c r="O227" i="4" l="1"/>
  <c r="J227" i="4" s="1"/>
  <c r="K227" i="4"/>
  <c r="Q228" i="4"/>
  <c r="H228" i="4"/>
  <c r="O124" i="2"/>
  <c r="J124" i="2" s="1"/>
  <c r="K124" i="2"/>
  <c r="H125" i="2"/>
  <c r="I125" i="2" s="1"/>
  <c r="O235" i="3"/>
  <c r="J235" i="3" s="1"/>
  <c r="H236" i="3"/>
  <c r="I228" i="4" l="1"/>
  <c r="R229" i="4"/>
  <c r="O125" i="2"/>
  <c r="J125" i="2" s="1"/>
  <c r="K125" i="2"/>
  <c r="H126" i="2"/>
  <c r="I126" i="2" s="1"/>
  <c r="I236" i="3"/>
  <c r="K235" i="3"/>
  <c r="O228" i="4" l="1"/>
  <c r="J228" i="4" s="1"/>
  <c r="K228" i="4"/>
  <c r="Q229" i="4"/>
  <c r="H229" i="4"/>
  <c r="O126" i="2"/>
  <c r="J126" i="2" s="1"/>
  <c r="K126" i="2"/>
  <c r="H127" i="2"/>
  <c r="I127" i="2" s="1"/>
  <c r="O236" i="3"/>
  <c r="J236" i="3" s="1"/>
  <c r="H237" i="3"/>
  <c r="I229" i="4" l="1"/>
  <c r="R230" i="4"/>
  <c r="O127" i="2"/>
  <c r="J127" i="2" s="1"/>
  <c r="K127" i="2"/>
  <c r="H128" i="2"/>
  <c r="I128" i="2" s="1"/>
  <c r="I237" i="3"/>
  <c r="K236" i="3"/>
  <c r="O229" i="4" l="1"/>
  <c r="J229" i="4" s="1"/>
  <c r="K229" i="4"/>
  <c r="Q230" i="4"/>
  <c r="H230" i="4"/>
  <c r="O128" i="2"/>
  <c r="J128" i="2" s="1"/>
  <c r="K128" i="2"/>
  <c r="H129" i="2"/>
  <c r="I129" i="2" s="1"/>
  <c r="O237" i="3"/>
  <c r="J237" i="3" s="1"/>
  <c r="H238" i="3"/>
  <c r="I230" i="4" l="1"/>
  <c r="R231" i="4"/>
  <c r="O129" i="2"/>
  <c r="J129" i="2" s="1"/>
  <c r="K129" i="2"/>
  <c r="H130" i="2"/>
  <c r="I130" i="2" s="1"/>
  <c r="I238" i="3"/>
  <c r="K237" i="3"/>
  <c r="O230" i="4" l="1"/>
  <c r="J230" i="4" s="1"/>
  <c r="K230" i="4"/>
  <c r="Q231" i="4"/>
  <c r="H231" i="4"/>
  <c r="O130" i="2"/>
  <c r="J130" i="2" s="1"/>
  <c r="K130" i="2"/>
  <c r="H131" i="2"/>
  <c r="I131" i="2" s="1"/>
  <c r="O238" i="3"/>
  <c r="J238" i="3" s="1"/>
  <c r="H239" i="3"/>
  <c r="I231" i="4" l="1"/>
  <c r="R232" i="4"/>
  <c r="O131" i="2"/>
  <c r="J131" i="2" s="1"/>
  <c r="K131" i="2"/>
  <c r="H132" i="2"/>
  <c r="I132" i="2" s="1"/>
  <c r="I239" i="3"/>
  <c r="K238" i="3"/>
  <c r="O231" i="4" l="1"/>
  <c r="J231" i="4" s="1"/>
  <c r="K231" i="4"/>
  <c r="Q232" i="4"/>
  <c r="H232" i="4"/>
  <c r="O132" i="2"/>
  <c r="J132" i="2" s="1"/>
  <c r="K132" i="2"/>
  <c r="H133" i="2"/>
  <c r="I133" i="2" s="1"/>
  <c r="O239" i="3"/>
  <c r="J239" i="3" s="1"/>
  <c r="H240" i="3"/>
  <c r="I232" i="4" l="1"/>
  <c r="R233" i="4"/>
  <c r="K239" i="3"/>
  <c r="O133" i="2"/>
  <c r="J133" i="2" s="1"/>
  <c r="K133" i="2"/>
  <c r="H134" i="2"/>
  <c r="I134" i="2" s="1"/>
  <c r="I240" i="3"/>
  <c r="O232" i="4" l="1"/>
  <c r="J232" i="4" s="1"/>
  <c r="K232" i="4"/>
  <c r="H233" i="4"/>
  <c r="Q233" i="4"/>
  <c r="O134" i="2"/>
  <c r="J134" i="2" s="1"/>
  <c r="H135" i="2"/>
  <c r="I135" i="2" s="1"/>
  <c r="O240" i="3"/>
  <c r="J240" i="3" s="1"/>
  <c r="H241" i="3"/>
  <c r="I233" i="4" l="1"/>
  <c r="R234" i="4"/>
  <c r="K134" i="2"/>
  <c r="O135" i="2"/>
  <c r="J135" i="2" s="1"/>
  <c r="K135" i="2"/>
  <c r="H136" i="2"/>
  <c r="I136" i="2" s="1"/>
  <c r="I241" i="3"/>
  <c r="K240" i="3"/>
  <c r="O233" i="4" l="1"/>
  <c r="J233" i="4" s="1"/>
  <c r="K233" i="4"/>
  <c r="Q234" i="4"/>
  <c r="H234" i="4"/>
  <c r="O136" i="2"/>
  <c r="J136" i="2" s="1"/>
  <c r="H137" i="2"/>
  <c r="I137" i="2" s="1"/>
  <c r="O241" i="3"/>
  <c r="J241" i="3" s="1"/>
  <c r="H242" i="3"/>
  <c r="I234" i="4" l="1"/>
  <c r="R235" i="4"/>
  <c r="K136" i="2"/>
  <c r="O137" i="2"/>
  <c r="J137" i="2" s="1"/>
  <c r="K137" i="2"/>
  <c r="H138" i="2"/>
  <c r="I138" i="2" s="1"/>
  <c r="I242" i="3"/>
  <c r="K241" i="3"/>
  <c r="O234" i="4" l="1"/>
  <c r="J234" i="4" s="1"/>
  <c r="K234" i="4"/>
  <c r="Q235" i="4"/>
  <c r="H235" i="4"/>
  <c r="O138" i="2"/>
  <c r="J138" i="2" s="1"/>
  <c r="H139" i="2"/>
  <c r="I139" i="2" s="1"/>
  <c r="O242" i="3"/>
  <c r="J242" i="3" s="1"/>
  <c r="H243" i="3"/>
  <c r="I235" i="4" l="1"/>
  <c r="R236" i="4"/>
  <c r="K138" i="2"/>
  <c r="O139" i="2"/>
  <c r="J139" i="2" s="1"/>
  <c r="K139" i="2"/>
  <c r="H140" i="2"/>
  <c r="I140" i="2" s="1"/>
  <c r="I243" i="3"/>
  <c r="K242" i="3"/>
  <c r="O235" i="4" l="1"/>
  <c r="J235" i="4" s="1"/>
  <c r="K235" i="4"/>
  <c r="H236" i="4"/>
  <c r="Q236" i="4"/>
  <c r="O140" i="2"/>
  <c r="J140" i="2" s="1"/>
  <c r="H141" i="2"/>
  <c r="I141" i="2" s="1"/>
  <c r="O243" i="3"/>
  <c r="J243" i="3" s="1"/>
  <c r="H244" i="3"/>
  <c r="I236" i="4" l="1"/>
  <c r="R237" i="4"/>
  <c r="K140" i="2"/>
  <c r="O141" i="2"/>
  <c r="J141" i="2" s="1"/>
  <c r="H142" i="2"/>
  <c r="I142" i="2" s="1"/>
  <c r="I244" i="3"/>
  <c r="K243" i="3"/>
  <c r="O236" i="4" l="1"/>
  <c r="J236" i="4" s="1"/>
  <c r="K236" i="4"/>
  <c r="H237" i="4"/>
  <c r="Q237" i="4"/>
  <c r="K141" i="2"/>
  <c r="O142" i="2"/>
  <c r="J142" i="2" s="1"/>
  <c r="K142" i="2"/>
  <c r="H143" i="2"/>
  <c r="I143" i="2" s="1"/>
  <c r="O244" i="3"/>
  <c r="J244" i="3" s="1"/>
  <c r="H245" i="3"/>
  <c r="I237" i="4" l="1"/>
  <c r="R238" i="4"/>
  <c r="O143" i="2"/>
  <c r="J143" i="2" s="1"/>
  <c r="K143" i="2"/>
  <c r="H144" i="2"/>
  <c r="I144" i="2" s="1"/>
  <c r="I245" i="3"/>
  <c r="K244" i="3"/>
  <c r="O237" i="4" l="1"/>
  <c r="J237" i="4" s="1"/>
  <c r="K237" i="4"/>
  <c r="H238" i="4"/>
  <c r="Q238" i="4"/>
  <c r="O144" i="2"/>
  <c r="J144" i="2" s="1"/>
  <c r="K144" i="2"/>
  <c r="H145" i="2"/>
  <c r="I145" i="2" s="1"/>
  <c r="O245" i="3"/>
  <c r="J245" i="3" s="1"/>
  <c r="H246" i="3"/>
  <c r="I238" i="4" l="1"/>
  <c r="R239" i="4"/>
  <c r="O145" i="2"/>
  <c r="J145" i="2" s="1"/>
  <c r="K145" i="2"/>
  <c r="H146" i="2"/>
  <c r="I146" i="2" s="1"/>
  <c r="I246" i="3"/>
  <c r="K245" i="3"/>
  <c r="O238" i="4" l="1"/>
  <c r="J238" i="4" s="1"/>
  <c r="K238" i="4"/>
  <c r="Q239" i="4"/>
  <c r="H239" i="4"/>
  <c r="O146" i="2"/>
  <c r="J146" i="2" s="1"/>
  <c r="K146" i="2"/>
  <c r="H147" i="2"/>
  <c r="I147" i="2" s="1"/>
  <c r="O246" i="3"/>
  <c r="J246" i="3" s="1"/>
  <c r="H247" i="3"/>
  <c r="I239" i="4" l="1"/>
  <c r="R240" i="4"/>
  <c r="O147" i="2"/>
  <c r="J147" i="2" s="1"/>
  <c r="H148" i="2"/>
  <c r="I148" i="2" s="1"/>
  <c r="I247" i="3"/>
  <c r="K246" i="3"/>
  <c r="O239" i="4" l="1"/>
  <c r="J239" i="4" s="1"/>
  <c r="Q240" i="4"/>
  <c r="H240" i="4"/>
  <c r="K147" i="2"/>
  <c r="O148" i="2"/>
  <c r="J148" i="2" s="1"/>
  <c r="K148" i="2"/>
  <c r="H149" i="2"/>
  <c r="I149" i="2" s="1"/>
  <c r="O247" i="3"/>
  <c r="J247" i="3" s="1"/>
  <c r="H248" i="3"/>
  <c r="I240" i="4" l="1"/>
  <c r="R241" i="4"/>
  <c r="K239" i="4"/>
  <c r="O149" i="2"/>
  <c r="J149" i="2" s="1"/>
  <c r="H150" i="2"/>
  <c r="I150" i="2" s="1"/>
  <c r="I248" i="3"/>
  <c r="K247" i="3"/>
  <c r="O240" i="4" l="1"/>
  <c r="J240" i="4" s="1"/>
  <c r="K240" i="4"/>
  <c r="H241" i="4"/>
  <c r="Q241" i="4"/>
  <c r="K149" i="2"/>
  <c r="O150" i="2"/>
  <c r="J150" i="2" s="1"/>
  <c r="H151" i="2"/>
  <c r="I151" i="2" s="1"/>
  <c r="O248" i="3"/>
  <c r="J248" i="3" s="1"/>
  <c r="H249" i="3"/>
  <c r="I241" i="4" l="1"/>
  <c r="R242" i="4"/>
  <c r="O151" i="2"/>
  <c r="J151" i="2" s="1"/>
  <c r="H152" i="2"/>
  <c r="I152" i="2" s="1"/>
  <c r="K150" i="2"/>
  <c r="I249" i="3"/>
  <c r="K248" i="3"/>
  <c r="O241" i="4" l="1"/>
  <c r="J241" i="4" s="1"/>
  <c r="K241" i="4"/>
  <c r="Q242" i="4"/>
  <c r="H242" i="4"/>
  <c r="K151" i="2"/>
  <c r="O152" i="2"/>
  <c r="J152" i="2" s="1"/>
  <c r="K152" i="2"/>
  <c r="H153" i="2"/>
  <c r="I153" i="2" s="1"/>
  <c r="O249" i="3"/>
  <c r="J249" i="3" s="1"/>
  <c r="H250" i="3"/>
  <c r="I242" i="4" l="1"/>
  <c r="R243" i="4"/>
  <c r="O153" i="2"/>
  <c r="J153" i="2" s="1"/>
  <c r="H154" i="2"/>
  <c r="I154" i="2" s="1"/>
  <c r="I250" i="3"/>
  <c r="K249" i="3"/>
  <c r="O242" i="4" l="1"/>
  <c r="J242" i="4" s="1"/>
  <c r="K242" i="4"/>
  <c r="H243" i="4"/>
  <c r="Q243" i="4"/>
  <c r="K153" i="2"/>
  <c r="O154" i="2"/>
  <c r="J154" i="2" s="1"/>
  <c r="K154" i="2"/>
  <c r="H155" i="2"/>
  <c r="I155" i="2" s="1"/>
  <c r="O250" i="3"/>
  <c r="J250" i="3" s="1"/>
  <c r="H251" i="3"/>
  <c r="I243" i="4" l="1"/>
  <c r="R244" i="4"/>
  <c r="O155" i="2"/>
  <c r="J155" i="2" s="1"/>
  <c r="K155" i="2"/>
  <c r="H156" i="2"/>
  <c r="I156" i="2" s="1"/>
  <c r="I251" i="3"/>
  <c r="K250" i="3"/>
  <c r="O243" i="4" l="1"/>
  <c r="J243" i="4" s="1"/>
  <c r="K243" i="4"/>
  <c r="H244" i="4"/>
  <c r="Q244" i="4"/>
  <c r="O156" i="2"/>
  <c r="J156" i="2" s="1"/>
  <c r="K156" i="2"/>
  <c r="H157" i="2"/>
  <c r="I157" i="2" s="1"/>
  <c r="O251" i="3"/>
  <c r="J251" i="3" s="1"/>
  <c r="H252" i="3"/>
  <c r="I244" i="4" l="1"/>
  <c r="R245" i="4"/>
  <c r="O157" i="2"/>
  <c r="J157" i="2" s="1"/>
  <c r="K157" i="2"/>
  <c r="H158" i="2"/>
  <c r="I158" i="2" s="1"/>
  <c r="I252" i="3"/>
  <c r="K251" i="3"/>
  <c r="O244" i="4" l="1"/>
  <c r="J244" i="4" s="1"/>
  <c r="K244" i="4"/>
  <c r="H245" i="4"/>
  <c r="Q245" i="4"/>
  <c r="O158" i="2"/>
  <c r="J158" i="2" s="1"/>
  <c r="H159" i="2"/>
  <c r="I159" i="2" s="1"/>
  <c r="O252" i="3"/>
  <c r="J252" i="3" s="1"/>
  <c r="H253" i="3"/>
  <c r="I245" i="4" l="1"/>
  <c r="R246" i="4"/>
  <c r="K158" i="2"/>
  <c r="O159" i="2"/>
  <c r="J159" i="2" s="1"/>
  <c r="H160" i="2"/>
  <c r="I160" i="2" s="1"/>
  <c r="I253" i="3"/>
  <c r="K252" i="3"/>
  <c r="O245" i="4" l="1"/>
  <c r="J245" i="4" s="1"/>
  <c r="K245" i="4"/>
  <c r="H246" i="4"/>
  <c r="Q246" i="4"/>
  <c r="K159" i="2"/>
  <c r="O160" i="2"/>
  <c r="J160" i="2" s="1"/>
  <c r="H161" i="2"/>
  <c r="I161" i="2" s="1"/>
  <c r="O253" i="3"/>
  <c r="J253" i="3" s="1"/>
  <c r="H254" i="3"/>
  <c r="I246" i="4" l="1"/>
  <c r="R247" i="4"/>
  <c r="K160" i="2"/>
  <c r="O161" i="2"/>
  <c r="J161" i="2" s="1"/>
  <c r="K161" i="2"/>
  <c r="H162" i="2"/>
  <c r="I162" i="2" s="1"/>
  <c r="I254" i="3"/>
  <c r="K253" i="3"/>
  <c r="O246" i="4" l="1"/>
  <c r="J246" i="4" s="1"/>
  <c r="K246" i="4"/>
  <c r="H247" i="4"/>
  <c r="Q247" i="4"/>
  <c r="O162" i="2"/>
  <c r="J162" i="2" s="1"/>
  <c r="K162" i="2"/>
  <c r="H163" i="2"/>
  <c r="I163" i="2" s="1"/>
  <c r="O254" i="3"/>
  <c r="J254" i="3" s="1"/>
  <c r="H255" i="3"/>
  <c r="I247" i="4" l="1"/>
  <c r="R248" i="4"/>
  <c r="O163" i="2"/>
  <c r="J163" i="2" s="1"/>
  <c r="K163" i="2"/>
  <c r="H164" i="2"/>
  <c r="I164" i="2" s="1"/>
  <c r="I255" i="3"/>
  <c r="K254" i="3"/>
  <c r="O247" i="4" l="1"/>
  <c r="J247" i="4" s="1"/>
  <c r="Q248" i="4"/>
  <c r="H248" i="4"/>
  <c r="O164" i="2"/>
  <c r="J164" i="2" s="1"/>
  <c r="K164" i="2"/>
  <c r="H165" i="2"/>
  <c r="I165" i="2" s="1"/>
  <c r="O255" i="3"/>
  <c r="J255" i="3" s="1"/>
  <c r="H256" i="3"/>
  <c r="I248" i="4" l="1"/>
  <c r="R249" i="4"/>
  <c r="K247" i="4"/>
  <c r="O165" i="2"/>
  <c r="J165" i="2" s="1"/>
  <c r="H166" i="2"/>
  <c r="I166" i="2" s="1"/>
  <c r="I256" i="3"/>
  <c r="K255" i="3"/>
  <c r="O248" i="4" l="1"/>
  <c r="J248" i="4" s="1"/>
  <c r="K248" i="4"/>
  <c r="H249" i="4"/>
  <c r="Q249" i="4"/>
  <c r="K165" i="2"/>
  <c r="O166" i="2"/>
  <c r="J166" i="2" s="1"/>
  <c r="H167" i="2"/>
  <c r="I167" i="2" s="1"/>
  <c r="O256" i="3"/>
  <c r="J256" i="3" s="1"/>
  <c r="H257" i="3"/>
  <c r="I249" i="4" l="1"/>
  <c r="R250" i="4"/>
  <c r="K166" i="2"/>
  <c r="O167" i="2"/>
  <c r="J167" i="2" s="1"/>
  <c r="K167" i="2"/>
  <c r="H168" i="2"/>
  <c r="I168" i="2" s="1"/>
  <c r="I257" i="3"/>
  <c r="K256" i="3"/>
  <c r="O249" i="4" l="1"/>
  <c r="J249" i="4" s="1"/>
  <c r="K249" i="4"/>
  <c r="H250" i="4"/>
  <c r="Q250" i="4"/>
  <c r="O168" i="2"/>
  <c r="J168" i="2" s="1"/>
  <c r="K168" i="2"/>
  <c r="H169" i="2"/>
  <c r="I169" i="2" s="1"/>
  <c r="O257" i="3"/>
  <c r="J257" i="3" s="1"/>
  <c r="H258" i="3"/>
  <c r="I250" i="4" l="1"/>
  <c r="R251" i="4"/>
  <c r="O169" i="2"/>
  <c r="J169" i="2" s="1"/>
  <c r="K169" i="2"/>
  <c r="H170" i="2"/>
  <c r="I170" i="2" s="1"/>
  <c r="I258" i="3"/>
  <c r="K257" i="3"/>
  <c r="O250" i="4" l="1"/>
  <c r="J250" i="4" s="1"/>
  <c r="Q251" i="4"/>
  <c r="H251" i="4"/>
  <c r="O170" i="2"/>
  <c r="J170" i="2" s="1"/>
  <c r="H171" i="2"/>
  <c r="I171" i="2" s="1"/>
  <c r="O258" i="3"/>
  <c r="J258" i="3" s="1"/>
  <c r="H259" i="3"/>
  <c r="I251" i="4" l="1"/>
  <c r="R252" i="4"/>
  <c r="K250" i="4"/>
  <c r="K170" i="2"/>
  <c r="O171" i="2"/>
  <c r="J171" i="2" s="1"/>
  <c r="K171" i="2"/>
  <c r="H172" i="2"/>
  <c r="I172" i="2" s="1"/>
  <c r="I259" i="3"/>
  <c r="K258" i="3"/>
  <c r="O251" i="4" l="1"/>
  <c r="J251" i="4" s="1"/>
  <c r="K251" i="4"/>
  <c r="Q252" i="4"/>
  <c r="H252" i="4"/>
  <c r="O172" i="2"/>
  <c r="J172" i="2" s="1"/>
  <c r="K172" i="2"/>
  <c r="H173" i="2"/>
  <c r="I173" i="2" s="1"/>
  <c r="O259" i="3"/>
  <c r="J259" i="3" s="1"/>
  <c r="H260" i="3"/>
  <c r="I252" i="4" l="1"/>
  <c r="R253" i="4"/>
  <c r="O173" i="2"/>
  <c r="J173" i="2" s="1"/>
  <c r="K173" i="2"/>
  <c r="H174" i="2"/>
  <c r="I174" i="2" s="1"/>
  <c r="I260" i="3"/>
  <c r="K259" i="3"/>
  <c r="O252" i="4" l="1"/>
  <c r="J252" i="4" s="1"/>
  <c r="Q253" i="4"/>
  <c r="H253" i="4"/>
  <c r="O174" i="2"/>
  <c r="J174" i="2" s="1"/>
  <c r="K174" i="2"/>
  <c r="H175" i="2"/>
  <c r="I175" i="2" s="1"/>
  <c r="O260" i="3"/>
  <c r="J260" i="3" s="1"/>
  <c r="H261" i="3"/>
  <c r="I253" i="4" l="1"/>
  <c r="R254" i="4"/>
  <c r="K252" i="4"/>
  <c r="O175" i="2"/>
  <c r="J175" i="2" s="1"/>
  <c r="K175" i="2"/>
  <c r="H176" i="2"/>
  <c r="I176" i="2" s="1"/>
  <c r="I261" i="3"/>
  <c r="K260" i="3"/>
  <c r="O253" i="4" l="1"/>
  <c r="J253" i="4" s="1"/>
  <c r="K253" i="4"/>
  <c r="H254" i="4"/>
  <c r="Q254" i="4"/>
  <c r="O176" i="2"/>
  <c r="J176" i="2" s="1"/>
  <c r="K176" i="2"/>
  <c r="H177" i="2"/>
  <c r="I177" i="2" s="1"/>
  <c r="O261" i="3"/>
  <c r="J261" i="3" s="1"/>
  <c r="H262" i="3"/>
  <c r="I254" i="4" l="1"/>
  <c r="R255" i="4"/>
  <c r="O177" i="2"/>
  <c r="J177" i="2" s="1"/>
  <c r="K177" i="2"/>
  <c r="H178" i="2"/>
  <c r="I178" i="2" s="1"/>
  <c r="I262" i="3"/>
  <c r="K261" i="3"/>
  <c r="O254" i="4" l="1"/>
  <c r="J254" i="4" s="1"/>
  <c r="K254" i="4"/>
  <c r="Q255" i="4"/>
  <c r="H255" i="4"/>
  <c r="O178" i="2"/>
  <c r="J178" i="2" s="1"/>
  <c r="K178" i="2"/>
  <c r="H179" i="2"/>
  <c r="I179" i="2" s="1"/>
  <c r="O262" i="3"/>
  <c r="J262" i="3" s="1"/>
  <c r="H263" i="3"/>
  <c r="I255" i="4" l="1"/>
  <c r="R256" i="4"/>
  <c r="O179" i="2"/>
  <c r="J179" i="2" s="1"/>
  <c r="H180" i="2"/>
  <c r="I180" i="2" s="1"/>
  <c r="I263" i="3"/>
  <c r="K262" i="3"/>
  <c r="O255" i="4" l="1"/>
  <c r="J255" i="4" s="1"/>
  <c r="K255" i="4"/>
  <c r="Q256" i="4"/>
  <c r="H256" i="4"/>
  <c r="K179" i="2"/>
  <c r="O180" i="2"/>
  <c r="J180" i="2" s="1"/>
  <c r="K180" i="2"/>
  <c r="H181" i="2"/>
  <c r="I181" i="2" s="1"/>
  <c r="O263" i="3"/>
  <c r="J263" i="3" s="1"/>
  <c r="H264" i="3"/>
  <c r="I256" i="4" l="1"/>
  <c r="R257" i="4"/>
  <c r="O181" i="2"/>
  <c r="J181" i="2" s="1"/>
  <c r="K181" i="2"/>
  <c r="H182" i="2"/>
  <c r="I182" i="2" s="1"/>
  <c r="I264" i="3"/>
  <c r="K263" i="3"/>
  <c r="O256" i="4" l="1"/>
  <c r="J256" i="4" s="1"/>
  <c r="K256" i="4"/>
  <c r="H257" i="4"/>
  <c r="Q257" i="4"/>
  <c r="O182" i="2"/>
  <c r="J182" i="2" s="1"/>
  <c r="K182" i="2"/>
  <c r="H183" i="2"/>
  <c r="I183" i="2" s="1"/>
  <c r="O264" i="3"/>
  <c r="J264" i="3" s="1"/>
  <c r="H265" i="3"/>
  <c r="I257" i="4" l="1"/>
  <c r="R258" i="4"/>
  <c r="O183" i="2"/>
  <c r="J183" i="2" s="1"/>
  <c r="K183" i="2"/>
  <c r="H184" i="2"/>
  <c r="I184" i="2" s="1"/>
  <c r="I265" i="3"/>
  <c r="K264" i="3"/>
  <c r="O257" i="4" l="1"/>
  <c r="J257" i="4" s="1"/>
  <c r="K257" i="4"/>
  <c r="Q258" i="4"/>
  <c r="H258" i="4"/>
  <c r="O184" i="2"/>
  <c r="J184" i="2" s="1"/>
  <c r="K184" i="2"/>
  <c r="H185" i="2"/>
  <c r="I185" i="2" s="1"/>
  <c r="O265" i="3"/>
  <c r="J265" i="3" s="1"/>
  <c r="H266" i="3"/>
  <c r="I258" i="4" l="1"/>
  <c r="R259" i="4"/>
  <c r="O185" i="2"/>
  <c r="J185" i="2" s="1"/>
  <c r="H186" i="2"/>
  <c r="I186" i="2" s="1"/>
  <c r="I266" i="3"/>
  <c r="K265" i="3"/>
  <c r="O258" i="4" l="1"/>
  <c r="J258" i="4" s="1"/>
  <c r="K258" i="4"/>
  <c r="H259" i="4"/>
  <c r="Q259" i="4"/>
  <c r="K185" i="2"/>
  <c r="O186" i="2"/>
  <c r="J186" i="2" s="1"/>
  <c r="K186" i="2"/>
  <c r="H187" i="2"/>
  <c r="I187" i="2" s="1"/>
  <c r="O266" i="3"/>
  <c r="J266" i="3" s="1"/>
  <c r="H267" i="3"/>
  <c r="I259" i="4" l="1"/>
  <c r="R260" i="4"/>
  <c r="O187" i="2"/>
  <c r="J187" i="2" s="1"/>
  <c r="K187" i="2"/>
  <c r="H188" i="2"/>
  <c r="I188" i="2" s="1"/>
  <c r="I267" i="3"/>
  <c r="K266" i="3"/>
  <c r="O259" i="4" l="1"/>
  <c r="J259" i="4" s="1"/>
  <c r="K259" i="4"/>
  <c r="H260" i="4"/>
  <c r="Q260" i="4"/>
  <c r="O188" i="2"/>
  <c r="J188" i="2" s="1"/>
  <c r="K188" i="2"/>
  <c r="H189" i="2"/>
  <c r="I189" i="2" s="1"/>
  <c r="O267" i="3"/>
  <c r="J267" i="3" s="1"/>
  <c r="H268" i="3"/>
  <c r="I260" i="4" l="1"/>
  <c r="R261" i="4"/>
  <c r="O189" i="2"/>
  <c r="J189" i="2" s="1"/>
  <c r="K189" i="2"/>
  <c r="H190" i="2"/>
  <c r="I190" i="2" s="1"/>
  <c r="I268" i="3"/>
  <c r="K267" i="3"/>
  <c r="O260" i="4" l="1"/>
  <c r="J260" i="4" s="1"/>
  <c r="K260" i="4"/>
  <c r="H261" i="4"/>
  <c r="Q261" i="4"/>
  <c r="O190" i="2"/>
  <c r="J190" i="2" s="1"/>
  <c r="H191" i="2"/>
  <c r="I191" i="2" s="1"/>
  <c r="O268" i="3"/>
  <c r="J268" i="3" s="1"/>
  <c r="H269" i="3"/>
  <c r="I261" i="4" l="1"/>
  <c r="R262" i="4"/>
  <c r="K190" i="2"/>
  <c r="O191" i="2"/>
  <c r="J191" i="2" s="1"/>
  <c r="K191" i="2"/>
  <c r="H192" i="2"/>
  <c r="I192" i="2" s="1"/>
  <c r="I269" i="3"/>
  <c r="K268" i="3"/>
  <c r="O261" i="4" l="1"/>
  <c r="J261" i="4" s="1"/>
  <c r="K261" i="4"/>
  <c r="Q262" i="4"/>
  <c r="H262" i="4"/>
  <c r="O192" i="2"/>
  <c r="J192" i="2" s="1"/>
  <c r="K192" i="2"/>
  <c r="H193" i="2"/>
  <c r="I193" i="2" s="1"/>
  <c r="O269" i="3"/>
  <c r="J269" i="3" s="1"/>
  <c r="H270" i="3"/>
  <c r="I262" i="4" l="1"/>
  <c r="R263" i="4"/>
  <c r="O193" i="2"/>
  <c r="J193" i="2" s="1"/>
  <c r="K193" i="2"/>
  <c r="H194" i="2"/>
  <c r="I194" i="2" s="1"/>
  <c r="I270" i="3"/>
  <c r="K269" i="3"/>
  <c r="O262" i="4" l="1"/>
  <c r="J262" i="4" s="1"/>
  <c r="K262" i="4"/>
  <c r="H263" i="4"/>
  <c r="Q263" i="4"/>
  <c r="O194" i="2"/>
  <c r="J194" i="2" s="1"/>
  <c r="K194" i="2"/>
  <c r="H195" i="2"/>
  <c r="I195" i="2" s="1"/>
  <c r="O270" i="3"/>
  <c r="J270" i="3" s="1"/>
  <c r="H271" i="3"/>
  <c r="I263" i="4" l="1"/>
  <c r="R264" i="4"/>
  <c r="O195" i="2"/>
  <c r="J195" i="2" s="1"/>
  <c r="K195" i="2"/>
  <c r="H196" i="2"/>
  <c r="I196" i="2" s="1"/>
  <c r="I271" i="3"/>
  <c r="K270" i="3"/>
  <c r="O263" i="4" l="1"/>
  <c r="J263" i="4" s="1"/>
  <c r="K263" i="4"/>
  <c r="Q264" i="4"/>
  <c r="H264" i="4"/>
  <c r="O196" i="2"/>
  <c r="J196" i="2" s="1"/>
  <c r="K196" i="2"/>
  <c r="H197" i="2"/>
  <c r="I197" i="2" s="1"/>
  <c r="O271" i="3"/>
  <c r="J271" i="3" s="1"/>
  <c r="H272" i="3"/>
  <c r="I264" i="4" l="1"/>
  <c r="R265" i="4"/>
  <c r="O197" i="2"/>
  <c r="J197" i="2" s="1"/>
  <c r="K197" i="2"/>
  <c r="H198" i="2"/>
  <c r="I198" i="2" s="1"/>
  <c r="I272" i="3"/>
  <c r="K271" i="3"/>
  <c r="O264" i="4" l="1"/>
  <c r="J264" i="4" s="1"/>
  <c r="Q265" i="4"/>
  <c r="H265" i="4"/>
  <c r="O198" i="2"/>
  <c r="J198" i="2" s="1"/>
  <c r="H199" i="2"/>
  <c r="I199" i="2" s="1"/>
  <c r="O272" i="3"/>
  <c r="J272" i="3" s="1"/>
  <c r="H273" i="3"/>
  <c r="I265" i="4" l="1"/>
  <c r="R266" i="4"/>
  <c r="K264" i="4"/>
  <c r="O199" i="2"/>
  <c r="J199" i="2" s="1"/>
  <c r="K199" i="2"/>
  <c r="H200" i="2"/>
  <c r="I200" i="2" s="1"/>
  <c r="K198" i="2"/>
  <c r="I273" i="3"/>
  <c r="K272" i="3"/>
  <c r="O265" i="4" l="1"/>
  <c r="J265" i="4" s="1"/>
  <c r="K265" i="4"/>
  <c r="Q266" i="4"/>
  <c r="H266" i="4"/>
  <c r="O200" i="2"/>
  <c r="J200" i="2" s="1"/>
  <c r="K200" i="2"/>
  <c r="H201" i="2"/>
  <c r="I201" i="2" s="1"/>
  <c r="O273" i="3"/>
  <c r="J273" i="3" s="1"/>
  <c r="H274" i="3"/>
  <c r="I266" i="4" l="1"/>
  <c r="R267" i="4"/>
  <c r="O201" i="2"/>
  <c r="J201" i="2" s="1"/>
  <c r="K201" i="2"/>
  <c r="H202" i="2"/>
  <c r="I202" i="2" s="1"/>
  <c r="I274" i="3"/>
  <c r="K273" i="3"/>
  <c r="O266" i="4" l="1"/>
  <c r="J266" i="4" s="1"/>
  <c r="K266" i="4"/>
  <c r="H267" i="4"/>
  <c r="Q267" i="4"/>
  <c r="O202" i="2"/>
  <c r="J202" i="2" s="1"/>
  <c r="K202" i="2"/>
  <c r="H203" i="2"/>
  <c r="I203" i="2" s="1"/>
  <c r="O274" i="3"/>
  <c r="J274" i="3" s="1"/>
  <c r="H275" i="3"/>
  <c r="I267" i="4" l="1"/>
  <c r="R268" i="4"/>
  <c r="O203" i="2"/>
  <c r="J203" i="2" s="1"/>
  <c r="K203" i="2"/>
  <c r="H204" i="2"/>
  <c r="I204" i="2" s="1"/>
  <c r="I275" i="3"/>
  <c r="K274" i="3"/>
  <c r="O267" i="4" l="1"/>
  <c r="J267" i="4" s="1"/>
  <c r="K267" i="4"/>
  <c r="Q268" i="4"/>
  <c r="H268" i="4"/>
  <c r="O204" i="2"/>
  <c r="J204" i="2" s="1"/>
  <c r="K204" i="2"/>
  <c r="H205" i="2"/>
  <c r="I205" i="2" s="1"/>
  <c r="O275" i="3"/>
  <c r="J275" i="3" s="1"/>
  <c r="H276" i="3"/>
  <c r="I268" i="4" l="1"/>
  <c r="R269" i="4"/>
  <c r="O205" i="2"/>
  <c r="J205" i="2" s="1"/>
  <c r="H206" i="2"/>
  <c r="I206" i="2" s="1"/>
  <c r="I276" i="3"/>
  <c r="K275" i="3"/>
  <c r="O268" i="4" l="1"/>
  <c r="J268" i="4" s="1"/>
  <c r="K268" i="4"/>
  <c r="H269" i="4"/>
  <c r="Q269" i="4"/>
  <c r="K205" i="2"/>
  <c r="O206" i="2"/>
  <c r="J206" i="2" s="1"/>
  <c r="K206" i="2"/>
  <c r="H207" i="2"/>
  <c r="I207" i="2" s="1"/>
  <c r="O276" i="3"/>
  <c r="J276" i="3" s="1"/>
  <c r="H277" i="3"/>
  <c r="I269" i="4" l="1"/>
  <c r="R270" i="4"/>
  <c r="O207" i="2"/>
  <c r="J207" i="2" s="1"/>
  <c r="K207" i="2"/>
  <c r="H208" i="2"/>
  <c r="I208" i="2" s="1"/>
  <c r="I277" i="3"/>
  <c r="K276" i="3"/>
  <c r="O269" i="4" l="1"/>
  <c r="J269" i="4" s="1"/>
  <c r="K269" i="4"/>
  <c r="Q270" i="4"/>
  <c r="H270" i="4"/>
  <c r="O208" i="2"/>
  <c r="J208" i="2" s="1"/>
  <c r="K208" i="2"/>
  <c r="H209" i="2"/>
  <c r="I209" i="2" s="1"/>
  <c r="O277" i="3"/>
  <c r="J277" i="3" s="1"/>
  <c r="H278" i="3"/>
  <c r="I270" i="4" l="1"/>
  <c r="R271" i="4"/>
  <c r="O209" i="2"/>
  <c r="J209" i="2" s="1"/>
  <c r="H210" i="2"/>
  <c r="I210" i="2" s="1"/>
  <c r="I278" i="3"/>
  <c r="K277" i="3"/>
  <c r="O270" i="4" l="1"/>
  <c r="J270" i="4" s="1"/>
  <c r="K270" i="4"/>
  <c r="H271" i="4"/>
  <c r="Q271" i="4"/>
  <c r="K209" i="2"/>
  <c r="O210" i="2"/>
  <c r="J210" i="2" s="1"/>
  <c r="H211" i="2"/>
  <c r="I211" i="2" s="1"/>
  <c r="O278" i="3"/>
  <c r="J278" i="3" s="1"/>
  <c r="H279" i="3"/>
  <c r="I271" i="4" l="1"/>
  <c r="R272" i="4"/>
  <c r="K210" i="2"/>
  <c r="O211" i="2"/>
  <c r="J211" i="2" s="1"/>
  <c r="K211" i="2"/>
  <c r="H212" i="2"/>
  <c r="I212" i="2" s="1"/>
  <c r="I279" i="3"/>
  <c r="K278" i="3"/>
  <c r="O271" i="4" l="1"/>
  <c r="J271" i="4" s="1"/>
  <c r="K271" i="4"/>
  <c r="H272" i="4"/>
  <c r="Q272" i="4"/>
  <c r="O212" i="2"/>
  <c r="J212" i="2" s="1"/>
  <c r="H213" i="2"/>
  <c r="I213" i="2" s="1"/>
  <c r="O279" i="3"/>
  <c r="J279" i="3" s="1"/>
  <c r="H280" i="3"/>
  <c r="I272" i="4" l="1"/>
  <c r="R273" i="4"/>
  <c r="K212" i="2"/>
  <c r="O213" i="2"/>
  <c r="J213" i="2" s="1"/>
  <c r="H214" i="2"/>
  <c r="I214" i="2" s="1"/>
  <c r="I280" i="3"/>
  <c r="K279" i="3"/>
  <c r="O272" i="4" l="1"/>
  <c r="J272" i="4" s="1"/>
  <c r="K272" i="4"/>
  <c r="Q273" i="4"/>
  <c r="H273" i="4"/>
  <c r="O214" i="2"/>
  <c r="J214" i="2" s="1"/>
  <c r="K214" i="2"/>
  <c r="H215" i="2"/>
  <c r="I215" i="2" s="1"/>
  <c r="K213" i="2"/>
  <c r="O280" i="3"/>
  <c r="J280" i="3" s="1"/>
  <c r="H281" i="3"/>
  <c r="I273" i="4" l="1"/>
  <c r="R274" i="4"/>
  <c r="O215" i="2"/>
  <c r="J215" i="2" s="1"/>
  <c r="K215" i="2"/>
  <c r="H216" i="2"/>
  <c r="I216" i="2" s="1"/>
  <c r="I281" i="3"/>
  <c r="K280" i="3"/>
  <c r="O273" i="4" l="1"/>
  <c r="J273" i="4" s="1"/>
  <c r="K273" i="4"/>
  <c r="H274" i="4"/>
  <c r="Q274" i="4"/>
  <c r="O216" i="2"/>
  <c r="J216" i="2" s="1"/>
  <c r="K216" i="2"/>
  <c r="H217" i="2"/>
  <c r="I217" i="2" s="1"/>
  <c r="O281" i="3"/>
  <c r="J281" i="3" s="1"/>
  <c r="H282" i="3"/>
  <c r="I274" i="4" l="1"/>
  <c r="R275" i="4"/>
  <c r="O217" i="2"/>
  <c r="J217" i="2" s="1"/>
  <c r="K217" i="2"/>
  <c r="H218" i="2"/>
  <c r="I218" i="2" s="1"/>
  <c r="I282" i="3"/>
  <c r="K281" i="3"/>
  <c r="O274" i="4" l="1"/>
  <c r="J274" i="4" s="1"/>
  <c r="K274" i="4"/>
  <c r="Q275" i="4"/>
  <c r="H275" i="4"/>
  <c r="O218" i="2"/>
  <c r="J218" i="2" s="1"/>
  <c r="K218" i="2"/>
  <c r="H219" i="2"/>
  <c r="I219" i="2" s="1"/>
  <c r="O282" i="3"/>
  <c r="J282" i="3" s="1"/>
  <c r="H283" i="3"/>
  <c r="I275" i="4" l="1"/>
  <c r="R276" i="4"/>
  <c r="O219" i="2"/>
  <c r="J219" i="2" s="1"/>
  <c r="K219" i="2"/>
  <c r="H220" i="2"/>
  <c r="I220" i="2" s="1"/>
  <c r="I283" i="3"/>
  <c r="K282" i="3"/>
  <c r="O275" i="4" l="1"/>
  <c r="J275" i="4" s="1"/>
  <c r="Q276" i="4"/>
  <c r="H276" i="4"/>
  <c r="O220" i="2"/>
  <c r="J220" i="2" s="1"/>
  <c r="K220" i="2"/>
  <c r="H221" i="2"/>
  <c r="I221" i="2" s="1"/>
  <c r="O283" i="3"/>
  <c r="J283" i="3" s="1"/>
  <c r="H284" i="3"/>
  <c r="I276" i="4" l="1"/>
  <c r="R277" i="4"/>
  <c r="K275" i="4"/>
  <c r="O221" i="2"/>
  <c r="J221" i="2" s="1"/>
  <c r="K221" i="2"/>
  <c r="H222" i="2"/>
  <c r="I222" i="2" s="1"/>
  <c r="I284" i="3"/>
  <c r="K283" i="3"/>
  <c r="O276" i="4" l="1"/>
  <c r="J276" i="4" s="1"/>
  <c r="K276" i="4"/>
  <c r="H277" i="4"/>
  <c r="Q277" i="4"/>
  <c r="O222" i="2"/>
  <c r="J222" i="2" s="1"/>
  <c r="K222" i="2"/>
  <c r="H223" i="2"/>
  <c r="I223" i="2" s="1"/>
  <c r="O284" i="3"/>
  <c r="J284" i="3" s="1"/>
  <c r="H285" i="3"/>
  <c r="I277" i="4" l="1"/>
  <c r="R278" i="4"/>
  <c r="O223" i="2"/>
  <c r="J223" i="2" s="1"/>
  <c r="K223" i="2"/>
  <c r="H224" i="2"/>
  <c r="I224" i="2" s="1"/>
  <c r="I285" i="3"/>
  <c r="K284" i="3"/>
  <c r="O277" i="4" l="1"/>
  <c r="J277" i="4" s="1"/>
  <c r="K277" i="4"/>
  <c r="Q278" i="4"/>
  <c r="H278" i="4"/>
  <c r="O224" i="2"/>
  <c r="J224" i="2" s="1"/>
  <c r="H225" i="2"/>
  <c r="I225" i="2" s="1"/>
  <c r="O285" i="3"/>
  <c r="J285" i="3" s="1"/>
  <c r="H286" i="3"/>
  <c r="I278" i="4" l="1"/>
  <c r="R279" i="4"/>
  <c r="K224" i="2"/>
  <c r="O225" i="2"/>
  <c r="J225" i="2" s="1"/>
  <c r="H226" i="2"/>
  <c r="I226" i="2" s="1"/>
  <c r="I286" i="3"/>
  <c r="K285" i="3"/>
  <c r="O278" i="4" l="1"/>
  <c r="J278" i="4" s="1"/>
  <c r="K278" i="4"/>
  <c r="H279" i="4"/>
  <c r="Q279" i="4"/>
  <c r="K225" i="2"/>
  <c r="O226" i="2"/>
  <c r="J226" i="2" s="1"/>
  <c r="K226" i="2"/>
  <c r="H227" i="2"/>
  <c r="I227" i="2" s="1"/>
  <c r="O286" i="3"/>
  <c r="J286" i="3" s="1"/>
  <c r="H287" i="3"/>
  <c r="I279" i="4" l="1"/>
  <c r="R280" i="4"/>
  <c r="O227" i="2"/>
  <c r="J227" i="2" s="1"/>
  <c r="K227" i="2"/>
  <c r="H228" i="2"/>
  <c r="I228" i="2" s="1"/>
  <c r="I287" i="3"/>
  <c r="K286" i="3"/>
  <c r="O279" i="4" l="1"/>
  <c r="J279" i="4" s="1"/>
  <c r="K279" i="4"/>
  <c r="Q280" i="4"/>
  <c r="H280" i="4"/>
  <c r="O228" i="2"/>
  <c r="J228" i="2" s="1"/>
  <c r="K228" i="2"/>
  <c r="H229" i="2"/>
  <c r="I229" i="2" s="1"/>
  <c r="O287" i="3"/>
  <c r="J287" i="3" s="1"/>
  <c r="H288" i="3"/>
  <c r="I280" i="4" l="1"/>
  <c r="R281" i="4"/>
  <c r="K287" i="3"/>
  <c r="O229" i="2"/>
  <c r="J229" i="2" s="1"/>
  <c r="K229" i="2"/>
  <c r="H230" i="2"/>
  <c r="I230" i="2" s="1"/>
  <c r="I288" i="3"/>
  <c r="O280" i="4" l="1"/>
  <c r="J280" i="4" s="1"/>
  <c r="K280" i="4"/>
  <c r="Q281" i="4"/>
  <c r="H281" i="4"/>
  <c r="O230" i="2"/>
  <c r="J230" i="2" s="1"/>
  <c r="K230" i="2"/>
  <c r="H231" i="2"/>
  <c r="I231" i="2" s="1"/>
  <c r="O288" i="3"/>
  <c r="J288" i="3" s="1"/>
  <c r="K288" i="3"/>
  <c r="H289" i="3"/>
  <c r="I281" i="4" l="1"/>
  <c r="R282" i="4"/>
  <c r="O231" i="2"/>
  <c r="J231" i="2" s="1"/>
  <c r="H232" i="2"/>
  <c r="I232" i="2" s="1"/>
  <c r="I289" i="3"/>
  <c r="O281" i="4" l="1"/>
  <c r="J281" i="4" s="1"/>
  <c r="Q282" i="4"/>
  <c r="H282" i="4"/>
  <c r="O232" i="2"/>
  <c r="J232" i="2" s="1"/>
  <c r="K232" i="2"/>
  <c r="H233" i="2"/>
  <c r="I233" i="2" s="1"/>
  <c r="K231" i="2"/>
  <c r="O289" i="3"/>
  <c r="J289" i="3" s="1"/>
  <c r="H290" i="3"/>
  <c r="I282" i="4" l="1"/>
  <c r="R283" i="4"/>
  <c r="K281" i="4"/>
  <c r="O233" i="2"/>
  <c r="J233" i="2" s="1"/>
  <c r="K233" i="2"/>
  <c r="H234" i="2"/>
  <c r="I234" i="2" s="1"/>
  <c r="I290" i="3"/>
  <c r="K289" i="3"/>
  <c r="O282" i="4" l="1"/>
  <c r="J282" i="4" s="1"/>
  <c r="K282" i="4"/>
  <c r="Q283" i="4"/>
  <c r="H283" i="4"/>
  <c r="O234" i="2"/>
  <c r="J234" i="2" s="1"/>
  <c r="K234" i="2"/>
  <c r="H235" i="2"/>
  <c r="I235" i="2" s="1"/>
  <c r="O290" i="3"/>
  <c r="J290" i="3" s="1"/>
  <c r="H291" i="3"/>
  <c r="I283" i="4" l="1"/>
  <c r="R284" i="4"/>
  <c r="O235" i="2"/>
  <c r="J235" i="2" s="1"/>
  <c r="K235" i="2"/>
  <c r="H236" i="2"/>
  <c r="I236" i="2" s="1"/>
  <c r="I291" i="3"/>
  <c r="K290" i="3"/>
  <c r="O283" i="4" l="1"/>
  <c r="J283" i="4" s="1"/>
  <c r="K283" i="4"/>
  <c r="Q284" i="4"/>
  <c r="H284" i="4"/>
  <c r="O236" i="2"/>
  <c r="J236" i="2" s="1"/>
  <c r="K236" i="2"/>
  <c r="H237" i="2"/>
  <c r="I237" i="2" s="1"/>
  <c r="O291" i="3"/>
  <c r="J291" i="3" s="1"/>
  <c r="H292" i="3"/>
  <c r="I284" i="4" l="1"/>
  <c r="R285" i="4"/>
  <c r="K291" i="3"/>
  <c r="O237" i="2"/>
  <c r="J237" i="2" s="1"/>
  <c r="H238" i="2"/>
  <c r="I238" i="2" s="1"/>
  <c r="I292" i="3"/>
  <c r="O284" i="4" l="1"/>
  <c r="J284" i="4" s="1"/>
  <c r="K284" i="4"/>
  <c r="Q285" i="4"/>
  <c r="H285" i="4"/>
  <c r="K237" i="2"/>
  <c r="O238" i="2"/>
  <c r="J238" i="2" s="1"/>
  <c r="K238" i="2"/>
  <c r="H239" i="2"/>
  <c r="I239" i="2" s="1"/>
  <c r="O292" i="3"/>
  <c r="J292" i="3" s="1"/>
  <c r="H293" i="3"/>
  <c r="I285" i="4" l="1"/>
  <c r="R286" i="4"/>
  <c r="K292" i="3"/>
  <c r="O239" i="2"/>
  <c r="J239" i="2" s="1"/>
  <c r="K239" i="2"/>
  <c r="H240" i="2"/>
  <c r="I240" i="2" s="1"/>
  <c r="I293" i="3"/>
  <c r="O285" i="4" l="1"/>
  <c r="J285" i="4" s="1"/>
  <c r="K285" i="4"/>
  <c r="Q286" i="4"/>
  <c r="H286" i="4"/>
  <c r="O240" i="2"/>
  <c r="J240" i="2" s="1"/>
  <c r="K240" i="2"/>
  <c r="H241" i="2"/>
  <c r="I241" i="2" s="1"/>
  <c r="O293" i="3"/>
  <c r="J293" i="3" s="1"/>
  <c r="H294" i="3"/>
  <c r="I286" i="4" l="1"/>
  <c r="R287" i="4"/>
  <c r="K293" i="3"/>
  <c r="O241" i="2"/>
  <c r="J241" i="2" s="1"/>
  <c r="H242" i="2"/>
  <c r="I242" i="2" s="1"/>
  <c r="I294" i="3"/>
  <c r="O286" i="4" l="1"/>
  <c r="J286" i="4" s="1"/>
  <c r="K286" i="4"/>
  <c r="Q287" i="4"/>
  <c r="H287" i="4"/>
  <c r="K241" i="2"/>
  <c r="O242" i="2"/>
  <c r="J242" i="2" s="1"/>
  <c r="K242" i="2"/>
  <c r="H243" i="2"/>
  <c r="I243" i="2" s="1"/>
  <c r="O294" i="3"/>
  <c r="J294" i="3" s="1"/>
  <c r="H295" i="3"/>
  <c r="I287" i="4" l="1"/>
  <c r="R288" i="4"/>
  <c r="O243" i="2"/>
  <c r="J243" i="2" s="1"/>
  <c r="K243" i="2"/>
  <c r="H244" i="2"/>
  <c r="I244" i="2" s="1"/>
  <c r="I295" i="3"/>
  <c r="K294" i="3"/>
  <c r="O287" i="4" l="1"/>
  <c r="J287" i="4" s="1"/>
  <c r="K287" i="4"/>
  <c r="Q288" i="4"/>
  <c r="H288" i="4"/>
  <c r="O244" i="2"/>
  <c r="J244" i="2" s="1"/>
  <c r="K244" i="2"/>
  <c r="H245" i="2"/>
  <c r="I245" i="2" s="1"/>
  <c r="O295" i="3"/>
  <c r="J295" i="3" s="1"/>
  <c r="K295" i="3"/>
  <c r="H296" i="3"/>
  <c r="I288" i="4" l="1"/>
  <c r="R289" i="4"/>
  <c r="O245" i="2"/>
  <c r="J245" i="2" s="1"/>
  <c r="H246" i="2"/>
  <c r="I246" i="2" s="1"/>
  <c r="I296" i="3"/>
  <c r="O288" i="4" l="1"/>
  <c r="J288" i="4" s="1"/>
  <c r="K288" i="4"/>
  <c r="Q289" i="4"/>
  <c r="H289" i="4"/>
  <c r="K245" i="2"/>
  <c r="O246" i="2"/>
  <c r="J246" i="2" s="1"/>
  <c r="K246" i="2"/>
  <c r="H247" i="2"/>
  <c r="I247" i="2" s="1"/>
  <c r="O296" i="3"/>
  <c r="J296" i="3" s="1"/>
  <c r="H297" i="3"/>
  <c r="I289" i="4" l="1"/>
  <c r="R290" i="4"/>
  <c r="K296" i="3"/>
  <c r="O247" i="2"/>
  <c r="J247" i="2" s="1"/>
  <c r="K247" i="2"/>
  <c r="H248" i="2"/>
  <c r="I248" i="2" s="1"/>
  <c r="I297" i="3"/>
  <c r="O289" i="4" l="1"/>
  <c r="J289" i="4" s="1"/>
  <c r="K289" i="4"/>
  <c r="Q290" i="4"/>
  <c r="H290" i="4"/>
  <c r="O248" i="2"/>
  <c r="J248" i="2" s="1"/>
  <c r="K248" i="2"/>
  <c r="H249" i="2"/>
  <c r="I249" i="2" s="1"/>
  <c r="O297" i="3"/>
  <c r="J297" i="3" s="1"/>
  <c r="H298" i="3"/>
  <c r="I290" i="4" l="1"/>
  <c r="R291" i="4"/>
  <c r="O249" i="2"/>
  <c r="J249" i="2" s="1"/>
  <c r="K249" i="2"/>
  <c r="H250" i="2"/>
  <c r="I250" i="2" s="1"/>
  <c r="I298" i="3"/>
  <c r="K297" i="3"/>
  <c r="O290" i="4" l="1"/>
  <c r="J290" i="4" s="1"/>
  <c r="K290" i="4"/>
  <c r="Q291" i="4"/>
  <c r="H291" i="4"/>
  <c r="O250" i="2"/>
  <c r="J250" i="2" s="1"/>
  <c r="K250" i="2"/>
  <c r="H251" i="2"/>
  <c r="I251" i="2" s="1"/>
  <c r="O298" i="3"/>
  <c r="J298" i="3" s="1"/>
  <c r="H299" i="3"/>
  <c r="I291" i="4" l="1"/>
  <c r="R292" i="4"/>
  <c r="O251" i="2"/>
  <c r="J251" i="2" s="1"/>
  <c r="K251" i="2"/>
  <c r="H252" i="2"/>
  <c r="I252" i="2" s="1"/>
  <c r="I299" i="3"/>
  <c r="K298" i="3"/>
  <c r="O291" i="4" l="1"/>
  <c r="J291" i="4" s="1"/>
  <c r="K291" i="4"/>
  <c r="Q292" i="4"/>
  <c r="H292" i="4"/>
  <c r="O252" i="2"/>
  <c r="J252" i="2" s="1"/>
  <c r="K252" i="2"/>
  <c r="H253" i="2"/>
  <c r="I253" i="2" s="1"/>
  <c r="O299" i="3"/>
  <c r="J299" i="3" s="1"/>
  <c r="K299" i="3"/>
  <c r="H300" i="3"/>
  <c r="I292" i="4" l="1"/>
  <c r="R293" i="4"/>
  <c r="O253" i="2"/>
  <c r="J253" i="2" s="1"/>
  <c r="H254" i="2"/>
  <c r="I254" i="2" s="1"/>
  <c r="I300" i="3"/>
  <c r="O292" i="4" l="1"/>
  <c r="J292" i="4" s="1"/>
  <c r="K292" i="4"/>
  <c r="Q293" i="4"/>
  <c r="H293" i="4"/>
  <c r="K253" i="2"/>
  <c r="O254" i="2"/>
  <c r="J254" i="2" s="1"/>
  <c r="K254" i="2"/>
  <c r="H255" i="2"/>
  <c r="I255" i="2" s="1"/>
  <c r="O300" i="3"/>
  <c r="J300" i="3" s="1"/>
  <c r="H301" i="3"/>
  <c r="I293" i="4" l="1"/>
  <c r="R294" i="4"/>
  <c r="K300" i="3"/>
  <c r="O255" i="2"/>
  <c r="J255" i="2" s="1"/>
  <c r="K255" i="2"/>
  <c r="H256" i="2"/>
  <c r="I256" i="2" s="1"/>
  <c r="I301" i="3"/>
  <c r="O293" i="4" l="1"/>
  <c r="J293" i="4" s="1"/>
  <c r="Q294" i="4"/>
  <c r="H294" i="4"/>
  <c r="O256" i="2"/>
  <c r="J256" i="2" s="1"/>
  <c r="H257" i="2"/>
  <c r="I257" i="2" s="1"/>
  <c r="O301" i="3"/>
  <c r="J301" i="3" s="1"/>
  <c r="K301" i="3"/>
  <c r="H302" i="3"/>
  <c r="I294" i="4" l="1"/>
  <c r="R295" i="4"/>
  <c r="K293" i="4"/>
  <c r="K256" i="2"/>
  <c r="O257" i="2"/>
  <c r="J257" i="2" s="1"/>
  <c r="H258" i="2"/>
  <c r="I258" i="2" s="1"/>
  <c r="I302" i="3"/>
  <c r="O294" i="4" l="1"/>
  <c r="J294" i="4" s="1"/>
  <c r="K294" i="4"/>
  <c r="Q295" i="4"/>
  <c r="H295" i="4"/>
  <c r="K257" i="2"/>
  <c r="O258" i="2"/>
  <c r="J258" i="2" s="1"/>
  <c r="K258" i="2"/>
  <c r="H259" i="2"/>
  <c r="I259" i="2" s="1"/>
  <c r="O302" i="3"/>
  <c r="J302" i="3" s="1"/>
  <c r="H303" i="3"/>
  <c r="I295" i="4" l="1"/>
  <c r="R296" i="4"/>
  <c r="O259" i="2"/>
  <c r="J259" i="2" s="1"/>
  <c r="H260" i="2"/>
  <c r="I260" i="2" s="1"/>
  <c r="I303" i="3"/>
  <c r="K302" i="3"/>
  <c r="O295" i="4" l="1"/>
  <c r="J295" i="4" s="1"/>
  <c r="K295" i="4"/>
  <c r="H296" i="4"/>
  <c r="Q296" i="4"/>
  <c r="K259" i="2"/>
  <c r="O260" i="2"/>
  <c r="J260" i="2" s="1"/>
  <c r="K260" i="2"/>
  <c r="H261" i="2"/>
  <c r="I261" i="2" s="1"/>
  <c r="O303" i="3"/>
  <c r="J303" i="3" s="1"/>
  <c r="H304" i="3"/>
  <c r="I296" i="4" l="1"/>
  <c r="R297" i="4"/>
  <c r="K303" i="3"/>
  <c r="O261" i="2"/>
  <c r="J261" i="2" s="1"/>
  <c r="K261" i="2"/>
  <c r="H262" i="2"/>
  <c r="I262" i="2" s="1"/>
  <c r="I304" i="3"/>
  <c r="O296" i="4" l="1"/>
  <c r="J296" i="4" s="1"/>
  <c r="K296" i="4"/>
  <c r="Q297" i="4"/>
  <c r="H297" i="4"/>
  <c r="O262" i="2"/>
  <c r="J262" i="2" s="1"/>
  <c r="H263" i="2"/>
  <c r="I263" i="2" s="1"/>
  <c r="O304" i="3"/>
  <c r="J304" i="3" s="1"/>
  <c r="H305" i="3"/>
  <c r="I297" i="4" l="1"/>
  <c r="R298" i="4"/>
  <c r="K262" i="2"/>
  <c r="K304" i="3"/>
  <c r="O263" i="2"/>
  <c r="J263" i="2" s="1"/>
  <c r="H264" i="2"/>
  <c r="I264" i="2" s="1"/>
  <c r="I305" i="3"/>
  <c r="O297" i="4" l="1"/>
  <c r="J297" i="4" s="1"/>
  <c r="H298" i="4"/>
  <c r="Q298" i="4"/>
  <c r="K263" i="2"/>
  <c r="O264" i="2"/>
  <c r="J264" i="2" s="1"/>
  <c r="K264" i="2"/>
  <c r="H265" i="2"/>
  <c r="I265" i="2" s="1"/>
  <c r="O305" i="3"/>
  <c r="J305" i="3" s="1"/>
  <c r="H306" i="3"/>
  <c r="I298" i="4" l="1"/>
  <c r="R299" i="4"/>
  <c r="K297" i="4"/>
  <c r="O265" i="2"/>
  <c r="J265" i="2" s="1"/>
  <c r="K265" i="2"/>
  <c r="H266" i="2"/>
  <c r="I266" i="2" s="1"/>
  <c r="I306" i="3"/>
  <c r="K305" i="3"/>
  <c r="O298" i="4" l="1"/>
  <c r="J298" i="4" s="1"/>
  <c r="K298" i="4"/>
  <c r="Q299" i="4"/>
  <c r="H299" i="4"/>
  <c r="O266" i="2"/>
  <c r="J266" i="2" s="1"/>
  <c r="H267" i="2"/>
  <c r="I267" i="2" s="1"/>
  <c r="O306" i="3"/>
  <c r="J306" i="3" s="1"/>
  <c r="H307" i="3"/>
  <c r="I299" i="4" l="1"/>
  <c r="R300" i="4"/>
  <c r="K266" i="2"/>
  <c r="O267" i="2"/>
  <c r="J267" i="2" s="1"/>
  <c r="K267" i="2"/>
  <c r="H268" i="2"/>
  <c r="I268" i="2" s="1"/>
  <c r="I307" i="3"/>
  <c r="K306" i="3"/>
  <c r="O299" i="4" l="1"/>
  <c r="J299" i="4" s="1"/>
  <c r="H300" i="4"/>
  <c r="Q300" i="4"/>
  <c r="O268" i="2"/>
  <c r="J268" i="2" s="1"/>
  <c r="K268" i="2"/>
  <c r="H269" i="2"/>
  <c r="I269" i="2" s="1"/>
  <c r="O307" i="3"/>
  <c r="J307" i="3" s="1"/>
  <c r="H308" i="3"/>
  <c r="I300" i="4" l="1"/>
  <c r="R301" i="4"/>
  <c r="K299" i="4"/>
  <c r="O269" i="2"/>
  <c r="J269" i="2" s="1"/>
  <c r="K269" i="2"/>
  <c r="H270" i="2"/>
  <c r="I270" i="2" s="1"/>
  <c r="I308" i="3"/>
  <c r="K307" i="3"/>
  <c r="O300" i="4" l="1"/>
  <c r="J300" i="4" s="1"/>
  <c r="K300" i="4"/>
  <c r="Q301" i="4"/>
  <c r="H301" i="4"/>
  <c r="O270" i="2"/>
  <c r="J270" i="2" s="1"/>
  <c r="K270" i="2"/>
  <c r="H271" i="2"/>
  <c r="I271" i="2" s="1"/>
  <c r="O308" i="3"/>
  <c r="J308" i="3" s="1"/>
  <c r="H309" i="3"/>
  <c r="I301" i="4" l="1"/>
  <c r="R302" i="4"/>
  <c r="O271" i="2"/>
  <c r="J271" i="2" s="1"/>
  <c r="K271" i="2"/>
  <c r="H272" i="2"/>
  <c r="I272" i="2" s="1"/>
  <c r="I309" i="3"/>
  <c r="K308" i="3"/>
  <c r="O301" i="4" l="1"/>
  <c r="J301" i="4" s="1"/>
  <c r="K301" i="4"/>
  <c r="Q302" i="4"/>
  <c r="H302" i="4"/>
  <c r="O272" i="2"/>
  <c r="J272" i="2" s="1"/>
  <c r="K272" i="2"/>
  <c r="H273" i="2"/>
  <c r="I273" i="2" s="1"/>
  <c r="O309" i="3"/>
  <c r="J309" i="3" s="1"/>
  <c r="H310" i="3"/>
  <c r="I302" i="4" l="1"/>
  <c r="R303" i="4"/>
  <c r="O273" i="2"/>
  <c r="J273" i="2" s="1"/>
  <c r="K273" i="2"/>
  <c r="H274" i="2"/>
  <c r="I274" i="2" s="1"/>
  <c r="I310" i="3"/>
  <c r="K309" i="3"/>
  <c r="O302" i="4" l="1"/>
  <c r="J302" i="4" s="1"/>
  <c r="K302" i="4"/>
  <c r="Q303" i="4"/>
  <c r="H303" i="4"/>
  <c r="O274" i="2"/>
  <c r="J274" i="2" s="1"/>
  <c r="K274" i="2"/>
  <c r="H275" i="2"/>
  <c r="I275" i="2" s="1"/>
  <c r="O310" i="3"/>
  <c r="J310" i="3" s="1"/>
  <c r="H311" i="3"/>
  <c r="I303" i="4" l="1"/>
  <c r="R304" i="4"/>
  <c r="O275" i="2"/>
  <c r="J275" i="2" s="1"/>
  <c r="K275" i="2"/>
  <c r="H276" i="2"/>
  <c r="I276" i="2" s="1"/>
  <c r="I311" i="3"/>
  <c r="K310" i="3"/>
  <c r="O303" i="4" l="1"/>
  <c r="J303" i="4" s="1"/>
  <c r="K303" i="4"/>
  <c r="Q304" i="4"/>
  <c r="H304" i="4"/>
  <c r="O276" i="2"/>
  <c r="J276" i="2" s="1"/>
  <c r="K276" i="2"/>
  <c r="H277" i="2"/>
  <c r="I277" i="2" s="1"/>
  <c r="O311" i="3"/>
  <c r="J311" i="3" s="1"/>
  <c r="H312" i="3"/>
  <c r="I304" i="4" l="1"/>
  <c r="R305" i="4"/>
  <c r="O277" i="2"/>
  <c r="J277" i="2" s="1"/>
  <c r="H278" i="2"/>
  <c r="I278" i="2" s="1"/>
  <c r="I312" i="3"/>
  <c r="K311" i="3"/>
  <c r="O304" i="4" l="1"/>
  <c r="J304" i="4" s="1"/>
  <c r="Q305" i="4"/>
  <c r="H305" i="4"/>
  <c r="K277" i="2"/>
  <c r="O278" i="2"/>
  <c r="J278" i="2" s="1"/>
  <c r="H279" i="2"/>
  <c r="I279" i="2" s="1"/>
  <c r="O312" i="3"/>
  <c r="J312" i="3" s="1"/>
  <c r="H313" i="3"/>
  <c r="I305" i="4" l="1"/>
  <c r="R306" i="4"/>
  <c r="K304" i="4"/>
  <c r="O279" i="2"/>
  <c r="J279" i="2" s="1"/>
  <c r="K279" i="2"/>
  <c r="H280" i="2"/>
  <c r="I280" i="2" s="1"/>
  <c r="K278" i="2"/>
  <c r="I313" i="3"/>
  <c r="K312" i="3"/>
  <c r="O305" i="4" l="1"/>
  <c r="J305" i="4" s="1"/>
  <c r="K305" i="4"/>
  <c r="H306" i="4"/>
  <c r="Q306" i="4"/>
  <c r="O280" i="2"/>
  <c r="J280" i="2" s="1"/>
  <c r="K280" i="2"/>
  <c r="H281" i="2"/>
  <c r="I281" i="2" s="1"/>
  <c r="O313" i="3"/>
  <c r="J313" i="3" s="1"/>
  <c r="H314" i="3"/>
  <c r="I306" i="4" l="1"/>
  <c r="R307" i="4"/>
  <c r="O281" i="2"/>
  <c r="J281" i="2" s="1"/>
  <c r="H282" i="2"/>
  <c r="I282" i="2" s="1"/>
  <c r="I314" i="3"/>
  <c r="K313" i="3"/>
  <c r="O306" i="4" l="1"/>
  <c r="J306" i="4" s="1"/>
  <c r="K306" i="4"/>
  <c r="Q307" i="4"/>
  <c r="H307" i="4"/>
  <c r="O282" i="2"/>
  <c r="J282" i="2" s="1"/>
  <c r="H283" i="2"/>
  <c r="I283" i="2" s="1"/>
  <c r="K281" i="2"/>
  <c r="O314" i="3"/>
  <c r="J314" i="3" s="1"/>
  <c r="H315" i="3"/>
  <c r="I307" i="4" l="1"/>
  <c r="R308" i="4"/>
  <c r="O283" i="2"/>
  <c r="J283" i="2" s="1"/>
  <c r="K283" i="2"/>
  <c r="H284" i="2"/>
  <c r="I284" i="2" s="1"/>
  <c r="K282" i="2"/>
  <c r="I315" i="3"/>
  <c r="K314" i="3"/>
  <c r="O307" i="4" l="1"/>
  <c r="J307" i="4" s="1"/>
  <c r="Q308" i="4"/>
  <c r="H308" i="4"/>
  <c r="O284" i="2"/>
  <c r="J284" i="2" s="1"/>
  <c r="K284" i="2"/>
  <c r="H285" i="2"/>
  <c r="I285" i="2" s="1"/>
  <c r="O315" i="3"/>
  <c r="J315" i="3" s="1"/>
  <c r="H316" i="3"/>
  <c r="I308" i="4" l="1"/>
  <c r="R309" i="4"/>
  <c r="K307" i="4"/>
  <c r="O285" i="2"/>
  <c r="J285" i="2" s="1"/>
  <c r="K285" i="2"/>
  <c r="H286" i="2"/>
  <c r="I286" i="2" s="1"/>
  <c r="I316" i="3"/>
  <c r="K315" i="3"/>
  <c r="O308" i="4" l="1"/>
  <c r="J308" i="4" s="1"/>
  <c r="K308" i="4"/>
  <c r="H309" i="4"/>
  <c r="Q309" i="4"/>
  <c r="O286" i="2"/>
  <c r="J286" i="2" s="1"/>
  <c r="K286" i="2"/>
  <c r="H287" i="2"/>
  <c r="I287" i="2" s="1"/>
  <c r="O316" i="3"/>
  <c r="J316" i="3" s="1"/>
  <c r="H317" i="3"/>
  <c r="I309" i="4" l="1"/>
  <c r="R310" i="4"/>
  <c r="O287" i="2"/>
  <c r="J287" i="2" s="1"/>
  <c r="H288" i="2"/>
  <c r="I288" i="2" s="1"/>
  <c r="I317" i="3"/>
  <c r="K316" i="3"/>
  <c r="O309" i="4" l="1"/>
  <c r="J309" i="4" s="1"/>
  <c r="K309" i="4"/>
  <c r="Q310" i="4"/>
  <c r="H310" i="4"/>
  <c r="O288" i="2"/>
  <c r="J288" i="2" s="1"/>
  <c r="K288" i="2"/>
  <c r="H289" i="2"/>
  <c r="I289" i="2" s="1"/>
  <c r="K287" i="2"/>
  <c r="O317" i="3"/>
  <c r="J317" i="3" s="1"/>
  <c r="H318" i="3"/>
  <c r="I310" i="4" l="1"/>
  <c r="R311" i="4"/>
  <c r="O289" i="2"/>
  <c r="J289" i="2" s="1"/>
  <c r="K289" i="2"/>
  <c r="H290" i="2"/>
  <c r="I290" i="2" s="1"/>
  <c r="I318" i="3"/>
  <c r="K317" i="3"/>
  <c r="O310" i="4" l="1"/>
  <c r="J310" i="4" s="1"/>
  <c r="K310" i="4"/>
  <c r="Q311" i="4"/>
  <c r="H311" i="4"/>
  <c r="O290" i="2"/>
  <c r="J290" i="2" s="1"/>
  <c r="K290" i="2"/>
  <c r="H291" i="2"/>
  <c r="I291" i="2" s="1"/>
  <c r="O318" i="3"/>
  <c r="J318" i="3" s="1"/>
  <c r="H319" i="3"/>
  <c r="I311" i="4" l="1"/>
  <c r="R312" i="4"/>
  <c r="O291" i="2"/>
  <c r="J291" i="2" s="1"/>
  <c r="K291" i="2"/>
  <c r="H292" i="2"/>
  <c r="I292" i="2" s="1"/>
  <c r="I319" i="3"/>
  <c r="K318" i="3"/>
  <c r="O311" i="4" l="1"/>
  <c r="J311" i="4" s="1"/>
  <c r="K311" i="4"/>
  <c r="Q312" i="4"/>
  <c r="H312" i="4"/>
  <c r="O292" i="2"/>
  <c r="J292" i="2" s="1"/>
  <c r="K292" i="2"/>
  <c r="H293" i="2"/>
  <c r="I293" i="2" s="1"/>
  <c r="O319" i="3"/>
  <c r="J319" i="3" s="1"/>
  <c r="H320" i="3"/>
  <c r="I312" i="4" l="1"/>
  <c r="R313" i="4"/>
  <c r="O293" i="2"/>
  <c r="J293" i="2" s="1"/>
  <c r="K293" i="2"/>
  <c r="H294" i="2"/>
  <c r="I294" i="2" s="1"/>
  <c r="I320" i="3"/>
  <c r="K319" i="3"/>
  <c r="O312" i="4" l="1"/>
  <c r="J312" i="4" s="1"/>
  <c r="K312" i="4"/>
  <c r="Q313" i="4"/>
  <c r="H313" i="4"/>
  <c r="O294" i="2"/>
  <c r="J294" i="2" s="1"/>
  <c r="K294" i="2"/>
  <c r="H295" i="2"/>
  <c r="I295" i="2" s="1"/>
  <c r="O320" i="3"/>
  <c r="J320" i="3" s="1"/>
  <c r="H321" i="3"/>
  <c r="I313" i="4" l="1"/>
  <c r="R314" i="4"/>
  <c r="O295" i="2"/>
  <c r="J295" i="2" s="1"/>
  <c r="H296" i="2"/>
  <c r="I296" i="2" s="1"/>
  <c r="I321" i="3"/>
  <c r="K320" i="3"/>
  <c r="O313" i="4" l="1"/>
  <c r="J313" i="4" s="1"/>
  <c r="K313" i="4"/>
  <c r="Q314" i="4"/>
  <c r="H314" i="4"/>
  <c r="K295" i="2"/>
  <c r="O296" i="2"/>
  <c r="J296" i="2" s="1"/>
  <c r="H297" i="2"/>
  <c r="I297" i="2" s="1"/>
  <c r="O321" i="3"/>
  <c r="J321" i="3" s="1"/>
  <c r="H322" i="3"/>
  <c r="I314" i="4" l="1"/>
  <c r="R315" i="4"/>
  <c r="K296" i="2"/>
  <c r="O297" i="2"/>
  <c r="J297" i="2" s="1"/>
  <c r="K297" i="2"/>
  <c r="H298" i="2"/>
  <c r="I298" i="2" s="1"/>
  <c r="I322" i="3"/>
  <c r="K321" i="3"/>
  <c r="O314" i="4" l="1"/>
  <c r="J314" i="4" s="1"/>
  <c r="K314" i="4"/>
  <c r="H315" i="4"/>
  <c r="Q315" i="4"/>
  <c r="O298" i="2"/>
  <c r="J298" i="2" s="1"/>
  <c r="K298" i="2"/>
  <c r="H299" i="2"/>
  <c r="I299" i="2" s="1"/>
  <c r="O322" i="3"/>
  <c r="J322" i="3" s="1"/>
  <c r="H323" i="3"/>
  <c r="I315" i="4" l="1"/>
  <c r="R316" i="4"/>
  <c r="O299" i="2"/>
  <c r="J299" i="2" s="1"/>
  <c r="K299" i="2"/>
  <c r="H300" i="2"/>
  <c r="I300" i="2" s="1"/>
  <c r="I323" i="3"/>
  <c r="K322" i="3"/>
  <c r="O315" i="4" l="1"/>
  <c r="J315" i="4" s="1"/>
  <c r="K315" i="4"/>
  <c r="Q316" i="4"/>
  <c r="H316" i="4"/>
  <c r="O300" i="2"/>
  <c r="J300" i="2" s="1"/>
  <c r="K300" i="2"/>
  <c r="H301" i="2"/>
  <c r="I301" i="2" s="1"/>
  <c r="O323" i="3"/>
  <c r="J323" i="3" s="1"/>
  <c r="H324" i="3"/>
  <c r="I316" i="4" l="1"/>
  <c r="R317" i="4"/>
  <c r="O301" i="2"/>
  <c r="J301" i="2" s="1"/>
  <c r="K301" i="2"/>
  <c r="H302" i="2"/>
  <c r="I302" i="2" s="1"/>
  <c r="I324" i="3"/>
  <c r="K323" i="3"/>
  <c r="O316" i="4" l="1"/>
  <c r="J316" i="4" s="1"/>
  <c r="K316" i="4"/>
  <c r="Q317" i="4"/>
  <c r="H317" i="4"/>
  <c r="O302" i="2"/>
  <c r="J302" i="2" s="1"/>
  <c r="K302" i="2"/>
  <c r="H303" i="2"/>
  <c r="I303" i="2" s="1"/>
  <c r="O324" i="3"/>
  <c r="J324" i="3" s="1"/>
  <c r="H325" i="3"/>
  <c r="I317" i="4" l="1"/>
  <c r="R318" i="4"/>
  <c r="O303" i="2"/>
  <c r="J303" i="2" s="1"/>
  <c r="K303" i="2"/>
  <c r="H304" i="2"/>
  <c r="I304" i="2" s="1"/>
  <c r="I325" i="3"/>
  <c r="K324" i="3"/>
  <c r="O317" i="4" l="1"/>
  <c r="J317" i="4" s="1"/>
  <c r="K317" i="4"/>
  <c r="H318" i="4"/>
  <c r="Q318" i="4"/>
  <c r="O304" i="2"/>
  <c r="J304" i="2" s="1"/>
  <c r="H305" i="2"/>
  <c r="I305" i="2" s="1"/>
  <c r="O325" i="3"/>
  <c r="J325" i="3" s="1"/>
  <c r="H326" i="3"/>
  <c r="I318" i="4" l="1"/>
  <c r="R319" i="4"/>
  <c r="K304" i="2"/>
  <c r="O305" i="2"/>
  <c r="J305" i="2" s="1"/>
  <c r="H306" i="2"/>
  <c r="I306" i="2" s="1"/>
  <c r="I326" i="3"/>
  <c r="K325" i="3"/>
  <c r="O318" i="4" l="1"/>
  <c r="J318" i="4" s="1"/>
  <c r="K318" i="4"/>
  <c r="Q319" i="4"/>
  <c r="H319" i="4"/>
  <c r="O306" i="2"/>
  <c r="J306" i="2" s="1"/>
  <c r="H307" i="2"/>
  <c r="I307" i="2" s="1"/>
  <c r="K305" i="2"/>
  <c r="O326" i="3"/>
  <c r="J326" i="3" s="1"/>
  <c r="H327" i="3"/>
  <c r="I319" i="4" l="1"/>
  <c r="R320" i="4"/>
  <c r="K306" i="2"/>
  <c r="O307" i="2"/>
  <c r="J307" i="2" s="1"/>
  <c r="K307" i="2"/>
  <c r="H308" i="2"/>
  <c r="I308" i="2" s="1"/>
  <c r="I327" i="3"/>
  <c r="K326" i="3"/>
  <c r="O319" i="4" l="1"/>
  <c r="J319" i="4" s="1"/>
  <c r="Q320" i="4"/>
  <c r="H320" i="4"/>
  <c r="O308" i="2"/>
  <c r="J308" i="2" s="1"/>
  <c r="K308" i="2"/>
  <c r="H309" i="2"/>
  <c r="I309" i="2" s="1"/>
  <c r="O327" i="3"/>
  <c r="J327" i="3" s="1"/>
  <c r="H328" i="3"/>
  <c r="I320" i="4" l="1"/>
  <c r="R321" i="4"/>
  <c r="K319" i="4"/>
  <c r="O309" i="2"/>
  <c r="J309" i="2" s="1"/>
  <c r="H310" i="2"/>
  <c r="I310" i="2" s="1"/>
  <c r="I328" i="3"/>
  <c r="K327" i="3"/>
  <c r="O320" i="4" l="1"/>
  <c r="J320" i="4" s="1"/>
  <c r="K320" i="4"/>
  <c r="Q321" i="4"/>
  <c r="H321" i="4"/>
  <c r="K309" i="2"/>
  <c r="O310" i="2"/>
  <c r="J310" i="2" s="1"/>
  <c r="H311" i="2"/>
  <c r="I311" i="2" s="1"/>
  <c r="O328" i="3"/>
  <c r="J328" i="3" s="1"/>
  <c r="H329" i="3"/>
  <c r="I321" i="4" l="1"/>
  <c r="R322" i="4"/>
  <c r="K310" i="2"/>
  <c r="O311" i="2"/>
  <c r="J311" i="2" s="1"/>
  <c r="H312" i="2"/>
  <c r="I312" i="2" s="1"/>
  <c r="I329" i="3"/>
  <c r="K328" i="3"/>
  <c r="O321" i="4" l="1"/>
  <c r="J321" i="4" s="1"/>
  <c r="Q322" i="4"/>
  <c r="H322" i="4"/>
  <c r="K311" i="2"/>
  <c r="O312" i="2"/>
  <c r="J312" i="2" s="1"/>
  <c r="H313" i="2"/>
  <c r="I313" i="2" s="1"/>
  <c r="O329" i="3"/>
  <c r="J329" i="3" s="1"/>
  <c r="H330" i="3"/>
  <c r="I322" i="4" l="1"/>
  <c r="R323" i="4"/>
  <c r="K321" i="4"/>
  <c r="K312" i="2"/>
  <c r="O313" i="2"/>
  <c r="J313" i="2" s="1"/>
  <c r="H314" i="2"/>
  <c r="I314" i="2" s="1"/>
  <c r="I330" i="3"/>
  <c r="K329" i="3"/>
  <c r="O322" i="4" l="1"/>
  <c r="J322" i="4" s="1"/>
  <c r="Q323" i="4"/>
  <c r="H323" i="4"/>
  <c r="K313" i="2"/>
  <c r="O314" i="2"/>
  <c r="J314" i="2" s="1"/>
  <c r="H315" i="2"/>
  <c r="I315" i="2" s="1"/>
  <c r="O330" i="3"/>
  <c r="J330" i="3" s="1"/>
  <c r="H331" i="3"/>
  <c r="I323" i="4" l="1"/>
  <c r="R324" i="4"/>
  <c r="K322" i="4"/>
  <c r="K314" i="2"/>
  <c r="O315" i="2"/>
  <c r="J315" i="2" s="1"/>
  <c r="H316" i="2"/>
  <c r="I316" i="2" s="1"/>
  <c r="I331" i="3"/>
  <c r="K330" i="3"/>
  <c r="O323" i="4" l="1"/>
  <c r="J323" i="4" s="1"/>
  <c r="K323" i="4"/>
  <c r="H324" i="4"/>
  <c r="Q324" i="4"/>
  <c r="O316" i="2"/>
  <c r="J316" i="2" s="1"/>
  <c r="H317" i="2"/>
  <c r="I317" i="2" s="1"/>
  <c r="K315" i="2"/>
  <c r="O331" i="3"/>
  <c r="J331" i="3" s="1"/>
  <c r="H332" i="3"/>
  <c r="I324" i="4" l="1"/>
  <c r="R325" i="4"/>
  <c r="O317" i="2"/>
  <c r="J317" i="2" s="1"/>
  <c r="K317" i="2"/>
  <c r="H318" i="2"/>
  <c r="I318" i="2" s="1"/>
  <c r="K316" i="2"/>
  <c r="I332" i="3"/>
  <c r="K331" i="3"/>
  <c r="O324" i="4" l="1"/>
  <c r="J324" i="4" s="1"/>
  <c r="K324" i="4"/>
  <c r="Q325" i="4"/>
  <c r="H325" i="4"/>
  <c r="O318" i="2"/>
  <c r="J318" i="2" s="1"/>
  <c r="K318" i="2"/>
  <c r="H319" i="2"/>
  <c r="I319" i="2" s="1"/>
  <c r="O332" i="3"/>
  <c r="J332" i="3" s="1"/>
  <c r="H333" i="3"/>
  <c r="I325" i="4" l="1"/>
  <c r="R326" i="4"/>
  <c r="O319" i="2"/>
  <c r="J319" i="2" s="1"/>
  <c r="K319" i="2"/>
  <c r="H320" i="2"/>
  <c r="I320" i="2" s="1"/>
  <c r="I333" i="3"/>
  <c r="K332" i="3"/>
  <c r="O325" i="4" l="1"/>
  <c r="J325" i="4" s="1"/>
  <c r="Q326" i="4"/>
  <c r="H326" i="4"/>
  <c r="O320" i="2"/>
  <c r="J320" i="2" s="1"/>
  <c r="H321" i="2"/>
  <c r="I321" i="2" s="1"/>
  <c r="O333" i="3"/>
  <c r="J333" i="3" s="1"/>
  <c r="H334" i="3"/>
  <c r="I326" i="4" l="1"/>
  <c r="R327" i="4"/>
  <c r="K325" i="4"/>
  <c r="K320" i="2"/>
  <c r="O321" i="2"/>
  <c r="J321" i="2" s="1"/>
  <c r="H322" i="2"/>
  <c r="I322" i="2" s="1"/>
  <c r="I334" i="3"/>
  <c r="K333" i="3"/>
  <c r="O326" i="4" l="1"/>
  <c r="J326" i="4" s="1"/>
  <c r="K326" i="4"/>
  <c r="Q327" i="4"/>
  <c r="H327" i="4"/>
  <c r="K321" i="2"/>
  <c r="O322" i="2"/>
  <c r="J322" i="2" s="1"/>
  <c r="K322" i="2"/>
  <c r="H323" i="2"/>
  <c r="I323" i="2" s="1"/>
  <c r="O334" i="3"/>
  <c r="J334" i="3" s="1"/>
  <c r="H335" i="3"/>
  <c r="I327" i="4" l="1"/>
  <c r="R328" i="4"/>
  <c r="O323" i="2"/>
  <c r="J323" i="2" s="1"/>
  <c r="K323" i="2"/>
  <c r="H324" i="2"/>
  <c r="I324" i="2" s="1"/>
  <c r="I335" i="3"/>
  <c r="K334" i="3"/>
  <c r="O327" i="4" l="1"/>
  <c r="J327" i="4" s="1"/>
  <c r="K327" i="4"/>
  <c r="Q328" i="4"/>
  <c r="H328" i="4"/>
  <c r="O324" i="2"/>
  <c r="J324" i="2" s="1"/>
  <c r="H325" i="2"/>
  <c r="I325" i="2" s="1"/>
  <c r="O335" i="3"/>
  <c r="J335" i="3" s="1"/>
  <c r="H336" i="3"/>
  <c r="I328" i="4" l="1"/>
  <c r="R329" i="4"/>
  <c r="O325" i="2"/>
  <c r="J325" i="2" s="1"/>
  <c r="H326" i="2"/>
  <c r="I326" i="2" s="1"/>
  <c r="K324" i="2"/>
  <c r="I336" i="3"/>
  <c r="K335" i="3"/>
  <c r="O328" i="4" l="1"/>
  <c r="J328" i="4" s="1"/>
  <c r="K328" i="4"/>
  <c r="Q329" i="4"/>
  <c r="H329" i="4"/>
  <c r="O326" i="2"/>
  <c r="J326" i="2" s="1"/>
  <c r="K326" i="2"/>
  <c r="H327" i="2"/>
  <c r="I327" i="2" s="1"/>
  <c r="K325" i="2"/>
  <c r="O336" i="3"/>
  <c r="J336" i="3" s="1"/>
  <c r="H337" i="3"/>
  <c r="I329" i="4" l="1"/>
  <c r="R330" i="4"/>
  <c r="O327" i="2"/>
  <c r="J327" i="2" s="1"/>
  <c r="K327" i="2"/>
  <c r="H328" i="2"/>
  <c r="I328" i="2" s="1"/>
  <c r="I337" i="3"/>
  <c r="K336" i="3"/>
  <c r="O329" i="4" l="1"/>
  <c r="J329" i="4" s="1"/>
  <c r="K329" i="4"/>
  <c r="H330" i="4"/>
  <c r="Q330" i="4"/>
  <c r="O328" i="2"/>
  <c r="J328" i="2" s="1"/>
  <c r="K328" i="2"/>
  <c r="H329" i="2"/>
  <c r="I329" i="2" s="1"/>
  <c r="O337" i="3"/>
  <c r="J337" i="3" s="1"/>
  <c r="H338" i="3"/>
  <c r="I330" i="4" l="1"/>
  <c r="R331" i="4"/>
  <c r="O329" i="2"/>
  <c r="J329" i="2" s="1"/>
  <c r="K329" i="2"/>
  <c r="H330" i="2"/>
  <c r="I330" i="2" s="1"/>
  <c r="I338" i="3"/>
  <c r="K337" i="3"/>
  <c r="O330" i="4" l="1"/>
  <c r="J330" i="4" s="1"/>
  <c r="H331" i="4"/>
  <c r="Q331" i="4"/>
  <c r="O330" i="2"/>
  <c r="J330" i="2" s="1"/>
  <c r="K330" i="2"/>
  <c r="H331" i="2"/>
  <c r="I331" i="2" s="1"/>
  <c r="O338" i="3"/>
  <c r="J338" i="3" s="1"/>
  <c r="H339" i="3"/>
  <c r="I331" i="4" l="1"/>
  <c r="R332" i="4"/>
  <c r="K330" i="4"/>
  <c r="O331" i="2"/>
  <c r="J331" i="2" s="1"/>
  <c r="K331" i="2"/>
  <c r="H332" i="2"/>
  <c r="I332" i="2" s="1"/>
  <c r="I339" i="3"/>
  <c r="K338" i="3"/>
  <c r="O331" i="4" l="1"/>
  <c r="J331" i="4" s="1"/>
  <c r="K331" i="4"/>
  <c r="Q332" i="4"/>
  <c r="H332" i="4"/>
  <c r="O332" i="2"/>
  <c r="J332" i="2" s="1"/>
  <c r="K332" i="2"/>
  <c r="H333" i="2"/>
  <c r="I333" i="2" s="1"/>
  <c r="O339" i="3"/>
  <c r="J339" i="3" s="1"/>
  <c r="H340" i="3"/>
  <c r="I332" i="4" l="1"/>
  <c r="R333" i="4"/>
  <c r="O333" i="2"/>
  <c r="J333" i="2" s="1"/>
  <c r="K333" i="2"/>
  <c r="H334" i="2"/>
  <c r="I334" i="2" s="1"/>
  <c r="I340" i="3"/>
  <c r="K339" i="3"/>
  <c r="O332" i="4" l="1"/>
  <c r="J332" i="4" s="1"/>
  <c r="K332" i="4"/>
  <c r="Q333" i="4"/>
  <c r="H333" i="4"/>
  <c r="O334" i="2"/>
  <c r="J334" i="2" s="1"/>
  <c r="K334" i="2"/>
  <c r="H335" i="2"/>
  <c r="I335" i="2" s="1"/>
  <c r="O340" i="3"/>
  <c r="J340" i="3" s="1"/>
  <c r="H341" i="3"/>
  <c r="I333" i="4" l="1"/>
  <c r="R334" i="4"/>
  <c r="O335" i="2"/>
  <c r="J335" i="2" s="1"/>
  <c r="K335" i="2"/>
  <c r="H336" i="2"/>
  <c r="I336" i="2" s="1"/>
  <c r="I341" i="3"/>
  <c r="K340" i="3"/>
  <c r="O333" i="4" l="1"/>
  <c r="J333" i="4" s="1"/>
  <c r="K333" i="4"/>
  <c r="H334" i="4"/>
  <c r="Q334" i="4"/>
  <c r="O336" i="2"/>
  <c r="J336" i="2" s="1"/>
  <c r="K336" i="2"/>
  <c r="H337" i="2"/>
  <c r="I337" i="2" s="1"/>
  <c r="O341" i="3"/>
  <c r="J341" i="3" s="1"/>
  <c r="H342" i="3"/>
  <c r="I334" i="4" l="1"/>
  <c r="R335" i="4"/>
  <c r="O337" i="2"/>
  <c r="J337" i="2" s="1"/>
  <c r="H338" i="2"/>
  <c r="I338" i="2" s="1"/>
  <c r="I342" i="3"/>
  <c r="K341" i="3"/>
  <c r="O334" i="4" l="1"/>
  <c r="J334" i="4" s="1"/>
  <c r="K334" i="4"/>
  <c r="H335" i="4"/>
  <c r="Q335" i="4"/>
  <c r="O338" i="2"/>
  <c r="J338" i="2" s="1"/>
  <c r="K338" i="2"/>
  <c r="H339" i="2"/>
  <c r="I339" i="2" s="1"/>
  <c r="K337" i="2"/>
  <c r="O342" i="3"/>
  <c r="J342" i="3" s="1"/>
  <c r="H343" i="3"/>
  <c r="I335" i="4" l="1"/>
  <c r="R336" i="4"/>
  <c r="O339" i="2"/>
  <c r="J339" i="2" s="1"/>
  <c r="K339" i="2"/>
  <c r="H340" i="2"/>
  <c r="I340" i="2" s="1"/>
  <c r="I343" i="3"/>
  <c r="K342" i="3"/>
  <c r="O335" i="4" l="1"/>
  <c r="J335" i="4" s="1"/>
  <c r="K335" i="4"/>
  <c r="Q336" i="4"/>
  <c r="H336" i="4"/>
  <c r="O340" i="2"/>
  <c r="J340" i="2" s="1"/>
  <c r="K340" i="2"/>
  <c r="H341" i="2"/>
  <c r="I341" i="2" s="1"/>
  <c r="O343" i="3"/>
  <c r="J343" i="3" s="1"/>
  <c r="H344" i="3"/>
  <c r="I336" i="4" l="1"/>
  <c r="R337" i="4"/>
  <c r="O341" i="2"/>
  <c r="J341" i="2" s="1"/>
  <c r="K341" i="2"/>
  <c r="H342" i="2"/>
  <c r="I342" i="2" s="1"/>
  <c r="I344" i="3"/>
  <c r="K343" i="3"/>
  <c r="O336" i="4" l="1"/>
  <c r="J336" i="4" s="1"/>
  <c r="K336" i="4"/>
  <c r="Q337" i="4"/>
  <c r="H337" i="4"/>
  <c r="H343" i="2"/>
  <c r="I343" i="2" s="1"/>
  <c r="O342" i="2"/>
  <c r="J342" i="2" s="1"/>
  <c r="K342" i="2"/>
  <c r="O344" i="3"/>
  <c r="J344" i="3" s="1"/>
  <c r="H345" i="3"/>
  <c r="I337" i="4" l="1"/>
  <c r="R338" i="4"/>
  <c r="O343" i="2"/>
  <c r="J343" i="2" s="1"/>
  <c r="K343" i="2"/>
  <c r="H344" i="2"/>
  <c r="I344" i="2" s="1"/>
  <c r="I345" i="3"/>
  <c r="K344" i="3"/>
  <c r="O337" i="4" l="1"/>
  <c r="J337" i="4" s="1"/>
  <c r="K337" i="4"/>
  <c r="H338" i="4"/>
  <c r="Q338" i="4"/>
  <c r="H345" i="2"/>
  <c r="I345" i="2" s="1"/>
  <c r="O345" i="2" s="1"/>
  <c r="J345" i="2" s="1"/>
  <c r="O344" i="2"/>
  <c r="J344" i="2" s="1"/>
  <c r="K344" i="2"/>
  <c r="O345" i="3"/>
  <c r="J345" i="3" s="1"/>
  <c r="H346" i="3"/>
  <c r="H346" i="2"/>
  <c r="I338" i="4" l="1"/>
  <c r="R339" i="4"/>
  <c r="K345" i="2"/>
  <c r="I346" i="3"/>
  <c r="K345" i="3"/>
  <c r="I346" i="2"/>
  <c r="O338" i="4" l="1"/>
  <c r="J338" i="4" s="1"/>
  <c r="H339" i="4"/>
  <c r="Q339" i="4"/>
  <c r="O346" i="3"/>
  <c r="J346" i="3" s="1"/>
  <c r="H347" i="3"/>
  <c r="O346" i="2"/>
  <c r="J346" i="2" s="1"/>
  <c r="K346" i="2"/>
  <c r="H347" i="2"/>
  <c r="I339" i="4" l="1"/>
  <c r="R340" i="4"/>
  <c r="K338" i="4"/>
  <c r="I347" i="3"/>
  <c r="K346" i="3"/>
  <c r="I347" i="2"/>
  <c r="O339" i="4" l="1"/>
  <c r="J339" i="4" s="1"/>
  <c r="K339" i="4"/>
  <c r="H340" i="4"/>
  <c r="Q340" i="4"/>
  <c r="O347" i="3"/>
  <c r="J347" i="3" s="1"/>
  <c r="H348" i="3"/>
  <c r="O347" i="2"/>
  <c r="J347" i="2" s="1"/>
  <c r="K347" i="2"/>
  <c r="H348" i="2"/>
  <c r="I340" i="4" l="1"/>
  <c r="R341" i="4"/>
  <c r="I348" i="3"/>
  <c r="K347" i="3"/>
  <c r="I348" i="2"/>
  <c r="O340" i="4" l="1"/>
  <c r="J340" i="4" s="1"/>
  <c r="K340" i="4"/>
  <c r="Q341" i="4"/>
  <c r="H341" i="4"/>
  <c r="O348" i="3"/>
  <c r="J348" i="3" s="1"/>
  <c r="H349" i="3"/>
  <c r="O348" i="2"/>
  <c r="J348" i="2" s="1"/>
  <c r="K348" i="2"/>
  <c r="H349" i="2"/>
  <c r="I341" i="4" l="1"/>
  <c r="R342" i="4"/>
  <c r="I349" i="3"/>
  <c r="K348" i="3"/>
  <c r="I349" i="2"/>
  <c r="O341" i="4" l="1"/>
  <c r="J341" i="4" s="1"/>
  <c r="K341" i="4"/>
  <c r="H342" i="4"/>
  <c r="Q342" i="4"/>
  <c r="O349" i="3"/>
  <c r="J349" i="3" s="1"/>
  <c r="H350" i="3"/>
  <c r="O349" i="2"/>
  <c r="J349" i="2" s="1"/>
  <c r="K349" i="2"/>
  <c r="H350" i="2"/>
  <c r="I342" i="4" l="1"/>
  <c r="R343" i="4"/>
  <c r="I350" i="3"/>
  <c r="K349" i="3"/>
  <c r="I350" i="2"/>
  <c r="O342" i="4" l="1"/>
  <c r="J342" i="4" s="1"/>
  <c r="K342" i="4"/>
  <c r="Q343" i="4"/>
  <c r="H343" i="4"/>
  <c r="O350" i="3"/>
  <c r="J350" i="3" s="1"/>
  <c r="H351" i="3"/>
  <c r="O350" i="2"/>
  <c r="J350" i="2" s="1"/>
  <c r="K350" i="2"/>
  <c r="H351" i="2"/>
  <c r="I343" i="4" l="1"/>
  <c r="R344" i="4"/>
  <c r="I351" i="3"/>
  <c r="K350" i="3"/>
  <c r="I351" i="2"/>
  <c r="O343" i="4" l="1"/>
  <c r="J343" i="4" s="1"/>
  <c r="K343" i="4"/>
  <c r="H344" i="4"/>
  <c r="Q344" i="4"/>
  <c r="O351" i="3"/>
  <c r="J351" i="3" s="1"/>
  <c r="H352" i="3"/>
  <c r="O351" i="2"/>
  <c r="J351" i="2" s="1"/>
  <c r="K351" i="2"/>
  <c r="H352" i="2"/>
  <c r="I344" i="4" l="1"/>
  <c r="R345" i="4"/>
  <c r="I352" i="3"/>
  <c r="K351" i="3"/>
  <c r="I352" i="2"/>
  <c r="O344" i="4" l="1"/>
  <c r="J344" i="4" s="1"/>
  <c r="K344" i="4"/>
  <c r="Q345" i="4"/>
  <c r="H345" i="4"/>
  <c r="O352" i="3"/>
  <c r="J352" i="3" s="1"/>
  <c r="H353" i="3"/>
  <c r="O352" i="2"/>
  <c r="J352" i="2" s="1"/>
  <c r="H353" i="2"/>
  <c r="I345" i="4" l="1"/>
  <c r="R346" i="4"/>
  <c r="K352" i="2"/>
  <c r="I353" i="3"/>
  <c r="K352" i="3"/>
  <c r="I353" i="2"/>
  <c r="O345" i="4" l="1"/>
  <c r="J345" i="4" s="1"/>
  <c r="K345" i="4"/>
  <c r="H346" i="4"/>
  <c r="Q346" i="4"/>
  <c r="O353" i="3"/>
  <c r="J353" i="3" s="1"/>
  <c r="H354" i="3"/>
  <c r="O353" i="2"/>
  <c r="J353" i="2" s="1"/>
  <c r="H354" i="2"/>
  <c r="I346" i="4" l="1"/>
  <c r="R347" i="4"/>
  <c r="K353" i="2"/>
  <c r="I354" i="3"/>
  <c r="K353" i="3"/>
  <c r="I354" i="2"/>
  <c r="O346" i="4" l="1"/>
  <c r="J346" i="4" s="1"/>
  <c r="H347" i="4"/>
  <c r="Q347" i="4"/>
  <c r="O354" i="3"/>
  <c r="J354" i="3" s="1"/>
  <c r="H355" i="3"/>
  <c r="O354" i="2"/>
  <c r="J354" i="2" s="1"/>
  <c r="H355" i="2"/>
  <c r="I347" i="4" l="1"/>
  <c r="R348" i="4"/>
  <c r="K346" i="4"/>
  <c r="K354" i="2"/>
  <c r="I355" i="3"/>
  <c r="K354" i="3"/>
  <c r="I355" i="2"/>
  <c r="O347" i="4" l="1"/>
  <c r="J347" i="4" s="1"/>
  <c r="K347" i="4"/>
  <c r="Q348" i="4"/>
  <c r="H348" i="4"/>
  <c r="O355" i="3"/>
  <c r="J355" i="3" s="1"/>
  <c r="H356" i="3"/>
  <c r="O355" i="2"/>
  <c r="J355" i="2" s="1"/>
  <c r="K355" i="2"/>
  <c r="H356" i="2"/>
  <c r="I348" i="4" l="1"/>
  <c r="R349" i="4"/>
  <c r="I356" i="3"/>
  <c r="K355" i="3"/>
  <c r="I356" i="2"/>
  <c r="O348" i="4" l="1"/>
  <c r="J348" i="4" s="1"/>
  <c r="K348" i="4"/>
  <c r="H349" i="4"/>
  <c r="Q349" i="4"/>
  <c r="O356" i="3"/>
  <c r="J356" i="3" s="1"/>
  <c r="H357" i="3"/>
  <c r="O356" i="2"/>
  <c r="J356" i="2" s="1"/>
  <c r="K356" i="2"/>
  <c r="H357" i="2"/>
  <c r="I349" i="4" l="1"/>
  <c r="R350" i="4"/>
  <c r="I357" i="3"/>
  <c r="K356" i="3"/>
  <c r="I357" i="2"/>
  <c r="O349" i="4" l="1"/>
  <c r="J349" i="4" s="1"/>
  <c r="H350" i="4"/>
  <c r="Q350" i="4"/>
  <c r="O357" i="3"/>
  <c r="J357" i="3" s="1"/>
  <c r="H358" i="3"/>
  <c r="O357" i="2"/>
  <c r="J357" i="2" s="1"/>
  <c r="K357" i="2"/>
  <c r="H358" i="2"/>
  <c r="I350" i="4" l="1"/>
  <c r="R351" i="4"/>
  <c r="K349" i="4"/>
  <c r="I358" i="3"/>
  <c r="K357" i="3"/>
  <c r="I358" i="2"/>
  <c r="O350" i="4" l="1"/>
  <c r="J350" i="4" s="1"/>
  <c r="K350" i="4"/>
  <c r="H351" i="4"/>
  <c r="Q351" i="4"/>
  <c r="O358" i="3"/>
  <c r="J358" i="3" s="1"/>
  <c r="H359" i="3"/>
  <c r="O358" i="2"/>
  <c r="J358" i="2" s="1"/>
  <c r="K358" i="2"/>
  <c r="H359" i="2"/>
  <c r="I351" i="4" l="1"/>
  <c r="R352" i="4"/>
  <c r="K358" i="3"/>
  <c r="I359" i="3"/>
  <c r="I359" i="2"/>
  <c r="O351" i="4" l="1"/>
  <c r="J351" i="4" s="1"/>
  <c r="K351" i="4"/>
  <c r="Q352" i="4"/>
  <c r="H352" i="4"/>
  <c r="O359" i="3"/>
  <c r="J359" i="3" s="1"/>
  <c r="H360" i="3"/>
  <c r="O359" i="2"/>
  <c r="J359" i="2" s="1"/>
  <c r="H360" i="2"/>
  <c r="I352" i="4" l="1"/>
  <c r="R353" i="4"/>
  <c r="K359" i="2"/>
  <c r="I360" i="3"/>
  <c r="K359" i="3"/>
  <c r="I360" i="2"/>
  <c r="O352" i="4" l="1"/>
  <c r="J352" i="4" s="1"/>
  <c r="K352" i="4"/>
  <c r="Q353" i="4"/>
  <c r="H353" i="4"/>
  <c r="O360" i="3"/>
  <c r="J360" i="3" s="1"/>
  <c r="H361" i="3"/>
  <c r="O360" i="2"/>
  <c r="J360" i="2" s="1"/>
  <c r="H361" i="2"/>
  <c r="I353" i="4" l="1"/>
  <c r="R354" i="4"/>
  <c r="K360" i="2"/>
  <c r="I361" i="3"/>
  <c r="K360" i="3"/>
  <c r="I361" i="2"/>
  <c r="O353" i="4" l="1"/>
  <c r="J353" i="4" s="1"/>
  <c r="Q354" i="4"/>
  <c r="H354" i="4"/>
  <c r="O361" i="3"/>
  <c r="J361" i="3" s="1"/>
  <c r="H362" i="3"/>
  <c r="O361" i="2"/>
  <c r="J361" i="2" s="1"/>
  <c r="H362" i="2"/>
  <c r="I354" i="4" l="1"/>
  <c r="R355" i="4"/>
  <c r="K353" i="4"/>
  <c r="K361" i="2"/>
  <c r="I362" i="3"/>
  <c r="K361" i="3"/>
  <c r="I362" i="2"/>
  <c r="O354" i="4" l="1"/>
  <c r="J354" i="4" s="1"/>
  <c r="K354" i="4"/>
  <c r="Q355" i="4"/>
  <c r="H355" i="4"/>
  <c r="O362" i="3"/>
  <c r="J362" i="3" s="1"/>
  <c r="H363" i="3"/>
  <c r="O362" i="2"/>
  <c r="J362" i="2" s="1"/>
  <c r="K362" i="2"/>
  <c r="H363" i="2"/>
  <c r="I355" i="4" l="1"/>
  <c r="R356" i="4"/>
  <c r="I363" i="3"/>
  <c r="K362" i="3"/>
  <c r="I363" i="2"/>
  <c r="O355" i="4" l="1"/>
  <c r="J355" i="4" s="1"/>
  <c r="K355" i="4"/>
  <c r="Q356" i="4"/>
  <c r="H356" i="4"/>
  <c r="O363" i="3"/>
  <c r="J363" i="3" s="1"/>
  <c r="H364" i="3"/>
  <c r="O363" i="2"/>
  <c r="J363" i="2" s="1"/>
  <c r="K363" i="2"/>
  <c r="H364" i="2"/>
  <c r="I356" i="4" l="1"/>
  <c r="R357" i="4"/>
  <c r="I364" i="3"/>
  <c r="K363" i="3"/>
  <c r="I364" i="2"/>
  <c r="O356" i="4" l="1"/>
  <c r="J356" i="4" s="1"/>
  <c r="K356" i="4"/>
  <c r="H357" i="4"/>
  <c r="Q357" i="4"/>
  <c r="O364" i="3"/>
  <c r="J364" i="3" s="1"/>
  <c r="H365" i="3"/>
  <c r="O364" i="2"/>
  <c r="J364" i="2" s="1"/>
  <c r="H365" i="2"/>
  <c r="I357" i="4" l="1"/>
  <c r="R358" i="4"/>
  <c r="I365" i="3"/>
  <c r="K364" i="3"/>
  <c r="I365" i="2"/>
  <c r="K364" i="2"/>
  <c r="O357" i="4" l="1"/>
  <c r="J357" i="4" s="1"/>
  <c r="K357" i="4"/>
  <c r="Q358" i="4"/>
  <c r="H358" i="4"/>
  <c r="O365" i="3"/>
  <c r="J365" i="3" s="1"/>
  <c r="H366" i="3"/>
  <c r="O365" i="2"/>
  <c r="J365" i="2" s="1"/>
  <c r="H366" i="2"/>
  <c r="I358" i="4" l="1"/>
  <c r="R359" i="4"/>
  <c r="K365" i="2"/>
  <c r="I366" i="3"/>
  <c r="K365" i="3"/>
  <c r="I366" i="2"/>
  <c r="O358" i="4" l="1"/>
  <c r="J358" i="4" s="1"/>
  <c r="K358" i="4"/>
  <c r="Q359" i="4"/>
  <c r="H359" i="4"/>
  <c r="O366" i="3"/>
  <c r="J366" i="3" s="1"/>
  <c r="H367" i="3"/>
  <c r="O366" i="2"/>
  <c r="J366" i="2" s="1"/>
  <c r="K366" i="2"/>
  <c r="H367" i="2"/>
  <c r="I359" i="4" l="1"/>
  <c r="R360" i="4"/>
  <c r="I367" i="3"/>
  <c r="K366" i="3"/>
  <c r="I367" i="2"/>
  <c r="O359" i="4" l="1"/>
  <c r="J359" i="4" s="1"/>
  <c r="K359" i="4"/>
  <c r="Q360" i="4"/>
  <c r="H360" i="4"/>
  <c r="O367" i="3"/>
  <c r="J367" i="3" s="1"/>
  <c r="H368" i="3"/>
  <c r="O367" i="2"/>
  <c r="J367" i="2" s="1"/>
  <c r="K367" i="2"/>
  <c r="H368" i="2"/>
  <c r="I360" i="4" l="1"/>
  <c r="R361" i="4"/>
  <c r="I368" i="3"/>
  <c r="K367" i="3"/>
  <c r="I368" i="2"/>
  <c r="O360" i="4" l="1"/>
  <c r="J360" i="4" s="1"/>
  <c r="K360" i="4"/>
  <c r="Q361" i="4"/>
  <c r="H361" i="4"/>
  <c r="O368" i="3"/>
  <c r="J368" i="3" s="1"/>
  <c r="H369" i="3"/>
  <c r="O368" i="2"/>
  <c r="J368" i="2" s="1"/>
  <c r="K368" i="2"/>
  <c r="H369" i="2"/>
  <c r="I361" i="4" l="1"/>
  <c r="R362" i="4"/>
  <c r="I369" i="3"/>
  <c r="K368" i="3"/>
  <c r="I369" i="2"/>
  <c r="O361" i="4" l="1"/>
  <c r="J361" i="4" s="1"/>
  <c r="K361" i="4"/>
  <c r="Q362" i="4"/>
  <c r="H362" i="4"/>
  <c r="O369" i="3"/>
  <c r="J369" i="3" s="1"/>
  <c r="H370" i="3"/>
  <c r="O369" i="2"/>
  <c r="J369" i="2" s="1"/>
  <c r="H370" i="2"/>
  <c r="I362" i="4" l="1"/>
  <c r="R363" i="4"/>
  <c r="K369" i="2"/>
  <c r="I370" i="3"/>
  <c r="K369" i="3"/>
  <c r="I370" i="2"/>
  <c r="O362" i="4" l="1"/>
  <c r="J362" i="4" s="1"/>
  <c r="K362" i="4"/>
  <c r="H363" i="4"/>
  <c r="Q363" i="4"/>
  <c r="O370" i="3"/>
  <c r="J370" i="3" s="1"/>
  <c r="H371" i="3"/>
  <c r="O370" i="2"/>
  <c r="J370" i="2" s="1"/>
  <c r="H371" i="2"/>
  <c r="I363" i="4" l="1"/>
  <c r="R364" i="4"/>
  <c r="I371" i="3"/>
  <c r="K370" i="3"/>
  <c r="I371" i="2"/>
  <c r="K370" i="2"/>
  <c r="O363" i="4" l="1"/>
  <c r="J363" i="4" s="1"/>
  <c r="K363" i="4"/>
  <c r="H364" i="4"/>
  <c r="Q364" i="4"/>
  <c r="O371" i="3"/>
  <c r="J371" i="3" s="1"/>
  <c r="H372" i="3"/>
  <c r="O371" i="2"/>
  <c r="J371" i="2" s="1"/>
  <c r="H372" i="2"/>
  <c r="I364" i="4" l="1"/>
  <c r="R365" i="4"/>
  <c r="I372" i="3"/>
  <c r="K371" i="3"/>
  <c r="I372" i="2"/>
  <c r="K371" i="2"/>
  <c r="O364" i="4" l="1"/>
  <c r="J364" i="4" s="1"/>
  <c r="K364" i="4"/>
  <c r="H365" i="4"/>
  <c r="Q365" i="4"/>
  <c r="O372" i="3"/>
  <c r="J372" i="3" s="1"/>
  <c r="H373" i="3"/>
  <c r="O372" i="2"/>
  <c r="J372" i="2" s="1"/>
  <c r="H373" i="2"/>
  <c r="I365" i="4" l="1"/>
  <c r="R366" i="4"/>
  <c r="I373" i="3"/>
  <c r="K372" i="3"/>
  <c r="I373" i="2"/>
  <c r="K372" i="2"/>
  <c r="O365" i="4" l="1"/>
  <c r="J365" i="4" s="1"/>
  <c r="K365" i="4"/>
  <c r="Q366" i="4"/>
  <c r="H366" i="4"/>
  <c r="O373" i="3"/>
  <c r="J373" i="3" s="1"/>
  <c r="H374" i="3"/>
  <c r="O373" i="2"/>
  <c r="J373" i="2" s="1"/>
  <c r="H374" i="2"/>
  <c r="I366" i="4" l="1"/>
  <c r="R367" i="4"/>
  <c r="I374" i="3"/>
  <c r="K373" i="3"/>
  <c r="I374" i="2"/>
  <c r="K373" i="2"/>
  <c r="O366" i="4" l="1"/>
  <c r="J366" i="4" s="1"/>
  <c r="K366" i="4"/>
  <c r="Q367" i="4"/>
  <c r="H367" i="4"/>
  <c r="O374" i="3"/>
  <c r="J374" i="3" s="1"/>
  <c r="H375" i="3"/>
  <c r="O374" i="2"/>
  <c r="J374" i="2" s="1"/>
  <c r="H375" i="2"/>
  <c r="I367" i="4" l="1"/>
  <c r="R368" i="4"/>
  <c r="I375" i="3"/>
  <c r="K374" i="3"/>
  <c r="I375" i="2"/>
  <c r="K374" i="2"/>
  <c r="O367" i="4" l="1"/>
  <c r="J367" i="4" s="1"/>
  <c r="K367" i="4"/>
  <c r="Q368" i="4"/>
  <c r="H368" i="4"/>
  <c r="O375" i="3"/>
  <c r="J375" i="3" s="1"/>
  <c r="H376" i="3"/>
  <c r="O375" i="2"/>
  <c r="J375" i="2" s="1"/>
  <c r="H376" i="2"/>
  <c r="I368" i="4" l="1"/>
  <c r="R369" i="4"/>
  <c r="I376" i="3"/>
  <c r="K375" i="3"/>
  <c r="I376" i="2"/>
  <c r="K375" i="2"/>
  <c r="O368" i="4" l="1"/>
  <c r="J368" i="4" s="1"/>
  <c r="K368" i="4"/>
  <c r="Q369" i="4"/>
  <c r="H369" i="4"/>
  <c r="O376" i="3"/>
  <c r="J376" i="3" s="1"/>
  <c r="H377" i="3"/>
  <c r="O376" i="2"/>
  <c r="J376" i="2" s="1"/>
  <c r="H377" i="2"/>
  <c r="I369" i="4" l="1"/>
  <c r="R370" i="4"/>
  <c r="I377" i="3"/>
  <c r="K376" i="3"/>
  <c r="I377" i="2"/>
  <c r="K376" i="2"/>
  <c r="O369" i="4" l="1"/>
  <c r="J369" i="4" s="1"/>
  <c r="K369" i="4"/>
  <c r="Q370" i="4"/>
  <c r="H370" i="4"/>
  <c r="O377" i="3"/>
  <c r="J377" i="3" s="1"/>
  <c r="H378" i="3"/>
  <c r="O377" i="2"/>
  <c r="J377" i="2" s="1"/>
  <c r="H378" i="2"/>
  <c r="I370" i="4" l="1"/>
  <c r="R371" i="4"/>
  <c r="I378" i="3"/>
  <c r="K377" i="3"/>
  <c r="I378" i="2"/>
  <c r="K377" i="2"/>
  <c r="O370" i="4" l="1"/>
  <c r="J370" i="4" s="1"/>
  <c r="K370" i="4"/>
  <c r="H371" i="4"/>
  <c r="Q371" i="4"/>
  <c r="O378" i="3"/>
  <c r="J378" i="3" s="1"/>
  <c r="H379" i="3"/>
  <c r="O378" i="2"/>
  <c r="J378" i="2" s="1"/>
  <c r="H379" i="2"/>
  <c r="I371" i="4" l="1"/>
  <c r="R372" i="4"/>
  <c r="I379" i="3"/>
  <c r="K378" i="3"/>
  <c r="I379" i="2"/>
  <c r="K378" i="2"/>
  <c r="O371" i="4" l="1"/>
  <c r="J371" i="4" s="1"/>
  <c r="K371" i="4"/>
  <c r="Q372" i="4"/>
  <c r="H372" i="4"/>
  <c r="O379" i="3"/>
  <c r="J379" i="3" s="1"/>
  <c r="H380" i="3"/>
  <c r="O379" i="2"/>
  <c r="J379" i="2" s="1"/>
  <c r="H380" i="2"/>
  <c r="I372" i="4" l="1"/>
  <c r="R373" i="4"/>
  <c r="I380" i="3"/>
  <c r="K379" i="3"/>
  <c r="I380" i="2"/>
  <c r="K379" i="2"/>
  <c r="O372" i="4" l="1"/>
  <c r="J372" i="4" s="1"/>
  <c r="K372" i="4"/>
  <c r="Q373" i="4"/>
  <c r="H373" i="4"/>
  <c r="O380" i="3"/>
  <c r="J380" i="3" s="1"/>
  <c r="H381" i="3"/>
  <c r="O380" i="2"/>
  <c r="J380" i="2" s="1"/>
  <c r="H381" i="2"/>
  <c r="I373" i="4" l="1"/>
  <c r="R374" i="4"/>
  <c r="I381" i="3"/>
  <c r="K380" i="3"/>
  <c r="I381" i="2"/>
  <c r="K380" i="2"/>
  <c r="O373" i="4" l="1"/>
  <c r="J373" i="4" s="1"/>
  <c r="K373" i="4"/>
  <c r="Q374" i="4"/>
  <c r="H374" i="4"/>
  <c r="O381" i="3"/>
  <c r="J381" i="3" s="1"/>
  <c r="H382" i="3"/>
  <c r="O381" i="2"/>
  <c r="J381" i="2" s="1"/>
  <c r="H382" i="2"/>
  <c r="I374" i="4" l="1"/>
  <c r="R375" i="4"/>
  <c r="I382" i="3"/>
  <c r="K381" i="3"/>
  <c r="I382" i="2"/>
  <c r="K381" i="2"/>
  <c r="O374" i="4" l="1"/>
  <c r="J374" i="4" s="1"/>
  <c r="K374" i="4"/>
  <c r="Q375" i="4"/>
  <c r="H375" i="4"/>
  <c r="O382" i="3"/>
  <c r="J382" i="3" s="1"/>
  <c r="H383" i="3"/>
  <c r="O382" i="2"/>
  <c r="J382" i="2" s="1"/>
  <c r="H383" i="2"/>
  <c r="I375" i="4" l="1"/>
  <c r="R376" i="4"/>
  <c r="I383" i="3"/>
  <c r="K382" i="3"/>
  <c r="I383" i="2"/>
  <c r="K382" i="2"/>
  <c r="O375" i="4" l="1"/>
  <c r="J375" i="4" s="1"/>
  <c r="K375" i="4"/>
  <c r="Q376" i="4"/>
  <c r="H376" i="4"/>
  <c r="O383" i="3"/>
  <c r="J383" i="3" s="1"/>
  <c r="H384" i="3"/>
  <c r="O383" i="2"/>
  <c r="J383" i="2" s="1"/>
  <c r="H384" i="2"/>
  <c r="I376" i="4" l="1"/>
  <c r="R377" i="4"/>
  <c r="I384" i="3"/>
  <c r="K383" i="3"/>
  <c r="I384" i="2"/>
  <c r="K383" i="2"/>
  <c r="O376" i="4" l="1"/>
  <c r="J376" i="4" s="1"/>
  <c r="K376" i="4"/>
  <c r="Q377" i="4"/>
  <c r="H377" i="4"/>
  <c r="O384" i="3"/>
  <c r="J384" i="3" s="1"/>
  <c r="H385" i="3"/>
  <c r="O384" i="2"/>
  <c r="J384" i="2" s="1"/>
  <c r="H385" i="2"/>
  <c r="I377" i="4" l="1"/>
  <c r="R378" i="4"/>
  <c r="I385" i="3"/>
  <c r="K384" i="3"/>
  <c r="I385" i="2"/>
  <c r="K384" i="2"/>
  <c r="O377" i="4" l="1"/>
  <c r="J377" i="4" s="1"/>
  <c r="K377" i="4"/>
  <c r="Q378" i="4"/>
  <c r="H378" i="4"/>
  <c r="O385" i="3"/>
  <c r="J385" i="3" s="1"/>
  <c r="H386" i="3"/>
  <c r="O385" i="2"/>
  <c r="J385" i="2" s="1"/>
  <c r="H386" i="2"/>
  <c r="I378" i="4" l="1"/>
  <c r="R379" i="4"/>
  <c r="I386" i="3"/>
  <c r="K385" i="3"/>
  <c r="I386" i="2"/>
  <c r="K385" i="2"/>
  <c r="O378" i="4" l="1"/>
  <c r="J378" i="4" s="1"/>
  <c r="K378" i="4"/>
  <c r="Q379" i="4"/>
  <c r="H379" i="4"/>
  <c r="O386" i="3"/>
  <c r="J386" i="3" s="1"/>
  <c r="H387" i="3"/>
  <c r="O386" i="2"/>
  <c r="J386" i="2" s="1"/>
  <c r="H387" i="2"/>
  <c r="I379" i="4" l="1"/>
  <c r="R380" i="4"/>
  <c r="I387" i="3"/>
  <c r="K386" i="3"/>
  <c r="I387" i="2"/>
  <c r="K386" i="2"/>
  <c r="O379" i="4" l="1"/>
  <c r="J379" i="4" s="1"/>
  <c r="K379" i="4"/>
  <c r="Q380" i="4"/>
  <c r="H380" i="4"/>
  <c r="O387" i="3"/>
  <c r="J387" i="3" s="1"/>
  <c r="H388" i="3"/>
  <c r="O387" i="2"/>
  <c r="J387" i="2" s="1"/>
  <c r="H388" i="2"/>
  <c r="I380" i="4" l="1"/>
  <c r="R381" i="4"/>
  <c r="I388" i="3"/>
  <c r="K387" i="3"/>
  <c r="I388" i="2"/>
  <c r="K387" i="2"/>
  <c r="O380" i="4" l="1"/>
  <c r="J380" i="4" s="1"/>
  <c r="K380" i="4"/>
  <c r="Q381" i="4"/>
  <c r="H381" i="4"/>
  <c r="O388" i="3"/>
  <c r="J388" i="3" s="1"/>
  <c r="H389" i="3"/>
  <c r="O388" i="2"/>
  <c r="J388" i="2" s="1"/>
  <c r="H389" i="2"/>
  <c r="I381" i="4" l="1"/>
  <c r="R382" i="4"/>
  <c r="I389" i="3"/>
  <c r="K388" i="3"/>
  <c r="I389" i="2"/>
  <c r="K388" i="2"/>
  <c r="O381" i="4" l="1"/>
  <c r="J381" i="4" s="1"/>
  <c r="K381" i="4"/>
  <c r="Q382" i="4"/>
  <c r="H382" i="4"/>
  <c r="O389" i="3"/>
  <c r="J389" i="3" s="1"/>
  <c r="H390" i="3"/>
  <c r="O389" i="2"/>
  <c r="J389" i="2" s="1"/>
  <c r="H390" i="2"/>
  <c r="I382" i="4" l="1"/>
  <c r="R383" i="4"/>
  <c r="I390" i="3"/>
  <c r="K389" i="3"/>
  <c r="I390" i="2"/>
  <c r="K389" i="2"/>
  <c r="O382" i="4" l="1"/>
  <c r="J382" i="4" s="1"/>
  <c r="K382" i="4"/>
  <c r="Q383" i="4"/>
  <c r="H383" i="4"/>
  <c r="O390" i="3"/>
  <c r="J390" i="3" s="1"/>
  <c r="H391" i="3"/>
  <c r="O390" i="2"/>
  <c r="J390" i="2" s="1"/>
  <c r="H391" i="2"/>
  <c r="I383" i="4" l="1"/>
  <c r="R384" i="4"/>
  <c r="I391" i="3"/>
  <c r="K390" i="3"/>
  <c r="I391" i="2"/>
  <c r="K390" i="2"/>
  <c r="O383" i="4" l="1"/>
  <c r="J383" i="4" s="1"/>
  <c r="K383" i="4"/>
  <c r="Q384" i="4"/>
  <c r="H384" i="4"/>
  <c r="O391" i="3"/>
  <c r="J391" i="3" s="1"/>
  <c r="H392" i="3"/>
  <c r="O391" i="2"/>
  <c r="J391" i="2" s="1"/>
  <c r="H392" i="2"/>
  <c r="I384" i="4" l="1"/>
  <c r="R385" i="4"/>
  <c r="I392" i="3"/>
  <c r="K391" i="3"/>
  <c r="I392" i="2"/>
  <c r="K391" i="2"/>
  <c r="O384" i="4" l="1"/>
  <c r="J384" i="4" s="1"/>
  <c r="K384" i="4"/>
  <c r="Q385" i="4"/>
  <c r="H385" i="4"/>
  <c r="O392" i="3"/>
  <c r="J392" i="3" s="1"/>
  <c r="H393" i="3"/>
  <c r="O392" i="2"/>
  <c r="J392" i="2" s="1"/>
  <c r="H393" i="2"/>
  <c r="I385" i="4" l="1"/>
  <c r="R386" i="4"/>
  <c r="I393" i="3"/>
  <c r="K392" i="3"/>
  <c r="I393" i="2"/>
  <c r="K392" i="2"/>
  <c r="O385" i="4" l="1"/>
  <c r="J385" i="4" s="1"/>
  <c r="K385" i="4"/>
  <c r="Q386" i="4"/>
  <c r="H386" i="4"/>
  <c r="O393" i="3"/>
  <c r="J393" i="3" s="1"/>
  <c r="H394" i="3"/>
  <c r="O393" i="2"/>
  <c r="J393" i="2" s="1"/>
  <c r="H394" i="2"/>
  <c r="I386" i="4" l="1"/>
  <c r="R387" i="4"/>
  <c r="I394" i="3"/>
  <c r="K393" i="3"/>
  <c r="I394" i="2"/>
  <c r="K393" i="2"/>
  <c r="O386" i="4" l="1"/>
  <c r="J386" i="4" s="1"/>
  <c r="K386" i="4"/>
  <c r="Q387" i="4"/>
  <c r="H387" i="4"/>
  <c r="O394" i="3"/>
  <c r="J394" i="3" s="1"/>
  <c r="H395" i="3"/>
  <c r="O394" i="2"/>
  <c r="J394" i="2" s="1"/>
  <c r="H395" i="2"/>
  <c r="I387" i="4" l="1"/>
  <c r="R388" i="4"/>
  <c r="I395" i="3"/>
  <c r="K394" i="3"/>
  <c r="I395" i="2"/>
  <c r="K394" i="2"/>
  <c r="O387" i="4" l="1"/>
  <c r="J387" i="4" s="1"/>
  <c r="K387" i="4"/>
  <c r="Q388" i="4"/>
  <c r="H388" i="4"/>
  <c r="O395" i="3"/>
  <c r="J395" i="3" s="1"/>
  <c r="H396" i="3"/>
  <c r="O395" i="2"/>
  <c r="J395" i="2" s="1"/>
  <c r="H396" i="2"/>
  <c r="I388" i="4" l="1"/>
  <c r="R389" i="4"/>
  <c r="I396" i="3"/>
  <c r="K395" i="3"/>
  <c r="I396" i="2"/>
  <c r="K395" i="2"/>
  <c r="O388" i="4" l="1"/>
  <c r="J388" i="4" s="1"/>
  <c r="K388" i="4"/>
  <c r="H389" i="4"/>
  <c r="Q389" i="4"/>
  <c r="O396" i="3"/>
  <c r="J396" i="3" s="1"/>
  <c r="H397" i="3"/>
  <c r="O396" i="2"/>
  <c r="J396" i="2" s="1"/>
  <c r="H397" i="2"/>
  <c r="I389" i="4" l="1"/>
  <c r="R390" i="4"/>
  <c r="I397" i="3"/>
  <c r="K396" i="3"/>
  <c r="I397" i="2"/>
  <c r="K396" i="2"/>
  <c r="O389" i="4" l="1"/>
  <c r="J389" i="4" s="1"/>
  <c r="K389" i="4"/>
  <c r="Q390" i="4"/>
  <c r="H390" i="4"/>
  <c r="O397" i="3"/>
  <c r="J397" i="3" s="1"/>
  <c r="H398" i="3"/>
  <c r="O397" i="2"/>
  <c r="J397" i="2" s="1"/>
  <c r="H398" i="2"/>
  <c r="I390" i="4" l="1"/>
  <c r="R391" i="4"/>
  <c r="I398" i="3"/>
  <c r="K397" i="3"/>
  <c r="I398" i="2"/>
  <c r="K397" i="2"/>
  <c r="O390" i="4" l="1"/>
  <c r="J390" i="4" s="1"/>
  <c r="K390" i="4"/>
  <c r="Q391" i="4"/>
  <c r="H391" i="4"/>
  <c r="O398" i="3"/>
  <c r="J398" i="3" s="1"/>
  <c r="H399" i="3"/>
  <c r="O398" i="2"/>
  <c r="J398" i="2" s="1"/>
  <c r="H399" i="2"/>
  <c r="I391" i="4" l="1"/>
  <c r="R392" i="4"/>
  <c r="I399" i="3"/>
  <c r="K398" i="3"/>
  <c r="I399" i="2"/>
  <c r="K398" i="2"/>
  <c r="O391" i="4" l="1"/>
  <c r="J391" i="4" s="1"/>
  <c r="K391" i="4"/>
  <c r="Q392" i="4"/>
  <c r="H392" i="4"/>
  <c r="O399" i="3"/>
  <c r="J399" i="3" s="1"/>
  <c r="H400" i="3"/>
  <c r="O399" i="2"/>
  <c r="J399" i="2" s="1"/>
  <c r="H400" i="2"/>
  <c r="I392" i="4" l="1"/>
  <c r="R393" i="4"/>
  <c r="I400" i="3"/>
  <c r="K399" i="3"/>
  <c r="I400" i="2"/>
  <c r="K399" i="2"/>
  <c r="O392" i="4" l="1"/>
  <c r="J392" i="4" s="1"/>
  <c r="K392" i="4"/>
  <c r="Q393" i="4"/>
  <c r="H393" i="4"/>
  <c r="O400" i="3"/>
  <c r="J400" i="3" s="1"/>
  <c r="H401" i="3"/>
  <c r="O400" i="2"/>
  <c r="J400" i="2" s="1"/>
  <c r="H401" i="2"/>
  <c r="I393" i="4" l="1"/>
  <c r="R394" i="4"/>
  <c r="I401" i="3"/>
  <c r="K400" i="3"/>
  <c r="I401" i="2"/>
  <c r="K400" i="2"/>
  <c r="O393" i="4" l="1"/>
  <c r="J393" i="4" s="1"/>
  <c r="K393" i="4"/>
  <c r="Q394" i="4"/>
  <c r="H394" i="4"/>
  <c r="O401" i="3"/>
  <c r="J401" i="3" s="1"/>
  <c r="H402" i="3"/>
  <c r="O401" i="2"/>
  <c r="J401" i="2" s="1"/>
  <c r="H402" i="2"/>
  <c r="I394" i="4" l="1"/>
  <c r="R395" i="4"/>
  <c r="I402" i="3"/>
  <c r="K401" i="3"/>
  <c r="I402" i="2"/>
  <c r="K401" i="2"/>
  <c r="O394" i="4" l="1"/>
  <c r="J394" i="4" s="1"/>
  <c r="K394" i="4"/>
  <c r="Q395" i="4"/>
  <c r="H395" i="4"/>
  <c r="O402" i="3"/>
  <c r="J402" i="3" s="1"/>
  <c r="H403" i="3"/>
  <c r="O402" i="2"/>
  <c r="J402" i="2" s="1"/>
  <c r="H403" i="2"/>
  <c r="I395" i="4" l="1"/>
  <c r="R396" i="4"/>
  <c r="I403" i="3"/>
  <c r="K402" i="3"/>
  <c r="I403" i="2"/>
  <c r="K402" i="2"/>
  <c r="O395" i="4" l="1"/>
  <c r="J395" i="4" s="1"/>
  <c r="K395" i="4"/>
  <c r="Q396" i="4"/>
  <c r="H396" i="4"/>
  <c r="O403" i="3"/>
  <c r="J403" i="3" s="1"/>
  <c r="H404" i="3"/>
  <c r="O403" i="2"/>
  <c r="J403" i="2" s="1"/>
  <c r="H404" i="2"/>
  <c r="I396" i="4" l="1"/>
  <c r="R397" i="4"/>
  <c r="I404" i="3"/>
  <c r="K403" i="3"/>
  <c r="I404" i="2"/>
  <c r="K403" i="2"/>
  <c r="O396" i="4" l="1"/>
  <c r="J396" i="4" s="1"/>
  <c r="K396" i="4"/>
  <c r="Q397" i="4"/>
  <c r="H397" i="4"/>
  <c r="O404" i="3"/>
  <c r="J404" i="3" s="1"/>
  <c r="H405" i="3"/>
  <c r="O404" i="2"/>
  <c r="J404" i="2" s="1"/>
  <c r="H405" i="2"/>
  <c r="I397" i="4" l="1"/>
  <c r="R398" i="4"/>
  <c r="I405" i="3"/>
  <c r="K404" i="3"/>
  <c r="I405" i="2"/>
  <c r="K404" i="2"/>
  <c r="O397" i="4" l="1"/>
  <c r="J397" i="4" s="1"/>
  <c r="K397" i="4"/>
  <c r="H398" i="4"/>
  <c r="Q398" i="4"/>
  <c r="O405" i="3"/>
  <c r="J405" i="3" s="1"/>
  <c r="H406" i="3"/>
  <c r="O405" i="2"/>
  <c r="J405" i="2" s="1"/>
  <c r="H406" i="2"/>
  <c r="I398" i="4" l="1"/>
  <c r="R399" i="4"/>
  <c r="I406" i="3"/>
  <c r="K405" i="3"/>
  <c r="I406" i="2"/>
  <c r="K405" i="2"/>
  <c r="O398" i="4" l="1"/>
  <c r="J398" i="4" s="1"/>
  <c r="K398" i="4"/>
  <c r="H399" i="4"/>
  <c r="Q399" i="4"/>
  <c r="O406" i="3"/>
  <c r="J406" i="3" s="1"/>
  <c r="H407" i="3"/>
  <c r="O406" i="2"/>
  <c r="J406" i="2" s="1"/>
  <c r="H407" i="2"/>
  <c r="I399" i="4" l="1"/>
  <c r="R400" i="4"/>
  <c r="I407" i="3"/>
  <c r="K406" i="3"/>
  <c r="I407" i="2"/>
  <c r="K406" i="2"/>
  <c r="O399" i="4" l="1"/>
  <c r="J399" i="4" s="1"/>
  <c r="K399" i="4"/>
  <c r="H400" i="4"/>
  <c r="Q400" i="4"/>
  <c r="O407" i="3"/>
  <c r="J407" i="3" s="1"/>
  <c r="H408" i="3"/>
  <c r="O407" i="2"/>
  <c r="J407" i="2" s="1"/>
  <c r="H408" i="2"/>
  <c r="I400" i="4" l="1"/>
  <c r="R401" i="4"/>
  <c r="I408" i="3"/>
  <c r="K407" i="3"/>
  <c r="I408" i="2"/>
  <c r="K407" i="2"/>
  <c r="O400" i="4" l="1"/>
  <c r="J400" i="4" s="1"/>
  <c r="Q401" i="4"/>
  <c r="H401" i="4"/>
  <c r="O408" i="3"/>
  <c r="J408" i="3" s="1"/>
  <c r="H409" i="3"/>
  <c r="O408" i="2"/>
  <c r="J408" i="2" s="1"/>
  <c r="H409" i="2"/>
  <c r="I401" i="4" l="1"/>
  <c r="R402" i="4"/>
  <c r="K400" i="4"/>
  <c r="I409" i="3"/>
  <c r="K408" i="3"/>
  <c r="I409" i="2"/>
  <c r="K408" i="2"/>
  <c r="O401" i="4" l="1"/>
  <c r="J401" i="4" s="1"/>
  <c r="K401" i="4"/>
  <c r="Q402" i="4"/>
  <c r="H402" i="4"/>
  <c r="O409" i="3"/>
  <c r="J409" i="3" s="1"/>
  <c r="H410" i="3"/>
  <c r="O409" i="2"/>
  <c r="J409" i="2" s="1"/>
  <c r="H410" i="2"/>
  <c r="I402" i="4" l="1"/>
  <c r="R403" i="4"/>
  <c r="I410" i="3"/>
  <c r="K409" i="3"/>
  <c r="I410" i="2"/>
  <c r="K409" i="2"/>
  <c r="O402" i="4" l="1"/>
  <c r="J402" i="4" s="1"/>
  <c r="K402" i="4"/>
  <c r="Q403" i="4"/>
  <c r="H403" i="4"/>
  <c r="O410" i="3"/>
  <c r="J410" i="3" s="1"/>
  <c r="H411" i="3"/>
  <c r="O410" i="2"/>
  <c r="J410" i="2" s="1"/>
  <c r="H411" i="2"/>
  <c r="I403" i="4" l="1"/>
  <c r="R404" i="4"/>
  <c r="I411" i="3"/>
  <c r="K410" i="3"/>
  <c r="I411" i="2"/>
  <c r="K410" i="2"/>
  <c r="O403" i="4" l="1"/>
  <c r="J403" i="4" s="1"/>
  <c r="K403" i="4"/>
  <c r="Q404" i="4"/>
  <c r="H404" i="4"/>
  <c r="O411" i="3"/>
  <c r="J411" i="3" s="1"/>
  <c r="H412" i="3"/>
  <c r="O411" i="2"/>
  <c r="J411" i="2" s="1"/>
  <c r="H412" i="2"/>
  <c r="I404" i="4" l="1"/>
  <c r="R405" i="4"/>
  <c r="I412" i="3"/>
  <c r="K411" i="3"/>
  <c r="I412" i="2"/>
  <c r="K411" i="2"/>
  <c r="O404" i="4" l="1"/>
  <c r="J404" i="4" s="1"/>
  <c r="K404" i="4"/>
  <c r="Q405" i="4"/>
  <c r="H405" i="4"/>
  <c r="O412" i="3"/>
  <c r="J412" i="3" s="1"/>
  <c r="H413" i="3"/>
  <c r="O412" i="2"/>
  <c r="J412" i="2" s="1"/>
  <c r="H413" i="2"/>
  <c r="I405" i="4" l="1"/>
  <c r="R406" i="4"/>
  <c r="I413" i="3"/>
  <c r="K412" i="3"/>
  <c r="I413" i="2"/>
  <c r="K412" i="2"/>
  <c r="O405" i="4" l="1"/>
  <c r="J405" i="4" s="1"/>
  <c r="K405" i="4"/>
  <c r="Q406" i="4"/>
  <c r="H406" i="4"/>
  <c r="O413" i="3"/>
  <c r="J413" i="3" s="1"/>
  <c r="H414" i="3"/>
  <c r="O413" i="2"/>
  <c r="J413" i="2" s="1"/>
  <c r="H414" i="2"/>
  <c r="I406" i="4" l="1"/>
  <c r="R407" i="4"/>
  <c r="I414" i="3"/>
  <c r="K413" i="3"/>
  <c r="I414" i="2"/>
  <c r="K413" i="2"/>
  <c r="O406" i="4" l="1"/>
  <c r="J406" i="4" s="1"/>
  <c r="K406" i="4"/>
  <c r="Q407" i="4"/>
  <c r="H407" i="4"/>
  <c r="O414" i="3"/>
  <c r="J414" i="3" s="1"/>
  <c r="H415" i="3"/>
  <c r="O414" i="2"/>
  <c r="J414" i="2" s="1"/>
  <c r="H415" i="2"/>
  <c r="I407" i="4" l="1"/>
  <c r="R408" i="4"/>
  <c r="I415" i="3"/>
  <c r="K414" i="3"/>
  <c r="I415" i="2"/>
  <c r="K414" i="2"/>
  <c r="O407" i="4" l="1"/>
  <c r="J407" i="4" s="1"/>
  <c r="Q408" i="4"/>
  <c r="H408" i="4"/>
  <c r="O415" i="3"/>
  <c r="J415" i="3" s="1"/>
  <c r="H416" i="3"/>
  <c r="O415" i="2"/>
  <c r="J415" i="2" s="1"/>
  <c r="H416" i="2"/>
  <c r="I408" i="4" l="1"/>
  <c r="R409" i="4"/>
  <c r="K407" i="4"/>
  <c r="I416" i="3"/>
  <c r="K415" i="3"/>
  <c r="I416" i="2"/>
  <c r="K415" i="2"/>
  <c r="O408" i="4" l="1"/>
  <c r="J408" i="4" s="1"/>
  <c r="K408" i="4"/>
  <c r="Q409" i="4"/>
  <c r="H409" i="4"/>
  <c r="O416" i="3"/>
  <c r="J416" i="3" s="1"/>
  <c r="H417" i="3"/>
  <c r="O416" i="2"/>
  <c r="J416" i="2" s="1"/>
  <c r="H417" i="2"/>
  <c r="I409" i="4" l="1"/>
  <c r="R410" i="4"/>
  <c r="I417" i="3"/>
  <c r="K416" i="3"/>
  <c r="I417" i="2"/>
  <c r="K416" i="2"/>
  <c r="O409" i="4" l="1"/>
  <c r="J409" i="4" s="1"/>
  <c r="K409" i="4"/>
  <c r="Q410" i="4"/>
  <c r="H410" i="4"/>
  <c r="O417" i="3"/>
  <c r="J417" i="3" s="1"/>
  <c r="H418" i="3"/>
  <c r="O417" i="2"/>
  <c r="J417" i="2" s="1"/>
  <c r="H418" i="2"/>
  <c r="I410" i="4" l="1"/>
  <c r="R411" i="4"/>
  <c r="I418" i="3"/>
  <c r="K417" i="3"/>
  <c r="I418" i="2"/>
  <c r="K417" i="2"/>
  <c r="O410" i="4" l="1"/>
  <c r="J410" i="4" s="1"/>
  <c r="K410" i="4"/>
  <c r="Q411" i="4"/>
  <c r="H411" i="4"/>
  <c r="O418" i="3"/>
  <c r="J418" i="3" s="1"/>
  <c r="H419" i="3"/>
  <c r="O418" i="2"/>
  <c r="J418" i="2" s="1"/>
  <c r="H419" i="2"/>
  <c r="I411" i="4" l="1"/>
  <c r="R412" i="4"/>
  <c r="I419" i="3"/>
  <c r="K418" i="3"/>
  <c r="I419" i="2"/>
  <c r="K418" i="2"/>
  <c r="O411" i="4" l="1"/>
  <c r="J411" i="4" s="1"/>
  <c r="K411" i="4"/>
  <c r="Q412" i="4"/>
  <c r="H412" i="4"/>
  <c r="O419" i="3"/>
  <c r="J419" i="3" s="1"/>
  <c r="H420" i="3"/>
  <c r="O419" i="2"/>
  <c r="J419" i="2" s="1"/>
  <c r="H420" i="2"/>
  <c r="I412" i="4" l="1"/>
  <c r="R413" i="4"/>
  <c r="I420" i="3"/>
  <c r="K419" i="3"/>
  <c r="I420" i="2"/>
  <c r="K419" i="2"/>
  <c r="O412" i="4" l="1"/>
  <c r="J412" i="4" s="1"/>
  <c r="K412" i="4"/>
  <c r="Q413" i="4"/>
  <c r="H413" i="4"/>
  <c r="O420" i="3"/>
  <c r="J420" i="3" s="1"/>
  <c r="H421" i="3"/>
  <c r="O420" i="2"/>
  <c r="J420" i="2" s="1"/>
  <c r="H421" i="2"/>
  <c r="I413" i="4" l="1"/>
  <c r="R414" i="4"/>
  <c r="I421" i="3"/>
  <c r="K420" i="3"/>
  <c r="I421" i="2"/>
  <c r="K420" i="2"/>
  <c r="O413" i="4" l="1"/>
  <c r="J413" i="4" s="1"/>
  <c r="K413" i="4"/>
  <c r="Q414" i="4"/>
  <c r="H414" i="4"/>
  <c r="O421" i="3"/>
  <c r="J421" i="3" s="1"/>
  <c r="H422" i="3"/>
  <c r="O421" i="2"/>
  <c r="J421" i="2" s="1"/>
  <c r="H422" i="2"/>
  <c r="I414" i="4" l="1"/>
  <c r="R415" i="4"/>
  <c r="I422" i="3"/>
  <c r="K421" i="3"/>
  <c r="I422" i="2"/>
  <c r="K421" i="2"/>
  <c r="O414" i="4" l="1"/>
  <c r="J414" i="4" s="1"/>
  <c r="K414" i="4"/>
  <c r="Q415" i="4"/>
  <c r="H415" i="4"/>
  <c r="O422" i="3"/>
  <c r="J422" i="3" s="1"/>
  <c r="H423" i="3"/>
  <c r="O422" i="2"/>
  <c r="J422" i="2" s="1"/>
  <c r="H423" i="2"/>
  <c r="I415" i="4" l="1"/>
  <c r="R416" i="4"/>
  <c r="I423" i="3"/>
  <c r="K422" i="3"/>
  <c r="I423" i="2"/>
  <c r="K422" i="2"/>
  <c r="O415" i="4" l="1"/>
  <c r="J415" i="4" s="1"/>
  <c r="Q416" i="4"/>
  <c r="H416" i="4"/>
  <c r="O423" i="3"/>
  <c r="J423" i="3" s="1"/>
  <c r="H424" i="3"/>
  <c r="O423" i="2"/>
  <c r="J423" i="2" s="1"/>
  <c r="H424" i="2"/>
  <c r="I416" i="4" l="1"/>
  <c r="R417" i="4"/>
  <c r="K415" i="4"/>
  <c r="I424" i="3"/>
  <c r="K423" i="3"/>
  <c r="I424" i="2"/>
  <c r="K423" i="2"/>
  <c r="O416" i="4" l="1"/>
  <c r="J416" i="4" s="1"/>
  <c r="K416" i="4"/>
  <c r="Q417" i="4"/>
  <c r="H417" i="4"/>
  <c r="O424" i="3"/>
  <c r="J424" i="3" s="1"/>
  <c r="H425" i="3"/>
  <c r="O424" i="2"/>
  <c r="J424" i="2" s="1"/>
  <c r="H425" i="2"/>
  <c r="I417" i="4" l="1"/>
  <c r="R418" i="4"/>
  <c r="I425" i="3"/>
  <c r="K424" i="3"/>
  <c r="I425" i="2"/>
  <c r="K424" i="2"/>
  <c r="O417" i="4" l="1"/>
  <c r="J417" i="4" s="1"/>
  <c r="K417" i="4"/>
  <c r="Q418" i="4"/>
  <c r="H418" i="4"/>
  <c r="O425" i="3"/>
  <c r="J425" i="3" s="1"/>
  <c r="H426" i="3"/>
  <c r="O425" i="2"/>
  <c r="J425" i="2" s="1"/>
  <c r="H426" i="2"/>
  <c r="I418" i="4" l="1"/>
  <c r="R419" i="4"/>
  <c r="I426" i="3"/>
  <c r="K425" i="3"/>
  <c r="I426" i="2"/>
  <c r="K425" i="2"/>
  <c r="O418" i="4" l="1"/>
  <c r="J418" i="4" s="1"/>
  <c r="K418" i="4"/>
  <c r="Q419" i="4"/>
  <c r="H419" i="4"/>
  <c r="O426" i="3"/>
  <c r="J426" i="3" s="1"/>
  <c r="H427" i="3"/>
  <c r="O426" i="2"/>
  <c r="J426" i="2" s="1"/>
  <c r="H427" i="2"/>
  <c r="I419" i="4" l="1"/>
  <c r="R420" i="4"/>
  <c r="I427" i="3"/>
  <c r="K426" i="3"/>
  <c r="I427" i="2"/>
  <c r="K426" i="2"/>
  <c r="N7" i="2"/>
  <c r="O419" i="4" l="1"/>
  <c r="J419" i="4" s="1"/>
  <c r="K419" i="4"/>
  <c r="H420" i="4"/>
  <c r="Q420" i="4"/>
  <c r="O427" i="3"/>
  <c r="J427" i="3" s="1"/>
  <c r="H428" i="3"/>
  <c r="O427" i="2"/>
  <c r="J427" i="2" s="1"/>
  <c r="H428" i="2"/>
  <c r="I420" i="4" l="1"/>
  <c r="R421" i="4"/>
  <c r="I428" i="3"/>
  <c r="K427" i="3"/>
  <c r="I428" i="2"/>
  <c r="K427" i="2"/>
  <c r="O420" i="4" l="1"/>
  <c r="J420" i="4" s="1"/>
  <c r="K420" i="4"/>
  <c r="H421" i="4"/>
  <c r="Q421" i="4"/>
  <c r="O428" i="3"/>
  <c r="J428" i="3" s="1"/>
  <c r="H429" i="3"/>
  <c r="O428" i="2"/>
  <c r="J428" i="2" s="1"/>
  <c r="H429" i="2"/>
  <c r="I421" i="4" l="1"/>
  <c r="R422" i="4"/>
  <c r="I429" i="3"/>
  <c r="K428" i="3"/>
  <c r="I429" i="2"/>
  <c r="K428" i="2"/>
  <c r="O421" i="4" l="1"/>
  <c r="J421" i="4" s="1"/>
  <c r="H422" i="4"/>
  <c r="Q422" i="4"/>
  <c r="O429" i="3"/>
  <c r="J429" i="3" s="1"/>
  <c r="H430" i="3"/>
  <c r="O429" i="2"/>
  <c r="J429" i="2" s="1"/>
  <c r="H430" i="2"/>
  <c r="I422" i="4" l="1"/>
  <c r="R423" i="4"/>
  <c r="K421" i="4"/>
  <c r="I430" i="3"/>
  <c r="K429" i="3"/>
  <c r="I430" i="2"/>
  <c r="K429" i="2"/>
  <c r="O422" i="4" l="1"/>
  <c r="J422" i="4" s="1"/>
  <c r="K422" i="4"/>
  <c r="H423" i="4"/>
  <c r="Q423" i="4"/>
  <c r="O430" i="3"/>
  <c r="J430" i="3" s="1"/>
  <c r="H431" i="3"/>
  <c r="O430" i="2"/>
  <c r="J430" i="2" s="1"/>
  <c r="H431" i="2"/>
  <c r="I423" i="4" l="1"/>
  <c r="R424" i="4"/>
  <c r="I431" i="3"/>
  <c r="K430" i="3"/>
  <c r="I431" i="2"/>
  <c r="K430" i="2"/>
  <c r="O423" i="4" l="1"/>
  <c r="J423" i="4" s="1"/>
  <c r="K423" i="4"/>
  <c r="H424" i="4"/>
  <c r="Q424" i="4"/>
  <c r="O431" i="3"/>
  <c r="J431" i="3" s="1"/>
  <c r="H432" i="3"/>
  <c r="O431" i="2"/>
  <c r="J431" i="2" s="1"/>
  <c r="H432" i="2"/>
  <c r="I424" i="4" l="1"/>
  <c r="R425" i="4"/>
  <c r="K431" i="3"/>
  <c r="I432" i="3"/>
  <c r="I432" i="2"/>
  <c r="K431" i="2"/>
  <c r="O424" i="4" l="1"/>
  <c r="J424" i="4" s="1"/>
  <c r="K424" i="4"/>
  <c r="H425" i="4"/>
  <c r="Q425" i="4"/>
  <c r="O432" i="3"/>
  <c r="J432" i="3" s="1"/>
  <c r="K432" i="3"/>
  <c r="H433" i="3"/>
  <c r="O432" i="2"/>
  <c r="J432" i="2" s="1"/>
  <c r="H433" i="2"/>
  <c r="I425" i="4" l="1"/>
  <c r="R426" i="4"/>
  <c r="I433" i="3"/>
  <c r="I433" i="2"/>
  <c r="K432" i="2"/>
  <c r="O425" i="4" l="1"/>
  <c r="J425" i="4" s="1"/>
  <c r="K425" i="4"/>
  <c r="Q426" i="4"/>
  <c r="H426" i="4"/>
  <c r="O433" i="3"/>
  <c r="J433" i="3" s="1"/>
  <c r="H434" i="3"/>
  <c r="O433" i="2"/>
  <c r="J433" i="2" s="1"/>
  <c r="H434" i="2"/>
  <c r="I426" i="4" l="1"/>
  <c r="R427" i="4"/>
  <c r="I434" i="3"/>
  <c r="K433" i="3"/>
  <c r="I434" i="2"/>
  <c r="K433" i="2"/>
  <c r="O426" i="4" l="1"/>
  <c r="J426" i="4" s="1"/>
  <c r="K426" i="4"/>
  <c r="H427" i="4"/>
  <c r="Q427" i="4"/>
  <c r="O434" i="3"/>
  <c r="J434" i="3" s="1"/>
  <c r="H435" i="3"/>
  <c r="O434" i="2"/>
  <c r="J434" i="2" s="1"/>
  <c r="H435" i="2"/>
  <c r="I427" i="4" l="1"/>
  <c r="R428" i="4"/>
  <c r="I435" i="3"/>
  <c r="K434" i="3"/>
  <c r="I435" i="2"/>
  <c r="K434" i="2"/>
  <c r="O427" i="4" l="1"/>
  <c r="J427" i="4" s="1"/>
  <c r="K427" i="4"/>
  <c r="H428" i="4"/>
  <c r="Q428" i="4"/>
  <c r="O435" i="3"/>
  <c r="J435" i="3" s="1"/>
  <c r="K435" i="3"/>
  <c r="H436" i="3"/>
  <c r="O435" i="2"/>
  <c r="J435" i="2" s="1"/>
  <c r="H436" i="2"/>
  <c r="I428" i="4" l="1"/>
  <c r="R429" i="4"/>
  <c r="I436" i="3"/>
  <c r="I436" i="2"/>
  <c r="K435" i="2"/>
  <c r="O428" i="4" l="1"/>
  <c r="J428" i="4" s="1"/>
  <c r="H429" i="4"/>
  <c r="Q429" i="4"/>
  <c r="O436" i="3"/>
  <c r="J436" i="3" s="1"/>
  <c r="H437" i="3"/>
  <c r="O436" i="2"/>
  <c r="J436" i="2" s="1"/>
  <c r="H437" i="2"/>
  <c r="I429" i="4" l="1"/>
  <c r="R430" i="4"/>
  <c r="K428" i="4"/>
  <c r="K436" i="3"/>
  <c r="I437" i="3"/>
  <c r="I437" i="2"/>
  <c r="K436" i="2"/>
  <c r="O429" i="4" l="1"/>
  <c r="J429" i="4" s="1"/>
  <c r="K429" i="4"/>
  <c r="H430" i="4"/>
  <c r="Q430" i="4"/>
  <c r="O437" i="3"/>
  <c r="J437" i="3" s="1"/>
  <c r="K437" i="3"/>
  <c r="H438" i="3"/>
  <c r="O437" i="2"/>
  <c r="J437" i="2" s="1"/>
  <c r="H438" i="2"/>
  <c r="I430" i="4" l="1"/>
  <c r="R431" i="4"/>
  <c r="I438" i="3"/>
  <c r="I438" i="2"/>
  <c r="K437" i="2"/>
  <c r="O430" i="4" l="1"/>
  <c r="J430" i="4" s="1"/>
  <c r="K430" i="4"/>
  <c r="Q431" i="4"/>
  <c r="H431" i="4"/>
  <c r="O438" i="3"/>
  <c r="J438" i="3" s="1"/>
  <c r="H439" i="3"/>
  <c r="O438" i="2"/>
  <c r="J438" i="2" s="1"/>
  <c r="H439" i="2"/>
  <c r="I431" i="4" l="1"/>
  <c r="R432" i="4"/>
  <c r="I439" i="3"/>
  <c r="K438" i="3"/>
  <c r="I439" i="2"/>
  <c r="K438" i="2"/>
  <c r="O431" i="4" l="1"/>
  <c r="J431" i="4" s="1"/>
  <c r="K431" i="4"/>
  <c r="H432" i="4"/>
  <c r="Q432" i="4"/>
  <c r="O439" i="3"/>
  <c r="J439" i="3" s="1"/>
  <c r="H440" i="3"/>
  <c r="O439" i="2"/>
  <c r="J439" i="2" s="1"/>
  <c r="H440" i="2"/>
  <c r="I432" i="4" l="1"/>
  <c r="R433" i="4"/>
  <c r="K439" i="3"/>
  <c r="I440" i="3"/>
  <c r="I440" i="2"/>
  <c r="K439" i="2"/>
  <c r="O432" i="4" l="1"/>
  <c r="J432" i="4" s="1"/>
  <c r="K432" i="4"/>
  <c r="H433" i="4"/>
  <c r="Q433" i="4"/>
  <c r="O440" i="3"/>
  <c r="J440" i="3" s="1"/>
  <c r="H441" i="3"/>
  <c r="O440" i="2"/>
  <c r="J440" i="2" s="1"/>
  <c r="H441" i="2"/>
  <c r="I433" i="4" l="1"/>
  <c r="R434" i="4"/>
  <c r="K440" i="3"/>
  <c r="I441" i="3"/>
  <c r="I441" i="2"/>
  <c r="K440" i="2"/>
  <c r="O433" i="4" l="1"/>
  <c r="J433" i="4" s="1"/>
  <c r="K433" i="4"/>
  <c r="H434" i="4"/>
  <c r="Q434" i="4"/>
  <c r="O441" i="3"/>
  <c r="J441" i="3" s="1"/>
  <c r="H442" i="3"/>
  <c r="O441" i="2"/>
  <c r="J441" i="2" s="1"/>
  <c r="H442" i="2"/>
  <c r="I434" i="4" l="1"/>
  <c r="R435" i="4"/>
  <c r="I442" i="3"/>
  <c r="K441" i="3"/>
  <c r="I442" i="2"/>
  <c r="K441" i="2"/>
  <c r="O434" i="4" l="1"/>
  <c r="J434" i="4" s="1"/>
  <c r="K434" i="4"/>
  <c r="Q435" i="4"/>
  <c r="H435" i="4"/>
  <c r="O442" i="3"/>
  <c r="J442" i="3" s="1"/>
  <c r="H443" i="3"/>
  <c r="O442" i="2"/>
  <c r="J442" i="2" s="1"/>
  <c r="H443" i="2"/>
  <c r="I435" i="4" l="1"/>
  <c r="R436" i="4"/>
  <c r="I443" i="3"/>
  <c r="K442" i="3"/>
  <c r="I443" i="2"/>
  <c r="K442" i="2"/>
  <c r="O435" i="4" l="1"/>
  <c r="J435" i="4" s="1"/>
  <c r="K435" i="4"/>
  <c r="Q436" i="4"/>
  <c r="H436" i="4"/>
  <c r="O443" i="3"/>
  <c r="J443" i="3" s="1"/>
  <c r="H444" i="3"/>
  <c r="O443" i="2"/>
  <c r="J443" i="2" s="1"/>
  <c r="H444" i="2"/>
  <c r="I436" i="4" l="1"/>
  <c r="R437" i="4"/>
  <c r="I444" i="3"/>
  <c r="K443" i="3"/>
  <c r="I444" i="2"/>
  <c r="K443" i="2"/>
  <c r="O436" i="4" l="1"/>
  <c r="J436" i="4" s="1"/>
  <c r="K436" i="4"/>
  <c r="H437" i="4"/>
  <c r="Q437" i="4"/>
  <c r="O444" i="3"/>
  <c r="J444" i="3" s="1"/>
  <c r="K444" i="3"/>
  <c r="H445" i="3"/>
  <c r="O444" i="2"/>
  <c r="J444" i="2" s="1"/>
  <c r="H445" i="2"/>
  <c r="I437" i="4" l="1"/>
  <c r="R438" i="4"/>
  <c r="I445" i="3"/>
  <c r="I445" i="2"/>
  <c r="K444" i="2"/>
  <c r="O437" i="4" l="1"/>
  <c r="J437" i="4" s="1"/>
  <c r="K437" i="4"/>
  <c r="H438" i="4"/>
  <c r="Q438" i="4"/>
  <c r="O445" i="3"/>
  <c r="J445" i="3" s="1"/>
  <c r="H446" i="3"/>
  <c r="O445" i="2"/>
  <c r="J445" i="2" s="1"/>
  <c r="H446" i="2"/>
  <c r="I438" i="4" l="1"/>
  <c r="R439" i="4"/>
  <c r="I446" i="3"/>
  <c r="K445" i="3"/>
  <c r="I446" i="2"/>
  <c r="K445" i="2"/>
  <c r="O438" i="4" l="1"/>
  <c r="J438" i="4" s="1"/>
  <c r="K438" i="4"/>
  <c r="Q439" i="4"/>
  <c r="H439" i="4"/>
  <c r="O446" i="3"/>
  <c r="J446" i="3" s="1"/>
  <c r="H447" i="3"/>
  <c r="O446" i="2"/>
  <c r="J446" i="2" s="1"/>
  <c r="H447" i="2"/>
  <c r="I439" i="4" l="1"/>
  <c r="R440" i="4"/>
  <c r="I447" i="3"/>
  <c r="K446" i="3"/>
  <c r="I447" i="2"/>
  <c r="K446" i="2"/>
  <c r="O439" i="4" l="1"/>
  <c r="J439" i="4" s="1"/>
  <c r="K439" i="4"/>
  <c r="Q440" i="4"/>
  <c r="H440" i="4"/>
  <c r="O447" i="3"/>
  <c r="J447" i="3" s="1"/>
  <c r="H448" i="3"/>
  <c r="O447" i="2"/>
  <c r="J447" i="2" s="1"/>
  <c r="H448" i="2"/>
  <c r="I440" i="4" l="1"/>
  <c r="R441" i="4"/>
  <c r="I448" i="3"/>
  <c r="K447" i="3"/>
  <c r="I448" i="2"/>
  <c r="K447" i="2"/>
  <c r="O440" i="4" l="1"/>
  <c r="J440" i="4" s="1"/>
  <c r="Q441" i="4"/>
  <c r="H441" i="4"/>
  <c r="O448" i="3"/>
  <c r="J448" i="3" s="1"/>
  <c r="H449" i="3"/>
  <c r="O448" i="2"/>
  <c r="J448" i="2" s="1"/>
  <c r="H449" i="2"/>
  <c r="I441" i="4" l="1"/>
  <c r="R442" i="4"/>
  <c r="K440" i="4"/>
  <c r="K448" i="3"/>
  <c r="I449" i="3"/>
  <c r="I449" i="2"/>
  <c r="K448" i="2"/>
  <c r="O441" i="4" l="1"/>
  <c r="J441" i="4" s="1"/>
  <c r="K441" i="4"/>
  <c r="Q442" i="4"/>
  <c r="H442" i="4"/>
  <c r="O449" i="3"/>
  <c r="J449" i="3" s="1"/>
  <c r="H450" i="3"/>
  <c r="O449" i="2"/>
  <c r="J449" i="2" s="1"/>
  <c r="H450" i="2"/>
  <c r="I442" i="4" l="1"/>
  <c r="R443" i="4"/>
  <c r="I450" i="3"/>
  <c r="K449" i="3"/>
  <c r="I450" i="2"/>
  <c r="K449" i="2"/>
  <c r="O442" i="4" l="1"/>
  <c r="J442" i="4" s="1"/>
  <c r="H443" i="4"/>
  <c r="Q443" i="4"/>
  <c r="O450" i="3"/>
  <c r="J450" i="3" s="1"/>
  <c r="K450" i="3"/>
  <c r="H451" i="3"/>
  <c r="O450" i="2"/>
  <c r="J450" i="2" s="1"/>
  <c r="H451" i="2"/>
  <c r="I443" i="4" l="1"/>
  <c r="R444" i="4"/>
  <c r="K442" i="4"/>
  <c r="I451" i="3"/>
  <c r="I451" i="2"/>
  <c r="K450" i="2"/>
  <c r="O443" i="4" l="1"/>
  <c r="J443" i="4" s="1"/>
  <c r="K443" i="4"/>
  <c r="Q444" i="4"/>
  <c r="H444" i="4"/>
  <c r="O451" i="3"/>
  <c r="J451" i="3" s="1"/>
  <c r="H452" i="3"/>
  <c r="O451" i="2"/>
  <c r="J451" i="2" s="1"/>
  <c r="H452" i="2"/>
  <c r="I444" i="4" l="1"/>
  <c r="R445" i="4"/>
  <c r="I452" i="3"/>
  <c r="K451" i="3"/>
  <c r="I452" i="2"/>
  <c r="K451" i="2"/>
  <c r="O444" i="4" l="1"/>
  <c r="J444" i="4" s="1"/>
  <c r="K444" i="4"/>
  <c r="Q445" i="4"/>
  <c r="H445" i="4"/>
  <c r="O452" i="3"/>
  <c r="J452" i="3" s="1"/>
  <c r="K452" i="3"/>
  <c r="H453" i="3"/>
  <c r="O452" i="2"/>
  <c r="J452" i="2" s="1"/>
  <c r="H453" i="2"/>
  <c r="I445" i="4" l="1"/>
  <c r="R446" i="4"/>
  <c r="I453" i="3"/>
  <c r="I453" i="2"/>
  <c r="K452" i="2"/>
  <c r="O445" i="4" l="1"/>
  <c r="J445" i="4" s="1"/>
  <c r="Q446" i="4"/>
  <c r="H446" i="4"/>
  <c r="O453" i="3"/>
  <c r="J453" i="3" s="1"/>
  <c r="H454" i="3"/>
  <c r="O453" i="2"/>
  <c r="J453" i="2" s="1"/>
  <c r="H454" i="2"/>
  <c r="I446" i="4" l="1"/>
  <c r="R447" i="4"/>
  <c r="K445" i="4"/>
  <c r="I454" i="3"/>
  <c r="K453" i="3"/>
  <c r="I454" i="2"/>
  <c r="K453" i="2"/>
  <c r="O446" i="4" l="1"/>
  <c r="J446" i="4" s="1"/>
  <c r="K446" i="4"/>
  <c r="Q447" i="4"/>
  <c r="H447" i="4"/>
  <c r="O454" i="3"/>
  <c r="J454" i="3" s="1"/>
  <c r="H455" i="3"/>
  <c r="O454" i="2"/>
  <c r="J454" i="2" s="1"/>
  <c r="H455" i="2"/>
  <c r="I447" i="4" l="1"/>
  <c r="R448" i="4"/>
  <c r="I455" i="3"/>
  <c r="K454" i="3"/>
  <c r="I455" i="2"/>
  <c r="K454" i="2"/>
  <c r="O447" i="4" l="1"/>
  <c r="J447" i="4" s="1"/>
  <c r="K447" i="4"/>
  <c r="Q448" i="4"/>
  <c r="H448" i="4"/>
  <c r="O455" i="3"/>
  <c r="J455" i="3" s="1"/>
  <c r="H456" i="3"/>
  <c r="O455" i="2"/>
  <c r="J455" i="2" s="1"/>
  <c r="H456" i="2"/>
  <c r="I448" i="4" l="1"/>
  <c r="R449" i="4"/>
  <c r="I456" i="3"/>
  <c r="K455" i="3"/>
  <c r="I456" i="2"/>
  <c r="K455" i="2"/>
  <c r="O448" i="4" l="1"/>
  <c r="J448" i="4" s="1"/>
  <c r="K448" i="4"/>
  <c r="Q449" i="4"/>
  <c r="H449" i="4"/>
  <c r="O456" i="3"/>
  <c r="J456" i="3" s="1"/>
  <c r="H457" i="3"/>
  <c r="O456" i="2"/>
  <c r="J456" i="2" s="1"/>
  <c r="H457" i="2"/>
  <c r="I449" i="4" l="1"/>
  <c r="R450" i="4"/>
  <c r="I457" i="3"/>
  <c r="K456" i="3"/>
  <c r="I457" i="2"/>
  <c r="K456" i="2"/>
  <c r="O449" i="4" l="1"/>
  <c r="J449" i="4" s="1"/>
  <c r="K449" i="4"/>
  <c r="Q450" i="4"/>
  <c r="H450" i="4"/>
  <c r="O457" i="3"/>
  <c r="J457" i="3" s="1"/>
  <c r="H458" i="3"/>
  <c r="O457" i="2"/>
  <c r="J457" i="2" s="1"/>
  <c r="H458" i="2"/>
  <c r="I450" i="4" l="1"/>
  <c r="R451" i="4"/>
  <c r="I458" i="3"/>
  <c r="K457" i="3"/>
  <c r="I458" i="2"/>
  <c r="K457" i="2"/>
  <c r="O450" i="4" l="1"/>
  <c r="J450" i="4" s="1"/>
  <c r="K450" i="4"/>
  <c r="Q451" i="4"/>
  <c r="H451" i="4"/>
  <c r="O458" i="3"/>
  <c r="J458" i="3" s="1"/>
  <c r="H459" i="3"/>
  <c r="O458" i="2"/>
  <c r="J458" i="2" s="1"/>
  <c r="H459" i="2"/>
  <c r="I451" i="4" l="1"/>
  <c r="R452" i="4"/>
  <c r="I459" i="3"/>
  <c r="K458" i="3"/>
  <c r="I459" i="2"/>
  <c r="K458" i="2"/>
  <c r="O451" i="4" l="1"/>
  <c r="J451" i="4" s="1"/>
  <c r="K451" i="4"/>
  <c r="Q452" i="4"/>
  <c r="H452" i="4"/>
  <c r="O459" i="3"/>
  <c r="J459" i="3" s="1"/>
  <c r="H460" i="3"/>
  <c r="O459" i="2"/>
  <c r="J459" i="2" s="1"/>
  <c r="H460" i="2"/>
  <c r="I452" i="4" l="1"/>
  <c r="R453" i="4"/>
  <c r="I460" i="3"/>
  <c r="K459" i="3"/>
  <c r="I460" i="2"/>
  <c r="K459" i="2"/>
  <c r="O452" i="4" l="1"/>
  <c r="J452" i="4" s="1"/>
  <c r="K452" i="4"/>
  <c r="H453" i="4"/>
  <c r="Q453" i="4"/>
  <c r="O460" i="3"/>
  <c r="J460" i="3" s="1"/>
  <c r="H461" i="3"/>
  <c r="O460" i="2"/>
  <c r="J460" i="2" s="1"/>
  <c r="H461" i="2"/>
  <c r="I453" i="4" l="1"/>
  <c r="R454" i="4"/>
  <c r="I461" i="3"/>
  <c r="K460" i="3"/>
  <c r="I461" i="2"/>
  <c r="K460" i="2"/>
  <c r="O453" i="4" l="1"/>
  <c r="J453" i="4" s="1"/>
  <c r="K453" i="4"/>
  <c r="Q454" i="4"/>
  <c r="H454" i="4"/>
  <c r="O461" i="3"/>
  <c r="J461" i="3" s="1"/>
  <c r="H462" i="3"/>
  <c r="O461" i="2"/>
  <c r="J461" i="2" s="1"/>
  <c r="H462" i="2"/>
  <c r="I454" i="4" l="1"/>
  <c r="R455" i="4"/>
  <c r="I462" i="3"/>
  <c r="K461" i="3"/>
  <c r="I462" i="2"/>
  <c r="K461" i="2"/>
  <c r="O454" i="4" l="1"/>
  <c r="J454" i="4" s="1"/>
  <c r="K454" i="4"/>
  <c r="H455" i="4"/>
  <c r="Q455" i="4"/>
  <c r="O462" i="3"/>
  <c r="J462" i="3" s="1"/>
  <c r="H463" i="3"/>
  <c r="O462" i="2"/>
  <c r="J462" i="2" s="1"/>
  <c r="H463" i="2"/>
  <c r="I455" i="4" l="1"/>
  <c r="R456" i="4"/>
  <c r="I463" i="3"/>
  <c r="K462" i="3"/>
  <c r="I463" i="2"/>
  <c r="K462" i="2"/>
  <c r="O455" i="4" l="1"/>
  <c r="J455" i="4" s="1"/>
  <c r="K455" i="4"/>
  <c r="Q456" i="4"/>
  <c r="H456" i="4"/>
  <c r="O463" i="3"/>
  <c r="J463" i="3" s="1"/>
  <c r="H464" i="3"/>
  <c r="O463" i="2"/>
  <c r="J463" i="2" s="1"/>
  <c r="H464" i="2"/>
  <c r="I456" i="4" l="1"/>
  <c r="R457" i="4"/>
  <c r="I464" i="3"/>
  <c r="K463" i="3"/>
  <c r="I464" i="2"/>
  <c r="K463" i="2"/>
  <c r="O456" i="4" l="1"/>
  <c r="J456" i="4" s="1"/>
  <c r="Q457" i="4"/>
  <c r="H457" i="4"/>
  <c r="O464" i="3"/>
  <c r="J464" i="3" s="1"/>
  <c r="H465" i="3"/>
  <c r="O464" i="2"/>
  <c r="J464" i="2" s="1"/>
  <c r="H465" i="2"/>
  <c r="I457" i="4" l="1"/>
  <c r="R458" i="4"/>
  <c r="K456" i="4"/>
  <c r="I465" i="3"/>
  <c r="K464" i="3"/>
  <c r="I465" i="2"/>
  <c r="K464" i="2"/>
  <c r="O457" i="4" l="1"/>
  <c r="J457" i="4" s="1"/>
  <c r="Q458" i="4"/>
  <c r="H458" i="4"/>
  <c r="O465" i="3"/>
  <c r="J465" i="3" s="1"/>
  <c r="H466" i="3"/>
  <c r="O465" i="2"/>
  <c r="J465" i="2" s="1"/>
  <c r="H466" i="2"/>
  <c r="I458" i="4" l="1"/>
  <c r="R459" i="4"/>
  <c r="K457" i="4"/>
  <c r="I466" i="3"/>
  <c r="K465" i="3"/>
  <c r="I466" i="2"/>
  <c r="K465" i="2"/>
  <c r="O458" i="4" l="1"/>
  <c r="J458" i="4" s="1"/>
  <c r="K458" i="4"/>
  <c r="H459" i="4"/>
  <c r="Q459" i="4"/>
  <c r="O466" i="3"/>
  <c r="J466" i="3" s="1"/>
  <c r="H467" i="3"/>
  <c r="O466" i="2"/>
  <c r="J466" i="2" s="1"/>
  <c r="H467" i="2"/>
  <c r="I459" i="4" l="1"/>
  <c r="R460" i="4"/>
  <c r="I467" i="3"/>
  <c r="K466" i="3"/>
  <c r="I467" i="2"/>
  <c r="K466" i="2"/>
  <c r="O459" i="4" l="1"/>
  <c r="J459" i="4" s="1"/>
  <c r="Q460" i="4"/>
  <c r="H460" i="4"/>
  <c r="O467" i="3"/>
  <c r="J467" i="3" s="1"/>
  <c r="H468" i="3"/>
  <c r="O467" i="2"/>
  <c r="J467" i="2" s="1"/>
  <c r="H468" i="2"/>
  <c r="I460" i="4" l="1"/>
  <c r="R461" i="4"/>
  <c r="K459" i="4"/>
  <c r="I468" i="3"/>
  <c r="K467" i="3"/>
  <c r="I468" i="2"/>
  <c r="K467" i="2"/>
  <c r="O460" i="4" l="1"/>
  <c r="J460" i="4" s="1"/>
  <c r="K460" i="4"/>
  <c r="Q461" i="4"/>
  <c r="H461" i="4"/>
  <c r="O468" i="3"/>
  <c r="J468" i="3" s="1"/>
  <c r="H469" i="3"/>
  <c r="O468" i="2"/>
  <c r="J468" i="2" s="1"/>
  <c r="H469" i="2"/>
  <c r="I461" i="4" l="1"/>
  <c r="R462" i="4"/>
  <c r="I469" i="3"/>
  <c r="K468" i="3"/>
  <c r="I469" i="2"/>
  <c r="K468" i="2"/>
  <c r="O461" i="4" l="1"/>
  <c r="J461" i="4" s="1"/>
  <c r="K461" i="4"/>
  <c r="Q462" i="4"/>
  <c r="H462" i="4"/>
  <c r="O469" i="3"/>
  <c r="J469" i="3" s="1"/>
  <c r="H470" i="3"/>
  <c r="O469" i="2"/>
  <c r="J469" i="2" s="1"/>
  <c r="H470" i="2"/>
  <c r="I462" i="4" l="1"/>
  <c r="R463" i="4"/>
  <c r="I470" i="3"/>
  <c r="K469" i="3"/>
  <c r="I470" i="2"/>
  <c r="K469" i="2"/>
  <c r="O462" i="4" l="1"/>
  <c r="J462" i="4" s="1"/>
  <c r="Q463" i="4"/>
  <c r="H463" i="4"/>
  <c r="O470" i="3"/>
  <c r="J470" i="3" s="1"/>
  <c r="H471" i="3"/>
  <c r="O470" i="2"/>
  <c r="J470" i="2" s="1"/>
  <c r="H471" i="2"/>
  <c r="I463" i="4" l="1"/>
  <c r="R464" i="4"/>
  <c r="K462" i="4"/>
  <c r="I471" i="3"/>
  <c r="K470" i="3"/>
  <c r="I471" i="2"/>
  <c r="K470" i="2"/>
  <c r="O463" i="4" l="1"/>
  <c r="J463" i="4" s="1"/>
  <c r="K463" i="4"/>
  <c r="Q464" i="4"/>
  <c r="H464" i="4"/>
  <c r="O471" i="3"/>
  <c r="J471" i="3" s="1"/>
  <c r="H472" i="3"/>
  <c r="O471" i="2"/>
  <c r="J471" i="2" s="1"/>
  <c r="H472" i="2"/>
  <c r="I464" i="4" l="1"/>
  <c r="R465" i="4"/>
  <c r="I472" i="3"/>
  <c r="K471" i="3"/>
  <c r="I472" i="2"/>
  <c r="K471" i="2"/>
  <c r="O464" i="4" l="1"/>
  <c r="J464" i="4" s="1"/>
  <c r="K464" i="4"/>
  <c r="Q465" i="4"/>
  <c r="H465" i="4"/>
  <c r="O472" i="3"/>
  <c r="J472" i="3" s="1"/>
  <c r="H473" i="3"/>
  <c r="O472" i="2"/>
  <c r="J472" i="2" s="1"/>
  <c r="H473" i="2"/>
  <c r="I465" i="4" l="1"/>
  <c r="R466" i="4"/>
  <c r="I473" i="3"/>
  <c r="K472" i="3"/>
  <c r="I473" i="2"/>
  <c r="K472" i="2"/>
  <c r="O465" i="4" l="1"/>
  <c r="J465" i="4" s="1"/>
  <c r="K465" i="4"/>
  <c r="H466" i="4"/>
  <c r="Q466" i="4"/>
  <c r="O473" i="3"/>
  <c r="J473" i="3" s="1"/>
  <c r="H474" i="3"/>
  <c r="O473" i="2"/>
  <c r="J473" i="2" s="1"/>
  <c r="H474" i="2"/>
  <c r="I466" i="4" l="1"/>
  <c r="R467" i="4"/>
  <c r="I474" i="3"/>
  <c r="K473" i="3"/>
  <c r="I474" i="2"/>
  <c r="K473" i="2"/>
  <c r="O466" i="4" l="1"/>
  <c r="J466" i="4" s="1"/>
  <c r="K466" i="4"/>
  <c r="Q467" i="4"/>
  <c r="H467" i="4"/>
  <c r="O474" i="3"/>
  <c r="J474" i="3" s="1"/>
  <c r="H475" i="3"/>
  <c r="O474" i="2"/>
  <c r="J474" i="2" s="1"/>
  <c r="H475" i="2"/>
  <c r="I467" i="4" l="1"/>
  <c r="R468" i="4"/>
  <c r="I475" i="3"/>
  <c r="K474" i="3"/>
  <c r="I475" i="2"/>
  <c r="K474" i="2"/>
  <c r="O467" i="4" l="1"/>
  <c r="J467" i="4" s="1"/>
  <c r="K467" i="4"/>
  <c r="Q468" i="4"/>
  <c r="H468" i="4"/>
  <c r="O475" i="3"/>
  <c r="J475" i="3" s="1"/>
  <c r="H476" i="3"/>
  <c r="O475" i="2"/>
  <c r="J475" i="2" s="1"/>
  <c r="H476" i="2"/>
  <c r="I468" i="4" l="1"/>
  <c r="R469" i="4"/>
  <c r="I476" i="3"/>
  <c r="K475" i="3"/>
  <c r="I476" i="2"/>
  <c r="K475" i="2"/>
  <c r="O468" i="4" l="1"/>
  <c r="J468" i="4" s="1"/>
  <c r="K468" i="4"/>
  <c r="Q469" i="4"/>
  <c r="H469" i="4"/>
  <c r="O476" i="3"/>
  <c r="J476" i="3" s="1"/>
  <c r="H477" i="3"/>
  <c r="O476" i="2"/>
  <c r="J476" i="2" s="1"/>
  <c r="H477" i="2"/>
  <c r="I469" i="4" l="1"/>
  <c r="R470" i="4"/>
  <c r="I477" i="3"/>
  <c r="K476" i="3"/>
  <c r="I477" i="2"/>
  <c r="K476" i="2"/>
  <c r="O469" i="4" l="1"/>
  <c r="J469" i="4" s="1"/>
  <c r="K469" i="4"/>
  <c r="Q470" i="4"/>
  <c r="H470" i="4"/>
  <c r="O477" i="3"/>
  <c r="J477" i="3" s="1"/>
  <c r="H478" i="3"/>
  <c r="O477" i="2"/>
  <c r="J477" i="2" s="1"/>
  <c r="H478" i="2"/>
  <c r="I470" i="4" l="1"/>
  <c r="R471" i="4"/>
  <c r="I478" i="3"/>
  <c r="K477" i="3"/>
  <c r="I478" i="2"/>
  <c r="K477" i="2"/>
  <c r="O470" i="4" l="1"/>
  <c r="J470" i="4" s="1"/>
  <c r="K470" i="4"/>
  <c r="Q471" i="4"/>
  <c r="H471" i="4"/>
  <c r="O478" i="3"/>
  <c r="J478" i="3" s="1"/>
  <c r="H479" i="3"/>
  <c r="O478" i="2"/>
  <c r="J478" i="2" s="1"/>
  <c r="H479" i="2"/>
  <c r="I471" i="4" l="1"/>
  <c r="R472" i="4"/>
  <c r="I479" i="3"/>
  <c r="K478" i="3"/>
  <c r="I479" i="2"/>
  <c r="K478" i="2"/>
  <c r="O471" i="4" l="1"/>
  <c r="J471" i="4" s="1"/>
  <c r="Q472" i="4"/>
  <c r="H472" i="4"/>
  <c r="O479" i="3"/>
  <c r="J479" i="3" s="1"/>
  <c r="H480" i="3"/>
  <c r="O479" i="2"/>
  <c r="J479" i="2" s="1"/>
  <c r="H480" i="2"/>
  <c r="I472" i="4" l="1"/>
  <c r="R473" i="4"/>
  <c r="K471" i="4"/>
  <c r="I480" i="3"/>
  <c r="K479" i="3"/>
  <c r="I480" i="2"/>
  <c r="K479" i="2"/>
  <c r="O472" i="4" l="1"/>
  <c r="J472" i="4" s="1"/>
  <c r="K472" i="4"/>
  <c r="Q473" i="4"/>
  <c r="H473" i="4"/>
  <c r="O480" i="3"/>
  <c r="J480" i="3" s="1"/>
  <c r="H481" i="3"/>
  <c r="O480" i="2"/>
  <c r="J480" i="2" s="1"/>
  <c r="H481" i="2"/>
  <c r="I473" i="4" l="1"/>
  <c r="R474" i="4"/>
  <c r="I481" i="3"/>
  <c r="K480" i="3"/>
  <c r="I481" i="2"/>
  <c r="K480" i="2"/>
  <c r="O473" i="4" l="1"/>
  <c r="J473" i="4" s="1"/>
  <c r="K473" i="4"/>
  <c r="Q474" i="4"/>
  <c r="H474" i="4"/>
  <c r="O481" i="3"/>
  <c r="J481" i="3" s="1"/>
  <c r="H482" i="3"/>
  <c r="O481" i="2"/>
  <c r="J481" i="2" s="1"/>
  <c r="H482" i="2"/>
  <c r="I474" i="4" l="1"/>
  <c r="R475" i="4"/>
  <c r="I482" i="3"/>
  <c r="K481" i="3"/>
  <c r="I482" i="2"/>
  <c r="K481" i="2"/>
  <c r="O474" i="4" l="1"/>
  <c r="J474" i="4" s="1"/>
  <c r="K474" i="4"/>
  <c r="H475" i="4"/>
  <c r="Q475" i="4"/>
  <c r="O482" i="3"/>
  <c r="J482" i="3" s="1"/>
  <c r="H483" i="3"/>
  <c r="O482" i="2"/>
  <c r="J482" i="2" s="1"/>
  <c r="H483" i="2"/>
  <c r="I475" i="4" l="1"/>
  <c r="R476" i="4"/>
  <c r="I483" i="3"/>
  <c r="K482" i="3"/>
  <c r="I483" i="2"/>
  <c r="K482" i="2"/>
  <c r="O475" i="4" l="1"/>
  <c r="J475" i="4" s="1"/>
  <c r="K475" i="4"/>
  <c r="Q476" i="4"/>
  <c r="H476" i="4"/>
  <c r="O483" i="3"/>
  <c r="J483" i="3" s="1"/>
  <c r="H484" i="3"/>
  <c r="O483" i="2"/>
  <c r="J483" i="2" s="1"/>
  <c r="H484" i="2"/>
  <c r="I476" i="4" l="1"/>
  <c r="R477" i="4"/>
  <c r="I484" i="3"/>
  <c r="K483" i="3"/>
  <c r="I484" i="2"/>
  <c r="K483" i="2"/>
  <c r="O476" i="4" l="1"/>
  <c r="J476" i="4" s="1"/>
  <c r="K476" i="4"/>
  <c r="H477" i="4"/>
  <c r="Q477" i="4"/>
  <c r="O484" i="3"/>
  <c r="J484" i="3" s="1"/>
  <c r="H485" i="3"/>
  <c r="O484" i="2"/>
  <c r="J484" i="2" s="1"/>
  <c r="H485" i="2"/>
  <c r="I477" i="4" l="1"/>
  <c r="R478" i="4"/>
  <c r="I485" i="3"/>
  <c r="K484" i="3"/>
  <c r="I485" i="2"/>
  <c r="K484" i="2"/>
  <c r="O477" i="4" l="1"/>
  <c r="J477" i="4" s="1"/>
  <c r="K477" i="4"/>
  <c r="Q478" i="4"/>
  <c r="H478" i="4"/>
  <c r="O485" i="3"/>
  <c r="J485" i="3" s="1"/>
  <c r="H486" i="3"/>
  <c r="O485" i="2"/>
  <c r="J485" i="2" s="1"/>
  <c r="H486" i="2"/>
  <c r="I478" i="4" l="1"/>
  <c r="R479" i="4"/>
  <c r="I486" i="3"/>
  <c r="K485" i="3"/>
  <c r="I486" i="2"/>
  <c r="K485" i="2"/>
  <c r="O478" i="4" l="1"/>
  <c r="J478" i="4" s="1"/>
  <c r="K478" i="4"/>
  <c r="Q479" i="4"/>
  <c r="H479" i="4"/>
  <c r="O486" i="3"/>
  <c r="J486" i="3" s="1"/>
  <c r="H487" i="3"/>
  <c r="O486" i="2"/>
  <c r="J486" i="2" s="1"/>
  <c r="H487" i="2"/>
  <c r="I479" i="4" l="1"/>
  <c r="R480" i="4"/>
  <c r="I487" i="3"/>
  <c r="K486" i="3"/>
  <c r="I487" i="2"/>
  <c r="K486" i="2"/>
  <c r="O479" i="4" l="1"/>
  <c r="J479" i="4" s="1"/>
  <c r="K479" i="4"/>
  <c r="Q480" i="4"/>
  <c r="H480" i="4"/>
  <c r="O487" i="3"/>
  <c r="J487" i="3" s="1"/>
  <c r="H488" i="3"/>
  <c r="O487" i="2"/>
  <c r="J487" i="2" s="1"/>
  <c r="H488" i="2"/>
  <c r="I480" i="4" l="1"/>
  <c r="R481" i="4"/>
  <c r="I488" i="3"/>
  <c r="K487" i="3"/>
  <c r="I488" i="2"/>
  <c r="K487" i="2"/>
  <c r="O480" i="4" l="1"/>
  <c r="J480" i="4" s="1"/>
  <c r="K480" i="4"/>
  <c r="Q481" i="4"/>
  <c r="H481" i="4"/>
  <c r="O488" i="3"/>
  <c r="J488" i="3" s="1"/>
  <c r="H489" i="3"/>
  <c r="O488" i="2"/>
  <c r="J488" i="2" s="1"/>
  <c r="K488" i="2"/>
  <c r="H489" i="2"/>
  <c r="I481" i="4" l="1"/>
  <c r="R482" i="4"/>
  <c r="I489" i="3"/>
  <c r="K488" i="3"/>
  <c r="I489" i="2"/>
  <c r="O481" i="4" l="1"/>
  <c r="J481" i="4" s="1"/>
  <c r="K481" i="4"/>
  <c r="Q482" i="4"/>
  <c r="H482" i="4"/>
  <c r="O489" i="3"/>
  <c r="J489" i="3" s="1"/>
  <c r="H490" i="3"/>
  <c r="O489" i="2"/>
  <c r="J489" i="2" s="1"/>
  <c r="H490" i="2"/>
  <c r="I482" i="4" l="1"/>
  <c r="R483" i="4"/>
  <c r="K489" i="2"/>
  <c r="I490" i="3"/>
  <c r="K489" i="3"/>
  <c r="I490" i="2"/>
  <c r="O482" i="4" l="1"/>
  <c r="J482" i="4" s="1"/>
  <c r="Q483" i="4"/>
  <c r="H483" i="4"/>
  <c r="O490" i="3"/>
  <c r="J490" i="3" s="1"/>
  <c r="H491" i="3"/>
  <c r="O490" i="2"/>
  <c r="J490" i="2" s="1"/>
  <c r="H491" i="2"/>
  <c r="I483" i="4" l="1"/>
  <c r="R484" i="4"/>
  <c r="K482" i="4"/>
  <c r="K490" i="2"/>
  <c r="I491" i="3"/>
  <c r="K490" i="3"/>
  <c r="I491" i="2"/>
  <c r="O483" i="4" l="1"/>
  <c r="J483" i="4" s="1"/>
  <c r="K483" i="4"/>
  <c r="Q484" i="4"/>
  <c r="H484" i="4"/>
  <c r="O491" i="3"/>
  <c r="J491" i="3" s="1"/>
  <c r="H492" i="3"/>
  <c r="O491" i="2"/>
  <c r="J491" i="2" s="1"/>
  <c r="K491" i="2"/>
  <c r="H492" i="2"/>
  <c r="I484" i="4" l="1"/>
  <c r="R485" i="4"/>
  <c r="I492" i="3"/>
  <c r="K491" i="3"/>
  <c r="I492" i="2"/>
  <c r="O484" i="4" l="1"/>
  <c r="J484" i="4" s="1"/>
  <c r="K484" i="4"/>
  <c r="Q485" i="4"/>
  <c r="H485" i="4"/>
  <c r="O492" i="3"/>
  <c r="J492" i="3" s="1"/>
  <c r="H493" i="3"/>
  <c r="O492" i="2"/>
  <c r="J492" i="2" s="1"/>
  <c r="H493" i="2"/>
  <c r="I485" i="4" l="1"/>
  <c r="R486" i="4"/>
  <c r="K492" i="2"/>
  <c r="I493" i="3"/>
  <c r="K492" i="3"/>
  <c r="I493" i="2"/>
  <c r="O485" i="4" l="1"/>
  <c r="J485" i="4" s="1"/>
  <c r="Q486" i="4"/>
  <c r="H486" i="4"/>
  <c r="O493" i="3"/>
  <c r="J493" i="3" s="1"/>
  <c r="H494" i="3"/>
  <c r="O493" i="2"/>
  <c r="J493" i="2" s="1"/>
  <c r="H494" i="2"/>
  <c r="I486" i="4" l="1"/>
  <c r="R487" i="4"/>
  <c r="K485" i="4"/>
  <c r="K493" i="2"/>
  <c r="I494" i="3"/>
  <c r="K493" i="3"/>
  <c r="I494" i="2"/>
  <c r="O486" i="4" l="1"/>
  <c r="J486" i="4" s="1"/>
  <c r="K486" i="4"/>
  <c r="Q487" i="4"/>
  <c r="H487" i="4"/>
  <c r="O494" i="3"/>
  <c r="J494" i="3" s="1"/>
  <c r="H495" i="3"/>
  <c r="O494" i="2"/>
  <c r="J494" i="2" s="1"/>
  <c r="H495" i="2"/>
  <c r="I487" i="4" l="1"/>
  <c r="R488" i="4"/>
  <c r="K494" i="2"/>
  <c r="I495" i="3"/>
  <c r="K494" i="3"/>
  <c r="I495" i="2"/>
  <c r="O487" i="4" l="1"/>
  <c r="J487" i="4" s="1"/>
  <c r="K487" i="4"/>
  <c r="Q488" i="4"/>
  <c r="H488" i="4"/>
  <c r="O495" i="3"/>
  <c r="J495" i="3" s="1"/>
  <c r="H496" i="3"/>
  <c r="O495" i="2"/>
  <c r="J495" i="2" s="1"/>
  <c r="H496" i="2"/>
  <c r="I488" i="4" l="1"/>
  <c r="R489" i="4"/>
  <c r="K495" i="2"/>
  <c r="I496" i="3"/>
  <c r="K495" i="3"/>
  <c r="I496" i="2"/>
  <c r="O488" i="4" l="1"/>
  <c r="J488" i="4" s="1"/>
  <c r="K488" i="4"/>
  <c r="Q489" i="4"/>
  <c r="H489" i="4"/>
  <c r="O496" i="3"/>
  <c r="J496" i="3" s="1"/>
  <c r="H497" i="3"/>
  <c r="O496" i="2"/>
  <c r="J496" i="2" s="1"/>
  <c r="K496" i="2"/>
  <c r="H497" i="2"/>
  <c r="I489" i="4" l="1"/>
  <c r="R490" i="4"/>
  <c r="I497" i="3"/>
  <c r="K496" i="3"/>
  <c r="I497" i="2"/>
  <c r="O489" i="4" l="1"/>
  <c r="J489" i="4" s="1"/>
  <c r="K489" i="4"/>
  <c r="Q490" i="4"/>
  <c r="H490" i="4"/>
  <c r="O497" i="3"/>
  <c r="J497" i="3" s="1"/>
  <c r="H498" i="3"/>
  <c r="O497" i="2"/>
  <c r="J497" i="2" s="1"/>
  <c r="H498" i="2"/>
  <c r="I490" i="4" l="1"/>
  <c r="R491" i="4"/>
  <c r="K497" i="2"/>
  <c r="I498" i="3"/>
  <c r="K497" i="3"/>
  <c r="I498" i="2"/>
  <c r="O490" i="4" l="1"/>
  <c r="J490" i="4" s="1"/>
  <c r="K490" i="4"/>
  <c r="Q491" i="4"/>
  <c r="H491" i="4"/>
  <c r="O498" i="3"/>
  <c r="J498" i="3" s="1"/>
  <c r="H499" i="3"/>
  <c r="O498" i="2"/>
  <c r="J498" i="2" s="1"/>
  <c r="H499" i="2"/>
  <c r="I491" i="4" l="1"/>
  <c r="R492" i="4"/>
  <c r="K498" i="2"/>
  <c r="I499" i="3"/>
  <c r="K498" i="3"/>
  <c r="I499" i="2"/>
  <c r="O491" i="4" l="1"/>
  <c r="J491" i="4" s="1"/>
  <c r="K491" i="4"/>
  <c r="Q492" i="4"/>
  <c r="H492" i="4"/>
  <c r="O499" i="3"/>
  <c r="J499" i="3" s="1"/>
  <c r="H500" i="3"/>
  <c r="O499" i="2"/>
  <c r="J499" i="2" s="1"/>
  <c r="K499" i="2"/>
  <c r="H500" i="2"/>
  <c r="I492" i="4" l="1"/>
  <c r="R493" i="4"/>
  <c r="I500" i="3"/>
  <c r="K499" i="3"/>
  <c r="I500" i="2"/>
  <c r="O492" i="4" l="1"/>
  <c r="J492" i="4" s="1"/>
  <c r="K492" i="4"/>
  <c r="Q493" i="4"/>
  <c r="H493" i="4"/>
  <c r="O500" i="3"/>
  <c r="J500" i="3" s="1"/>
  <c r="H501" i="3"/>
  <c r="O500" i="2"/>
  <c r="J500" i="2" s="1"/>
  <c r="H501" i="2"/>
  <c r="I493" i="4" l="1"/>
  <c r="R494" i="4"/>
  <c r="K500" i="2"/>
  <c r="I501" i="3"/>
  <c r="K500" i="3"/>
  <c r="I501" i="2"/>
  <c r="O493" i="4" l="1"/>
  <c r="J493" i="4" s="1"/>
  <c r="K493" i="4"/>
  <c r="Q494" i="4"/>
  <c r="H494" i="4"/>
  <c r="O501" i="3"/>
  <c r="J501" i="3" s="1"/>
  <c r="H502" i="3"/>
  <c r="O501" i="2"/>
  <c r="J501" i="2" s="1"/>
  <c r="H502" i="2"/>
  <c r="I494" i="4" l="1"/>
  <c r="R495" i="4"/>
  <c r="K501" i="2"/>
  <c r="I502" i="3"/>
  <c r="K501" i="3"/>
  <c r="I502" i="2"/>
  <c r="O494" i="4" l="1"/>
  <c r="J494" i="4" s="1"/>
  <c r="K494" i="4"/>
  <c r="Q495" i="4"/>
  <c r="H495" i="4"/>
  <c r="O502" i="3"/>
  <c r="J502" i="3" s="1"/>
  <c r="H503" i="3"/>
  <c r="O502" i="2"/>
  <c r="J502" i="2" s="1"/>
  <c r="K502" i="2"/>
  <c r="H503" i="2"/>
  <c r="I495" i="4" l="1"/>
  <c r="R496" i="4"/>
  <c r="I503" i="3"/>
  <c r="K502" i="3"/>
  <c r="I503" i="2"/>
  <c r="O495" i="4" l="1"/>
  <c r="J495" i="4" s="1"/>
  <c r="K495" i="4"/>
  <c r="Q496" i="4"/>
  <c r="H496" i="4"/>
  <c r="O503" i="3"/>
  <c r="J503" i="3" s="1"/>
  <c r="H504" i="3"/>
  <c r="O503" i="2"/>
  <c r="J503" i="2" s="1"/>
  <c r="K503" i="2"/>
  <c r="H504" i="2"/>
  <c r="I496" i="4" l="1"/>
  <c r="R497" i="4"/>
  <c r="I504" i="3"/>
  <c r="K503" i="3"/>
  <c r="I504" i="2"/>
  <c r="O496" i="4" l="1"/>
  <c r="J496" i="4" s="1"/>
  <c r="K496" i="4"/>
  <c r="Q497" i="4"/>
  <c r="H497" i="4"/>
  <c r="O504" i="3"/>
  <c r="J504" i="3" s="1"/>
  <c r="H505" i="3"/>
  <c r="O504" i="2"/>
  <c r="J504" i="2" s="1"/>
  <c r="H505" i="2"/>
  <c r="I497" i="4" l="1"/>
  <c r="R498" i="4"/>
  <c r="K504" i="2"/>
  <c r="I505" i="3"/>
  <c r="K504" i="3"/>
  <c r="I505" i="2"/>
  <c r="O497" i="4" l="1"/>
  <c r="J497" i="4" s="1"/>
  <c r="K497" i="4"/>
  <c r="Q498" i="4"/>
  <c r="H498" i="4"/>
  <c r="O505" i="3"/>
  <c r="J505" i="3" s="1"/>
  <c r="H506" i="3"/>
  <c r="O505" i="2"/>
  <c r="J505" i="2" s="1"/>
  <c r="H506" i="2"/>
  <c r="I498" i="4" l="1"/>
  <c r="R499" i="4"/>
  <c r="K505" i="2"/>
  <c r="I506" i="3"/>
  <c r="K505" i="3"/>
  <c r="I506" i="2"/>
  <c r="O498" i="4" l="1"/>
  <c r="J498" i="4" s="1"/>
  <c r="K498" i="4"/>
  <c r="Q499" i="4"/>
  <c r="H499" i="4"/>
  <c r="O506" i="3"/>
  <c r="J506" i="3" s="1"/>
  <c r="H507" i="3"/>
  <c r="O506" i="2"/>
  <c r="J506" i="2" s="1"/>
  <c r="K506" i="2"/>
  <c r="H507" i="2"/>
  <c r="I499" i="4" l="1"/>
  <c r="R500" i="4"/>
  <c r="I507" i="3"/>
  <c r="K506" i="3"/>
  <c r="I507" i="2"/>
  <c r="O499" i="4" l="1"/>
  <c r="J499" i="4" s="1"/>
  <c r="K499" i="4"/>
  <c r="Q500" i="4"/>
  <c r="H500" i="4"/>
  <c r="L507" i="3"/>
  <c r="M507" i="3" s="1"/>
  <c r="O507" i="3"/>
  <c r="J507" i="3" s="1"/>
  <c r="L11" i="3"/>
  <c r="M11" i="3" s="1"/>
  <c r="H508" i="3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151" i="3"/>
  <c r="M151" i="3" s="1"/>
  <c r="L152" i="3"/>
  <c r="M152" i="3" s="1"/>
  <c r="L153" i="3"/>
  <c r="M153" i="3" s="1"/>
  <c r="L154" i="3"/>
  <c r="M154" i="3" s="1"/>
  <c r="L155" i="3"/>
  <c r="M155" i="3" s="1"/>
  <c r="L156" i="3"/>
  <c r="M156" i="3" s="1"/>
  <c r="L157" i="3"/>
  <c r="M157" i="3" s="1"/>
  <c r="L158" i="3"/>
  <c r="M158" i="3" s="1"/>
  <c r="L159" i="3"/>
  <c r="M159" i="3" s="1"/>
  <c r="L160" i="3"/>
  <c r="M160" i="3" s="1"/>
  <c r="L161" i="3"/>
  <c r="M161" i="3" s="1"/>
  <c r="L162" i="3"/>
  <c r="M162" i="3" s="1"/>
  <c r="L163" i="3"/>
  <c r="M163" i="3" s="1"/>
  <c r="L164" i="3"/>
  <c r="M164" i="3" s="1"/>
  <c r="L165" i="3"/>
  <c r="M165" i="3" s="1"/>
  <c r="L166" i="3"/>
  <c r="M166" i="3" s="1"/>
  <c r="L167" i="3"/>
  <c r="M167" i="3" s="1"/>
  <c r="L168" i="3"/>
  <c r="M168" i="3" s="1"/>
  <c r="L169" i="3"/>
  <c r="M169" i="3" s="1"/>
  <c r="L170" i="3"/>
  <c r="M170" i="3" s="1"/>
  <c r="L171" i="3"/>
  <c r="M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M177" i="3" s="1"/>
  <c r="L178" i="3"/>
  <c r="M178" i="3" s="1"/>
  <c r="L179" i="3"/>
  <c r="M179" i="3" s="1"/>
  <c r="L180" i="3"/>
  <c r="M180" i="3" s="1"/>
  <c r="L181" i="3"/>
  <c r="M181" i="3" s="1"/>
  <c r="L182" i="3"/>
  <c r="M182" i="3" s="1"/>
  <c r="L183" i="3"/>
  <c r="M183" i="3" s="1"/>
  <c r="L184" i="3"/>
  <c r="M184" i="3" s="1"/>
  <c r="L185" i="3"/>
  <c r="M185" i="3" s="1"/>
  <c r="L186" i="3"/>
  <c r="M186" i="3" s="1"/>
  <c r="L187" i="3"/>
  <c r="M187" i="3" s="1"/>
  <c r="L188" i="3"/>
  <c r="M188" i="3" s="1"/>
  <c r="L189" i="3"/>
  <c r="M189" i="3" s="1"/>
  <c r="L190" i="3"/>
  <c r="M190" i="3" s="1"/>
  <c r="L191" i="3"/>
  <c r="M191" i="3" s="1"/>
  <c r="L192" i="3"/>
  <c r="M192" i="3" s="1"/>
  <c r="L193" i="3"/>
  <c r="M193" i="3" s="1"/>
  <c r="L194" i="3"/>
  <c r="M194" i="3" s="1"/>
  <c r="L195" i="3"/>
  <c r="M195" i="3" s="1"/>
  <c r="L196" i="3"/>
  <c r="M196" i="3" s="1"/>
  <c r="L197" i="3"/>
  <c r="M197" i="3" s="1"/>
  <c r="L198" i="3"/>
  <c r="M198" i="3" s="1"/>
  <c r="L199" i="3"/>
  <c r="M199" i="3" s="1"/>
  <c r="L200" i="3"/>
  <c r="M200" i="3" s="1"/>
  <c r="L201" i="3"/>
  <c r="M201" i="3" s="1"/>
  <c r="L202" i="3"/>
  <c r="M202" i="3" s="1"/>
  <c r="L203" i="3"/>
  <c r="M203" i="3" s="1"/>
  <c r="L204" i="3"/>
  <c r="M204" i="3" s="1"/>
  <c r="L205" i="3"/>
  <c r="M205" i="3" s="1"/>
  <c r="L206" i="3"/>
  <c r="M206" i="3" s="1"/>
  <c r="L207" i="3"/>
  <c r="M207" i="3" s="1"/>
  <c r="L208" i="3"/>
  <c r="M208" i="3" s="1"/>
  <c r="L209" i="3"/>
  <c r="M209" i="3" s="1"/>
  <c r="L210" i="3"/>
  <c r="M210" i="3" s="1"/>
  <c r="L211" i="3"/>
  <c r="M211" i="3" s="1"/>
  <c r="L212" i="3"/>
  <c r="M212" i="3" s="1"/>
  <c r="L213" i="3"/>
  <c r="M213" i="3" s="1"/>
  <c r="L214" i="3"/>
  <c r="M214" i="3" s="1"/>
  <c r="L215" i="3"/>
  <c r="M215" i="3" s="1"/>
  <c r="L216" i="3"/>
  <c r="M216" i="3" s="1"/>
  <c r="L217" i="3"/>
  <c r="M217" i="3" s="1"/>
  <c r="L218" i="3"/>
  <c r="M218" i="3" s="1"/>
  <c r="L219" i="3"/>
  <c r="M219" i="3" s="1"/>
  <c r="L220" i="3"/>
  <c r="M220" i="3" s="1"/>
  <c r="L221" i="3"/>
  <c r="M221" i="3" s="1"/>
  <c r="L222" i="3"/>
  <c r="M222" i="3" s="1"/>
  <c r="L223" i="3"/>
  <c r="M223" i="3" s="1"/>
  <c r="L224" i="3"/>
  <c r="M224" i="3" s="1"/>
  <c r="L225" i="3"/>
  <c r="M225" i="3" s="1"/>
  <c r="L226" i="3"/>
  <c r="M226" i="3" s="1"/>
  <c r="L227" i="3"/>
  <c r="M227" i="3" s="1"/>
  <c r="L228" i="3"/>
  <c r="M228" i="3" s="1"/>
  <c r="L229" i="3"/>
  <c r="M229" i="3" s="1"/>
  <c r="L230" i="3"/>
  <c r="M230" i="3" s="1"/>
  <c r="L231" i="3"/>
  <c r="M231" i="3" s="1"/>
  <c r="L232" i="3"/>
  <c r="M232" i="3" s="1"/>
  <c r="L233" i="3"/>
  <c r="M233" i="3" s="1"/>
  <c r="L234" i="3"/>
  <c r="M234" i="3" s="1"/>
  <c r="L235" i="3"/>
  <c r="M235" i="3" s="1"/>
  <c r="L236" i="3"/>
  <c r="M236" i="3" s="1"/>
  <c r="L237" i="3"/>
  <c r="M237" i="3" s="1"/>
  <c r="L238" i="3"/>
  <c r="M238" i="3" s="1"/>
  <c r="L239" i="3"/>
  <c r="M239" i="3" s="1"/>
  <c r="L240" i="3"/>
  <c r="M240" i="3" s="1"/>
  <c r="L241" i="3"/>
  <c r="M241" i="3" s="1"/>
  <c r="L242" i="3"/>
  <c r="M242" i="3" s="1"/>
  <c r="L243" i="3"/>
  <c r="M243" i="3" s="1"/>
  <c r="L244" i="3"/>
  <c r="M244" i="3" s="1"/>
  <c r="L245" i="3"/>
  <c r="M245" i="3" s="1"/>
  <c r="L246" i="3"/>
  <c r="M246" i="3" s="1"/>
  <c r="L247" i="3"/>
  <c r="M247" i="3" s="1"/>
  <c r="L248" i="3"/>
  <c r="M248" i="3" s="1"/>
  <c r="L249" i="3"/>
  <c r="M249" i="3" s="1"/>
  <c r="L250" i="3"/>
  <c r="M250" i="3" s="1"/>
  <c r="L251" i="3"/>
  <c r="M251" i="3" s="1"/>
  <c r="L252" i="3"/>
  <c r="M252" i="3" s="1"/>
  <c r="L253" i="3"/>
  <c r="M253" i="3" s="1"/>
  <c r="L254" i="3"/>
  <c r="M254" i="3" s="1"/>
  <c r="L255" i="3"/>
  <c r="M255" i="3" s="1"/>
  <c r="L256" i="3"/>
  <c r="M256" i="3" s="1"/>
  <c r="L257" i="3"/>
  <c r="M257" i="3" s="1"/>
  <c r="L258" i="3"/>
  <c r="M258" i="3" s="1"/>
  <c r="L259" i="3"/>
  <c r="M259" i="3" s="1"/>
  <c r="L260" i="3"/>
  <c r="M260" i="3" s="1"/>
  <c r="L261" i="3"/>
  <c r="M261" i="3" s="1"/>
  <c r="L262" i="3"/>
  <c r="M262" i="3" s="1"/>
  <c r="L263" i="3"/>
  <c r="M263" i="3" s="1"/>
  <c r="L264" i="3"/>
  <c r="M264" i="3" s="1"/>
  <c r="L265" i="3"/>
  <c r="M265" i="3" s="1"/>
  <c r="L266" i="3"/>
  <c r="M266" i="3" s="1"/>
  <c r="L267" i="3"/>
  <c r="M267" i="3" s="1"/>
  <c r="L268" i="3"/>
  <c r="M268" i="3" s="1"/>
  <c r="L269" i="3"/>
  <c r="M269" i="3" s="1"/>
  <c r="L270" i="3"/>
  <c r="M270" i="3" s="1"/>
  <c r="L271" i="3"/>
  <c r="M271" i="3" s="1"/>
  <c r="L272" i="3"/>
  <c r="M272" i="3" s="1"/>
  <c r="L273" i="3"/>
  <c r="M273" i="3" s="1"/>
  <c r="L274" i="3"/>
  <c r="M274" i="3" s="1"/>
  <c r="L275" i="3"/>
  <c r="M275" i="3" s="1"/>
  <c r="L276" i="3"/>
  <c r="M276" i="3" s="1"/>
  <c r="L277" i="3"/>
  <c r="M277" i="3" s="1"/>
  <c r="L278" i="3"/>
  <c r="M278" i="3" s="1"/>
  <c r="L279" i="3"/>
  <c r="M279" i="3" s="1"/>
  <c r="L280" i="3"/>
  <c r="M280" i="3" s="1"/>
  <c r="L281" i="3"/>
  <c r="M281" i="3" s="1"/>
  <c r="L282" i="3"/>
  <c r="M282" i="3" s="1"/>
  <c r="L283" i="3"/>
  <c r="M283" i="3" s="1"/>
  <c r="L284" i="3"/>
  <c r="M284" i="3" s="1"/>
  <c r="L285" i="3"/>
  <c r="M285" i="3" s="1"/>
  <c r="L286" i="3"/>
  <c r="M286" i="3" s="1"/>
  <c r="L287" i="3"/>
  <c r="M287" i="3" s="1"/>
  <c r="L288" i="3"/>
  <c r="M288" i="3" s="1"/>
  <c r="L289" i="3"/>
  <c r="M289" i="3" s="1"/>
  <c r="L290" i="3"/>
  <c r="M290" i="3" s="1"/>
  <c r="L291" i="3"/>
  <c r="M291" i="3" s="1"/>
  <c r="L292" i="3"/>
  <c r="M292" i="3" s="1"/>
  <c r="L293" i="3"/>
  <c r="M293" i="3" s="1"/>
  <c r="L294" i="3"/>
  <c r="M294" i="3" s="1"/>
  <c r="L295" i="3"/>
  <c r="M295" i="3" s="1"/>
  <c r="L296" i="3"/>
  <c r="M296" i="3" s="1"/>
  <c r="L297" i="3"/>
  <c r="M297" i="3" s="1"/>
  <c r="L298" i="3"/>
  <c r="M298" i="3" s="1"/>
  <c r="L299" i="3"/>
  <c r="M299" i="3" s="1"/>
  <c r="L300" i="3"/>
  <c r="M300" i="3" s="1"/>
  <c r="L301" i="3"/>
  <c r="M301" i="3" s="1"/>
  <c r="L302" i="3"/>
  <c r="M302" i="3" s="1"/>
  <c r="L303" i="3"/>
  <c r="M303" i="3" s="1"/>
  <c r="L304" i="3"/>
  <c r="M304" i="3" s="1"/>
  <c r="L305" i="3"/>
  <c r="M305" i="3" s="1"/>
  <c r="L306" i="3"/>
  <c r="M306" i="3" s="1"/>
  <c r="L307" i="3"/>
  <c r="M307" i="3" s="1"/>
  <c r="L308" i="3"/>
  <c r="M308" i="3" s="1"/>
  <c r="L309" i="3"/>
  <c r="M309" i="3" s="1"/>
  <c r="L310" i="3"/>
  <c r="M310" i="3" s="1"/>
  <c r="L311" i="3"/>
  <c r="M311" i="3" s="1"/>
  <c r="L312" i="3"/>
  <c r="M312" i="3" s="1"/>
  <c r="L313" i="3"/>
  <c r="M313" i="3" s="1"/>
  <c r="L314" i="3"/>
  <c r="M314" i="3" s="1"/>
  <c r="L315" i="3"/>
  <c r="M315" i="3" s="1"/>
  <c r="L316" i="3"/>
  <c r="M316" i="3" s="1"/>
  <c r="L317" i="3"/>
  <c r="M317" i="3" s="1"/>
  <c r="L318" i="3"/>
  <c r="M318" i="3" s="1"/>
  <c r="L319" i="3"/>
  <c r="M319" i="3" s="1"/>
  <c r="L320" i="3"/>
  <c r="M320" i="3" s="1"/>
  <c r="L321" i="3"/>
  <c r="M321" i="3" s="1"/>
  <c r="L322" i="3"/>
  <c r="M322" i="3" s="1"/>
  <c r="L323" i="3"/>
  <c r="M323" i="3" s="1"/>
  <c r="L324" i="3"/>
  <c r="M324" i="3" s="1"/>
  <c r="L325" i="3"/>
  <c r="M325" i="3" s="1"/>
  <c r="L326" i="3"/>
  <c r="M326" i="3" s="1"/>
  <c r="L327" i="3"/>
  <c r="M327" i="3" s="1"/>
  <c r="L328" i="3"/>
  <c r="M328" i="3" s="1"/>
  <c r="L329" i="3"/>
  <c r="M329" i="3" s="1"/>
  <c r="L330" i="3"/>
  <c r="M330" i="3" s="1"/>
  <c r="L331" i="3"/>
  <c r="M331" i="3" s="1"/>
  <c r="L332" i="3"/>
  <c r="M332" i="3" s="1"/>
  <c r="L333" i="3"/>
  <c r="M333" i="3" s="1"/>
  <c r="L334" i="3"/>
  <c r="M334" i="3" s="1"/>
  <c r="L335" i="3"/>
  <c r="M335" i="3" s="1"/>
  <c r="L336" i="3"/>
  <c r="M336" i="3" s="1"/>
  <c r="L337" i="3"/>
  <c r="M337" i="3" s="1"/>
  <c r="L338" i="3"/>
  <c r="M338" i="3" s="1"/>
  <c r="L339" i="3"/>
  <c r="M339" i="3" s="1"/>
  <c r="L340" i="3"/>
  <c r="M340" i="3" s="1"/>
  <c r="L341" i="3"/>
  <c r="M341" i="3" s="1"/>
  <c r="L342" i="3"/>
  <c r="M342" i="3" s="1"/>
  <c r="L343" i="3"/>
  <c r="M343" i="3" s="1"/>
  <c r="L344" i="3"/>
  <c r="M344" i="3" s="1"/>
  <c r="L345" i="3"/>
  <c r="M345" i="3" s="1"/>
  <c r="L346" i="3"/>
  <c r="M346" i="3" s="1"/>
  <c r="L347" i="3"/>
  <c r="M347" i="3" s="1"/>
  <c r="L348" i="3"/>
  <c r="M348" i="3" s="1"/>
  <c r="L349" i="3"/>
  <c r="M349" i="3" s="1"/>
  <c r="L350" i="3"/>
  <c r="M350" i="3" s="1"/>
  <c r="L351" i="3"/>
  <c r="M351" i="3" s="1"/>
  <c r="L352" i="3"/>
  <c r="M352" i="3" s="1"/>
  <c r="L353" i="3"/>
  <c r="M353" i="3" s="1"/>
  <c r="L354" i="3"/>
  <c r="M354" i="3" s="1"/>
  <c r="L355" i="3"/>
  <c r="M355" i="3" s="1"/>
  <c r="L356" i="3"/>
  <c r="M356" i="3" s="1"/>
  <c r="L357" i="3"/>
  <c r="M357" i="3" s="1"/>
  <c r="L358" i="3"/>
  <c r="M358" i="3" s="1"/>
  <c r="L359" i="3"/>
  <c r="M359" i="3" s="1"/>
  <c r="L360" i="3"/>
  <c r="M360" i="3" s="1"/>
  <c r="L361" i="3"/>
  <c r="M361" i="3" s="1"/>
  <c r="L362" i="3"/>
  <c r="M362" i="3" s="1"/>
  <c r="L363" i="3"/>
  <c r="M363" i="3" s="1"/>
  <c r="L364" i="3"/>
  <c r="M364" i="3" s="1"/>
  <c r="L365" i="3"/>
  <c r="M365" i="3" s="1"/>
  <c r="L366" i="3"/>
  <c r="M366" i="3" s="1"/>
  <c r="L367" i="3"/>
  <c r="M367" i="3" s="1"/>
  <c r="L368" i="3"/>
  <c r="M368" i="3" s="1"/>
  <c r="L369" i="3"/>
  <c r="M369" i="3" s="1"/>
  <c r="L370" i="3"/>
  <c r="M370" i="3" s="1"/>
  <c r="L371" i="3"/>
  <c r="M371" i="3" s="1"/>
  <c r="L372" i="3"/>
  <c r="M372" i="3" s="1"/>
  <c r="L373" i="3"/>
  <c r="M373" i="3" s="1"/>
  <c r="L374" i="3"/>
  <c r="M374" i="3" s="1"/>
  <c r="L375" i="3"/>
  <c r="M375" i="3" s="1"/>
  <c r="L376" i="3"/>
  <c r="M376" i="3" s="1"/>
  <c r="L377" i="3"/>
  <c r="M377" i="3" s="1"/>
  <c r="L378" i="3"/>
  <c r="M378" i="3" s="1"/>
  <c r="L379" i="3"/>
  <c r="M379" i="3" s="1"/>
  <c r="L380" i="3"/>
  <c r="M380" i="3" s="1"/>
  <c r="L381" i="3"/>
  <c r="M381" i="3" s="1"/>
  <c r="L382" i="3"/>
  <c r="M382" i="3" s="1"/>
  <c r="L383" i="3"/>
  <c r="M383" i="3" s="1"/>
  <c r="L384" i="3"/>
  <c r="M384" i="3" s="1"/>
  <c r="L385" i="3"/>
  <c r="M385" i="3" s="1"/>
  <c r="L386" i="3"/>
  <c r="M386" i="3" s="1"/>
  <c r="L387" i="3"/>
  <c r="M387" i="3" s="1"/>
  <c r="L388" i="3"/>
  <c r="M388" i="3" s="1"/>
  <c r="L389" i="3"/>
  <c r="M389" i="3" s="1"/>
  <c r="L390" i="3"/>
  <c r="M390" i="3" s="1"/>
  <c r="L391" i="3"/>
  <c r="M391" i="3" s="1"/>
  <c r="L392" i="3"/>
  <c r="M392" i="3" s="1"/>
  <c r="L393" i="3"/>
  <c r="M393" i="3" s="1"/>
  <c r="L394" i="3"/>
  <c r="M394" i="3" s="1"/>
  <c r="L395" i="3"/>
  <c r="M395" i="3" s="1"/>
  <c r="L396" i="3"/>
  <c r="M396" i="3" s="1"/>
  <c r="L397" i="3"/>
  <c r="M397" i="3" s="1"/>
  <c r="L398" i="3"/>
  <c r="M398" i="3" s="1"/>
  <c r="L399" i="3"/>
  <c r="M399" i="3" s="1"/>
  <c r="L400" i="3"/>
  <c r="M400" i="3" s="1"/>
  <c r="L401" i="3"/>
  <c r="M401" i="3" s="1"/>
  <c r="L402" i="3"/>
  <c r="M402" i="3" s="1"/>
  <c r="L403" i="3"/>
  <c r="M403" i="3" s="1"/>
  <c r="L404" i="3"/>
  <c r="M404" i="3" s="1"/>
  <c r="L405" i="3"/>
  <c r="M405" i="3" s="1"/>
  <c r="L406" i="3"/>
  <c r="M406" i="3" s="1"/>
  <c r="L407" i="3"/>
  <c r="M407" i="3" s="1"/>
  <c r="L408" i="3"/>
  <c r="M408" i="3" s="1"/>
  <c r="L409" i="3"/>
  <c r="M409" i="3" s="1"/>
  <c r="L410" i="3"/>
  <c r="M410" i="3" s="1"/>
  <c r="L411" i="3"/>
  <c r="M411" i="3" s="1"/>
  <c r="L412" i="3"/>
  <c r="M412" i="3" s="1"/>
  <c r="L413" i="3"/>
  <c r="M413" i="3" s="1"/>
  <c r="L414" i="3"/>
  <c r="M414" i="3" s="1"/>
  <c r="L415" i="3"/>
  <c r="M415" i="3" s="1"/>
  <c r="L416" i="3"/>
  <c r="M416" i="3" s="1"/>
  <c r="L417" i="3"/>
  <c r="M417" i="3" s="1"/>
  <c r="L418" i="3"/>
  <c r="M418" i="3" s="1"/>
  <c r="L419" i="3"/>
  <c r="M419" i="3" s="1"/>
  <c r="L420" i="3"/>
  <c r="M420" i="3" s="1"/>
  <c r="L421" i="3"/>
  <c r="M421" i="3" s="1"/>
  <c r="L422" i="3"/>
  <c r="M422" i="3" s="1"/>
  <c r="L423" i="3"/>
  <c r="M423" i="3" s="1"/>
  <c r="L424" i="3"/>
  <c r="M424" i="3" s="1"/>
  <c r="L425" i="3"/>
  <c r="M425" i="3" s="1"/>
  <c r="L426" i="3"/>
  <c r="M426" i="3" s="1"/>
  <c r="L427" i="3"/>
  <c r="M427" i="3" s="1"/>
  <c r="L428" i="3"/>
  <c r="M428" i="3" s="1"/>
  <c r="L429" i="3"/>
  <c r="M429" i="3" s="1"/>
  <c r="L430" i="3"/>
  <c r="M430" i="3" s="1"/>
  <c r="L431" i="3"/>
  <c r="M431" i="3" s="1"/>
  <c r="L432" i="3"/>
  <c r="M432" i="3" s="1"/>
  <c r="L433" i="3"/>
  <c r="M433" i="3" s="1"/>
  <c r="L434" i="3"/>
  <c r="M434" i="3" s="1"/>
  <c r="L435" i="3"/>
  <c r="M435" i="3" s="1"/>
  <c r="L436" i="3"/>
  <c r="M436" i="3" s="1"/>
  <c r="L437" i="3"/>
  <c r="M437" i="3" s="1"/>
  <c r="L438" i="3"/>
  <c r="M438" i="3" s="1"/>
  <c r="L439" i="3"/>
  <c r="M439" i="3" s="1"/>
  <c r="L440" i="3"/>
  <c r="M440" i="3" s="1"/>
  <c r="L441" i="3"/>
  <c r="M441" i="3" s="1"/>
  <c r="L442" i="3"/>
  <c r="M442" i="3" s="1"/>
  <c r="L443" i="3"/>
  <c r="M443" i="3" s="1"/>
  <c r="L444" i="3"/>
  <c r="M444" i="3" s="1"/>
  <c r="L445" i="3"/>
  <c r="M445" i="3" s="1"/>
  <c r="L446" i="3"/>
  <c r="M446" i="3" s="1"/>
  <c r="L447" i="3"/>
  <c r="M447" i="3" s="1"/>
  <c r="L448" i="3"/>
  <c r="M448" i="3" s="1"/>
  <c r="L449" i="3"/>
  <c r="M449" i="3" s="1"/>
  <c r="L450" i="3"/>
  <c r="M450" i="3" s="1"/>
  <c r="L451" i="3"/>
  <c r="M451" i="3" s="1"/>
  <c r="L452" i="3"/>
  <c r="M452" i="3" s="1"/>
  <c r="L453" i="3"/>
  <c r="M453" i="3" s="1"/>
  <c r="L454" i="3"/>
  <c r="M454" i="3" s="1"/>
  <c r="L455" i="3"/>
  <c r="M455" i="3" s="1"/>
  <c r="L456" i="3"/>
  <c r="M456" i="3" s="1"/>
  <c r="L457" i="3"/>
  <c r="M457" i="3" s="1"/>
  <c r="L458" i="3"/>
  <c r="M458" i="3" s="1"/>
  <c r="L459" i="3"/>
  <c r="M459" i="3" s="1"/>
  <c r="L460" i="3"/>
  <c r="M460" i="3" s="1"/>
  <c r="L461" i="3"/>
  <c r="M461" i="3" s="1"/>
  <c r="L462" i="3"/>
  <c r="M462" i="3" s="1"/>
  <c r="L463" i="3"/>
  <c r="M463" i="3" s="1"/>
  <c r="L464" i="3"/>
  <c r="M464" i="3" s="1"/>
  <c r="L465" i="3"/>
  <c r="M465" i="3" s="1"/>
  <c r="L466" i="3"/>
  <c r="M466" i="3" s="1"/>
  <c r="L467" i="3"/>
  <c r="M467" i="3" s="1"/>
  <c r="L468" i="3"/>
  <c r="M468" i="3" s="1"/>
  <c r="L469" i="3"/>
  <c r="M469" i="3" s="1"/>
  <c r="L470" i="3"/>
  <c r="M470" i="3" s="1"/>
  <c r="L471" i="3"/>
  <c r="M471" i="3" s="1"/>
  <c r="L472" i="3"/>
  <c r="M472" i="3" s="1"/>
  <c r="L473" i="3"/>
  <c r="M473" i="3" s="1"/>
  <c r="L474" i="3"/>
  <c r="M474" i="3" s="1"/>
  <c r="L475" i="3"/>
  <c r="M475" i="3" s="1"/>
  <c r="L476" i="3"/>
  <c r="M476" i="3" s="1"/>
  <c r="L477" i="3"/>
  <c r="M477" i="3" s="1"/>
  <c r="L478" i="3"/>
  <c r="M478" i="3" s="1"/>
  <c r="L479" i="3"/>
  <c r="M479" i="3" s="1"/>
  <c r="L480" i="3"/>
  <c r="M480" i="3" s="1"/>
  <c r="L481" i="3"/>
  <c r="M481" i="3" s="1"/>
  <c r="L482" i="3"/>
  <c r="M482" i="3" s="1"/>
  <c r="L483" i="3"/>
  <c r="M483" i="3" s="1"/>
  <c r="L484" i="3"/>
  <c r="M484" i="3" s="1"/>
  <c r="L485" i="3"/>
  <c r="M485" i="3" s="1"/>
  <c r="L486" i="3"/>
  <c r="M486" i="3" s="1"/>
  <c r="L487" i="3"/>
  <c r="M487" i="3" s="1"/>
  <c r="L488" i="3"/>
  <c r="M488" i="3" s="1"/>
  <c r="L489" i="3"/>
  <c r="M489" i="3" s="1"/>
  <c r="L490" i="3"/>
  <c r="M490" i="3" s="1"/>
  <c r="L491" i="3"/>
  <c r="M491" i="3" s="1"/>
  <c r="L492" i="3"/>
  <c r="M492" i="3" s="1"/>
  <c r="L493" i="3"/>
  <c r="M493" i="3" s="1"/>
  <c r="L494" i="3"/>
  <c r="M494" i="3" s="1"/>
  <c r="L495" i="3"/>
  <c r="M495" i="3" s="1"/>
  <c r="L496" i="3"/>
  <c r="M496" i="3" s="1"/>
  <c r="L497" i="3"/>
  <c r="M497" i="3" s="1"/>
  <c r="L498" i="3"/>
  <c r="M498" i="3" s="1"/>
  <c r="L499" i="3"/>
  <c r="M499" i="3" s="1"/>
  <c r="L500" i="3"/>
  <c r="M500" i="3" s="1"/>
  <c r="L501" i="3"/>
  <c r="M501" i="3" s="1"/>
  <c r="L506" i="3"/>
  <c r="M506" i="3" s="1"/>
  <c r="L505" i="3"/>
  <c r="M505" i="3" s="1"/>
  <c r="L504" i="3"/>
  <c r="M504" i="3" s="1"/>
  <c r="L503" i="3"/>
  <c r="M503" i="3" s="1"/>
  <c r="L502" i="3"/>
  <c r="M502" i="3" s="1"/>
  <c r="O507" i="2"/>
  <c r="J507" i="2" s="1"/>
  <c r="L507" i="2"/>
  <c r="M507" i="2" s="1"/>
  <c r="H508" i="2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M229" i="2" s="1"/>
  <c r="L230" i="2"/>
  <c r="M230" i="2" s="1"/>
  <c r="L231" i="2"/>
  <c r="M231" i="2" s="1"/>
  <c r="L232" i="2"/>
  <c r="M232" i="2" s="1"/>
  <c r="L233" i="2"/>
  <c r="M233" i="2" s="1"/>
  <c r="L234" i="2"/>
  <c r="M234" i="2" s="1"/>
  <c r="L235" i="2"/>
  <c r="M235" i="2" s="1"/>
  <c r="L236" i="2"/>
  <c r="M236" i="2" s="1"/>
  <c r="L237" i="2"/>
  <c r="M237" i="2" s="1"/>
  <c r="L238" i="2"/>
  <c r="M238" i="2" s="1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M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255" i="2"/>
  <c r="M255" i="2" s="1"/>
  <c r="L256" i="2"/>
  <c r="M256" i="2" s="1"/>
  <c r="L257" i="2"/>
  <c r="M257" i="2" s="1"/>
  <c r="L258" i="2"/>
  <c r="M258" i="2" s="1"/>
  <c r="L259" i="2"/>
  <c r="M259" i="2" s="1"/>
  <c r="L260" i="2"/>
  <c r="M260" i="2" s="1"/>
  <c r="L261" i="2"/>
  <c r="M261" i="2" s="1"/>
  <c r="L262" i="2"/>
  <c r="M262" i="2" s="1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M269" i="2" s="1"/>
  <c r="L270" i="2"/>
  <c r="M270" i="2" s="1"/>
  <c r="L271" i="2"/>
  <c r="M271" i="2" s="1"/>
  <c r="L272" i="2"/>
  <c r="M272" i="2" s="1"/>
  <c r="L273" i="2"/>
  <c r="M273" i="2" s="1"/>
  <c r="L274" i="2"/>
  <c r="M274" i="2" s="1"/>
  <c r="L275" i="2"/>
  <c r="M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M285" i="2" s="1"/>
  <c r="L286" i="2"/>
  <c r="M286" i="2" s="1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M309" i="2" s="1"/>
  <c r="L310" i="2"/>
  <c r="M310" i="2" s="1"/>
  <c r="L311" i="2"/>
  <c r="M311" i="2" s="1"/>
  <c r="L312" i="2"/>
  <c r="M312" i="2" s="1"/>
  <c r="L313" i="2"/>
  <c r="M313" i="2" s="1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M31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M334" i="2" s="1"/>
  <c r="L335" i="2"/>
  <c r="M335" i="2" s="1"/>
  <c r="L336" i="2"/>
  <c r="M336" i="2" s="1"/>
  <c r="L337" i="2"/>
  <c r="M337" i="2" s="1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M349" i="2" s="1"/>
  <c r="L350" i="2"/>
  <c r="M350" i="2" s="1"/>
  <c r="L351" i="2"/>
  <c r="M351" i="2" s="1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M357" i="2" s="1"/>
  <c r="L358" i="2"/>
  <c r="M358" i="2" s="1"/>
  <c r="L359" i="2"/>
  <c r="M359" i="2" s="1"/>
  <c r="L360" i="2"/>
  <c r="M360" i="2" s="1"/>
  <c r="L361" i="2"/>
  <c r="M361" i="2" s="1"/>
  <c r="L362" i="2"/>
  <c r="M362" i="2" s="1"/>
  <c r="L363" i="2"/>
  <c r="M363" i="2" s="1"/>
  <c r="L364" i="2"/>
  <c r="M364" i="2" s="1"/>
  <c r="L365" i="2"/>
  <c r="M365" i="2" s="1"/>
  <c r="L366" i="2"/>
  <c r="M366" i="2" s="1"/>
  <c r="L367" i="2"/>
  <c r="M367" i="2" s="1"/>
  <c r="L368" i="2"/>
  <c r="M368" i="2" s="1"/>
  <c r="L369" i="2"/>
  <c r="M369" i="2" s="1"/>
  <c r="L370" i="2"/>
  <c r="M370" i="2" s="1"/>
  <c r="L371" i="2"/>
  <c r="M371" i="2" s="1"/>
  <c r="L372" i="2"/>
  <c r="M372" i="2" s="1"/>
  <c r="L373" i="2"/>
  <c r="M373" i="2" s="1"/>
  <c r="L374" i="2"/>
  <c r="M374" i="2" s="1"/>
  <c r="L375" i="2"/>
  <c r="M375" i="2" s="1"/>
  <c r="L376" i="2"/>
  <c r="M376" i="2" s="1"/>
  <c r="L377" i="2"/>
  <c r="M377" i="2" s="1"/>
  <c r="L378" i="2"/>
  <c r="M378" i="2" s="1"/>
  <c r="L379" i="2"/>
  <c r="M379" i="2" s="1"/>
  <c r="L380" i="2"/>
  <c r="M380" i="2" s="1"/>
  <c r="L381" i="2"/>
  <c r="M381" i="2" s="1"/>
  <c r="L382" i="2"/>
  <c r="M382" i="2" s="1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M397" i="2" s="1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M405" i="2" s="1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M413" i="2" s="1"/>
  <c r="L414" i="2"/>
  <c r="M414" i="2" s="1"/>
  <c r="L415" i="2"/>
  <c r="M415" i="2" s="1"/>
  <c r="L416" i="2"/>
  <c r="M416" i="2" s="1"/>
  <c r="L417" i="2"/>
  <c r="M417" i="2" s="1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M428" i="2" s="1"/>
  <c r="L429" i="2"/>
  <c r="M429" i="2" s="1"/>
  <c r="L430" i="2"/>
  <c r="M430" i="2" s="1"/>
  <c r="L431" i="2"/>
  <c r="M431" i="2" s="1"/>
  <c r="L432" i="2"/>
  <c r="M432" i="2" s="1"/>
  <c r="L433" i="2"/>
  <c r="M433" i="2" s="1"/>
  <c r="L434" i="2"/>
  <c r="M434" i="2" s="1"/>
  <c r="L435" i="2"/>
  <c r="M435" i="2" s="1"/>
  <c r="L436" i="2"/>
  <c r="M436" i="2" s="1"/>
  <c r="L437" i="2"/>
  <c r="M437" i="2" s="1"/>
  <c r="L438" i="2"/>
  <c r="M438" i="2" s="1"/>
  <c r="L439" i="2"/>
  <c r="M439" i="2" s="1"/>
  <c r="L440" i="2"/>
  <c r="M440" i="2" s="1"/>
  <c r="L441" i="2"/>
  <c r="M441" i="2" s="1"/>
  <c r="L442" i="2"/>
  <c r="M442" i="2" s="1"/>
  <c r="L443" i="2"/>
  <c r="M443" i="2" s="1"/>
  <c r="L444" i="2"/>
  <c r="M444" i="2" s="1"/>
  <c r="L445" i="2"/>
  <c r="M445" i="2" s="1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M451" i="2" s="1"/>
  <c r="L452" i="2"/>
  <c r="M452" i="2" s="1"/>
  <c r="L453" i="2"/>
  <c r="M453" i="2" s="1"/>
  <c r="L454" i="2"/>
  <c r="M454" i="2" s="1"/>
  <c r="L455" i="2"/>
  <c r="M455" i="2" s="1"/>
  <c r="L456" i="2"/>
  <c r="M456" i="2" s="1"/>
  <c r="L457" i="2"/>
  <c r="M457" i="2" s="1"/>
  <c r="L458" i="2"/>
  <c r="M458" i="2" s="1"/>
  <c r="L459" i="2"/>
  <c r="M459" i="2" s="1"/>
  <c r="L460" i="2"/>
  <c r="M460" i="2" s="1"/>
  <c r="L461" i="2"/>
  <c r="M461" i="2" s="1"/>
  <c r="L462" i="2"/>
  <c r="M462" i="2" s="1"/>
  <c r="L463" i="2"/>
  <c r="M463" i="2" s="1"/>
  <c r="L464" i="2"/>
  <c r="M464" i="2" s="1"/>
  <c r="L465" i="2"/>
  <c r="M465" i="2" s="1"/>
  <c r="L466" i="2"/>
  <c r="M466" i="2" s="1"/>
  <c r="L467" i="2"/>
  <c r="M467" i="2" s="1"/>
  <c r="L468" i="2"/>
  <c r="M468" i="2" s="1"/>
  <c r="L469" i="2"/>
  <c r="M469" i="2" s="1"/>
  <c r="L470" i="2"/>
  <c r="M470" i="2" s="1"/>
  <c r="L471" i="2"/>
  <c r="M471" i="2" s="1"/>
  <c r="L472" i="2"/>
  <c r="M472" i="2" s="1"/>
  <c r="L473" i="2"/>
  <c r="M473" i="2" s="1"/>
  <c r="L474" i="2"/>
  <c r="M474" i="2" s="1"/>
  <c r="L475" i="2"/>
  <c r="M475" i="2" s="1"/>
  <c r="L476" i="2"/>
  <c r="M476" i="2" s="1"/>
  <c r="L477" i="2"/>
  <c r="M477" i="2" s="1"/>
  <c r="L478" i="2"/>
  <c r="M478" i="2" s="1"/>
  <c r="L479" i="2"/>
  <c r="M479" i="2" s="1"/>
  <c r="L480" i="2"/>
  <c r="M480" i="2" s="1"/>
  <c r="L481" i="2"/>
  <c r="M481" i="2" s="1"/>
  <c r="L482" i="2"/>
  <c r="M482" i="2" s="1"/>
  <c r="L483" i="2"/>
  <c r="M483" i="2" s="1"/>
  <c r="L484" i="2"/>
  <c r="M484" i="2" s="1"/>
  <c r="L485" i="2"/>
  <c r="M485" i="2" s="1"/>
  <c r="L486" i="2"/>
  <c r="M486" i="2" s="1"/>
  <c r="L487" i="2"/>
  <c r="M487" i="2" s="1"/>
  <c r="L488" i="2"/>
  <c r="M488" i="2" s="1"/>
  <c r="L489" i="2"/>
  <c r="M489" i="2" s="1"/>
  <c r="L490" i="2"/>
  <c r="M490" i="2" s="1"/>
  <c r="L491" i="2"/>
  <c r="M491" i="2" s="1"/>
  <c r="L492" i="2"/>
  <c r="M492" i="2" s="1"/>
  <c r="L493" i="2"/>
  <c r="M493" i="2" s="1"/>
  <c r="L494" i="2"/>
  <c r="M494" i="2" s="1"/>
  <c r="L495" i="2"/>
  <c r="M495" i="2" s="1"/>
  <c r="L496" i="2"/>
  <c r="M496" i="2" s="1"/>
  <c r="L497" i="2"/>
  <c r="M497" i="2" s="1"/>
  <c r="L498" i="2"/>
  <c r="M498" i="2" s="1"/>
  <c r="L499" i="2"/>
  <c r="M499" i="2" s="1"/>
  <c r="L500" i="2"/>
  <c r="M500" i="2" s="1"/>
  <c r="L501" i="2"/>
  <c r="M501" i="2" s="1"/>
  <c r="L506" i="2"/>
  <c r="M506" i="2" s="1"/>
  <c r="L504" i="2"/>
  <c r="M504" i="2" s="1"/>
  <c r="L505" i="2"/>
  <c r="M505" i="2" s="1"/>
  <c r="L503" i="2"/>
  <c r="M503" i="2" s="1"/>
  <c r="L502" i="2"/>
  <c r="M502" i="2" s="1"/>
  <c r="I500" i="4" l="1"/>
  <c r="R501" i="4"/>
  <c r="K507" i="2"/>
  <c r="I508" i="3"/>
  <c r="K507" i="3"/>
  <c r="I508" i="2"/>
  <c r="L8" i="3"/>
  <c r="M8" i="3" s="1"/>
  <c r="L9" i="3"/>
  <c r="M9" i="3" s="1"/>
  <c r="L10" i="3"/>
  <c r="M10" i="3" s="1"/>
  <c r="O500" i="4" l="1"/>
  <c r="J500" i="4" s="1"/>
  <c r="Q501" i="4"/>
  <c r="H501" i="4"/>
  <c r="L508" i="3"/>
  <c r="M508" i="3" s="1"/>
  <c r="O508" i="3"/>
  <c r="J508" i="3" s="1"/>
  <c r="H509" i="3"/>
  <c r="O508" i="2"/>
  <c r="J508" i="2" s="1"/>
  <c r="L508" i="2"/>
  <c r="M508" i="2" s="1"/>
  <c r="H509" i="2"/>
  <c r="I501" i="4" l="1"/>
  <c r="R502" i="4"/>
  <c r="K500" i="4"/>
  <c r="K508" i="2"/>
  <c r="I509" i="3"/>
  <c r="K508" i="3"/>
  <c r="I509" i="2"/>
  <c r="O501" i="4" l="1"/>
  <c r="J501" i="4" s="1"/>
  <c r="K501" i="4"/>
  <c r="Q502" i="4"/>
  <c r="H502" i="4"/>
  <c r="L509" i="3"/>
  <c r="M509" i="3" s="1"/>
  <c r="O509" i="3"/>
  <c r="J509" i="3" s="1"/>
  <c r="H510" i="3"/>
  <c r="O509" i="2"/>
  <c r="J509" i="2" s="1"/>
  <c r="L509" i="2"/>
  <c r="M509" i="2" s="1"/>
  <c r="K509" i="2"/>
  <c r="H510" i="2"/>
  <c r="I502" i="4" l="1"/>
  <c r="R503" i="4"/>
  <c r="I510" i="3"/>
  <c r="K509" i="3"/>
  <c r="I510" i="2"/>
  <c r="O502" i="4" l="1"/>
  <c r="J502" i="4" s="1"/>
  <c r="Q503" i="4"/>
  <c r="H503" i="4"/>
  <c r="L510" i="3"/>
  <c r="M510" i="3" s="1"/>
  <c r="O510" i="3"/>
  <c r="J510" i="3" s="1"/>
  <c r="H511" i="3"/>
  <c r="O510" i="2"/>
  <c r="J510" i="2" s="1"/>
  <c r="L510" i="2"/>
  <c r="M510" i="2" s="1"/>
  <c r="K510" i="2"/>
  <c r="H511" i="2"/>
  <c r="I503" i="4" l="1"/>
  <c r="R504" i="4"/>
  <c r="K502" i="4"/>
  <c r="I511" i="3"/>
  <c r="K510" i="3"/>
  <c r="I511" i="2"/>
  <c r="O503" i="4" l="1"/>
  <c r="J503" i="4" s="1"/>
  <c r="K503" i="4"/>
  <c r="H504" i="4"/>
  <c r="Q504" i="4"/>
  <c r="L511" i="3"/>
  <c r="M511" i="3" s="1"/>
  <c r="O511" i="3"/>
  <c r="J511" i="3" s="1"/>
  <c r="H512" i="3"/>
  <c r="O511" i="2"/>
  <c r="J511" i="2" s="1"/>
  <c r="L511" i="2"/>
  <c r="M511" i="2" s="1"/>
  <c r="K511" i="2"/>
  <c r="H512" i="2"/>
  <c r="I504" i="4" l="1"/>
  <c r="R505" i="4"/>
  <c r="I512" i="3"/>
  <c r="K511" i="3"/>
  <c r="I512" i="2"/>
  <c r="O504" i="4" l="1"/>
  <c r="J504" i="4" s="1"/>
  <c r="K504" i="4"/>
  <c r="Q505" i="4"/>
  <c r="H505" i="4"/>
  <c r="L512" i="3"/>
  <c r="M512" i="3" s="1"/>
  <c r="O512" i="3"/>
  <c r="J512" i="3" s="1"/>
  <c r="H513" i="3"/>
  <c r="O512" i="2"/>
  <c r="J512" i="2" s="1"/>
  <c r="L512" i="2"/>
  <c r="M512" i="2" s="1"/>
  <c r="K512" i="2"/>
  <c r="H513" i="2"/>
  <c r="I505" i="4" l="1"/>
  <c r="R506" i="4"/>
  <c r="I513" i="3"/>
  <c r="K512" i="3"/>
  <c r="I513" i="2"/>
  <c r="O505" i="4" l="1"/>
  <c r="J505" i="4" s="1"/>
  <c r="H506" i="4"/>
  <c r="Q506" i="4"/>
  <c r="L513" i="3"/>
  <c r="M513" i="3" s="1"/>
  <c r="O513" i="3"/>
  <c r="J513" i="3" s="1"/>
  <c r="H514" i="3"/>
  <c r="O513" i="2"/>
  <c r="J513" i="2" s="1"/>
  <c r="L513" i="2"/>
  <c r="M513" i="2" s="1"/>
  <c r="K513" i="2"/>
  <c r="H514" i="2"/>
  <c r="I506" i="4" l="1"/>
  <c r="R507" i="4"/>
  <c r="K505" i="4"/>
  <c r="I514" i="3"/>
  <c r="K513" i="3"/>
  <c r="I514" i="2"/>
  <c r="O506" i="4" l="1"/>
  <c r="J506" i="4" s="1"/>
  <c r="K506" i="4"/>
  <c r="H507" i="4"/>
  <c r="Q507" i="4"/>
  <c r="L514" i="3"/>
  <c r="M514" i="3" s="1"/>
  <c r="O514" i="3"/>
  <c r="J514" i="3" s="1"/>
  <c r="H515" i="3"/>
  <c r="O514" i="2"/>
  <c r="J514" i="2" s="1"/>
  <c r="L514" i="2"/>
  <c r="M514" i="2" s="1"/>
  <c r="H515" i="2"/>
  <c r="E703" i="1"/>
  <c r="D703" i="1"/>
  <c r="E701" i="1"/>
  <c r="D701" i="1"/>
  <c r="E700" i="1"/>
  <c r="D700" i="1"/>
  <c r="E698" i="1"/>
  <c r="D698" i="1"/>
  <c r="E696" i="1"/>
  <c r="D696" i="1"/>
  <c r="E693" i="1"/>
  <c r="D693" i="1"/>
  <c r="E689" i="1"/>
  <c r="D689" i="1"/>
  <c r="E688" i="1"/>
  <c r="D688" i="1"/>
  <c r="E687" i="1"/>
  <c r="D687" i="1"/>
  <c r="E685" i="1"/>
  <c r="D685" i="1"/>
  <c r="E683" i="1"/>
  <c r="D683" i="1"/>
  <c r="E682" i="1"/>
  <c r="D682" i="1"/>
  <c r="E677" i="1"/>
  <c r="D677" i="1"/>
  <c r="E669" i="1"/>
  <c r="D669" i="1"/>
  <c r="E666" i="1"/>
  <c r="D666" i="1"/>
  <c r="E665" i="1"/>
  <c r="D665" i="1"/>
  <c r="E664" i="1"/>
  <c r="D664" i="1"/>
  <c r="E663" i="1"/>
  <c r="D663" i="1"/>
  <c r="E661" i="1"/>
  <c r="D661" i="1"/>
  <c r="E660" i="1"/>
  <c r="D660" i="1"/>
  <c r="E659" i="1"/>
  <c r="D659" i="1"/>
  <c r="E657" i="1"/>
  <c r="D657" i="1"/>
  <c r="E656" i="1"/>
  <c r="D656" i="1"/>
  <c r="E655" i="1"/>
  <c r="D655" i="1"/>
  <c r="E653" i="1"/>
  <c r="D653" i="1"/>
  <c r="E650" i="1"/>
  <c r="D650" i="1"/>
  <c r="E647" i="1"/>
  <c r="D647" i="1"/>
  <c r="E646" i="1"/>
  <c r="D646" i="1"/>
  <c r="E645" i="1"/>
  <c r="D645" i="1"/>
  <c r="E644" i="1"/>
  <c r="D644" i="1"/>
  <c r="E639" i="1"/>
  <c r="D639" i="1"/>
  <c r="E637" i="1"/>
  <c r="D637" i="1"/>
  <c r="E633" i="1"/>
  <c r="D633" i="1"/>
  <c r="E631" i="1"/>
  <c r="D631" i="1"/>
  <c r="E630" i="1"/>
  <c r="D630" i="1"/>
  <c r="E626" i="1"/>
  <c r="D626" i="1"/>
  <c r="E622" i="1"/>
  <c r="D622" i="1"/>
  <c r="E621" i="1"/>
  <c r="D621" i="1"/>
  <c r="E620" i="1"/>
  <c r="D620" i="1"/>
  <c r="E607" i="1"/>
  <c r="D607" i="1"/>
  <c r="E603" i="1"/>
  <c r="D603" i="1"/>
  <c r="E600" i="1"/>
  <c r="D600" i="1"/>
  <c r="E598" i="1"/>
  <c r="D598" i="1"/>
  <c r="E597" i="1"/>
  <c r="D597" i="1"/>
  <c r="E596" i="1"/>
  <c r="D596" i="1"/>
  <c r="E591" i="1"/>
  <c r="D591" i="1"/>
  <c r="E590" i="1"/>
  <c r="D590" i="1"/>
  <c r="E589" i="1"/>
  <c r="D589" i="1"/>
  <c r="E588" i="1"/>
  <c r="D588" i="1"/>
  <c r="E584" i="1"/>
  <c r="D584" i="1"/>
  <c r="E583" i="1"/>
  <c r="D583" i="1"/>
  <c r="E581" i="1"/>
  <c r="D581" i="1"/>
  <c r="E577" i="1"/>
  <c r="D577" i="1"/>
  <c r="E576" i="1"/>
  <c r="D576" i="1"/>
  <c r="E574" i="1"/>
  <c r="D574" i="1"/>
  <c r="E570" i="1"/>
  <c r="D570" i="1"/>
  <c r="E569" i="1"/>
  <c r="E565" i="1"/>
  <c r="E561" i="1"/>
  <c r="E560" i="1"/>
  <c r="E559" i="1"/>
  <c r="E556" i="1"/>
  <c r="E554" i="1"/>
  <c r="E553" i="1"/>
  <c r="E546" i="1"/>
  <c r="E544" i="1"/>
  <c r="E542" i="1"/>
  <c r="E540" i="1"/>
  <c r="E539" i="1"/>
  <c r="E537" i="1"/>
  <c r="E535" i="1"/>
  <c r="E534" i="1"/>
  <c r="E531" i="1"/>
  <c r="E529" i="1"/>
  <c r="E525" i="1"/>
  <c r="E524" i="1"/>
  <c r="E523" i="1"/>
  <c r="E519" i="1"/>
  <c r="E517" i="1"/>
  <c r="E516" i="1"/>
  <c r="E514" i="1"/>
  <c r="E513" i="1"/>
  <c r="E512" i="1"/>
  <c r="E511" i="1"/>
  <c r="E506" i="1"/>
  <c r="E505" i="1"/>
  <c r="E502" i="1"/>
  <c r="E501" i="1"/>
  <c r="E500" i="1"/>
  <c r="E499" i="1"/>
  <c r="E497" i="1"/>
  <c r="E494" i="1"/>
  <c r="E493" i="1"/>
  <c r="E492" i="1"/>
  <c r="E491" i="1"/>
  <c r="E490" i="1"/>
  <c r="E489" i="1"/>
  <c r="E488" i="1"/>
  <c r="E487" i="1"/>
  <c r="E485" i="1"/>
  <c r="E482" i="1"/>
  <c r="E479" i="1"/>
  <c r="E478" i="1"/>
  <c r="E477" i="1"/>
  <c r="E476" i="1"/>
  <c r="E475" i="1"/>
  <c r="E472" i="1"/>
  <c r="E471" i="1"/>
  <c r="E470" i="1"/>
  <c r="E469" i="1"/>
  <c r="E468" i="1"/>
  <c r="E467" i="1"/>
  <c r="E466" i="1"/>
  <c r="E465" i="1"/>
  <c r="E464" i="1"/>
  <c r="E463" i="1"/>
  <c r="E462" i="1"/>
  <c r="E458" i="1"/>
  <c r="E457" i="1"/>
  <c r="E456" i="1"/>
  <c r="E455" i="1"/>
  <c r="E454" i="1"/>
  <c r="E453" i="1"/>
  <c r="E452" i="1"/>
  <c r="E450" i="1"/>
  <c r="E449" i="1"/>
  <c r="E448" i="1"/>
  <c r="E447" i="1"/>
  <c r="E446" i="1"/>
  <c r="E445" i="1"/>
  <c r="E443" i="1"/>
  <c r="E441" i="1"/>
  <c r="E439" i="1"/>
  <c r="E438" i="1"/>
  <c r="E437" i="1"/>
  <c r="E436" i="1"/>
  <c r="E435" i="1"/>
  <c r="E433" i="1"/>
  <c r="E432" i="1"/>
  <c r="E431" i="1"/>
  <c r="E430" i="1"/>
  <c r="E429" i="1"/>
  <c r="E427" i="1"/>
  <c r="E426" i="1"/>
  <c r="E425" i="1"/>
  <c r="E424" i="1"/>
  <c r="E421" i="1"/>
  <c r="E419" i="1"/>
  <c r="E417" i="1"/>
  <c r="E414" i="1"/>
  <c r="E413" i="1"/>
  <c r="E411" i="1"/>
  <c r="E410" i="1"/>
  <c r="E409" i="1"/>
  <c r="E408" i="1"/>
  <c r="E407" i="1"/>
  <c r="E406" i="1"/>
  <c r="E404" i="1"/>
  <c r="E403" i="1"/>
  <c r="E402" i="1"/>
  <c r="E401" i="1"/>
  <c r="E400" i="1"/>
  <c r="E399" i="1"/>
  <c r="E398" i="1"/>
  <c r="E397" i="1"/>
  <c r="E396" i="1"/>
  <c r="E395" i="1"/>
  <c r="E394" i="1"/>
  <c r="E391" i="1"/>
  <c r="E390" i="1"/>
  <c r="E388" i="1"/>
  <c r="E386" i="1"/>
  <c r="E383" i="1"/>
  <c r="E381" i="1"/>
  <c r="E380" i="1"/>
  <c r="E379" i="1"/>
  <c r="E378" i="1"/>
  <c r="E377" i="1"/>
  <c r="E376" i="1"/>
  <c r="E374" i="1"/>
  <c r="E373" i="1"/>
  <c r="E372" i="1"/>
  <c r="E371" i="1"/>
  <c r="E370" i="1"/>
  <c r="E369" i="1"/>
  <c r="E368" i="1"/>
  <c r="E367" i="1"/>
  <c r="E366" i="1"/>
  <c r="E363" i="1"/>
  <c r="E362" i="1"/>
  <c r="E358" i="1"/>
  <c r="E355" i="1"/>
  <c r="E354" i="1"/>
  <c r="E353" i="1"/>
  <c r="E352" i="1"/>
  <c r="E351" i="1"/>
  <c r="E347" i="1"/>
  <c r="E346" i="1"/>
  <c r="E342" i="1"/>
  <c r="E340" i="1"/>
  <c r="E339" i="1"/>
  <c r="E338" i="1"/>
  <c r="E337" i="1"/>
  <c r="E334" i="1"/>
  <c r="E331" i="1"/>
  <c r="E330" i="1"/>
  <c r="E328" i="1"/>
  <c r="E327" i="1"/>
  <c r="E326" i="1"/>
  <c r="E324" i="1"/>
  <c r="E322" i="1"/>
  <c r="E321" i="1"/>
  <c r="E319" i="1"/>
  <c r="E318" i="1"/>
  <c r="E317" i="1"/>
  <c r="E316" i="1"/>
  <c r="E315" i="1"/>
  <c r="E313" i="1"/>
  <c r="E312" i="1"/>
  <c r="E311" i="1"/>
  <c r="E310" i="1"/>
  <c r="E309" i="1"/>
  <c r="E308" i="1"/>
  <c r="E307" i="1"/>
  <c r="E306" i="1"/>
  <c r="E304" i="1"/>
  <c r="E303" i="1"/>
  <c r="E302" i="1"/>
  <c r="E301" i="1"/>
  <c r="E299" i="1"/>
  <c r="E298" i="1"/>
  <c r="E297" i="1"/>
  <c r="E296" i="1"/>
  <c r="E295" i="1"/>
  <c r="E293" i="1"/>
  <c r="E291" i="1"/>
  <c r="E290" i="1"/>
  <c r="E289" i="1"/>
  <c r="E287" i="1"/>
  <c r="E286" i="1"/>
  <c r="E284" i="1"/>
  <c r="E283" i="1"/>
  <c r="E282" i="1"/>
  <c r="E281" i="1"/>
  <c r="E280" i="1"/>
  <c r="E279" i="1"/>
  <c r="E278" i="1"/>
  <c r="E274" i="1"/>
  <c r="E273" i="1"/>
  <c r="E269" i="1"/>
  <c r="E268" i="1"/>
  <c r="E267" i="1"/>
  <c r="E266" i="1"/>
  <c r="E264" i="1"/>
  <c r="E263" i="1"/>
  <c r="E262" i="1"/>
  <c r="E261" i="1"/>
  <c r="E260" i="1"/>
  <c r="E259" i="1"/>
  <c r="E258" i="1"/>
  <c r="E257" i="1"/>
  <c r="E254" i="1"/>
  <c r="E252" i="1"/>
  <c r="E250" i="1"/>
  <c r="E248" i="1"/>
  <c r="E245" i="1"/>
  <c r="E244" i="1"/>
  <c r="E242" i="1"/>
  <c r="E241" i="1"/>
  <c r="E240" i="1"/>
  <c r="E239" i="1"/>
  <c r="E238" i="1"/>
  <c r="E236" i="1"/>
  <c r="E235" i="1"/>
  <c r="E232" i="1"/>
  <c r="E230" i="1"/>
  <c r="E228" i="1"/>
  <c r="E226" i="1"/>
  <c r="E224" i="1"/>
  <c r="E222" i="1"/>
  <c r="E221" i="1"/>
  <c r="E220" i="1"/>
  <c r="E219" i="1"/>
  <c r="E216" i="1"/>
  <c r="E215" i="1"/>
  <c r="E214" i="1"/>
  <c r="E213" i="1"/>
  <c r="E212" i="1"/>
  <c r="E210" i="1"/>
  <c r="E209" i="1"/>
  <c r="E208" i="1"/>
  <c r="E207" i="1"/>
  <c r="E206" i="1"/>
  <c r="E204" i="1"/>
  <c r="E203" i="1"/>
  <c r="E199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2" i="1"/>
  <c r="E179" i="1"/>
  <c r="E178" i="1"/>
  <c r="E177" i="1"/>
  <c r="E176" i="1"/>
  <c r="E175" i="1"/>
  <c r="E174" i="1"/>
  <c r="E173" i="1"/>
  <c r="E170" i="1"/>
  <c r="E169" i="1"/>
  <c r="E168" i="1"/>
  <c r="E166" i="1"/>
  <c r="E165" i="1"/>
  <c r="E164" i="1"/>
  <c r="E163" i="1"/>
  <c r="E162" i="1"/>
  <c r="E161" i="1"/>
  <c r="E160" i="1"/>
  <c r="E157" i="1"/>
  <c r="E156" i="1"/>
  <c r="E155" i="1"/>
  <c r="E154" i="1"/>
  <c r="E153" i="1"/>
  <c r="E151" i="1"/>
  <c r="E150" i="1"/>
  <c r="E149" i="1"/>
  <c r="E148" i="1"/>
  <c r="E146" i="1"/>
  <c r="E145" i="1"/>
  <c r="E144" i="1"/>
  <c r="E143" i="1"/>
  <c r="E142" i="1"/>
  <c r="E141" i="1"/>
  <c r="E140" i="1"/>
  <c r="E136" i="1"/>
  <c r="E135" i="1"/>
  <c r="E133" i="1"/>
  <c r="E130" i="1"/>
  <c r="E129" i="1"/>
  <c r="E126" i="1"/>
  <c r="E124" i="1"/>
  <c r="E122" i="1"/>
  <c r="E121" i="1"/>
  <c r="E120" i="1"/>
  <c r="E118" i="1"/>
  <c r="E117" i="1"/>
  <c r="E116" i="1"/>
  <c r="E115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98" i="1"/>
  <c r="E97" i="1"/>
  <c r="E96" i="1"/>
  <c r="E95" i="1"/>
  <c r="E91" i="1"/>
  <c r="E90" i="1"/>
  <c r="E89" i="1"/>
  <c r="E88" i="1"/>
  <c r="E87" i="1"/>
  <c r="E86" i="1"/>
  <c r="E85" i="1"/>
  <c r="E84" i="1"/>
  <c r="E83" i="1"/>
  <c r="E82" i="1"/>
  <c r="E80" i="1"/>
  <c r="E78" i="1"/>
  <c r="E77" i="1"/>
  <c r="E76" i="1"/>
  <c r="E75" i="1"/>
  <c r="E74" i="1"/>
  <c r="E73" i="1"/>
  <c r="E72" i="1"/>
  <c r="E71" i="1"/>
  <c r="E69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0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4" i="1"/>
  <c r="E22" i="1"/>
  <c r="E20" i="1"/>
  <c r="E19" i="1"/>
  <c r="E16" i="1"/>
  <c r="E15" i="1"/>
  <c r="E14" i="1"/>
  <c r="E12" i="1"/>
  <c r="E11" i="1"/>
  <c r="E10" i="1"/>
  <c r="E704" i="1"/>
  <c r="E702" i="1"/>
  <c r="E699" i="1"/>
  <c r="E697" i="1"/>
  <c r="E695" i="1"/>
  <c r="E694" i="1"/>
  <c r="E692" i="1"/>
  <c r="E691" i="1"/>
  <c r="E690" i="1"/>
  <c r="E686" i="1"/>
  <c r="E684" i="1"/>
  <c r="E681" i="1"/>
  <c r="E680" i="1"/>
  <c r="E679" i="1"/>
  <c r="E678" i="1"/>
  <c r="E676" i="1"/>
  <c r="E675" i="1"/>
  <c r="E674" i="1"/>
  <c r="E673" i="1"/>
  <c r="E672" i="1"/>
  <c r="E671" i="1"/>
  <c r="E670" i="1"/>
  <c r="E668" i="1"/>
  <c r="E667" i="1"/>
  <c r="E662" i="1"/>
  <c r="E658" i="1"/>
  <c r="E654" i="1"/>
  <c r="E649" i="1"/>
  <c r="E643" i="1"/>
  <c r="E642" i="1"/>
  <c r="E641" i="1"/>
  <c r="E638" i="1"/>
  <c r="E636" i="1"/>
  <c r="E635" i="1"/>
  <c r="E634" i="1"/>
  <c r="E628" i="1"/>
  <c r="E625" i="1"/>
  <c r="E623" i="1"/>
  <c r="E619" i="1"/>
  <c r="E617" i="1"/>
  <c r="E616" i="1"/>
  <c r="E615" i="1"/>
  <c r="E614" i="1"/>
  <c r="E613" i="1"/>
  <c r="E611" i="1"/>
  <c r="E610" i="1"/>
  <c r="E609" i="1"/>
  <c r="E608" i="1"/>
  <c r="E606" i="1"/>
  <c r="E605" i="1"/>
  <c r="E604" i="1"/>
  <c r="E602" i="1"/>
  <c r="E599" i="1"/>
  <c r="E595" i="1"/>
  <c r="E594" i="1"/>
  <c r="E593" i="1"/>
  <c r="E592" i="1"/>
  <c r="E587" i="1"/>
  <c r="E586" i="1"/>
  <c r="E585" i="1"/>
  <c r="E582" i="1"/>
  <c r="E579" i="1"/>
  <c r="E578" i="1"/>
  <c r="E575" i="1"/>
  <c r="E573" i="1"/>
  <c r="E572" i="1"/>
  <c r="E571" i="1"/>
  <c r="E568" i="1"/>
  <c r="E567" i="1"/>
  <c r="E564" i="1"/>
  <c r="E563" i="1"/>
  <c r="E562" i="1"/>
  <c r="E558" i="1"/>
  <c r="E557" i="1"/>
  <c r="E552" i="1"/>
  <c r="E551" i="1"/>
  <c r="E550" i="1"/>
  <c r="E549" i="1"/>
  <c r="E548" i="1"/>
  <c r="E547" i="1"/>
  <c r="E545" i="1"/>
  <c r="E543" i="1"/>
  <c r="E541" i="1"/>
  <c r="E538" i="1"/>
  <c r="E536" i="1"/>
  <c r="E533" i="1"/>
  <c r="E532" i="1"/>
  <c r="E530" i="1"/>
  <c r="E527" i="1"/>
  <c r="E526" i="1"/>
  <c r="E522" i="1"/>
  <c r="E521" i="1"/>
  <c r="E520" i="1"/>
  <c r="E518" i="1"/>
  <c r="E515" i="1"/>
  <c r="E510" i="1"/>
  <c r="E508" i="1"/>
  <c r="E507" i="1"/>
  <c r="E504" i="1"/>
  <c r="E498" i="1"/>
  <c r="E496" i="1"/>
  <c r="E495" i="1"/>
  <c r="E486" i="1"/>
  <c r="E484" i="1"/>
  <c r="E483" i="1"/>
  <c r="E481" i="1"/>
  <c r="E480" i="1"/>
  <c r="E474" i="1"/>
  <c r="E461" i="1"/>
  <c r="E460" i="1"/>
  <c r="E444" i="1"/>
  <c r="E442" i="1"/>
  <c r="E434" i="1"/>
  <c r="E428" i="1"/>
  <c r="E423" i="1"/>
  <c r="E422" i="1"/>
  <c r="E420" i="1"/>
  <c r="E418" i="1"/>
  <c r="E416" i="1"/>
  <c r="E415" i="1"/>
  <c r="E412" i="1"/>
  <c r="E405" i="1"/>
  <c r="E393" i="1"/>
  <c r="E389" i="1"/>
  <c r="E387" i="1"/>
  <c r="E384" i="1"/>
  <c r="E382" i="1"/>
  <c r="E375" i="1"/>
  <c r="E365" i="1"/>
  <c r="E360" i="1"/>
  <c r="E357" i="1"/>
  <c r="E356" i="1"/>
  <c r="E350" i="1"/>
  <c r="E349" i="1"/>
  <c r="E345" i="1"/>
  <c r="E344" i="1"/>
  <c r="E343" i="1"/>
  <c r="E336" i="1"/>
  <c r="E335" i="1"/>
  <c r="E333" i="1"/>
  <c r="E332" i="1"/>
  <c r="E329" i="1"/>
  <c r="E323" i="1"/>
  <c r="E314" i="1"/>
  <c r="E300" i="1"/>
  <c r="E294" i="1"/>
  <c r="E292" i="1"/>
  <c r="E288" i="1"/>
  <c r="E285" i="1"/>
  <c r="E277" i="1"/>
  <c r="E276" i="1"/>
  <c r="E275" i="1"/>
  <c r="E272" i="1"/>
  <c r="E271" i="1"/>
  <c r="E270" i="1"/>
  <c r="E265" i="1"/>
  <c r="E251" i="1"/>
  <c r="E249" i="1"/>
  <c r="E247" i="1"/>
  <c r="E246" i="1"/>
  <c r="E243" i="1"/>
  <c r="E237" i="1"/>
  <c r="E233" i="1"/>
  <c r="E231" i="1"/>
  <c r="E225" i="1"/>
  <c r="E218" i="1"/>
  <c r="E217" i="1"/>
  <c r="E211" i="1"/>
  <c r="E205" i="1"/>
  <c r="E202" i="1"/>
  <c r="E200" i="1"/>
  <c r="E198" i="1"/>
  <c r="E184" i="1"/>
  <c r="E183" i="1"/>
  <c r="E180" i="1"/>
  <c r="E171" i="1"/>
  <c r="E167" i="1"/>
  <c r="E159" i="1"/>
  <c r="E158" i="1"/>
  <c r="E152" i="1"/>
  <c r="E147" i="1"/>
  <c r="E139" i="1"/>
  <c r="E138" i="1"/>
  <c r="E137" i="1"/>
  <c r="E132" i="1"/>
  <c r="E128" i="1"/>
  <c r="E127" i="1"/>
  <c r="E123" i="1"/>
  <c r="E119" i="1"/>
  <c r="E114" i="1"/>
  <c r="E100" i="1"/>
  <c r="E99" i="1"/>
  <c r="E94" i="1"/>
  <c r="E93" i="1"/>
  <c r="E81" i="1"/>
  <c r="E79" i="1"/>
  <c r="E68" i="1"/>
  <c r="E66" i="1"/>
  <c r="E51" i="1"/>
  <c r="E48" i="1"/>
  <c r="E30" i="1"/>
  <c r="E23" i="1"/>
  <c r="E17" i="1"/>
  <c r="E13" i="1"/>
  <c r="E9" i="1"/>
  <c r="E8" i="1"/>
  <c r="E652" i="1"/>
  <c r="E651" i="1"/>
  <c r="E648" i="1"/>
  <c r="E640" i="1"/>
  <c r="E632" i="1"/>
  <c r="E629" i="1"/>
  <c r="E627" i="1"/>
  <c r="E624" i="1"/>
  <c r="E618" i="1"/>
  <c r="E612" i="1"/>
  <c r="D612" i="1"/>
  <c r="E601" i="1"/>
  <c r="D601" i="1"/>
  <c r="E580" i="1"/>
  <c r="D580" i="1"/>
  <c r="E566" i="1"/>
  <c r="D566" i="1"/>
  <c r="E555" i="1"/>
  <c r="D555" i="1"/>
  <c r="E528" i="1"/>
  <c r="D528" i="1"/>
  <c r="E509" i="1"/>
  <c r="D509" i="1"/>
  <c r="E503" i="1"/>
  <c r="D503" i="1"/>
  <c r="E473" i="1"/>
  <c r="D473" i="1"/>
  <c r="E459" i="1"/>
  <c r="D459" i="1"/>
  <c r="E451" i="1"/>
  <c r="D451" i="1"/>
  <c r="E440" i="1"/>
  <c r="D440" i="1"/>
  <c r="E392" i="1"/>
  <c r="D392" i="1"/>
  <c r="E385" i="1"/>
  <c r="D385" i="1"/>
  <c r="E364" i="1"/>
  <c r="D364" i="1"/>
  <c r="E361" i="1"/>
  <c r="D361" i="1"/>
  <c r="E359" i="1"/>
  <c r="D359" i="1"/>
  <c r="E348" i="1"/>
  <c r="D348" i="1"/>
  <c r="E341" i="1"/>
  <c r="D341" i="1"/>
  <c r="E325" i="1"/>
  <c r="D325" i="1"/>
  <c r="E320" i="1"/>
  <c r="D320" i="1"/>
  <c r="E305" i="1"/>
  <c r="D305" i="1"/>
  <c r="E256" i="1"/>
  <c r="D256" i="1"/>
  <c r="E255" i="1"/>
  <c r="D255" i="1"/>
  <c r="E253" i="1"/>
  <c r="D253" i="1"/>
  <c r="E234" i="1"/>
  <c r="D234" i="1"/>
  <c r="E229" i="1"/>
  <c r="D229" i="1"/>
  <c r="E227" i="1"/>
  <c r="D227" i="1"/>
  <c r="E223" i="1"/>
  <c r="D223" i="1"/>
  <c r="E201" i="1"/>
  <c r="D201" i="1"/>
  <c r="E181" i="1"/>
  <c r="D181" i="1"/>
  <c r="E172" i="1"/>
  <c r="D172" i="1"/>
  <c r="E134" i="1"/>
  <c r="D134" i="1"/>
  <c r="E131" i="1"/>
  <c r="D131" i="1"/>
  <c r="E125" i="1"/>
  <c r="D125" i="1"/>
  <c r="E92" i="1"/>
  <c r="D92" i="1"/>
  <c r="E70" i="1"/>
  <c r="D70" i="1"/>
  <c r="E67" i="1"/>
  <c r="D67" i="1"/>
  <c r="E49" i="1"/>
  <c r="D49" i="1"/>
  <c r="E21" i="1"/>
  <c r="D21" i="1"/>
  <c r="E18" i="1"/>
  <c r="D18" i="1"/>
  <c r="I507" i="4" l="1"/>
  <c r="R508" i="4"/>
  <c r="K514" i="2"/>
  <c r="I515" i="3"/>
  <c r="K514" i="3"/>
  <c r="I515" i="2"/>
  <c r="L507" i="4" l="1"/>
  <c r="M507" i="4" s="1"/>
  <c r="O507" i="4"/>
  <c r="J507" i="4" s="1"/>
  <c r="K507" i="4"/>
  <c r="L189" i="4"/>
  <c r="M189" i="4" s="1"/>
  <c r="L308" i="4"/>
  <c r="M308" i="4" s="1"/>
  <c r="L224" i="4"/>
  <c r="M224" i="4" s="1"/>
  <c r="L296" i="4"/>
  <c r="M296" i="4" s="1"/>
  <c r="L291" i="4"/>
  <c r="M291" i="4" s="1"/>
  <c r="L244" i="4"/>
  <c r="M244" i="4" s="1"/>
  <c r="L439" i="4"/>
  <c r="M439" i="4" s="1"/>
  <c r="L198" i="4"/>
  <c r="M198" i="4" s="1"/>
  <c r="L243" i="4"/>
  <c r="M243" i="4" s="1"/>
  <c r="L431" i="4"/>
  <c r="M431" i="4" s="1"/>
  <c r="L214" i="4"/>
  <c r="M214" i="4" s="1"/>
  <c r="L362" i="4"/>
  <c r="M362" i="4" s="1"/>
  <c r="L447" i="4"/>
  <c r="M447" i="4" s="1"/>
  <c r="L422" i="4"/>
  <c r="M422" i="4" s="1"/>
  <c r="L74" i="4"/>
  <c r="M74" i="4" s="1"/>
  <c r="L410" i="4"/>
  <c r="M410" i="4" s="1"/>
  <c r="L172" i="4"/>
  <c r="M172" i="4" s="1"/>
  <c r="L226" i="4"/>
  <c r="M226" i="4" s="1"/>
  <c r="L56" i="4"/>
  <c r="M56" i="4" s="1"/>
  <c r="L148" i="4"/>
  <c r="M148" i="4" s="1"/>
  <c r="L352" i="4"/>
  <c r="M352" i="4" s="1"/>
  <c r="L350" i="4"/>
  <c r="M350" i="4" s="1"/>
  <c r="L363" i="4"/>
  <c r="M363" i="4" s="1"/>
  <c r="L28" i="4"/>
  <c r="M28" i="4" s="1"/>
  <c r="L25" i="4"/>
  <c r="M25" i="4" s="1"/>
  <c r="L451" i="4"/>
  <c r="M451" i="4" s="1"/>
  <c r="L122" i="4"/>
  <c r="M122" i="4" s="1"/>
  <c r="L465" i="4"/>
  <c r="M465" i="4" s="1"/>
  <c r="L456" i="4"/>
  <c r="M456" i="4" s="1"/>
  <c r="L152" i="4"/>
  <c r="M152" i="4" s="1"/>
  <c r="L229" i="4"/>
  <c r="M229" i="4" s="1"/>
  <c r="L253" i="4"/>
  <c r="M253" i="4" s="1"/>
  <c r="L202" i="4"/>
  <c r="M202" i="4" s="1"/>
  <c r="L460" i="4"/>
  <c r="M460" i="4" s="1"/>
  <c r="L289" i="4"/>
  <c r="M289" i="4" s="1"/>
  <c r="L169" i="4"/>
  <c r="M169" i="4" s="1"/>
  <c r="L474" i="4"/>
  <c r="M474" i="4" s="1"/>
  <c r="L242" i="4"/>
  <c r="M242" i="4" s="1"/>
  <c r="L182" i="4"/>
  <c r="M182" i="4" s="1"/>
  <c r="L46" i="4"/>
  <c r="M46" i="4" s="1"/>
  <c r="L339" i="4"/>
  <c r="M339" i="4" s="1"/>
  <c r="L385" i="4"/>
  <c r="M385" i="4" s="1"/>
  <c r="L37" i="4"/>
  <c r="M37" i="4" s="1"/>
  <c r="L312" i="4"/>
  <c r="M312" i="4" s="1"/>
  <c r="L163" i="4"/>
  <c r="M163" i="4" s="1"/>
  <c r="L292" i="4"/>
  <c r="M292" i="4" s="1"/>
  <c r="L246" i="4"/>
  <c r="M246" i="4" s="1"/>
  <c r="L428" i="4"/>
  <c r="M428" i="4" s="1"/>
  <c r="L418" i="4"/>
  <c r="M418" i="4" s="1"/>
  <c r="L114" i="4"/>
  <c r="M114" i="4" s="1"/>
  <c r="L107" i="4"/>
  <c r="M107" i="4" s="1"/>
  <c r="L320" i="4"/>
  <c r="M320" i="4" s="1"/>
  <c r="L383" i="4"/>
  <c r="M383" i="4" s="1"/>
  <c r="L332" i="4"/>
  <c r="M332" i="4" s="1"/>
  <c r="L53" i="4"/>
  <c r="M53" i="4" s="1"/>
  <c r="L316" i="4"/>
  <c r="M316" i="4" s="1"/>
  <c r="L223" i="4"/>
  <c r="M223" i="4" s="1"/>
  <c r="L59" i="4"/>
  <c r="M59" i="4" s="1"/>
  <c r="L180" i="4"/>
  <c r="M180" i="4" s="1"/>
  <c r="L65" i="4"/>
  <c r="M65" i="4" s="1"/>
  <c r="L374" i="4"/>
  <c r="M374" i="4" s="1"/>
  <c r="L39" i="4"/>
  <c r="M39" i="4" s="1"/>
  <c r="L55" i="4"/>
  <c r="M55" i="4" s="1"/>
  <c r="L250" i="4"/>
  <c r="M250" i="4" s="1"/>
  <c r="L233" i="4"/>
  <c r="M233" i="4" s="1"/>
  <c r="L83" i="4"/>
  <c r="M83" i="4" s="1"/>
  <c r="L359" i="4"/>
  <c r="M359" i="4" s="1"/>
  <c r="L344" i="4"/>
  <c r="M344" i="4" s="1"/>
  <c r="L423" i="4"/>
  <c r="M423" i="4" s="1"/>
  <c r="L266" i="4"/>
  <c r="M266" i="4" s="1"/>
  <c r="L17" i="4"/>
  <c r="M17" i="4" s="1"/>
  <c r="L57" i="4"/>
  <c r="M57" i="4" s="1"/>
  <c r="L147" i="4"/>
  <c r="M147" i="4" s="1"/>
  <c r="L206" i="4"/>
  <c r="M206" i="4" s="1"/>
  <c r="L225" i="4"/>
  <c r="M225" i="4" s="1"/>
  <c r="L445" i="4"/>
  <c r="M445" i="4" s="1"/>
  <c r="L54" i="4"/>
  <c r="M54" i="4" s="1"/>
  <c r="L184" i="4"/>
  <c r="M184" i="4" s="1"/>
  <c r="L462" i="4"/>
  <c r="M462" i="4" s="1"/>
  <c r="L175" i="4"/>
  <c r="M175" i="4" s="1"/>
  <c r="L133" i="4"/>
  <c r="M133" i="4" s="1"/>
  <c r="L220" i="4"/>
  <c r="M220" i="4" s="1"/>
  <c r="L270" i="4"/>
  <c r="M270" i="4" s="1"/>
  <c r="L421" i="4"/>
  <c r="M421" i="4" s="1"/>
  <c r="L500" i="4"/>
  <c r="M500" i="4" s="1"/>
  <c r="L457" i="4"/>
  <c r="M457" i="4" s="1"/>
  <c r="L472" i="4"/>
  <c r="M472" i="4" s="1"/>
  <c r="L424" i="4"/>
  <c r="M424" i="4" s="1"/>
  <c r="L97" i="4"/>
  <c r="M97" i="4" s="1"/>
  <c r="L376" i="4"/>
  <c r="M376" i="4" s="1"/>
  <c r="L458" i="4"/>
  <c r="M458" i="4" s="1"/>
  <c r="L279" i="4"/>
  <c r="M279" i="4" s="1"/>
  <c r="L205" i="4"/>
  <c r="M205" i="4" s="1"/>
  <c r="L382" i="4"/>
  <c r="M382" i="4" s="1"/>
  <c r="L401" i="4"/>
  <c r="M401" i="4" s="1"/>
  <c r="L461" i="4"/>
  <c r="M461" i="4" s="1"/>
  <c r="L245" i="4"/>
  <c r="M245" i="4" s="1"/>
  <c r="L20" i="4"/>
  <c r="M20" i="4" s="1"/>
  <c r="L463" i="4"/>
  <c r="M463" i="4" s="1"/>
  <c r="L496" i="4"/>
  <c r="M496" i="4" s="1"/>
  <c r="L29" i="4"/>
  <c r="M29" i="4" s="1"/>
  <c r="L498" i="4"/>
  <c r="M498" i="4" s="1"/>
  <c r="L453" i="4"/>
  <c r="M453" i="4" s="1"/>
  <c r="L197" i="4"/>
  <c r="M197" i="4" s="1"/>
  <c r="L324" i="4"/>
  <c r="M324" i="4" s="1"/>
  <c r="L269" i="4"/>
  <c r="M269" i="4" s="1"/>
  <c r="L80" i="4"/>
  <c r="M80" i="4" s="1"/>
  <c r="L469" i="4"/>
  <c r="M469" i="4" s="1"/>
  <c r="L195" i="4"/>
  <c r="M195" i="4" s="1"/>
  <c r="L143" i="4"/>
  <c r="M143" i="4" s="1"/>
  <c r="L380" i="4"/>
  <c r="M380" i="4" s="1"/>
  <c r="L216" i="4"/>
  <c r="M216" i="4" s="1"/>
  <c r="L468" i="4"/>
  <c r="M468" i="4" s="1"/>
  <c r="L402" i="4"/>
  <c r="M402" i="4" s="1"/>
  <c r="L167" i="4"/>
  <c r="M167" i="4" s="1"/>
  <c r="L81" i="4"/>
  <c r="M81" i="4" s="1"/>
  <c r="L66" i="4"/>
  <c r="M66" i="4" s="1"/>
  <c r="L72" i="4"/>
  <c r="M72" i="4" s="1"/>
  <c r="L338" i="4"/>
  <c r="M338" i="4" s="1"/>
  <c r="L18" i="4"/>
  <c r="M18" i="4" s="1"/>
  <c r="L263" i="4"/>
  <c r="M263" i="4" s="1"/>
  <c r="L282" i="4"/>
  <c r="M282" i="4" s="1"/>
  <c r="L23" i="4"/>
  <c r="M23" i="4" s="1"/>
  <c r="L430" i="4"/>
  <c r="M430" i="4" s="1"/>
  <c r="L102" i="4"/>
  <c r="M102" i="4" s="1"/>
  <c r="L287" i="4"/>
  <c r="M287" i="4" s="1"/>
  <c r="L343" i="4"/>
  <c r="M343" i="4" s="1"/>
  <c r="L315" i="4"/>
  <c r="M315" i="4" s="1"/>
  <c r="L433" i="4"/>
  <c r="M433" i="4" s="1"/>
  <c r="L393" i="4"/>
  <c r="M393" i="4" s="1"/>
  <c r="L154" i="4"/>
  <c r="M154" i="4" s="1"/>
  <c r="L218" i="4"/>
  <c r="M218" i="4" s="1"/>
  <c r="L203" i="4"/>
  <c r="M203" i="4" s="1"/>
  <c r="L389" i="4"/>
  <c r="M389" i="4" s="1"/>
  <c r="L71" i="4"/>
  <c r="M71" i="4" s="1"/>
  <c r="L136" i="4"/>
  <c r="M136" i="4" s="1"/>
  <c r="L273" i="4"/>
  <c r="M273" i="4" s="1"/>
  <c r="L366" i="4"/>
  <c r="M366" i="4" s="1"/>
  <c r="L267" i="4"/>
  <c r="M267" i="4" s="1"/>
  <c r="L280" i="4"/>
  <c r="M280" i="4" s="1"/>
  <c r="L60" i="4"/>
  <c r="M60" i="4" s="1"/>
  <c r="L237" i="4"/>
  <c r="M237" i="4" s="1"/>
  <c r="L33" i="4"/>
  <c r="M33" i="4" s="1"/>
  <c r="L82" i="4"/>
  <c r="M82" i="4" s="1"/>
  <c r="L194" i="4"/>
  <c r="M194" i="4" s="1"/>
  <c r="L329" i="4"/>
  <c r="M329" i="4" s="1"/>
  <c r="L86" i="4"/>
  <c r="M86" i="4" s="1"/>
  <c r="L183" i="4"/>
  <c r="M183" i="4" s="1"/>
  <c r="L358" i="4"/>
  <c r="M358" i="4" s="1"/>
  <c r="L104" i="4"/>
  <c r="M104" i="4" s="1"/>
  <c r="L58" i="4"/>
  <c r="M58" i="4" s="1"/>
  <c r="L438" i="4"/>
  <c r="M438" i="4" s="1"/>
  <c r="L166" i="4"/>
  <c r="M166" i="4" s="1"/>
  <c r="L98" i="4"/>
  <c r="M98" i="4" s="1"/>
  <c r="L30" i="4"/>
  <c r="M30" i="4" s="1"/>
  <c r="L341" i="4"/>
  <c r="M341" i="4" s="1"/>
  <c r="L162" i="4"/>
  <c r="M162" i="4" s="1"/>
  <c r="L307" i="4"/>
  <c r="M307" i="4" s="1"/>
  <c r="L187" i="4"/>
  <c r="M187" i="4" s="1"/>
  <c r="L386" i="4"/>
  <c r="M386" i="4" s="1"/>
  <c r="L427" i="4"/>
  <c r="M427" i="4" s="1"/>
  <c r="L413" i="4"/>
  <c r="M413" i="4" s="1"/>
  <c r="L181" i="4"/>
  <c r="M181" i="4" s="1"/>
  <c r="L409" i="4"/>
  <c r="M409" i="4" s="1"/>
  <c r="L105" i="4"/>
  <c r="M105" i="4" s="1"/>
  <c r="L115" i="4"/>
  <c r="M115" i="4" s="1"/>
  <c r="L283" i="4"/>
  <c r="M283" i="4" s="1"/>
  <c r="L364" i="4"/>
  <c r="M364" i="4" s="1"/>
  <c r="L471" i="4"/>
  <c r="M471" i="4" s="1"/>
  <c r="L415" i="4"/>
  <c r="M415" i="4" s="1"/>
  <c r="L103" i="4"/>
  <c r="M103" i="4" s="1"/>
  <c r="L145" i="4"/>
  <c r="M145" i="4" s="1"/>
  <c r="L285" i="4"/>
  <c r="M285" i="4" s="1"/>
  <c r="L367" i="4"/>
  <c r="M367" i="4" s="1"/>
  <c r="L384" i="4"/>
  <c r="M384" i="4" s="1"/>
  <c r="L260" i="4"/>
  <c r="M260" i="4" s="1"/>
  <c r="L336" i="4"/>
  <c r="M336" i="4" s="1"/>
  <c r="L330" i="4"/>
  <c r="M330" i="4" s="1"/>
  <c r="L302" i="4"/>
  <c r="M302" i="4" s="1"/>
  <c r="L241" i="4"/>
  <c r="M241" i="4" s="1"/>
  <c r="L272" i="4"/>
  <c r="M272" i="4" s="1"/>
  <c r="L130" i="4"/>
  <c r="M130" i="4" s="1"/>
  <c r="L230" i="4"/>
  <c r="M230" i="4" s="1"/>
  <c r="L274" i="4"/>
  <c r="M274" i="4" s="1"/>
  <c r="L47" i="4"/>
  <c r="M47" i="4" s="1"/>
  <c r="L134" i="4"/>
  <c r="M134" i="4" s="1"/>
  <c r="L404" i="4"/>
  <c r="M404" i="4" s="1"/>
  <c r="L124" i="4"/>
  <c r="M124" i="4" s="1"/>
  <c r="L126" i="4"/>
  <c r="M126" i="4" s="1"/>
  <c r="L157" i="4"/>
  <c r="M157" i="4" s="1"/>
  <c r="L31" i="4"/>
  <c r="M31" i="4" s="1"/>
  <c r="L165" i="4"/>
  <c r="M165" i="4" s="1"/>
  <c r="L63" i="4"/>
  <c r="M63" i="4" s="1"/>
  <c r="L466" i="4"/>
  <c r="M466" i="4" s="1"/>
  <c r="L129" i="4"/>
  <c r="M129" i="4" s="1"/>
  <c r="L268" i="4"/>
  <c r="M268" i="4" s="1"/>
  <c r="L141" i="4"/>
  <c r="M141" i="4" s="1"/>
  <c r="L432" i="4"/>
  <c r="M432" i="4" s="1"/>
  <c r="L306" i="4"/>
  <c r="M306" i="4" s="1"/>
  <c r="L304" i="4"/>
  <c r="M304" i="4" s="1"/>
  <c r="L138" i="4"/>
  <c r="M138" i="4" s="1"/>
  <c r="L26" i="4"/>
  <c r="M26" i="4" s="1"/>
  <c r="L467" i="4"/>
  <c r="M467" i="4" s="1"/>
  <c r="L310" i="4"/>
  <c r="M310" i="4" s="1"/>
  <c r="L490" i="4"/>
  <c r="M490" i="4" s="1"/>
  <c r="L151" i="4"/>
  <c r="M151" i="4" s="1"/>
  <c r="L62" i="4"/>
  <c r="M62" i="4" s="1"/>
  <c r="L485" i="4"/>
  <c r="M485" i="4" s="1"/>
  <c r="L473" i="4"/>
  <c r="M473" i="4" s="1"/>
  <c r="L118" i="4"/>
  <c r="M118" i="4" s="1"/>
  <c r="L322" i="4"/>
  <c r="M322" i="4" s="1"/>
  <c r="L345" i="4"/>
  <c r="M345" i="4" s="1"/>
  <c r="L19" i="4"/>
  <c r="M19" i="4" s="1"/>
  <c r="L305" i="4"/>
  <c r="M305" i="4" s="1"/>
  <c r="L85" i="4"/>
  <c r="M85" i="4" s="1"/>
  <c r="L334" i="4"/>
  <c r="M334" i="4" s="1"/>
  <c r="L219" i="4"/>
  <c r="M219" i="4" s="1"/>
  <c r="L45" i="4"/>
  <c r="M45" i="4" s="1"/>
  <c r="L391" i="4"/>
  <c r="M391" i="4" s="1"/>
  <c r="L277" i="4"/>
  <c r="M277" i="4" s="1"/>
  <c r="L318" i="4"/>
  <c r="M318" i="4" s="1"/>
  <c r="L398" i="4"/>
  <c r="M398" i="4" s="1"/>
  <c r="L221" i="4"/>
  <c r="M221" i="4" s="1"/>
  <c r="Q508" i="4"/>
  <c r="L311" i="4"/>
  <c r="M311" i="4" s="1"/>
  <c r="L52" i="4"/>
  <c r="M52" i="4" s="1"/>
  <c r="L156" i="4"/>
  <c r="M156" i="4" s="1"/>
  <c r="L487" i="4"/>
  <c r="M487" i="4" s="1"/>
  <c r="L313" i="4"/>
  <c r="M313" i="4" s="1"/>
  <c r="L298" i="4"/>
  <c r="M298" i="4" s="1"/>
  <c r="L142" i="4"/>
  <c r="M142" i="4" s="1"/>
  <c r="L140" i="4"/>
  <c r="M140" i="4" s="1"/>
  <c r="L146" i="4"/>
  <c r="M146" i="4" s="1"/>
  <c r="L125" i="4"/>
  <c r="M125" i="4" s="1"/>
  <c r="L499" i="4"/>
  <c r="M499" i="4" s="1"/>
  <c r="L24" i="4"/>
  <c r="M24" i="4" s="1"/>
  <c r="L211" i="4"/>
  <c r="M211" i="4" s="1"/>
  <c r="L240" i="4"/>
  <c r="M240" i="4" s="1"/>
  <c r="L247" i="4"/>
  <c r="M247" i="4" s="1"/>
  <c r="L132" i="4"/>
  <c r="M132" i="4" s="1"/>
  <c r="L436" i="4"/>
  <c r="M436" i="4" s="1"/>
  <c r="L91" i="4"/>
  <c r="M91" i="4" s="1"/>
  <c r="L207" i="4"/>
  <c r="M207" i="4" s="1"/>
  <c r="L89" i="4"/>
  <c r="M89" i="4" s="1"/>
  <c r="L77" i="4"/>
  <c r="M77" i="4" s="1"/>
  <c r="L309" i="4"/>
  <c r="M309" i="4" s="1"/>
  <c r="L333" i="4"/>
  <c r="M333" i="4" s="1"/>
  <c r="L390" i="4"/>
  <c r="M390" i="4" s="1"/>
  <c r="L379" i="4"/>
  <c r="M379" i="4" s="1"/>
  <c r="L176" i="4"/>
  <c r="M176" i="4" s="1"/>
  <c r="L119" i="4"/>
  <c r="M119" i="4" s="1"/>
  <c r="L139" i="4"/>
  <c r="M139" i="4" s="1"/>
  <c r="L319" i="4"/>
  <c r="M319" i="4" s="1"/>
  <c r="L178" i="4"/>
  <c r="M178" i="4" s="1"/>
  <c r="L256" i="4"/>
  <c r="M256" i="4" s="1"/>
  <c r="L200" i="4"/>
  <c r="M200" i="4" s="1"/>
  <c r="L295" i="4"/>
  <c r="M295" i="4" s="1"/>
  <c r="L128" i="4"/>
  <c r="M128" i="4" s="1"/>
  <c r="L317" i="4"/>
  <c r="M317" i="4" s="1"/>
  <c r="L70" i="4"/>
  <c r="M70" i="4" s="1"/>
  <c r="L331" i="4"/>
  <c r="M331" i="4" s="1"/>
  <c r="L199" i="4"/>
  <c r="M199" i="4" s="1"/>
  <c r="L121" i="4"/>
  <c r="M121" i="4" s="1"/>
  <c r="L294" i="4"/>
  <c r="M294" i="4" s="1"/>
  <c r="L61" i="4"/>
  <c r="M61" i="4" s="1"/>
  <c r="L399" i="4"/>
  <c r="M399" i="4" s="1"/>
  <c r="L40" i="4"/>
  <c r="M40" i="4" s="1"/>
  <c r="L448" i="4"/>
  <c r="M448" i="4" s="1"/>
  <c r="L170" i="4"/>
  <c r="M170" i="4" s="1"/>
  <c r="L481" i="4"/>
  <c r="M481" i="4" s="1"/>
  <c r="L300" i="4"/>
  <c r="M300" i="4" s="1"/>
  <c r="L297" i="4"/>
  <c r="M297" i="4" s="1"/>
  <c r="L387" i="4"/>
  <c r="M387" i="4" s="1"/>
  <c r="L278" i="4"/>
  <c r="M278" i="4" s="1"/>
  <c r="L355" i="4"/>
  <c r="M355" i="4" s="1"/>
  <c r="L370" i="4"/>
  <c r="M370" i="4" s="1"/>
  <c r="L41" i="4"/>
  <c r="M41" i="4" s="1"/>
  <c r="L93" i="4"/>
  <c r="M93" i="4" s="1"/>
  <c r="L67" i="4"/>
  <c r="M67" i="4" s="1"/>
  <c r="L112" i="4"/>
  <c r="M112" i="4" s="1"/>
  <c r="L464" i="4"/>
  <c r="M464" i="4" s="1"/>
  <c r="L449" i="4"/>
  <c r="M449" i="4" s="1"/>
  <c r="L174" i="4"/>
  <c r="M174" i="4" s="1"/>
  <c r="L212" i="4"/>
  <c r="M212" i="4" s="1"/>
  <c r="L185" i="4"/>
  <c r="M185" i="4" s="1"/>
  <c r="L158" i="4"/>
  <c r="M158" i="4" s="1"/>
  <c r="L347" i="4"/>
  <c r="M347" i="4" s="1"/>
  <c r="L177" i="4"/>
  <c r="M177" i="4" s="1"/>
  <c r="L235" i="4"/>
  <c r="M235" i="4" s="1"/>
  <c r="L455" i="4"/>
  <c r="M455" i="4" s="1"/>
  <c r="L38" i="4"/>
  <c r="M38" i="4" s="1"/>
  <c r="L483" i="4"/>
  <c r="M483" i="4" s="1"/>
  <c r="L192" i="4"/>
  <c r="M192" i="4" s="1"/>
  <c r="L479" i="4"/>
  <c r="M479" i="4" s="1"/>
  <c r="L161" i="4"/>
  <c r="M161" i="4" s="1"/>
  <c r="L454" i="4"/>
  <c r="M454" i="4" s="1"/>
  <c r="L116" i="4"/>
  <c r="M116" i="4" s="1"/>
  <c r="L228" i="4"/>
  <c r="M228" i="4" s="1"/>
  <c r="L286" i="4"/>
  <c r="M286" i="4" s="1"/>
  <c r="L34" i="4"/>
  <c r="M34" i="4" s="1"/>
  <c r="L442" i="4"/>
  <c r="M442" i="4" s="1"/>
  <c r="L441" i="4"/>
  <c r="M441" i="4" s="1"/>
  <c r="L426" i="4"/>
  <c r="M426" i="4" s="1"/>
  <c r="L231" i="4"/>
  <c r="M231" i="4" s="1"/>
  <c r="L123" i="4"/>
  <c r="M123" i="4" s="1"/>
  <c r="L434" i="4"/>
  <c r="M434" i="4" s="1"/>
  <c r="L92" i="4"/>
  <c r="M92" i="4" s="1"/>
  <c r="L369" i="4"/>
  <c r="M369" i="4" s="1"/>
  <c r="L395" i="4"/>
  <c r="M395" i="4" s="1"/>
  <c r="L437" i="4"/>
  <c r="M437" i="4" s="1"/>
  <c r="L48" i="4"/>
  <c r="M48" i="4" s="1"/>
  <c r="L371" i="4"/>
  <c r="M371" i="4" s="1"/>
  <c r="L191" i="4"/>
  <c r="M191" i="4" s="1"/>
  <c r="L365" i="4"/>
  <c r="M365" i="4" s="1"/>
  <c r="L213" i="4"/>
  <c r="M213" i="4" s="1"/>
  <c r="L168" i="4"/>
  <c r="M168" i="4" s="1"/>
  <c r="L111" i="4"/>
  <c r="M111" i="4" s="1"/>
  <c r="L171" i="4"/>
  <c r="M171" i="4" s="1"/>
  <c r="L106" i="4"/>
  <c r="M106" i="4" s="1"/>
  <c r="L137" i="4"/>
  <c r="M137" i="4" s="1"/>
  <c r="L44" i="4"/>
  <c r="M44" i="4" s="1"/>
  <c r="L201" i="4"/>
  <c r="M201" i="4" s="1"/>
  <c r="L90" i="4"/>
  <c r="M90" i="4" s="1"/>
  <c r="L100" i="4"/>
  <c r="M100" i="4" s="1"/>
  <c r="L42" i="4"/>
  <c r="M42" i="4" s="1"/>
  <c r="L78" i="4"/>
  <c r="M78" i="4" s="1"/>
  <c r="L356" i="4"/>
  <c r="M356" i="4" s="1"/>
  <c r="L489" i="4"/>
  <c r="M489" i="4" s="1"/>
  <c r="L190" i="4"/>
  <c r="M190" i="4" s="1"/>
  <c r="L407" i="4"/>
  <c r="M407" i="4" s="1"/>
  <c r="H508" i="4"/>
  <c r="L73" i="4"/>
  <c r="M73" i="4" s="1"/>
  <c r="L32" i="4"/>
  <c r="M32" i="4" s="1"/>
  <c r="L381" i="4"/>
  <c r="M381" i="4" s="1"/>
  <c r="L96" i="4"/>
  <c r="M96" i="4" s="1"/>
  <c r="L388" i="4"/>
  <c r="M388" i="4" s="1"/>
  <c r="L360" i="4"/>
  <c r="M360" i="4" s="1"/>
  <c r="L429" i="4"/>
  <c r="M429" i="4" s="1"/>
  <c r="L257" i="4"/>
  <c r="M257" i="4" s="1"/>
  <c r="L484" i="4"/>
  <c r="M484" i="4" s="1"/>
  <c r="L264" i="4"/>
  <c r="M264" i="4" s="1"/>
  <c r="L222" i="4"/>
  <c r="M222" i="4" s="1"/>
  <c r="L164" i="4"/>
  <c r="M164" i="4" s="1"/>
  <c r="L251" i="4"/>
  <c r="M251" i="4" s="1"/>
  <c r="L238" i="4"/>
  <c r="M238" i="4" s="1"/>
  <c r="L368" i="4"/>
  <c r="M368" i="4" s="1"/>
  <c r="L69" i="4"/>
  <c r="M69" i="4" s="1"/>
  <c r="L354" i="4"/>
  <c r="M354" i="4" s="1"/>
  <c r="L51" i="4"/>
  <c r="M51" i="4" s="1"/>
  <c r="L144" i="4"/>
  <c r="M144" i="4" s="1"/>
  <c r="L303" i="4"/>
  <c r="M303" i="4" s="1"/>
  <c r="L196" i="4"/>
  <c r="M196" i="4" s="1"/>
  <c r="L50" i="4"/>
  <c r="M50" i="4" s="1"/>
  <c r="L417" i="4"/>
  <c r="M417" i="4" s="1"/>
  <c r="L84" i="4"/>
  <c r="M84" i="4" s="1"/>
  <c r="L236" i="4"/>
  <c r="M236" i="4" s="1"/>
  <c r="L284" i="4"/>
  <c r="M284" i="4" s="1"/>
  <c r="L94" i="4"/>
  <c r="M94" i="4" s="1"/>
  <c r="L209" i="4"/>
  <c r="M209" i="4" s="1"/>
  <c r="L351" i="4"/>
  <c r="M351" i="4" s="1"/>
  <c r="L337" i="4"/>
  <c r="M337" i="4" s="1"/>
  <c r="L497" i="4"/>
  <c r="M497" i="4" s="1"/>
  <c r="L340" i="4"/>
  <c r="M340" i="4" s="1"/>
  <c r="L396" i="4"/>
  <c r="M396" i="4" s="1"/>
  <c r="L249" i="4"/>
  <c r="M249" i="4" s="1"/>
  <c r="L210" i="4"/>
  <c r="M210" i="4" s="1"/>
  <c r="L375" i="4"/>
  <c r="M375" i="4" s="1"/>
  <c r="L290" i="4"/>
  <c r="M290" i="4" s="1"/>
  <c r="L173" i="4"/>
  <c r="M173" i="4" s="1"/>
  <c r="L95" i="4"/>
  <c r="M95" i="4" s="1"/>
  <c r="L265" i="4"/>
  <c r="M265" i="4" s="1"/>
  <c r="L476" i="4"/>
  <c r="M476" i="4" s="1"/>
  <c r="L101" i="4"/>
  <c r="M101" i="4" s="1"/>
  <c r="L188" i="4"/>
  <c r="M188" i="4" s="1"/>
  <c r="L392" i="4"/>
  <c r="M392" i="4" s="1"/>
  <c r="L36" i="4"/>
  <c r="M36" i="4" s="1"/>
  <c r="L110" i="4"/>
  <c r="M110" i="4" s="1"/>
  <c r="L405" i="4"/>
  <c r="M405" i="4" s="1"/>
  <c r="L420" i="4"/>
  <c r="M420" i="4" s="1"/>
  <c r="L252" i="4"/>
  <c r="M252" i="4" s="1"/>
  <c r="L113" i="4"/>
  <c r="M113" i="4" s="1"/>
  <c r="L149" i="4"/>
  <c r="M149" i="4" s="1"/>
  <c r="L488" i="4"/>
  <c r="M488" i="4" s="1"/>
  <c r="L408" i="4"/>
  <c r="M408" i="4" s="1"/>
  <c r="L88" i="4"/>
  <c r="M88" i="4" s="1"/>
  <c r="L109" i="4"/>
  <c r="M109" i="4" s="1"/>
  <c r="L443" i="4"/>
  <c r="M443" i="4" s="1"/>
  <c r="L87" i="4"/>
  <c r="M87" i="4" s="1"/>
  <c r="L321" i="4"/>
  <c r="M321" i="4" s="1"/>
  <c r="L478" i="4"/>
  <c r="M478" i="4" s="1"/>
  <c r="L43" i="4"/>
  <c r="M43" i="4" s="1"/>
  <c r="L275" i="4"/>
  <c r="M275" i="4" s="1"/>
  <c r="L411" i="4"/>
  <c r="M411" i="4" s="1"/>
  <c r="L160" i="4"/>
  <c r="M160" i="4" s="1"/>
  <c r="L348" i="4"/>
  <c r="M348" i="4" s="1"/>
  <c r="L27" i="4"/>
  <c r="M27" i="4" s="1"/>
  <c r="L227" i="4"/>
  <c r="M227" i="4" s="1"/>
  <c r="L492" i="4"/>
  <c r="M492" i="4" s="1"/>
  <c r="L301" i="4"/>
  <c r="M301" i="4" s="1"/>
  <c r="L444" i="4"/>
  <c r="M444" i="4" s="1"/>
  <c r="L416" i="4"/>
  <c r="M416" i="4" s="1"/>
  <c r="L435" i="4"/>
  <c r="M435" i="4" s="1"/>
  <c r="L400" i="4"/>
  <c r="M400" i="4" s="1"/>
  <c r="L234" i="4"/>
  <c r="M234" i="4" s="1"/>
  <c r="L135" i="4"/>
  <c r="M135" i="4" s="1"/>
  <c r="L475" i="4"/>
  <c r="M475" i="4" s="1"/>
  <c r="L486" i="4"/>
  <c r="M486" i="4" s="1"/>
  <c r="L254" i="4"/>
  <c r="M254" i="4" s="1"/>
  <c r="L150" i="4"/>
  <c r="M150" i="4" s="1"/>
  <c r="L327" i="4"/>
  <c r="M327" i="4" s="1"/>
  <c r="L361" i="4"/>
  <c r="M361" i="4" s="1"/>
  <c r="L480" i="4"/>
  <c r="M480" i="4" s="1"/>
  <c r="L193" i="4"/>
  <c r="M193" i="4" s="1"/>
  <c r="L215" i="4"/>
  <c r="M215" i="4" s="1"/>
  <c r="L131" i="4"/>
  <c r="M131" i="4" s="1"/>
  <c r="L217" i="4"/>
  <c r="M217" i="4" s="1"/>
  <c r="L79" i="4"/>
  <c r="M79" i="4" s="1"/>
  <c r="L378" i="4"/>
  <c r="M378" i="4" s="1"/>
  <c r="L406" i="4"/>
  <c r="M406" i="4" s="1"/>
  <c r="L186" i="4"/>
  <c r="M186" i="4" s="1"/>
  <c r="L293" i="4"/>
  <c r="M293" i="4" s="1"/>
  <c r="L459" i="4"/>
  <c r="M459" i="4" s="1"/>
  <c r="L179" i="4"/>
  <c r="M179" i="4" s="1"/>
  <c r="L76" i="4"/>
  <c r="M76" i="4" s="1"/>
  <c r="L271" i="4"/>
  <c r="M271" i="4" s="1"/>
  <c r="L325" i="4"/>
  <c r="M325" i="4" s="1"/>
  <c r="L281" i="4"/>
  <c r="M281" i="4" s="1"/>
  <c r="L204" i="4"/>
  <c r="M204" i="4" s="1"/>
  <c r="L208" i="4"/>
  <c r="M208" i="4" s="1"/>
  <c r="L299" i="4"/>
  <c r="M299" i="4" s="1"/>
  <c r="L414" i="4"/>
  <c r="M414" i="4" s="1"/>
  <c r="L403" i="4"/>
  <c r="M403" i="4" s="1"/>
  <c r="L64" i="4"/>
  <c r="M64" i="4" s="1"/>
  <c r="L21" i="4"/>
  <c r="M21" i="4" s="1"/>
  <c r="L377" i="4"/>
  <c r="M377" i="4" s="1"/>
  <c r="L68" i="4"/>
  <c r="M68" i="4" s="1"/>
  <c r="L323" i="4"/>
  <c r="M323" i="4" s="1"/>
  <c r="L440" i="4"/>
  <c r="M440" i="4" s="1"/>
  <c r="L335" i="4"/>
  <c r="M335" i="4" s="1"/>
  <c r="L155" i="4"/>
  <c r="M155" i="4" s="1"/>
  <c r="L159" i="4"/>
  <c r="M159" i="4" s="1"/>
  <c r="L153" i="4"/>
  <c r="M153" i="4" s="1"/>
  <c r="L412" i="4"/>
  <c r="M412" i="4" s="1"/>
  <c r="L491" i="4"/>
  <c r="M491" i="4" s="1"/>
  <c r="L261" i="4"/>
  <c r="M261" i="4" s="1"/>
  <c r="L288" i="4"/>
  <c r="M288" i="4" s="1"/>
  <c r="L373" i="4"/>
  <c r="M373" i="4" s="1"/>
  <c r="L419" i="4"/>
  <c r="M419" i="4" s="1"/>
  <c r="L425" i="4"/>
  <c r="M425" i="4" s="1"/>
  <c r="L276" i="4"/>
  <c r="M276" i="4" s="1"/>
  <c r="L450" i="4"/>
  <c r="M450" i="4" s="1"/>
  <c r="L372" i="4"/>
  <c r="M372" i="4" s="1"/>
  <c r="L446" i="4"/>
  <c r="M446" i="4" s="1"/>
  <c r="L99" i="4"/>
  <c r="M99" i="4" s="1"/>
  <c r="L326" i="4"/>
  <c r="M326" i="4" s="1"/>
  <c r="L22" i="4"/>
  <c r="M22" i="4" s="1"/>
  <c r="L248" i="4"/>
  <c r="M248" i="4" s="1"/>
  <c r="L75" i="4"/>
  <c r="M75" i="4" s="1"/>
  <c r="L482" i="4"/>
  <c r="M482" i="4" s="1"/>
  <c r="L452" i="4"/>
  <c r="M452" i="4" s="1"/>
  <c r="L477" i="4"/>
  <c r="M477" i="4" s="1"/>
  <c r="L255" i="4"/>
  <c r="M255" i="4" s="1"/>
  <c r="L259" i="4"/>
  <c r="M259" i="4" s="1"/>
  <c r="L357" i="4"/>
  <c r="M357" i="4" s="1"/>
  <c r="L314" i="4"/>
  <c r="M314" i="4" s="1"/>
  <c r="L117" i="4"/>
  <c r="M117" i="4" s="1"/>
  <c r="L49" i="4"/>
  <c r="M49" i="4" s="1"/>
  <c r="L262" i="4"/>
  <c r="M262" i="4" s="1"/>
  <c r="L346" i="4"/>
  <c r="M346" i="4" s="1"/>
  <c r="L397" i="4"/>
  <c r="M397" i="4" s="1"/>
  <c r="L493" i="4"/>
  <c r="M493" i="4" s="1"/>
  <c r="L35" i="4"/>
  <c r="M35" i="4" s="1"/>
  <c r="L120" i="4"/>
  <c r="M120" i="4" s="1"/>
  <c r="L353" i="4"/>
  <c r="M353" i="4" s="1"/>
  <c r="L127" i="4"/>
  <c r="M127" i="4" s="1"/>
  <c r="L470" i="4"/>
  <c r="M470" i="4" s="1"/>
  <c r="L349" i="4"/>
  <c r="M349" i="4" s="1"/>
  <c r="L394" i="4"/>
  <c r="M394" i="4" s="1"/>
  <c r="L328" i="4"/>
  <c r="M328" i="4" s="1"/>
  <c r="L108" i="4"/>
  <c r="M108" i="4" s="1"/>
  <c r="L258" i="4"/>
  <c r="M258" i="4" s="1"/>
  <c r="L232" i="4"/>
  <c r="M232" i="4" s="1"/>
  <c r="L494" i="4"/>
  <c r="M494" i="4" s="1"/>
  <c r="L239" i="4"/>
  <c r="M239" i="4" s="1"/>
  <c r="L495" i="4"/>
  <c r="M495" i="4" s="1"/>
  <c r="L342" i="4"/>
  <c r="M342" i="4" s="1"/>
  <c r="L9" i="4"/>
  <c r="M9" i="4" s="1"/>
  <c r="L16" i="4"/>
  <c r="M16" i="4" s="1"/>
  <c r="L13" i="4"/>
  <c r="M13" i="4" s="1"/>
  <c r="L15" i="4"/>
  <c r="M15" i="4" s="1"/>
  <c r="L11" i="4"/>
  <c r="M11" i="4" s="1"/>
  <c r="L501" i="4"/>
  <c r="M501" i="4" s="1"/>
  <c r="L8" i="4"/>
  <c r="M8" i="4" s="1"/>
  <c r="L12" i="4"/>
  <c r="M12" i="4" s="1"/>
  <c r="L10" i="4"/>
  <c r="M10" i="4" s="1"/>
  <c r="L14" i="4"/>
  <c r="M14" i="4" s="1"/>
  <c r="L503" i="4"/>
  <c r="M503" i="4" s="1"/>
  <c r="L506" i="4"/>
  <c r="M506" i="4" s="1"/>
  <c r="L504" i="4"/>
  <c r="M504" i="4" s="1"/>
  <c r="L502" i="4"/>
  <c r="M502" i="4" s="1"/>
  <c r="L505" i="4"/>
  <c r="M505" i="4" s="1"/>
  <c r="L515" i="3"/>
  <c r="M515" i="3" s="1"/>
  <c r="O515" i="3"/>
  <c r="J515" i="3" s="1"/>
  <c r="H516" i="3"/>
  <c r="O515" i="2"/>
  <c r="J515" i="2" s="1"/>
  <c r="L515" i="2"/>
  <c r="M515" i="2" s="1"/>
  <c r="K515" i="2"/>
  <c r="H516" i="2"/>
  <c r="I508" i="4" l="1"/>
  <c r="R509" i="4"/>
  <c r="I516" i="3"/>
  <c r="K515" i="3"/>
  <c r="I516" i="2"/>
  <c r="O508" i="4" l="1"/>
  <c r="J508" i="4" s="1"/>
  <c r="L508" i="4"/>
  <c r="M508" i="4" s="1"/>
  <c r="K508" i="4"/>
  <c r="H509" i="4"/>
  <c r="Q509" i="4"/>
  <c r="L516" i="3"/>
  <c r="M516" i="3" s="1"/>
  <c r="O516" i="3"/>
  <c r="J516" i="3" s="1"/>
  <c r="H517" i="3"/>
  <c r="O516" i="2"/>
  <c r="J516" i="2" s="1"/>
  <c r="L516" i="2"/>
  <c r="M516" i="2" s="1"/>
  <c r="K516" i="2"/>
  <c r="H517" i="2"/>
  <c r="I509" i="4" l="1"/>
  <c r="R510" i="4"/>
  <c r="I517" i="3"/>
  <c r="K516" i="3"/>
  <c r="I517" i="2"/>
  <c r="L509" i="4" l="1"/>
  <c r="M509" i="4" s="1"/>
  <c r="O509" i="4"/>
  <c r="J509" i="4" s="1"/>
  <c r="H510" i="4"/>
  <c r="Q510" i="4"/>
  <c r="L517" i="3"/>
  <c r="M517" i="3" s="1"/>
  <c r="O517" i="3"/>
  <c r="J517" i="3" s="1"/>
  <c r="H518" i="3"/>
  <c r="O517" i="2"/>
  <c r="J517" i="2" s="1"/>
  <c r="L517" i="2"/>
  <c r="M517" i="2" s="1"/>
  <c r="K517" i="2"/>
  <c r="H518" i="2"/>
  <c r="I510" i="4" l="1"/>
  <c r="R511" i="4"/>
  <c r="K509" i="4"/>
  <c r="I518" i="3"/>
  <c r="K517" i="3"/>
  <c r="I518" i="2"/>
  <c r="O510" i="4" l="1"/>
  <c r="J510" i="4" s="1"/>
  <c r="K510" i="4"/>
  <c r="L510" i="4"/>
  <c r="M510" i="4" s="1"/>
  <c r="H511" i="4"/>
  <c r="Q511" i="4"/>
  <c r="L518" i="3"/>
  <c r="M518" i="3" s="1"/>
  <c r="O518" i="3"/>
  <c r="J518" i="3" s="1"/>
  <c r="H519" i="3"/>
  <c r="O518" i="2"/>
  <c r="J518" i="2" s="1"/>
  <c r="L518" i="2"/>
  <c r="M518" i="2" s="1"/>
  <c r="K518" i="2"/>
  <c r="H519" i="2"/>
  <c r="I511" i="4" l="1"/>
  <c r="R512" i="4"/>
  <c r="I519" i="3"/>
  <c r="K518" i="3"/>
  <c r="I519" i="2"/>
  <c r="L511" i="4" l="1"/>
  <c r="M511" i="4" s="1"/>
  <c r="O511" i="4"/>
  <c r="J511" i="4" s="1"/>
  <c r="H512" i="4"/>
  <c r="Q512" i="4"/>
  <c r="L519" i="3"/>
  <c r="M519" i="3" s="1"/>
  <c r="O519" i="3"/>
  <c r="J519" i="3" s="1"/>
  <c r="H520" i="3"/>
  <c r="O519" i="2"/>
  <c r="J519" i="2" s="1"/>
  <c r="L519" i="2"/>
  <c r="M519" i="2" s="1"/>
  <c r="K519" i="2"/>
  <c r="H520" i="2"/>
  <c r="I512" i="4" l="1"/>
  <c r="R513" i="4"/>
  <c r="K511" i="4"/>
  <c r="I520" i="3"/>
  <c r="K519" i="3"/>
  <c r="I520" i="2"/>
  <c r="O512" i="4" l="1"/>
  <c r="J512" i="4" s="1"/>
  <c r="K512" i="4"/>
  <c r="L512" i="4"/>
  <c r="M512" i="4" s="1"/>
  <c r="H513" i="4"/>
  <c r="Q513" i="4"/>
  <c r="L520" i="3"/>
  <c r="M520" i="3" s="1"/>
  <c r="O520" i="3"/>
  <c r="J520" i="3" s="1"/>
  <c r="H521" i="3"/>
  <c r="O520" i="2"/>
  <c r="J520" i="2" s="1"/>
  <c r="L520" i="2"/>
  <c r="M520" i="2" s="1"/>
  <c r="K520" i="2"/>
  <c r="H521" i="2"/>
  <c r="I513" i="4" l="1"/>
  <c r="R514" i="4"/>
  <c r="I521" i="3"/>
  <c r="K520" i="3"/>
  <c r="I521" i="2"/>
  <c r="L513" i="4" l="1"/>
  <c r="M513" i="4" s="1"/>
  <c r="O513" i="4"/>
  <c r="J513" i="4" s="1"/>
  <c r="K513" i="4"/>
  <c r="Q514" i="4"/>
  <c r="H514" i="4"/>
  <c r="L521" i="3"/>
  <c r="M521" i="3" s="1"/>
  <c r="O521" i="3"/>
  <c r="J521" i="3" s="1"/>
  <c r="H522" i="3"/>
  <c r="O521" i="2"/>
  <c r="J521" i="2" s="1"/>
  <c r="L521" i="2"/>
  <c r="M521" i="2" s="1"/>
  <c r="K521" i="2"/>
  <c r="H522" i="2"/>
  <c r="I514" i="4" l="1"/>
  <c r="R515" i="4"/>
  <c r="I522" i="3"/>
  <c r="K521" i="3"/>
  <c r="I522" i="2"/>
  <c r="L514" i="4" l="1"/>
  <c r="M514" i="4" s="1"/>
  <c r="O514" i="4"/>
  <c r="J514" i="4" s="1"/>
  <c r="K514" i="4"/>
  <c r="Q515" i="4"/>
  <c r="H515" i="4"/>
  <c r="L522" i="3"/>
  <c r="M522" i="3" s="1"/>
  <c r="O522" i="3"/>
  <c r="J522" i="3" s="1"/>
  <c r="H523" i="3"/>
  <c r="O522" i="2"/>
  <c r="J522" i="2" s="1"/>
  <c r="L522" i="2"/>
  <c r="M522" i="2" s="1"/>
  <c r="K522" i="2"/>
  <c r="H523" i="2"/>
  <c r="I515" i="4" l="1"/>
  <c r="R516" i="4"/>
  <c r="I523" i="3"/>
  <c r="K522" i="3"/>
  <c r="I523" i="2"/>
  <c r="O515" i="4" l="1"/>
  <c r="J515" i="4" s="1"/>
  <c r="K515" i="4"/>
  <c r="L515" i="4"/>
  <c r="M515" i="4" s="1"/>
  <c r="Q516" i="4"/>
  <c r="H516" i="4"/>
  <c r="L523" i="3"/>
  <c r="M523" i="3" s="1"/>
  <c r="O523" i="3"/>
  <c r="J523" i="3" s="1"/>
  <c r="H524" i="3"/>
  <c r="O523" i="2"/>
  <c r="J523" i="2" s="1"/>
  <c r="L523" i="2"/>
  <c r="M523" i="2" s="1"/>
  <c r="K523" i="2"/>
  <c r="H524" i="2"/>
  <c r="I516" i="4" l="1"/>
  <c r="R517" i="4"/>
  <c r="I524" i="3"/>
  <c r="K523" i="3"/>
  <c r="I524" i="2"/>
  <c r="O516" i="4" l="1"/>
  <c r="J516" i="4" s="1"/>
  <c r="L516" i="4"/>
  <c r="M516" i="4" s="1"/>
  <c r="K516" i="4"/>
  <c r="H517" i="4"/>
  <c r="Q517" i="4"/>
  <c r="L524" i="3"/>
  <c r="M524" i="3" s="1"/>
  <c r="O524" i="3"/>
  <c r="J524" i="3" s="1"/>
  <c r="H525" i="3"/>
  <c r="O524" i="2"/>
  <c r="J524" i="2" s="1"/>
  <c r="L524" i="2"/>
  <c r="M524" i="2" s="1"/>
  <c r="H525" i="2"/>
  <c r="I517" i="4" l="1"/>
  <c r="R518" i="4"/>
  <c r="K524" i="2"/>
  <c r="I525" i="3"/>
  <c r="K524" i="3"/>
  <c r="I525" i="2"/>
  <c r="O517" i="4" l="1"/>
  <c r="J517" i="4" s="1"/>
  <c r="L517" i="4"/>
  <c r="M517" i="4" s="1"/>
  <c r="K517" i="4"/>
  <c r="H518" i="4"/>
  <c r="Q518" i="4"/>
  <c r="L525" i="3"/>
  <c r="M525" i="3" s="1"/>
  <c r="O525" i="3"/>
  <c r="J525" i="3" s="1"/>
  <c r="H526" i="3"/>
  <c r="O525" i="2"/>
  <c r="J525" i="2" s="1"/>
  <c r="L525" i="2"/>
  <c r="M525" i="2" s="1"/>
  <c r="K525" i="2"/>
  <c r="H526" i="2"/>
  <c r="I518" i="4" l="1"/>
  <c r="R519" i="4"/>
  <c r="I526" i="3"/>
  <c r="K525" i="3"/>
  <c r="I526" i="2"/>
  <c r="L518" i="4" l="1"/>
  <c r="M518" i="4" s="1"/>
  <c r="O518" i="4"/>
  <c r="J518" i="4" s="1"/>
  <c r="H519" i="4"/>
  <c r="Q519" i="4"/>
  <c r="L526" i="3"/>
  <c r="M526" i="3" s="1"/>
  <c r="O526" i="3"/>
  <c r="J526" i="3" s="1"/>
  <c r="H527" i="3"/>
  <c r="O526" i="2"/>
  <c r="J526" i="2" s="1"/>
  <c r="L526" i="2"/>
  <c r="M526" i="2" s="1"/>
  <c r="K526" i="2"/>
  <c r="H527" i="2"/>
  <c r="I519" i="4" l="1"/>
  <c r="R520" i="4"/>
  <c r="K518" i="4"/>
  <c r="I527" i="3"/>
  <c r="K526" i="3"/>
  <c r="I527" i="2"/>
  <c r="O519" i="4" l="1"/>
  <c r="J519" i="4" s="1"/>
  <c r="L519" i="4"/>
  <c r="M519" i="4" s="1"/>
  <c r="K519" i="4"/>
  <c r="Q520" i="4"/>
  <c r="H520" i="4"/>
  <c r="L527" i="3"/>
  <c r="M527" i="3" s="1"/>
  <c r="O527" i="3"/>
  <c r="J527" i="3" s="1"/>
  <c r="H528" i="3"/>
  <c r="O527" i="2"/>
  <c r="J527" i="2" s="1"/>
  <c r="L527" i="2"/>
  <c r="M527" i="2" s="1"/>
  <c r="K527" i="2"/>
  <c r="H528" i="2"/>
  <c r="I520" i="4" l="1"/>
  <c r="R521" i="4"/>
  <c r="I528" i="3"/>
  <c r="K527" i="3"/>
  <c r="I528" i="2"/>
  <c r="L520" i="4" l="1"/>
  <c r="M520" i="4" s="1"/>
  <c r="O520" i="4"/>
  <c r="J520" i="4" s="1"/>
  <c r="H521" i="4"/>
  <c r="Q521" i="4"/>
  <c r="L528" i="3"/>
  <c r="M528" i="3" s="1"/>
  <c r="O528" i="3"/>
  <c r="J528" i="3" s="1"/>
  <c r="H529" i="3"/>
  <c r="O528" i="2"/>
  <c r="J528" i="2" s="1"/>
  <c r="L528" i="2"/>
  <c r="M528" i="2" s="1"/>
  <c r="K528" i="2"/>
  <c r="H529" i="2"/>
  <c r="I521" i="4" l="1"/>
  <c r="R522" i="4"/>
  <c r="K520" i="4"/>
  <c r="I529" i="3"/>
  <c r="K528" i="3"/>
  <c r="I529" i="2"/>
  <c r="L521" i="4" l="1"/>
  <c r="M521" i="4" s="1"/>
  <c r="O521" i="4"/>
  <c r="J521" i="4" s="1"/>
  <c r="H522" i="4"/>
  <c r="Q522" i="4"/>
  <c r="L529" i="3"/>
  <c r="M529" i="3" s="1"/>
  <c r="O529" i="3"/>
  <c r="J529" i="3" s="1"/>
  <c r="H530" i="3"/>
  <c r="O529" i="2"/>
  <c r="J529" i="2" s="1"/>
  <c r="L529" i="2"/>
  <c r="M529" i="2" s="1"/>
  <c r="K529" i="2"/>
  <c r="H530" i="2"/>
  <c r="I522" i="4" l="1"/>
  <c r="R523" i="4"/>
  <c r="K521" i="4"/>
  <c r="I530" i="3"/>
  <c r="K529" i="3"/>
  <c r="I530" i="2"/>
  <c r="L522" i="4" l="1"/>
  <c r="M522" i="4" s="1"/>
  <c r="O522" i="4"/>
  <c r="J522" i="4" s="1"/>
  <c r="K522" i="4"/>
  <c r="H523" i="4"/>
  <c r="Q523" i="4"/>
  <c r="L530" i="3"/>
  <c r="M530" i="3" s="1"/>
  <c r="O530" i="3"/>
  <c r="J530" i="3" s="1"/>
  <c r="H531" i="3"/>
  <c r="O530" i="2"/>
  <c r="J530" i="2" s="1"/>
  <c r="L530" i="2"/>
  <c r="M530" i="2" s="1"/>
  <c r="K530" i="2"/>
  <c r="H531" i="2"/>
  <c r="I523" i="4" l="1"/>
  <c r="R524" i="4"/>
  <c r="I531" i="3"/>
  <c r="K530" i="3"/>
  <c r="I531" i="2"/>
  <c r="O523" i="4" l="1"/>
  <c r="J523" i="4" s="1"/>
  <c r="L523" i="4"/>
  <c r="M523" i="4" s="1"/>
  <c r="K523" i="4"/>
  <c r="H524" i="4"/>
  <c r="Q524" i="4"/>
  <c r="L531" i="3"/>
  <c r="M531" i="3" s="1"/>
  <c r="O531" i="3"/>
  <c r="J531" i="3" s="1"/>
  <c r="H532" i="3"/>
  <c r="O531" i="2"/>
  <c r="J531" i="2" s="1"/>
  <c r="L531" i="2"/>
  <c r="M531" i="2" s="1"/>
  <c r="K531" i="2"/>
  <c r="H532" i="2"/>
  <c r="I524" i="4" l="1"/>
  <c r="R525" i="4"/>
  <c r="I532" i="3"/>
  <c r="K531" i="3"/>
  <c r="I532" i="2"/>
  <c r="L524" i="4" l="1"/>
  <c r="M524" i="4" s="1"/>
  <c r="O524" i="4"/>
  <c r="J524" i="4" s="1"/>
  <c r="K524" i="4"/>
  <c r="Q525" i="4"/>
  <c r="H525" i="4"/>
  <c r="L532" i="3"/>
  <c r="M532" i="3" s="1"/>
  <c r="O532" i="3"/>
  <c r="J532" i="3" s="1"/>
  <c r="H533" i="3"/>
  <c r="O532" i="2"/>
  <c r="J532" i="2" s="1"/>
  <c r="L532" i="2"/>
  <c r="M532" i="2" s="1"/>
  <c r="K532" i="2"/>
  <c r="H533" i="2"/>
  <c r="I525" i="4" l="1"/>
  <c r="R526" i="4"/>
  <c r="I533" i="3"/>
  <c r="K532" i="3"/>
  <c r="I533" i="2"/>
  <c r="L525" i="4" l="1"/>
  <c r="M525" i="4" s="1"/>
  <c r="O525" i="4"/>
  <c r="J525" i="4" s="1"/>
  <c r="K525" i="4"/>
  <c r="Q526" i="4"/>
  <c r="H526" i="4"/>
  <c r="L533" i="3"/>
  <c r="M533" i="3" s="1"/>
  <c r="O533" i="3"/>
  <c r="J533" i="3" s="1"/>
  <c r="H534" i="3"/>
  <c r="O533" i="2"/>
  <c r="J533" i="2" s="1"/>
  <c r="L533" i="2"/>
  <c r="M533" i="2" s="1"/>
  <c r="K533" i="2"/>
  <c r="H534" i="2"/>
  <c r="I526" i="4" l="1"/>
  <c r="R527" i="4"/>
  <c r="I534" i="3"/>
  <c r="K533" i="3"/>
  <c r="I534" i="2"/>
  <c r="L10" i="2"/>
  <c r="M10" i="2" s="1"/>
  <c r="L8" i="2"/>
  <c r="M8" i="2" s="1"/>
  <c r="L9" i="2"/>
  <c r="M9" i="2" s="1"/>
  <c r="L526" i="4" l="1"/>
  <c r="M526" i="4" s="1"/>
  <c r="O526" i="4"/>
  <c r="J526" i="4" s="1"/>
  <c r="K526" i="4"/>
  <c r="H527" i="4"/>
  <c r="Q527" i="4"/>
  <c r="L534" i="3"/>
  <c r="M534" i="3" s="1"/>
  <c r="O534" i="3"/>
  <c r="J534" i="3" s="1"/>
  <c r="H535" i="3"/>
  <c r="O534" i="2"/>
  <c r="J534" i="2" s="1"/>
  <c r="L534" i="2"/>
  <c r="M534" i="2" s="1"/>
  <c r="K534" i="2"/>
  <c r="H535" i="2"/>
  <c r="I527" i="4" l="1"/>
  <c r="R528" i="4"/>
  <c r="I535" i="3"/>
  <c r="K534" i="3"/>
  <c r="I535" i="2"/>
  <c r="L527" i="4" l="1"/>
  <c r="M527" i="4" s="1"/>
  <c r="O527" i="4"/>
  <c r="J527" i="4" s="1"/>
  <c r="K527" i="4"/>
  <c r="Q528" i="4"/>
  <c r="H528" i="4"/>
  <c r="L535" i="3"/>
  <c r="M535" i="3" s="1"/>
  <c r="O535" i="3"/>
  <c r="J535" i="3" s="1"/>
  <c r="H536" i="3"/>
  <c r="O535" i="2"/>
  <c r="J535" i="2" s="1"/>
  <c r="L535" i="2"/>
  <c r="M535" i="2" s="1"/>
  <c r="H536" i="2"/>
  <c r="I528" i="4" l="1"/>
  <c r="R529" i="4"/>
  <c r="I536" i="3"/>
  <c r="K535" i="3"/>
  <c r="I536" i="2"/>
  <c r="K535" i="2"/>
  <c r="L528" i="4" l="1"/>
  <c r="M528" i="4" s="1"/>
  <c r="O528" i="4"/>
  <c r="J528" i="4" s="1"/>
  <c r="K528" i="4"/>
  <c r="H529" i="4"/>
  <c r="Q529" i="4"/>
  <c r="L536" i="3"/>
  <c r="M536" i="3" s="1"/>
  <c r="O536" i="3"/>
  <c r="J536" i="3" s="1"/>
  <c r="H537" i="3"/>
  <c r="O536" i="2"/>
  <c r="J536" i="2" s="1"/>
  <c r="L536" i="2"/>
  <c r="M536" i="2" s="1"/>
  <c r="K536" i="2"/>
  <c r="H537" i="2"/>
  <c r="I529" i="4" l="1"/>
  <c r="R530" i="4"/>
  <c r="I537" i="3"/>
  <c r="K536" i="3"/>
  <c r="I537" i="2"/>
  <c r="L529" i="4" l="1"/>
  <c r="M529" i="4" s="1"/>
  <c r="O529" i="4"/>
  <c r="J529" i="4" s="1"/>
  <c r="K529" i="4"/>
  <c r="H530" i="4"/>
  <c r="Q530" i="4"/>
  <c r="L537" i="3"/>
  <c r="M537" i="3" s="1"/>
  <c r="O537" i="3"/>
  <c r="J537" i="3" s="1"/>
  <c r="H538" i="3"/>
  <c r="O537" i="2"/>
  <c r="J537" i="2" s="1"/>
  <c r="L537" i="2"/>
  <c r="M537" i="2" s="1"/>
  <c r="K537" i="2"/>
  <c r="H538" i="2"/>
  <c r="I530" i="4" l="1"/>
  <c r="R531" i="4"/>
  <c r="I538" i="3"/>
  <c r="K537" i="3"/>
  <c r="I538" i="2"/>
  <c r="L530" i="4" l="1"/>
  <c r="M530" i="4" s="1"/>
  <c r="O530" i="4"/>
  <c r="J530" i="4" s="1"/>
  <c r="K530" i="4"/>
  <c r="H531" i="4"/>
  <c r="Q531" i="4"/>
  <c r="L538" i="3"/>
  <c r="M538" i="3" s="1"/>
  <c r="O538" i="3"/>
  <c r="J538" i="3" s="1"/>
  <c r="H539" i="3"/>
  <c r="O538" i="2"/>
  <c r="J538" i="2" s="1"/>
  <c r="L538" i="2"/>
  <c r="M538" i="2" s="1"/>
  <c r="K538" i="2"/>
  <c r="H539" i="2"/>
  <c r="I531" i="4" l="1"/>
  <c r="R532" i="4"/>
  <c r="I539" i="3"/>
  <c r="K538" i="3"/>
  <c r="I539" i="2"/>
  <c r="L531" i="4" l="1"/>
  <c r="M531" i="4" s="1"/>
  <c r="O531" i="4"/>
  <c r="J531" i="4" s="1"/>
  <c r="K531" i="4"/>
  <c r="Q532" i="4"/>
  <c r="H532" i="4"/>
  <c r="L539" i="3"/>
  <c r="M539" i="3" s="1"/>
  <c r="O539" i="3"/>
  <c r="J539" i="3" s="1"/>
  <c r="H540" i="3"/>
  <c r="O539" i="2"/>
  <c r="J539" i="2" s="1"/>
  <c r="L539" i="2"/>
  <c r="M539" i="2" s="1"/>
  <c r="K539" i="2"/>
  <c r="H540" i="2"/>
  <c r="I532" i="4" l="1"/>
  <c r="R533" i="4"/>
  <c r="I540" i="3"/>
  <c r="K539" i="3"/>
  <c r="I540" i="2"/>
  <c r="L532" i="4" l="1"/>
  <c r="M532" i="4" s="1"/>
  <c r="O532" i="4"/>
  <c r="J532" i="4" s="1"/>
  <c r="K532" i="4"/>
  <c r="H533" i="4"/>
  <c r="Q533" i="4"/>
  <c r="L540" i="3"/>
  <c r="M540" i="3" s="1"/>
  <c r="O540" i="3"/>
  <c r="J540" i="3" s="1"/>
  <c r="H541" i="3"/>
  <c r="O540" i="2"/>
  <c r="J540" i="2" s="1"/>
  <c r="L540" i="2"/>
  <c r="M540" i="2" s="1"/>
  <c r="K540" i="2"/>
  <c r="H541" i="2"/>
  <c r="I533" i="4" l="1"/>
  <c r="R534" i="4"/>
  <c r="I541" i="3"/>
  <c r="K540" i="3"/>
  <c r="I541" i="2"/>
  <c r="L533" i="4" l="1"/>
  <c r="M533" i="4" s="1"/>
  <c r="O533" i="4"/>
  <c r="J533" i="4" s="1"/>
  <c r="K533" i="4"/>
  <c r="H534" i="4"/>
  <c r="Q534" i="4"/>
  <c r="L541" i="3"/>
  <c r="M541" i="3" s="1"/>
  <c r="O541" i="3"/>
  <c r="J541" i="3" s="1"/>
  <c r="H542" i="3"/>
  <c r="O541" i="2"/>
  <c r="J541" i="2" s="1"/>
  <c r="L541" i="2"/>
  <c r="M541" i="2" s="1"/>
  <c r="K541" i="2"/>
  <c r="H542" i="2"/>
  <c r="I534" i="4" l="1"/>
  <c r="R535" i="4"/>
  <c r="I542" i="3"/>
  <c r="K541" i="3"/>
  <c r="I542" i="2"/>
  <c r="O534" i="4" l="1"/>
  <c r="J534" i="4" s="1"/>
  <c r="L534" i="4"/>
  <c r="M534" i="4" s="1"/>
  <c r="K534" i="4"/>
  <c r="H535" i="4"/>
  <c r="Q535" i="4"/>
  <c r="L542" i="3"/>
  <c r="M542" i="3" s="1"/>
  <c r="O542" i="3"/>
  <c r="J542" i="3" s="1"/>
  <c r="H543" i="3"/>
  <c r="O542" i="2"/>
  <c r="J542" i="2" s="1"/>
  <c r="L542" i="2"/>
  <c r="M542" i="2" s="1"/>
  <c r="K542" i="2"/>
  <c r="H543" i="2"/>
  <c r="I535" i="4" l="1"/>
  <c r="R536" i="4"/>
  <c r="I543" i="3"/>
  <c r="K542" i="3"/>
  <c r="I543" i="2"/>
  <c r="O535" i="4" l="1"/>
  <c r="J535" i="4" s="1"/>
  <c r="K535" i="4"/>
  <c r="L535" i="4"/>
  <c r="M535" i="4" s="1"/>
  <c r="H536" i="4"/>
  <c r="Q536" i="4"/>
  <c r="L543" i="3"/>
  <c r="M543" i="3" s="1"/>
  <c r="O543" i="3"/>
  <c r="J543" i="3" s="1"/>
  <c r="H544" i="3"/>
  <c r="O543" i="2"/>
  <c r="J543" i="2" s="1"/>
  <c r="L543" i="2"/>
  <c r="M543" i="2" s="1"/>
  <c r="K543" i="2"/>
  <c r="H544" i="2"/>
  <c r="I536" i="4" l="1"/>
  <c r="R537" i="4"/>
  <c r="I544" i="3"/>
  <c r="K543" i="3"/>
  <c r="I544" i="2"/>
  <c r="O536" i="4" l="1"/>
  <c r="J536" i="4" s="1"/>
  <c r="L536" i="4"/>
  <c r="M536" i="4" s="1"/>
  <c r="K536" i="4"/>
  <c r="H537" i="4"/>
  <c r="Q537" i="4"/>
  <c r="O544" i="3"/>
  <c r="J544" i="3" s="1"/>
  <c r="L544" i="3"/>
  <c r="M544" i="3" s="1"/>
  <c r="H545" i="3"/>
  <c r="O544" i="2"/>
  <c r="J544" i="2" s="1"/>
  <c r="L544" i="2"/>
  <c r="M544" i="2" s="1"/>
  <c r="H545" i="2"/>
  <c r="I537" i="4" l="1"/>
  <c r="R538" i="4"/>
  <c r="K544" i="2"/>
  <c r="I545" i="3"/>
  <c r="K544" i="3"/>
  <c r="I545" i="2"/>
  <c r="L537" i="4" l="1"/>
  <c r="M537" i="4" s="1"/>
  <c r="O537" i="4"/>
  <c r="J537" i="4" s="1"/>
  <c r="K537" i="4"/>
  <c r="H538" i="4"/>
  <c r="Q538" i="4"/>
  <c r="O545" i="3"/>
  <c r="J545" i="3" s="1"/>
  <c r="L545" i="3"/>
  <c r="M545" i="3" s="1"/>
  <c r="H546" i="3"/>
  <c r="O545" i="2"/>
  <c r="J545" i="2" s="1"/>
  <c r="L545" i="2"/>
  <c r="M545" i="2" s="1"/>
  <c r="K545" i="2"/>
  <c r="H546" i="2"/>
  <c r="I538" i="4" l="1"/>
  <c r="R539" i="4"/>
  <c r="I546" i="3"/>
  <c r="K545" i="3"/>
  <c r="I546" i="2"/>
  <c r="L538" i="4" l="1"/>
  <c r="M538" i="4" s="1"/>
  <c r="O538" i="4"/>
  <c r="J538" i="4" s="1"/>
  <c r="K538" i="4"/>
  <c r="H539" i="4"/>
  <c r="Q539" i="4"/>
  <c r="O546" i="3"/>
  <c r="J546" i="3" s="1"/>
  <c r="L546" i="3"/>
  <c r="M546" i="3" s="1"/>
  <c r="H547" i="3"/>
  <c r="O546" i="2"/>
  <c r="J546" i="2" s="1"/>
  <c r="L546" i="2"/>
  <c r="M546" i="2" s="1"/>
  <c r="K546" i="2"/>
  <c r="H547" i="2"/>
  <c r="I539" i="4" l="1"/>
  <c r="R540" i="4"/>
  <c r="I547" i="3"/>
  <c r="K546" i="3"/>
  <c r="I547" i="2"/>
  <c r="O539" i="4" l="1"/>
  <c r="J539" i="4" s="1"/>
  <c r="L539" i="4"/>
  <c r="M539" i="4" s="1"/>
  <c r="K539" i="4"/>
  <c r="H540" i="4"/>
  <c r="Q540" i="4"/>
  <c r="O547" i="3"/>
  <c r="J547" i="3" s="1"/>
  <c r="L547" i="3"/>
  <c r="M547" i="3" s="1"/>
  <c r="H548" i="3"/>
  <c r="O547" i="2"/>
  <c r="J547" i="2" s="1"/>
  <c r="L547" i="2"/>
  <c r="M547" i="2" s="1"/>
  <c r="K547" i="2"/>
  <c r="H548" i="2"/>
  <c r="I540" i="4" l="1"/>
  <c r="R541" i="4"/>
  <c r="I548" i="3"/>
  <c r="K547" i="3"/>
  <c r="I548" i="2"/>
  <c r="O540" i="4" l="1"/>
  <c r="J540" i="4" s="1"/>
  <c r="L540" i="4"/>
  <c r="M540" i="4" s="1"/>
  <c r="K540" i="4"/>
  <c r="H541" i="4"/>
  <c r="Q541" i="4"/>
  <c r="L548" i="3"/>
  <c r="M548" i="3" s="1"/>
  <c r="O548" i="3"/>
  <c r="J548" i="3" s="1"/>
  <c r="H549" i="3"/>
  <c r="O548" i="2"/>
  <c r="J548" i="2" s="1"/>
  <c r="L548" i="2"/>
  <c r="M548" i="2" s="1"/>
  <c r="K548" i="2"/>
  <c r="H549" i="2"/>
  <c r="I541" i="4" l="1"/>
  <c r="R542" i="4"/>
  <c r="I549" i="3"/>
  <c r="K548" i="3"/>
  <c r="I549" i="2"/>
  <c r="O541" i="4" l="1"/>
  <c r="J541" i="4" s="1"/>
  <c r="L541" i="4"/>
  <c r="M541" i="4" s="1"/>
  <c r="K541" i="4"/>
  <c r="H542" i="4"/>
  <c r="Q542" i="4"/>
  <c r="O549" i="3"/>
  <c r="J549" i="3" s="1"/>
  <c r="L549" i="3"/>
  <c r="M549" i="3" s="1"/>
  <c r="H550" i="3"/>
  <c r="O549" i="2"/>
  <c r="J549" i="2" s="1"/>
  <c r="L549" i="2"/>
  <c r="M549" i="2" s="1"/>
  <c r="K549" i="2"/>
  <c r="H550" i="2"/>
  <c r="I542" i="4" l="1"/>
  <c r="R543" i="4"/>
  <c r="I550" i="3"/>
  <c r="K549" i="3"/>
  <c r="I550" i="2"/>
  <c r="L542" i="4" l="1"/>
  <c r="M542" i="4" s="1"/>
  <c r="O542" i="4"/>
  <c r="J542" i="4" s="1"/>
  <c r="K542" i="4"/>
  <c r="H543" i="4"/>
  <c r="Q543" i="4"/>
  <c r="L550" i="3"/>
  <c r="M550" i="3" s="1"/>
  <c r="O550" i="3"/>
  <c r="J550" i="3" s="1"/>
  <c r="H551" i="3"/>
  <c r="O550" i="2"/>
  <c r="J550" i="2" s="1"/>
  <c r="L550" i="2"/>
  <c r="M550" i="2" s="1"/>
  <c r="K550" i="2"/>
  <c r="H551" i="2"/>
  <c r="I543" i="4" l="1"/>
  <c r="R544" i="4"/>
  <c r="I551" i="3"/>
  <c r="K550" i="3"/>
  <c r="I551" i="2"/>
  <c r="L543" i="4" l="1"/>
  <c r="M543" i="4" s="1"/>
  <c r="O543" i="4"/>
  <c r="J543" i="4" s="1"/>
  <c r="Q544" i="4"/>
  <c r="H544" i="4"/>
  <c r="L551" i="3"/>
  <c r="M551" i="3" s="1"/>
  <c r="O551" i="3"/>
  <c r="J551" i="3" s="1"/>
  <c r="H552" i="3"/>
  <c r="O551" i="2"/>
  <c r="J551" i="2" s="1"/>
  <c r="L551" i="2"/>
  <c r="M551" i="2" s="1"/>
  <c r="K551" i="2"/>
  <c r="H552" i="2"/>
  <c r="I544" i="4" l="1"/>
  <c r="R545" i="4"/>
  <c r="K543" i="4"/>
  <c r="I552" i="3"/>
  <c r="K551" i="3"/>
  <c r="I552" i="2"/>
  <c r="L544" i="4" l="1"/>
  <c r="M544" i="4" s="1"/>
  <c r="O544" i="4"/>
  <c r="J544" i="4" s="1"/>
  <c r="K544" i="4"/>
  <c r="H545" i="4"/>
  <c r="Q545" i="4"/>
  <c r="L552" i="3"/>
  <c r="M552" i="3" s="1"/>
  <c r="O552" i="3"/>
  <c r="J552" i="3" s="1"/>
  <c r="H553" i="3"/>
  <c r="O552" i="2"/>
  <c r="J552" i="2" s="1"/>
  <c r="L552" i="2"/>
  <c r="M552" i="2" s="1"/>
  <c r="K552" i="2"/>
  <c r="H553" i="2"/>
  <c r="I545" i="4" l="1"/>
  <c r="R546" i="4"/>
  <c r="I553" i="3"/>
  <c r="K552" i="3"/>
  <c r="I553" i="2"/>
  <c r="L545" i="4" l="1"/>
  <c r="M545" i="4" s="1"/>
  <c r="O545" i="4"/>
  <c r="J545" i="4" s="1"/>
  <c r="K545" i="4"/>
  <c r="Q546" i="4"/>
  <c r="H546" i="4"/>
  <c r="L553" i="3"/>
  <c r="M553" i="3" s="1"/>
  <c r="O553" i="3"/>
  <c r="J553" i="3" s="1"/>
  <c r="H554" i="3"/>
  <c r="O553" i="2"/>
  <c r="J553" i="2" s="1"/>
  <c r="L553" i="2"/>
  <c r="M553" i="2" s="1"/>
  <c r="K553" i="2"/>
  <c r="H554" i="2"/>
  <c r="I546" i="4" l="1"/>
  <c r="R547" i="4"/>
  <c r="I554" i="3"/>
  <c r="K553" i="3"/>
  <c r="I554" i="2"/>
  <c r="L546" i="4" l="1"/>
  <c r="M546" i="4" s="1"/>
  <c r="O546" i="4"/>
  <c r="J546" i="4" s="1"/>
  <c r="K546" i="4"/>
  <c r="H547" i="4"/>
  <c r="Q547" i="4"/>
  <c r="L554" i="3"/>
  <c r="M554" i="3" s="1"/>
  <c r="O554" i="3"/>
  <c r="J554" i="3" s="1"/>
  <c r="H555" i="3"/>
  <c r="O554" i="2"/>
  <c r="J554" i="2" s="1"/>
  <c r="L554" i="2"/>
  <c r="M554" i="2" s="1"/>
  <c r="K554" i="2"/>
  <c r="H555" i="2"/>
  <c r="I547" i="4" l="1"/>
  <c r="R548" i="4"/>
  <c r="I555" i="3"/>
  <c r="K554" i="3"/>
  <c r="I555" i="2"/>
  <c r="O547" i="4" l="1"/>
  <c r="J547" i="4" s="1"/>
  <c r="L547" i="4"/>
  <c r="M547" i="4" s="1"/>
  <c r="K547" i="4"/>
  <c r="Q548" i="4"/>
  <c r="H548" i="4"/>
  <c r="L555" i="3"/>
  <c r="M555" i="3" s="1"/>
  <c r="O555" i="3"/>
  <c r="J555" i="3" s="1"/>
  <c r="H556" i="3"/>
  <c r="O555" i="2"/>
  <c r="J555" i="2" s="1"/>
  <c r="L555" i="2"/>
  <c r="M555" i="2" s="1"/>
  <c r="K555" i="2"/>
  <c r="H556" i="2"/>
  <c r="R549" i="4" l="1"/>
  <c r="I548" i="4"/>
  <c r="I556" i="3"/>
  <c r="K555" i="3"/>
  <c r="I556" i="2"/>
  <c r="H549" i="4" l="1"/>
  <c r="Q549" i="4"/>
  <c r="L548" i="4"/>
  <c r="M548" i="4" s="1"/>
  <c r="O548" i="4"/>
  <c r="J548" i="4" s="1"/>
  <c r="K548" i="4"/>
  <c r="L556" i="3"/>
  <c r="M556" i="3" s="1"/>
  <c r="O556" i="3"/>
  <c r="J556" i="3" s="1"/>
  <c r="H557" i="3"/>
  <c r="O556" i="2"/>
  <c r="J556" i="2" s="1"/>
  <c r="L556" i="2"/>
  <c r="M556" i="2" s="1"/>
  <c r="K556" i="2"/>
  <c r="H557" i="2"/>
  <c r="I549" i="4" l="1"/>
  <c r="R550" i="4"/>
  <c r="I557" i="3"/>
  <c r="K556" i="3"/>
  <c r="I557" i="2"/>
  <c r="L549" i="4" l="1"/>
  <c r="M549" i="4" s="1"/>
  <c r="O549" i="4"/>
  <c r="J549" i="4" s="1"/>
  <c r="K549" i="4"/>
  <c r="H550" i="4"/>
  <c r="Q550" i="4"/>
  <c r="L557" i="3"/>
  <c r="M557" i="3" s="1"/>
  <c r="O557" i="3"/>
  <c r="J557" i="3" s="1"/>
  <c r="H558" i="3"/>
  <c r="O557" i="2"/>
  <c r="J557" i="2" s="1"/>
  <c r="L557" i="2"/>
  <c r="M557" i="2" s="1"/>
  <c r="K557" i="2"/>
  <c r="H558" i="2"/>
  <c r="I550" i="4" l="1"/>
  <c r="R551" i="4"/>
  <c r="I558" i="3"/>
  <c r="K557" i="3"/>
  <c r="I558" i="2"/>
  <c r="O550" i="4" l="1"/>
  <c r="J550" i="4" s="1"/>
  <c r="K550" i="4"/>
  <c r="L550" i="4"/>
  <c r="M550" i="4" s="1"/>
  <c r="H551" i="4"/>
  <c r="Q551" i="4"/>
  <c r="L558" i="3"/>
  <c r="M558" i="3" s="1"/>
  <c r="O558" i="3"/>
  <c r="J558" i="3" s="1"/>
  <c r="H559" i="3"/>
  <c r="O558" i="2"/>
  <c r="J558" i="2" s="1"/>
  <c r="L558" i="2"/>
  <c r="M558" i="2" s="1"/>
  <c r="K558" i="2"/>
  <c r="H559" i="2"/>
  <c r="I551" i="4" l="1"/>
  <c r="R552" i="4"/>
  <c r="I559" i="3"/>
  <c r="K558" i="3"/>
  <c r="I559" i="2"/>
  <c r="L551" i="4" l="1"/>
  <c r="M551" i="4" s="1"/>
  <c r="O551" i="4"/>
  <c r="J551" i="4" s="1"/>
  <c r="K551" i="4"/>
  <c r="Q552" i="4"/>
  <c r="H552" i="4"/>
  <c r="L559" i="3"/>
  <c r="M559" i="3" s="1"/>
  <c r="O559" i="3"/>
  <c r="J559" i="3" s="1"/>
  <c r="H560" i="3"/>
  <c r="O559" i="2"/>
  <c r="J559" i="2" s="1"/>
  <c r="L559" i="2"/>
  <c r="M559" i="2" s="1"/>
  <c r="K559" i="2"/>
  <c r="H560" i="2"/>
  <c r="I552" i="4" l="1"/>
  <c r="R553" i="4"/>
  <c r="I560" i="3"/>
  <c r="K559" i="3"/>
  <c r="I560" i="2"/>
  <c r="L552" i="4" l="1"/>
  <c r="M552" i="4" s="1"/>
  <c r="O552" i="4"/>
  <c r="J552" i="4" s="1"/>
  <c r="K552" i="4"/>
  <c r="H553" i="4"/>
  <c r="Q553" i="4"/>
  <c r="L560" i="3"/>
  <c r="M560" i="3" s="1"/>
  <c r="O560" i="3"/>
  <c r="J560" i="3" s="1"/>
  <c r="H561" i="3"/>
  <c r="O560" i="2"/>
  <c r="J560" i="2" s="1"/>
  <c r="L560" i="2"/>
  <c r="M560" i="2" s="1"/>
  <c r="K560" i="2"/>
  <c r="H561" i="2"/>
  <c r="I553" i="4" l="1"/>
  <c r="R554" i="4"/>
  <c r="I561" i="3"/>
  <c r="K560" i="3"/>
  <c r="I561" i="2"/>
  <c r="L553" i="4" l="1"/>
  <c r="M553" i="4" s="1"/>
  <c r="O553" i="4"/>
  <c r="J553" i="4" s="1"/>
  <c r="K553" i="4"/>
  <c r="Q554" i="4"/>
  <c r="H554" i="4"/>
  <c r="L561" i="3"/>
  <c r="M561" i="3" s="1"/>
  <c r="O561" i="3"/>
  <c r="J561" i="3" s="1"/>
  <c r="H562" i="3"/>
  <c r="O561" i="2"/>
  <c r="J561" i="2" s="1"/>
  <c r="L561" i="2"/>
  <c r="M561" i="2" s="1"/>
  <c r="K561" i="2"/>
  <c r="H562" i="2"/>
  <c r="I554" i="4" l="1"/>
  <c r="I562" i="3"/>
  <c r="K561" i="3"/>
  <c r="I562" i="2"/>
  <c r="L554" i="4" l="1"/>
  <c r="M554" i="4" s="1"/>
  <c r="O554" i="4"/>
  <c r="J554" i="4" s="1"/>
  <c r="K554" i="4"/>
  <c r="L562" i="3"/>
  <c r="M562" i="3" s="1"/>
  <c r="O562" i="3"/>
  <c r="J562" i="3" s="1"/>
  <c r="H563" i="3"/>
  <c r="O562" i="2"/>
  <c r="J562" i="2" s="1"/>
  <c r="L562" i="2"/>
  <c r="M562" i="2" s="1"/>
  <c r="K562" i="2"/>
  <c r="H563" i="2"/>
  <c r="I563" i="3" l="1"/>
  <c r="K562" i="3"/>
  <c r="I563" i="2"/>
  <c r="L563" i="3" l="1"/>
  <c r="M563" i="3" s="1"/>
  <c r="O563" i="3"/>
  <c r="J563" i="3" s="1"/>
  <c r="H564" i="3"/>
  <c r="O563" i="2"/>
  <c r="J563" i="2" s="1"/>
  <c r="L563" i="2"/>
  <c r="M563" i="2" s="1"/>
  <c r="K563" i="2"/>
  <c r="H564" i="2"/>
  <c r="I564" i="3" l="1"/>
  <c r="K563" i="3"/>
  <c r="I564" i="2"/>
  <c r="L564" i="3" l="1"/>
  <c r="M564" i="3" s="1"/>
  <c r="O564" i="3"/>
  <c r="J564" i="3" s="1"/>
  <c r="H565" i="3"/>
  <c r="O564" i="2"/>
  <c r="J564" i="2" s="1"/>
  <c r="L564" i="2"/>
  <c r="M564" i="2" s="1"/>
  <c r="K564" i="2"/>
  <c r="H565" i="2"/>
  <c r="R555" i="4" l="1"/>
  <c r="I565" i="3"/>
  <c r="K564" i="3"/>
  <c r="I565" i="2"/>
  <c r="Q555" i="4" l="1"/>
  <c r="H555" i="4"/>
  <c r="L565" i="3"/>
  <c r="M565" i="3" s="1"/>
  <c r="O565" i="3"/>
  <c r="J565" i="3" s="1"/>
  <c r="H566" i="3"/>
  <c r="O565" i="2"/>
  <c r="J565" i="2" s="1"/>
  <c r="L565" i="2"/>
  <c r="M565" i="2" s="1"/>
  <c r="K565" i="2"/>
  <c r="H566" i="2"/>
  <c r="R556" i="4" l="1"/>
  <c r="I555" i="4"/>
  <c r="I566" i="3"/>
  <c r="K565" i="3"/>
  <c r="I566" i="2"/>
  <c r="H556" i="4" l="1"/>
  <c r="Q556" i="4"/>
  <c r="O555" i="4"/>
  <c r="J555" i="4" s="1"/>
  <c r="L555" i="4"/>
  <c r="M555" i="4" s="1"/>
  <c r="L566" i="3"/>
  <c r="M566" i="3" s="1"/>
  <c r="O566" i="3"/>
  <c r="J566" i="3" s="1"/>
  <c r="H567" i="3"/>
  <c r="O566" i="2"/>
  <c r="J566" i="2" s="1"/>
  <c r="L566" i="2"/>
  <c r="M566" i="2" s="1"/>
  <c r="K566" i="2"/>
  <c r="H567" i="2"/>
  <c r="K555" i="4" l="1"/>
  <c r="I556" i="4"/>
  <c r="R557" i="4"/>
  <c r="I567" i="3"/>
  <c r="K566" i="3"/>
  <c r="I567" i="2"/>
  <c r="L556" i="4" l="1"/>
  <c r="M556" i="4" s="1"/>
  <c r="O556" i="4"/>
  <c r="J556" i="4" s="1"/>
  <c r="K556" i="4"/>
  <c r="Q557" i="4"/>
  <c r="H557" i="4"/>
  <c r="L567" i="3"/>
  <c r="M567" i="3" s="1"/>
  <c r="O567" i="3"/>
  <c r="J567" i="3" s="1"/>
  <c r="H568" i="3"/>
  <c r="O567" i="2"/>
  <c r="J567" i="2" s="1"/>
  <c r="L567" i="2"/>
  <c r="M567" i="2" s="1"/>
  <c r="K567" i="2"/>
  <c r="H568" i="2"/>
  <c r="I557" i="4" l="1"/>
  <c r="R558" i="4"/>
  <c r="I568" i="3"/>
  <c r="K567" i="3"/>
  <c r="I568" i="2"/>
  <c r="O557" i="4" l="1"/>
  <c r="J557" i="4" s="1"/>
  <c r="L557" i="4"/>
  <c r="M557" i="4" s="1"/>
  <c r="K557" i="4"/>
  <c r="H558" i="4"/>
  <c r="Q558" i="4"/>
  <c r="L568" i="3"/>
  <c r="M568" i="3" s="1"/>
  <c r="O568" i="3"/>
  <c r="J568" i="3" s="1"/>
  <c r="H569" i="3"/>
  <c r="O568" i="2"/>
  <c r="J568" i="2" s="1"/>
  <c r="L568" i="2"/>
  <c r="M568" i="2" s="1"/>
  <c r="K568" i="2"/>
  <c r="H569" i="2"/>
  <c r="I558" i="4" l="1"/>
  <c r="R559" i="4"/>
  <c r="I569" i="3"/>
  <c r="K568" i="3"/>
  <c r="I569" i="2"/>
  <c r="L558" i="4" l="1"/>
  <c r="M558" i="4" s="1"/>
  <c r="O558" i="4"/>
  <c r="J558" i="4" s="1"/>
  <c r="K558" i="4"/>
  <c r="H559" i="4"/>
  <c r="Q559" i="4"/>
  <c r="L569" i="3"/>
  <c r="M569" i="3" s="1"/>
  <c r="O569" i="3"/>
  <c r="J569" i="3" s="1"/>
  <c r="H570" i="3"/>
  <c r="O569" i="2"/>
  <c r="J569" i="2" s="1"/>
  <c r="L569" i="2"/>
  <c r="M569" i="2" s="1"/>
  <c r="K569" i="2"/>
  <c r="H570" i="2"/>
  <c r="I559" i="4" l="1"/>
  <c r="R560" i="4"/>
  <c r="I570" i="3"/>
  <c r="K569" i="3"/>
  <c r="I570" i="2"/>
  <c r="L559" i="4" l="1"/>
  <c r="M559" i="4" s="1"/>
  <c r="O559" i="4"/>
  <c r="J559" i="4" s="1"/>
  <c r="K559" i="4"/>
  <c r="H560" i="4"/>
  <c r="Q560" i="4"/>
  <c r="L570" i="3"/>
  <c r="M570" i="3" s="1"/>
  <c r="O570" i="3"/>
  <c r="J570" i="3" s="1"/>
  <c r="H571" i="3"/>
  <c r="O570" i="2"/>
  <c r="J570" i="2" s="1"/>
  <c r="L570" i="2"/>
  <c r="M570" i="2" s="1"/>
  <c r="K570" i="2"/>
  <c r="H571" i="2"/>
  <c r="I560" i="4" l="1"/>
  <c r="R561" i="4"/>
  <c r="I571" i="3"/>
  <c r="K570" i="3"/>
  <c r="I571" i="2"/>
  <c r="L560" i="4" l="1"/>
  <c r="M560" i="4" s="1"/>
  <c r="O560" i="4"/>
  <c r="J560" i="4" s="1"/>
  <c r="K560" i="4"/>
  <c r="H561" i="4"/>
  <c r="Q561" i="4"/>
  <c r="L571" i="3"/>
  <c r="M571" i="3" s="1"/>
  <c r="O571" i="3"/>
  <c r="J571" i="3" s="1"/>
  <c r="H572" i="3"/>
  <c r="O571" i="2"/>
  <c r="J571" i="2" s="1"/>
  <c r="L571" i="2"/>
  <c r="M571" i="2" s="1"/>
  <c r="H572" i="2"/>
  <c r="I561" i="4" l="1"/>
  <c r="R562" i="4"/>
  <c r="K571" i="2"/>
  <c r="I572" i="3"/>
  <c r="K571" i="3"/>
  <c r="I572" i="2"/>
  <c r="O561" i="4" l="1"/>
  <c r="J561" i="4" s="1"/>
  <c r="K561" i="4"/>
  <c r="L561" i="4"/>
  <c r="M561" i="4" s="1"/>
  <c r="H562" i="4"/>
  <c r="Q562" i="4"/>
  <c r="L572" i="3"/>
  <c r="M572" i="3" s="1"/>
  <c r="O572" i="3"/>
  <c r="J572" i="3" s="1"/>
  <c r="H573" i="3"/>
  <c r="O572" i="2"/>
  <c r="J572" i="2" s="1"/>
  <c r="L572" i="2"/>
  <c r="M572" i="2" s="1"/>
  <c r="K572" i="2"/>
  <c r="H573" i="2"/>
  <c r="I562" i="4" l="1"/>
  <c r="R563" i="4"/>
  <c r="I573" i="3"/>
  <c r="K572" i="3"/>
  <c r="I573" i="2"/>
  <c r="O562" i="4" l="1"/>
  <c r="J562" i="4" s="1"/>
  <c r="K562" i="4"/>
  <c r="L562" i="4"/>
  <c r="M562" i="4" s="1"/>
  <c r="Q563" i="4"/>
  <c r="H563" i="4"/>
  <c r="L573" i="3"/>
  <c r="M573" i="3" s="1"/>
  <c r="O573" i="3"/>
  <c r="J573" i="3" s="1"/>
  <c r="H574" i="3"/>
  <c r="O573" i="2"/>
  <c r="J573" i="2" s="1"/>
  <c r="L573" i="2"/>
  <c r="M573" i="2" s="1"/>
  <c r="K573" i="2"/>
  <c r="H574" i="2"/>
  <c r="I563" i="4" l="1"/>
  <c r="R564" i="4"/>
  <c r="I574" i="3"/>
  <c r="K573" i="3"/>
  <c r="I574" i="2"/>
  <c r="O563" i="4" l="1"/>
  <c r="J563" i="4" s="1"/>
  <c r="L563" i="4"/>
  <c r="M563" i="4" s="1"/>
  <c r="K563" i="4"/>
  <c r="H564" i="4"/>
  <c r="Q564" i="4"/>
  <c r="L574" i="3"/>
  <c r="M574" i="3" s="1"/>
  <c r="O574" i="3"/>
  <c r="J574" i="3" s="1"/>
  <c r="H575" i="3"/>
  <c r="O574" i="2"/>
  <c r="J574" i="2" s="1"/>
  <c r="L574" i="2"/>
  <c r="M574" i="2" s="1"/>
  <c r="H575" i="2"/>
  <c r="I564" i="4" l="1"/>
  <c r="R565" i="4"/>
  <c r="K574" i="2"/>
  <c r="I575" i="3"/>
  <c r="K574" i="3"/>
  <c r="I575" i="2"/>
  <c r="L564" i="4" l="1"/>
  <c r="M564" i="4" s="1"/>
  <c r="O564" i="4"/>
  <c r="J564" i="4" s="1"/>
  <c r="K564" i="4"/>
  <c r="Q565" i="4"/>
  <c r="H565" i="4"/>
  <c r="L575" i="3"/>
  <c r="M575" i="3" s="1"/>
  <c r="O575" i="3"/>
  <c r="J575" i="3" s="1"/>
  <c r="H576" i="3"/>
  <c r="O575" i="2"/>
  <c r="J575" i="2" s="1"/>
  <c r="L575" i="2"/>
  <c r="M575" i="2" s="1"/>
  <c r="K575" i="2"/>
  <c r="H576" i="2"/>
  <c r="I565" i="4" l="1"/>
  <c r="R566" i="4"/>
  <c r="I576" i="3"/>
  <c r="K575" i="3"/>
  <c r="I576" i="2"/>
  <c r="L565" i="4" l="1"/>
  <c r="M565" i="4" s="1"/>
  <c r="O565" i="4"/>
  <c r="J565" i="4" s="1"/>
  <c r="K565" i="4"/>
  <c r="Q566" i="4"/>
  <c r="H566" i="4"/>
  <c r="L576" i="3"/>
  <c r="M576" i="3" s="1"/>
  <c r="O576" i="3"/>
  <c r="J576" i="3" s="1"/>
  <c r="H577" i="3"/>
  <c r="O576" i="2"/>
  <c r="J576" i="2" s="1"/>
  <c r="L576" i="2"/>
  <c r="M576" i="2" s="1"/>
  <c r="K576" i="2"/>
  <c r="H577" i="2"/>
  <c r="I566" i="4" l="1"/>
  <c r="R567" i="4"/>
  <c r="I577" i="3"/>
  <c r="K576" i="3"/>
  <c r="I577" i="2"/>
  <c r="L566" i="4" l="1"/>
  <c r="M566" i="4" s="1"/>
  <c r="O566" i="4"/>
  <c r="J566" i="4" s="1"/>
  <c r="Q567" i="4"/>
  <c r="H567" i="4"/>
  <c r="L577" i="3"/>
  <c r="M577" i="3" s="1"/>
  <c r="O577" i="3"/>
  <c r="J577" i="3" s="1"/>
  <c r="H578" i="3"/>
  <c r="O577" i="2"/>
  <c r="J577" i="2" s="1"/>
  <c r="L577" i="2"/>
  <c r="M577" i="2" s="1"/>
  <c r="K577" i="2"/>
  <c r="H578" i="2"/>
  <c r="I567" i="4" l="1"/>
  <c r="R568" i="4"/>
  <c r="K566" i="4"/>
  <c r="I578" i="3"/>
  <c r="K577" i="3"/>
  <c r="I578" i="2"/>
  <c r="L567" i="4" l="1"/>
  <c r="M567" i="4" s="1"/>
  <c r="O567" i="4"/>
  <c r="J567" i="4" s="1"/>
  <c r="Q568" i="4"/>
  <c r="H568" i="4"/>
  <c r="L578" i="3"/>
  <c r="M578" i="3" s="1"/>
  <c r="O578" i="3"/>
  <c r="J578" i="3" s="1"/>
  <c r="H579" i="3"/>
  <c r="O578" i="2"/>
  <c r="J578" i="2" s="1"/>
  <c r="L578" i="2"/>
  <c r="M578" i="2" s="1"/>
  <c r="K578" i="2"/>
  <c r="H579" i="2"/>
  <c r="I568" i="4" l="1"/>
  <c r="R569" i="4"/>
  <c r="K567" i="4"/>
  <c r="I579" i="3"/>
  <c r="K578" i="3"/>
  <c r="I579" i="2"/>
  <c r="L568" i="4" l="1"/>
  <c r="M568" i="4" s="1"/>
  <c r="O568" i="4"/>
  <c r="J568" i="4" s="1"/>
  <c r="K568" i="4"/>
  <c r="Q569" i="4"/>
  <c r="H569" i="4"/>
  <c r="L579" i="3"/>
  <c r="M579" i="3" s="1"/>
  <c r="O579" i="3"/>
  <c r="J579" i="3" s="1"/>
  <c r="H580" i="3"/>
  <c r="O579" i="2"/>
  <c r="J579" i="2" s="1"/>
  <c r="L579" i="2"/>
  <c r="M579" i="2" s="1"/>
  <c r="K579" i="2"/>
  <c r="H580" i="2"/>
  <c r="I569" i="4" l="1"/>
  <c r="R570" i="4"/>
  <c r="I580" i="3"/>
  <c r="K579" i="3"/>
  <c r="I580" i="2"/>
  <c r="O569" i="4" l="1"/>
  <c r="J569" i="4" s="1"/>
  <c r="L569" i="4"/>
  <c r="M569" i="4" s="1"/>
  <c r="K569" i="4"/>
  <c r="H570" i="4"/>
  <c r="Q570" i="4"/>
  <c r="L580" i="3"/>
  <c r="M580" i="3" s="1"/>
  <c r="O580" i="3"/>
  <c r="J580" i="3" s="1"/>
  <c r="H581" i="3"/>
  <c r="O580" i="2"/>
  <c r="J580" i="2" s="1"/>
  <c r="L580" i="2"/>
  <c r="M580" i="2" s="1"/>
  <c r="K580" i="2"/>
  <c r="H581" i="2"/>
  <c r="I570" i="4" l="1"/>
  <c r="R571" i="4"/>
  <c r="I581" i="3"/>
  <c r="K580" i="3"/>
  <c r="I581" i="2"/>
  <c r="L570" i="4" l="1"/>
  <c r="M570" i="4" s="1"/>
  <c r="O570" i="4"/>
  <c r="J570" i="4" s="1"/>
  <c r="K570" i="4"/>
  <c r="Q571" i="4"/>
  <c r="H571" i="4"/>
  <c r="L581" i="3"/>
  <c r="M581" i="3" s="1"/>
  <c r="O581" i="3"/>
  <c r="J581" i="3" s="1"/>
  <c r="H582" i="3"/>
  <c r="O581" i="2"/>
  <c r="J581" i="2" s="1"/>
  <c r="L581" i="2"/>
  <c r="M581" i="2" s="1"/>
  <c r="K581" i="2"/>
  <c r="H582" i="2"/>
  <c r="I571" i="4" l="1"/>
  <c r="R572" i="4"/>
  <c r="I582" i="3"/>
  <c r="K581" i="3"/>
  <c r="I582" i="2"/>
  <c r="L571" i="4" l="1"/>
  <c r="M571" i="4" s="1"/>
  <c r="O571" i="4"/>
  <c r="J571" i="4" s="1"/>
  <c r="H572" i="4"/>
  <c r="Q572" i="4"/>
  <c r="L582" i="3"/>
  <c r="M582" i="3" s="1"/>
  <c r="O582" i="3"/>
  <c r="J582" i="3" s="1"/>
  <c r="H583" i="3"/>
  <c r="O582" i="2"/>
  <c r="J582" i="2" s="1"/>
  <c r="L582" i="2"/>
  <c r="M582" i="2" s="1"/>
  <c r="K582" i="2"/>
  <c r="H583" i="2"/>
  <c r="I572" i="4" l="1"/>
  <c r="R573" i="4"/>
  <c r="K571" i="4"/>
  <c r="I583" i="3"/>
  <c r="K582" i="3"/>
  <c r="I583" i="2"/>
  <c r="O572" i="4" l="1"/>
  <c r="J572" i="4" s="1"/>
  <c r="L572" i="4"/>
  <c r="M572" i="4" s="1"/>
  <c r="K572" i="4"/>
  <c r="H573" i="4"/>
  <c r="Q573" i="4"/>
  <c r="L583" i="3"/>
  <c r="M583" i="3" s="1"/>
  <c r="O583" i="3"/>
  <c r="J583" i="3" s="1"/>
  <c r="H584" i="3"/>
  <c r="O583" i="2"/>
  <c r="J583" i="2" s="1"/>
  <c r="L583" i="2"/>
  <c r="M583" i="2" s="1"/>
  <c r="K583" i="2"/>
  <c r="H584" i="2"/>
  <c r="R574" i="4" l="1"/>
  <c r="I573" i="4"/>
  <c r="I584" i="3"/>
  <c r="K583" i="3"/>
  <c r="I584" i="2"/>
  <c r="H574" i="4" l="1"/>
  <c r="Q574" i="4"/>
  <c r="O573" i="4"/>
  <c r="J573" i="4" s="1"/>
  <c r="K573" i="4"/>
  <c r="L573" i="4"/>
  <c r="M573" i="4" s="1"/>
  <c r="L584" i="3"/>
  <c r="M584" i="3" s="1"/>
  <c r="O584" i="3"/>
  <c r="J584" i="3" s="1"/>
  <c r="H585" i="3"/>
  <c r="O584" i="2"/>
  <c r="J584" i="2" s="1"/>
  <c r="L584" i="2"/>
  <c r="M584" i="2" s="1"/>
  <c r="K584" i="2"/>
  <c r="H585" i="2"/>
  <c r="I574" i="4" l="1"/>
  <c r="R575" i="4"/>
  <c r="I585" i="3"/>
  <c r="K584" i="3"/>
  <c r="I585" i="2"/>
  <c r="L574" i="4" l="1"/>
  <c r="M574" i="4" s="1"/>
  <c r="O574" i="4"/>
  <c r="J574" i="4" s="1"/>
  <c r="K574" i="4"/>
  <c r="H575" i="4"/>
  <c r="Q575" i="4"/>
  <c r="L585" i="3"/>
  <c r="M585" i="3" s="1"/>
  <c r="O585" i="3"/>
  <c r="J585" i="3" s="1"/>
  <c r="H586" i="3"/>
  <c r="O585" i="2"/>
  <c r="J585" i="2" s="1"/>
  <c r="L585" i="2"/>
  <c r="M585" i="2" s="1"/>
  <c r="K585" i="2"/>
  <c r="H586" i="2"/>
  <c r="I575" i="4" l="1"/>
  <c r="R576" i="4"/>
  <c r="I586" i="3"/>
  <c r="K585" i="3"/>
  <c r="I586" i="2"/>
  <c r="O575" i="4" l="1"/>
  <c r="J575" i="4" s="1"/>
  <c r="K575" i="4"/>
  <c r="L575" i="4"/>
  <c r="M575" i="4" s="1"/>
  <c r="Q576" i="4"/>
  <c r="H576" i="4"/>
  <c r="L586" i="3"/>
  <c r="M586" i="3" s="1"/>
  <c r="O586" i="3"/>
  <c r="J586" i="3" s="1"/>
  <c r="H587" i="3"/>
  <c r="O586" i="2"/>
  <c r="J586" i="2" s="1"/>
  <c r="L586" i="2"/>
  <c r="M586" i="2" s="1"/>
  <c r="K586" i="2"/>
  <c r="H587" i="2"/>
  <c r="I576" i="4" l="1"/>
  <c r="R577" i="4"/>
  <c r="I587" i="3"/>
  <c r="K586" i="3"/>
  <c r="I587" i="2"/>
  <c r="L576" i="4" l="1"/>
  <c r="M576" i="4" s="1"/>
  <c r="O576" i="4"/>
  <c r="J576" i="4" s="1"/>
  <c r="K576" i="4"/>
  <c r="Q577" i="4"/>
  <c r="H577" i="4"/>
  <c r="L587" i="3"/>
  <c r="M587" i="3" s="1"/>
  <c r="O587" i="3"/>
  <c r="J587" i="3" s="1"/>
  <c r="H588" i="3"/>
  <c r="O587" i="2"/>
  <c r="J587" i="2" s="1"/>
  <c r="L587" i="2"/>
  <c r="M587" i="2" s="1"/>
  <c r="K587" i="2"/>
  <c r="H588" i="2"/>
  <c r="I577" i="4" l="1"/>
  <c r="R578" i="4"/>
  <c r="I588" i="3"/>
  <c r="K587" i="3"/>
  <c r="I588" i="2"/>
  <c r="L577" i="4" l="1"/>
  <c r="M577" i="4" s="1"/>
  <c r="O577" i="4"/>
  <c r="J577" i="4" s="1"/>
  <c r="H578" i="4"/>
  <c r="Q578" i="4"/>
  <c r="L588" i="3"/>
  <c r="M588" i="3" s="1"/>
  <c r="O588" i="3"/>
  <c r="J588" i="3" s="1"/>
  <c r="H589" i="3"/>
  <c r="O588" i="2"/>
  <c r="J588" i="2" s="1"/>
  <c r="L588" i="2"/>
  <c r="M588" i="2" s="1"/>
  <c r="K588" i="2"/>
  <c r="H589" i="2"/>
  <c r="I578" i="4" l="1"/>
  <c r="R579" i="4"/>
  <c r="K577" i="4"/>
  <c r="I589" i="3"/>
  <c r="K588" i="3"/>
  <c r="I589" i="2"/>
  <c r="L578" i="4" l="1"/>
  <c r="M578" i="4" s="1"/>
  <c r="O578" i="4"/>
  <c r="J578" i="4" s="1"/>
  <c r="K578" i="4"/>
  <c r="H579" i="4"/>
  <c r="Q579" i="4"/>
  <c r="L589" i="3"/>
  <c r="M589" i="3" s="1"/>
  <c r="O589" i="3"/>
  <c r="J589" i="3" s="1"/>
  <c r="H590" i="3"/>
  <c r="O589" i="2"/>
  <c r="J589" i="2" s="1"/>
  <c r="L589" i="2"/>
  <c r="M589" i="2" s="1"/>
  <c r="K589" i="2"/>
  <c r="H590" i="2"/>
  <c r="I579" i="4" l="1"/>
  <c r="R580" i="4"/>
  <c r="I590" i="3"/>
  <c r="K589" i="3"/>
  <c r="I590" i="2"/>
  <c r="L579" i="4" l="1"/>
  <c r="M579" i="4" s="1"/>
  <c r="O579" i="4"/>
  <c r="J579" i="4" s="1"/>
  <c r="K579" i="4"/>
  <c r="Q580" i="4"/>
  <c r="H580" i="4"/>
  <c r="L590" i="3"/>
  <c r="M590" i="3" s="1"/>
  <c r="O590" i="3"/>
  <c r="J590" i="3" s="1"/>
  <c r="H591" i="3"/>
  <c r="O590" i="2"/>
  <c r="J590" i="2" s="1"/>
  <c r="L590" i="2"/>
  <c r="M590" i="2" s="1"/>
  <c r="K590" i="2"/>
  <c r="H591" i="2"/>
  <c r="I580" i="4" l="1"/>
  <c r="R581" i="4"/>
  <c r="I591" i="3"/>
  <c r="K590" i="3"/>
  <c r="I591" i="2"/>
  <c r="L580" i="4" l="1"/>
  <c r="M580" i="4" s="1"/>
  <c r="O580" i="4"/>
  <c r="J580" i="4" s="1"/>
  <c r="H581" i="4"/>
  <c r="Q581" i="4"/>
  <c r="L591" i="3"/>
  <c r="M591" i="3" s="1"/>
  <c r="O591" i="3"/>
  <c r="J591" i="3" s="1"/>
  <c r="H592" i="3"/>
  <c r="O591" i="2"/>
  <c r="J591" i="2" s="1"/>
  <c r="L591" i="2"/>
  <c r="M591" i="2" s="1"/>
  <c r="K591" i="2"/>
  <c r="H592" i="2"/>
  <c r="I581" i="4" l="1"/>
  <c r="R582" i="4"/>
  <c r="K580" i="4"/>
  <c r="I592" i="3"/>
  <c r="K591" i="3"/>
  <c r="I592" i="2"/>
  <c r="L581" i="4" l="1"/>
  <c r="M581" i="4" s="1"/>
  <c r="O581" i="4"/>
  <c r="J581" i="4" s="1"/>
  <c r="K581" i="4"/>
  <c r="Q582" i="4"/>
  <c r="H582" i="4"/>
  <c r="L592" i="3"/>
  <c r="M592" i="3" s="1"/>
  <c r="O592" i="3"/>
  <c r="J592" i="3" s="1"/>
  <c r="H593" i="3"/>
  <c r="O592" i="2"/>
  <c r="J592" i="2" s="1"/>
  <c r="L592" i="2"/>
  <c r="M592" i="2" s="1"/>
  <c r="K592" i="2"/>
  <c r="H593" i="2"/>
  <c r="I582" i="4" l="1"/>
  <c r="R583" i="4"/>
  <c r="I593" i="3"/>
  <c r="K592" i="3"/>
  <c r="I593" i="2"/>
  <c r="L582" i="4" l="1"/>
  <c r="M582" i="4" s="1"/>
  <c r="O582" i="4"/>
  <c r="J582" i="4" s="1"/>
  <c r="H583" i="4"/>
  <c r="Q583" i="4"/>
  <c r="L593" i="3"/>
  <c r="M593" i="3" s="1"/>
  <c r="O593" i="3"/>
  <c r="J593" i="3" s="1"/>
  <c r="H594" i="3"/>
  <c r="O593" i="2"/>
  <c r="J593" i="2" s="1"/>
  <c r="L593" i="2"/>
  <c r="M593" i="2" s="1"/>
  <c r="K593" i="2"/>
  <c r="H594" i="2"/>
  <c r="I583" i="4" l="1"/>
  <c r="R584" i="4"/>
  <c r="K582" i="4"/>
  <c r="I594" i="3"/>
  <c r="K593" i="3"/>
  <c r="I594" i="2"/>
  <c r="L583" i="4" l="1"/>
  <c r="M583" i="4" s="1"/>
  <c r="O583" i="4"/>
  <c r="J583" i="4" s="1"/>
  <c r="K583" i="4"/>
  <c r="H584" i="4"/>
  <c r="Q584" i="4"/>
  <c r="L594" i="3"/>
  <c r="M594" i="3" s="1"/>
  <c r="O594" i="3"/>
  <c r="J594" i="3" s="1"/>
  <c r="H595" i="3"/>
  <c r="O594" i="2"/>
  <c r="J594" i="2" s="1"/>
  <c r="L594" i="2"/>
  <c r="M594" i="2" s="1"/>
  <c r="K594" i="2"/>
  <c r="H595" i="2"/>
  <c r="I584" i="4" l="1"/>
  <c r="R585" i="4"/>
  <c r="I595" i="3"/>
  <c r="K594" i="3"/>
  <c r="I595" i="2"/>
  <c r="L584" i="4" l="1"/>
  <c r="M584" i="4" s="1"/>
  <c r="O584" i="4"/>
  <c r="J584" i="4" s="1"/>
  <c r="K584" i="4"/>
  <c r="H585" i="4"/>
  <c r="Q585" i="4"/>
  <c r="L595" i="3"/>
  <c r="M595" i="3" s="1"/>
  <c r="O595" i="3"/>
  <c r="J595" i="3" s="1"/>
  <c r="H596" i="3"/>
  <c r="O595" i="2"/>
  <c r="J595" i="2" s="1"/>
  <c r="L595" i="2"/>
  <c r="M595" i="2" s="1"/>
  <c r="K595" i="2"/>
  <c r="H596" i="2"/>
  <c r="I585" i="4" l="1"/>
  <c r="R586" i="4"/>
  <c r="I596" i="3"/>
  <c r="K595" i="3"/>
  <c r="I596" i="2"/>
  <c r="H586" i="4" l="1"/>
  <c r="Q586" i="4"/>
  <c r="L585" i="4"/>
  <c r="M585" i="4" s="1"/>
  <c r="O585" i="4"/>
  <c r="J585" i="4" s="1"/>
  <c r="K585" i="4"/>
  <c r="L596" i="3"/>
  <c r="M596" i="3" s="1"/>
  <c r="O596" i="3"/>
  <c r="J596" i="3" s="1"/>
  <c r="H597" i="3"/>
  <c r="O596" i="2"/>
  <c r="J596" i="2" s="1"/>
  <c r="L596" i="2"/>
  <c r="M596" i="2" s="1"/>
  <c r="K596" i="2"/>
  <c r="H597" i="2"/>
  <c r="I586" i="4" l="1"/>
  <c r="R587" i="4"/>
  <c r="I597" i="3"/>
  <c r="K596" i="3"/>
  <c r="I597" i="2"/>
  <c r="L586" i="4" l="1"/>
  <c r="M586" i="4" s="1"/>
  <c r="O586" i="4"/>
  <c r="J586" i="4" s="1"/>
  <c r="K586" i="4"/>
  <c r="H587" i="4"/>
  <c r="Q587" i="4"/>
  <c r="O597" i="3"/>
  <c r="J597" i="3" s="1"/>
  <c r="L597" i="3"/>
  <c r="M597" i="3" s="1"/>
  <c r="K597" i="3"/>
  <c r="H598" i="3"/>
  <c r="O597" i="2"/>
  <c r="J597" i="2" s="1"/>
  <c r="L597" i="2"/>
  <c r="M597" i="2" s="1"/>
  <c r="K597" i="2"/>
  <c r="H598" i="2"/>
  <c r="I587" i="4" l="1"/>
  <c r="R588" i="4"/>
  <c r="I598" i="3"/>
  <c r="I598" i="2"/>
  <c r="L587" i="4" l="1"/>
  <c r="M587" i="4" s="1"/>
  <c r="O587" i="4"/>
  <c r="J587" i="4" s="1"/>
  <c r="H588" i="4"/>
  <c r="Q588" i="4"/>
  <c r="O598" i="3"/>
  <c r="J598" i="3" s="1"/>
  <c r="L598" i="3"/>
  <c r="M598" i="3" s="1"/>
  <c r="K598" i="3"/>
  <c r="H599" i="3"/>
  <c r="O598" i="2"/>
  <c r="J598" i="2" s="1"/>
  <c r="L598" i="2"/>
  <c r="M598" i="2" s="1"/>
  <c r="K598" i="2"/>
  <c r="H599" i="2"/>
  <c r="I588" i="4" l="1"/>
  <c r="R589" i="4"/>
  <c r="K587" i="4"/>
  <c r="I599" i="3"/>
  <c r="I599" i="2"/>
  <c r="L588" i="4" l="1"/>
  <c r="M588" i="4" s="1"/>
  <c r="O588" i="4"/>
  <c r="J588" i="4" s="1"/>
  <c r="H589" i="4"/>
  <c r="Q589" i="4"/>
  <c r="O599" i="3"/>
  <c r="J599" i="3" s="1"/>
  <c r="L599" i="3"/>
  <c r="M599" i="3" s="1"/>
  <c r="K599" i="3"/>
  <c r="H600" i="3"/>
  <c r="O599" i="2"/>
  <c r="J599" i="2" s="1"/>
  <c r="L599" i="2"/>
  <c r="M599" i="2" s="1"/>
  <c r="K599" i="2"/>
  <c r="H600" i="2"/>
  <c r="I589" i="4" l="1"/>
  <c r="R590" i="4"/>
  <c r="K588" i="4"/>
  <c r="I600" i="3"/>
  <c r="H601" i="3" s="1"/>
  <c r="I600" i="2"/>
  <c r="L589" i="4" l="1"/>
  <c r="M589" i="4" s="1"/>
  <c r="O589" i="4"/>
  <c r="J589" i="4" s="1"/>
  <c r="K589" i="4"/>
  <c r="H590" i="4"/>
  <c r="Q590" i="4"/>
  <c r="I601" i="3"/>
  <c r="O600" i="3"/>
  <c r="J600" i="3" s="1"/>
  <c r="L600" i="3"/>
  <c r="M600" i="3" s="1"/>
  <c r="K600" i="3"/>
  <c r="O600" i="2"/>
  <c r="J600" i="2" s="1"/>
  <c r="L600" i="2"/>
  <c r="M600" i="2" s="1"/>
  <c r="K600" i="2"/>
  <c r="I590" i="4" l="1"/>
  <c r="R591" i="4"/>
  <c r="L601" i="3"/>
  <c r="M601" i="3" s="1"/>
  <c r="O601" i="3"/>
  <c r="J601" i="3" s="1"/>
  <c r="H602" i="3"/>
  <c r="I602" i="3" s="1"/>
  <c r="L590" i="4" l="1"/>
  <c r="M590" i="4" s="1"/>
  <c r="O590" i="4"/>
  <c r="J590" i="4" s="1"/>
  <c r="K590" i="4"/>
  <c r="H591" i="4"/>
  <c r="Q591" i="4"/>
  <c r="K601" i="3"/>
  <c r="L602" i="3"/>
  <c r="M602" i="3" s="1"/>
  <c r="O602" i="3"/>
  <c r="K602" i="3"/>
  <c r="H603" i="3"/>
  <c r="I603" i="3" s="1"/>
  <c r="I591" i="4" l="1"/>
  <c r="R592" i="4"/>
  <c r="L603" i="3"/>
  <c r="M603" i="3" s="1"/>
  <c r="O603" i="3"/>
  <c r="J603" i="3" s="1"/>
  <c r="K603" i="3"/>
  <c r="H604" i="3"/>
  <c r="I604" i="3" s="1"/>
  <c r="J602" i="3"/>
  <c r="O7" i="2"/>
  <c r="O591" i="4" l="1"/>
  <c r="L591" i="4"/>
  <c r="M591" i="4" s="1"/>
  <c r="K591" i="4"/>
  <c r="H592" i="4"/>
  <c r="Q592" i="4"/>
  <c r="L604" i="3"/>
  <c r="M604" i="3" s="1"/>
  <c r="O604" i="3"/>
  <c r="K604" i="3"/>
  <c r="H605" i="3"/>
  <c r="I605" i="3" s="1"/>
  <c r="J7" i="2"/>
  <c r="K7" i="2"/>
  <c r="I592" i="4" l="1"/>
  <c r="R593" i="4"/>
  <c r="J591" i="4"/>
  <c r="O605" i="3"/>
  <c r="J605" i="3" s="1"/>
  <c r="K605" i="3"/>
  <c r="L605" i="3"/>
  <c r="M605" i="3" s="1"/>
  <c r="H606" i="3"/>
  <c r="I606" i="3" s="1"/>
  <c r="J604" i="3"/>
  <c r="O592" i="4" l="1"/>
  <c r="L592" i="4"/>
  <c r="M592" i="4" s="1"/>
  <c r="K592" i="4"/>
  <c r="H593" i="4"/>
  <c r="Q593" i="4"/>
  <c r="L606" i="3"/>
  <c r="M606" i="3" s="1"/>
  <c r="O606" i="3"/>
  <c r="K606" i="3" s="1"/>
  <c r="H607" i="3"/>
  <c r="I607" i="3" s="1"/>
  <c r="I593" i="4" l="1"/>
  <c r="R594" i="4"/>
  <c r="J592" i="4"/>
  <c r="L607" i="3"/>
  <c r="M607" i="3" s="1"/>
  <c r="O607" i="3"/>
  <c r="J607" i="3" s="1"/>
  <c r="K607" i="3"/>
  <c r="H608" i="3"/>
  <c r="I608" i="3" s="1"/>
  <c r="J606" i="3"/>
  <c r="O593" i="4" l="1"/>
  <c r="K593" i="4"/>
  <c r="L593" i="4"/>
  <c r="M593" i="4" s="1"/>
  <c r="H594" i="4"/>
  <c r="Q594" i="4"/>
  <c r="O608" i="3"/>
  <c r="K608" i="3"/>
  <c r="L608" i="3"/>
  <c r="M608" i="3" s="1"/>
  <c r="H609" i="3"/>
  <c r="I609" i="3" s="1"/>
  <c r="I594" i="4" l="1"/>
  <c r="R595" i="4"/>
  <c r="J593" i="4"/>
  <c r="L609" i="3"/>
  <c r="M609" i="3" s="1"/>
  <c r="O609" i="3"/>
  <c r="J609" i="3" s="1"/>
  <c r="K609" i="3"/>
  <c r="H610" i="3"/>
  <c r="I610" i="3" s="1"/>
  <c r="J608" i="3"/>
  <c r="O594" i="4" l="1"/>
  <c r="L594" i="4"/>
  <c r="M594" i="4" s="1"/>
  <c r="K594" i="4"/>
  <c r="H595" i="4"/>
  <c r="Q595" i="4"/>
  <c r="L610" i="3"/>
  <c r="M610" i="3" s="1"/>
  <c r="O610" i="3"/>
  <c r="K610" i="3"/>
  <c r="H611" i="3"/>
  <c r="I611" i="3" s="1"/>
  <c r="I595" i="4" l="1"/>
  <c r="R596" i="4"/>
  <c r="J594" i="4"/>
  <c r="L611" i="3"/>
  <c r="M611" i="3" s="1"/>
  <c r="O611" i="3"/>
  <c r="J611" i="3" s="1"/>
  <c r="K611" i="3"/>
  <c r="H612" i="3"/>
  <c r="I612" i="3" s="1"/>
  <c r="J610" i="3"/>
  <c r="L595" i="4" l="1"/>
  <c r="M595" i="4" s="1"/>
  <c r="O595" i="4"/>
  <c r="K595" i="4"/>
  <c r="H596" i="4"/>
  <c r="Q596" i="4"/>
  <c r="L612" i="3"/>
  <c r="M612" i="3" s="1"/>
  <c r="O612" i="3"/>
  <c r="J612" i="3" s="1"/>
  <c r="H613" i="3"/>
  <c r="I613" i="3" s="1"/>
  <c r="I596" i="4" l="1"/>
  <c r="R597" i="4"/>
  <c r="J595" i="4"/>
  <c r="L613" i="3"/>
  <c r="M613" i="3" s="1"/>
  <c r="O613" i="3"/>
  <c r="J613" i="3" s="1"/>
  <c r="K613" i="3"/>
  <c r="H614" i="3"/>
  <c r="I614" i="3" s="1"/>
  <c r="K612" i="3"/>
  <c r="L596" i="4" l="1"/>
  <c r="M596" i="4" s="1"/>
  <c r="O596" i="4"/>
  <c r="J596" i="4" s="1"/>
  <c r="K596" i="4"/>
  <c r="H597" i="4"/>
  <c r="Q597" i="4"/>
  <c r="O614" i="3"/>
  <c r="J614" i="3" s="1"/>
  <c r="K614" i="3"/>
  <c r="L614" i="3"/>
  <c r="M614" i="3" s="1"/>
  <c r="H615" i="3"/>
  <c r="I615" i="3" s="1"/>
  <c r="I597" i="4" l="1"/>
  <c r="R598" i="4"/>
  <c r="L615" i="3"/>
  <c r="M615" i="3" s="1"/>
  <c r="O615" i="3"/>
  <c r="J615" i="3" s="1"/>
  <c r="K615" i="3"/>
  <c r="H616" i="3"/>
  <c r="I616" i="3" s="1"/>
  <c r="L597" i="4" l="1"/>
  <c r="M597" i="4" s="1"/>
  <c r="O597" i="4"/>
  <c r="J597" i="4" s="1"/>
  <c r="K597" i="4"/>
  <c r="Q598" i="4"/>
  <c r="H598" i="4"/>
  <c r="L616" i="3"/>
  <c r="M616" i="3" s="1"/>
  <c r="O616" i="3"/>
  <c r="J616" i="3" s="1"/>
  <c r="K616" i="3"/>
  <c r="H617" i="3"/>
  <c r="I617" i="3" s="1"/>
  <c r="I598" i="4" l="1"/>
  <c r="R599" i="4"/>
  <c r="O617" i="3"/>
  <c r="J617" i="3" s="1"/>
  <c r="K617" i="3"/>
  <c r="L617" i="3"/>
  <c r="M617" i="3" s="1"/>
  <c r="H618" i="3"/>
  <c r="I618" i="3" s="1"/>
  <c r="L598" i="4" l="1"/>
  <c r="M598" i="4" s="1"/>
  <c r="O598" i="4"/>
  <c r="J598" i="4" s="1"/>
  <c r="K598" i="4"/>
  <c r="Q599" i="4"/>
  <c r="H599" i="4"/>
  <c r="L618" i="3"/>
  <c r="M618" i="3" s="1"/>
  <c r="O618" i="3"/>
  <c r="J618" i="3" s="1"/>
  <c r="H619" i="3"/>
  <c r="I619" i="3" s="1"/>
  <c r="I599" i="4" l="1"/>
  <c r="R600" i="4"/>
  <c r="L619" i="3"/>
  <c r="M619" i="3" s="1"/>
  <c r="O619" i="3"/>
  <c r="J619" i="3" s="1"/>
  <c r="H620" i="3"/>
  <c r="I620" i="3" s="1"/>
  <c r="K618" i="3"/>
  <c r="L599" i="4" l="1"/>
  <c r="M599" i="4" s="1"/>
  <c r="O599" i="4"/>
  <c r="J599" i="4" s="1"/>
  <c r="K599" i="4"/>
  <c r="Q600" i="4"/>
  <c r="H600" i="4"/>
  <c r="O620" i="3"/>
  <c r="J620" i="3" s="1"/>
  <c r="L620" i="3"/>
  <c r="M620" i="3" s="1"/>
  <c r="H621" i="3"/>
  <c r="I621" i="3" s="1"/>
  <c r="K619" i="3"/>
  <c r="I600" i="4" l="1"/>
  <c r="R601" i="4"/>
  <c r="L621" i="3"/>
  <c r="M621" i="3" s="1"/>
  <c r="O621" i="3"/>
  <c r="J621" i="3" s="1"/>
  <c r="H622" i="3"/>
  <c r="I622" i="3" s="1"/>
  <c r="K620" i="3"/>
  <c r="L600" i="4" l="1"/>
  <c r="M600" i="4" s="1"/>
  <c r="O600" i="4"/>
  <c r="J600" i="4" s="1"/>
  <c r="K600" i="4"/>
  <c r="Q601" i="4"/>
  <c r="H601" i="4"/>
  <c r="L622" i="3"/>
  <c r="M622" i="3" s="1"/>
  <c r="O622" i="3"/>
  <c r="J622" i="3" s="1"/>
  <c r="K622" i="3"/>
  <c r="H623" i="3"/>
  <c r="I623" i="3" s="1"/>
  <c r="K621" i="3"/>
  <c r="I601" i="4" l="1"/>
  <c r="R602" i="4"/>
  <c r="O623" i="3"/>
  <c r="J623" i="3" s="1"/>
  <c r="L623" i="3"/>
  <c r="M623" i="3" s="1"/>
  <c r="K623" i="3"/>
  <c r="H624" i="3"/>
  <c r="I624" i="3" s="1"/>
  <c r="L601" i="4" l="1"/>
  <c r="M601" i="4" s="1"/>
  <c r="O601" i="4"/>
  <c r="J601" i="4" s="1"/>
  <c r="K601" i="4"/>
  <c r="H602" i="4"/>
  <c r="Q602" i="4"/>
  <c r="O624" i="3"/>
  <c r="J624" i="3" s="1"/>
  <c r="L624" i="3"/>
  <c r="M624" i="3" s="1"/>
  <c r="K624" i="3"/>
  <c r="H625" i="3"/>
  <c r="I625" i="3" s="1"/>
  <c r="I602" i="4" l="1"/>
  <c r="R603" i="4"/>
  <c r="O625" i="3"/>
  <c r="J625" i="3" s="1"/>
  <c r="L625" i="3"/>
  <c r="M625" i="3" s="1"/>
  <c r="K625" i="3"/>
  <c r="H626" i="3"/>
  <c r="I626" i="3" s="1"/>
  <c r="L602" i="4" l="1"/>
  <c r="M602" i="4" s="1"/>
  <c r="O602" i="4"/>
  <c r="J602" i="4" s="1"/>
  <c r="K602" i="4"/>
  <c r="H603" i="4"/>
  <c r="Q603" i="4"/>
  <c r="O626" i="3"/>
  <c r="J626" i="3" s="1"/>
  <c r="K626" i="3"/>
  <c r="L626" i="3"/>
  <c r="M626" i="3" s="1"/>
  <c r="H627" i="3"/>
  <c r="I627" i="3" s="1"/>
  <c r="I603" i="4" l="1"/>
  <c r="R604" i="4"/>
  <c r="O627" i="3"/>
  <c r="J627" i="3" s="1"/>
  <c r="L627" i="3"/>
  <c r="M627" i="3" s="1"/>
  <c r="K627" i="3"/>
  <c r="H628" i="3"/>
  <c r="I628" i="3" s="1"/>
  <c r="O603" i="4" l="1"/>
  <c r="J603" i="4" s="1"/>
  <c r="L603" i="4"/>
  <c r="M603" i="4" s="1"/>
  <c r="K603" i="4"/>
  <c r="H604" i="4"/>
  <c r="Q604" i="4"/>
  <c r="O628" i="3"/>
  <c r="J628" i="3" s="1"/>
  <c r="L628" i="3"/>
  <c r="M628" i="3" s="1"/>
  <c r="K628" i="3"/>
  <c r="H629" i="3"/>
  <c r="I629" i="3" s="1"/>
  <c r="I604" i="4" l="1"/>
  <c r="R605" i="4"/>
  <c r="L629" i="3"/>
  <c r="M629" i="3" s="1"/>
  <c r="O629" i="3"/>
  <c r="J629" i="3" s="1"/>
  <c r="H630" i="3"/>
  <c r="I630" i="3" s="1"/>
  <c r="O604" i="4" l="1"/>
  <c r="J604" i="4" s="1"/>
  <c r="L604" i="4"/>
  <c r="M604" i="4" s="1"/>
  <c r="Q605" i="4"/>
  <c r="H605" i="4"/>
  <c r="K629" i="3"/>
  <c r="O630" i="3"/>
  <c r="J630" i="3" s="1"/>
  <c r="L630" i="3"/>
  <c r="M630" i="3" s="1"/>
  <c r="K630" i="3"/>
  <c r="H631" i="3"/>
  <c r="I631" i="3" s="1"/>
  <c r="I605" i="4" l="1"/>
  <c r="R606" i="4"/>
  <c r="K604" i="4"/>
  <c r="O631" i="3"/>
  <c r="J631" i="3" s="1"/>
  <c r="L631" i="3"/>
  <c r="M631" i="3" s="1"/>
  <c r="K631" i="3"/>
  <c r="H632" i="3"/>
  <c r="I632" i="3" s="1"/>
  <c r="O605" i="4" l="1"/>
  <c r="J605" i="4" s="1"/>
  <c r="L605" i="4"/>
  <c r="M605" i="4" s="1"/>
  <c r="K605" i="4"/>
  <c r="H606" i="4"/>
  <c r="Q606" i="4"/>
  <c r="O632" i="3"/>
  <c r="J632" i="3" s="1"/>
  <c r="L632" i="3"/>
  <c r="M632" i="3" s="1"/>
  <c r="K632" i="3"/>
  <c r="H633" i="3"/>
  <c r="I633" i="3" s="1"/>
  <c r="I606" i="4" l="1"/>
  <c r="R607" i="4"/>
  <c r="L633" i="3"/>
  <c r="M633" i="3" s="1"/>
  <c r="O633" i="3"/>
  <c r="J633" i="3" s="1"/>
  <c r="H634" i="3"/>
  <c r="I634" i="3" s="1"/>
  <c r="L606" i="4" l="1"/>
  <c r="M606" i="4" s="1"/>
  <c r="O606" i="4"/>
  <c r="J606" i="4" s="1"/>
  <c r="K606" i="4"/>
  <c r="Q607" i="4"/>
  <c r="H607" i="4"/>
  <c r="O634" i="3"/>
  <c r="J634" i="3" s="1"/>
  <c r="L634" i="3"/>
  <c r="M634" i="3" s="1"/>
  <c r="K634" i="3"/>
  <c r="H635" i="3"/>
  <c r="I635" i="3" s="1"/>
  <c r="K633" i="3"/>
  <c r="I607" i="4" l="1"/>
  <c r="R608" i="4"/>
  <c r="O635" i="3"/>
  <c r="J635" i="3" s="1"/>
  <c r="L635" i="3"/>
  <c r="M635" i="3" s="1"/>
  <c r="K635" i="3"/>
  <c r="H636" i="3"/>
  <c r="I636" i="3" s="1"/>
  <c r="L607" i="4" l="1"/>
  <c r="M607" i="4" s="1"/>
  <c r="O607" i="4"/>
  <c r="J607" i="4" s="1"/>
  <c r="K607" i="4"/>
  <c r="H608" i="4"/>
  <c r="Q608" i="4"/>
  <c r="O636" i="3"/>
  <c r="J636" i="3" s="1"/>
  <c r="L636" i="3"/>
  <c r="M636" i="3" s="1"/>
  <c r="K636" i="3"/>
  <c r="H637" i="3"/>
  <c r="I637" i="3" s="1"/>
  <c r="I608" i="4" l="1"/>
  <c r="R609" i="4"/>
  <c r="O637" i="3"/>
  <c r="J637" i="3" s="1"/>
  <c r="L637" i="3"/>
  <c r="M637" i="3" s="1"/>
  <c r="K637" i="3"/>
  <c r="H638" i="3"/>
  <c r="I638" i="3" s="1"/>
  <c r="L608" i="4" l="1"/>
  <c r="M608" i="4" s="1"/>
  <c r="O608" i="4"/>
  <c r="J608" i="4" s="1"/>
  <c r="K608" i="4"/>
  <c r="Q609" i="4"/>
  <c r="H609" i="4"/>
  <c r="O638" i="3"/>
  <c r="J638" i="3" s="1"/>
  <c r="L638" i="3"/>
  <c r="M638" i="3" s="1"/>
  <c r="K638" i="3"/>
  <c r="H639" i="3"/>
  <c r="I639" i="3" s="1"/>
  <c r="I609" i="4" l="1"/>
  <c r="R610" i="4"/>
  <c r="O639" i="3"/>
  <c r="J639" i="3" s="1"/>
  <c r="L639" i="3"/>
  <c r="M639" i="3" s="1"/>
  <c r="K639" i="3"/>
  <c r="H640" i="3"/>
  <c r="I640" i="3" s="1"/>
  <c r="L609" i="4" l="1"/>
  <c r="M609" i="4" s="1"/>
  <c r="O609" i="4"/>
  <c r="J609" i="4" s="1"/>
  <c r="K609" i="4"/>
  <c r="H610" i="4"/>
  <c r="Q610" i="4"/>
  <c r="O640" i="3"/>
  <c r="J640" i="3" s="1"/>
  <c r="L640" i="3"/>
  <c r="M640" i="3" s="1"/>
  <c r="K640" i="3"/>
  <c r="H641" i="3"/>
  <c r="I641" i="3" s="1"/>
  <c r="I610" i="4" l="1"/>
  <c r="R611" i="4"/>
  <c r="O641" i="3"/>
  <c r="J641" i="3" s="1"/>
  <c r="L641" i="3"/>
  <c r="M641" i="3" s="1"/>
  <c r="K641" i="3"/>
  <c r="H642" i="3"/>
  <c r="I642" i="3" s="1"/>
  <c r="L610" i="4" l="1"/>
  <c r="M610" i="4" s="1"/>
  <c r="O610" i="4"/>
  <c r="J610" i="4" s="1"/>
  <c r="K610" i="4"/>
  <c r="H611" i="4"/>
  <c r="Q611" i="4"/>
  <c r="O642" i="3"/>
  <c r="J642" i="3" s="1"/>
  <c r="L642" i="3"/>
  <c r="M642" i="3" s="1"/>
  <c r="H643" i="3"/>
  <c r="I643" i="3" s="1"/>
  <c r="I611" i="4" l="1"/>
  <c r="R612" i="4"/>
  <c r="O643" i="3"/>
  <c r="J643" i="3" s="1"/>
  <c r="L643" i="3"/>
  <c r="M643" i="3" s="1"/>
  <c r="K643" i="3"/>
  <c r="H644" i="3"/>
  <c r="I644" i="3" s="1"/>
  <c r="K642" i="3"/>
  <c r="L611" i="4" l="1"/>
  <c r="M611" i="4" s="1"/>
  <c r="O611" i="4"/>
  <c r="J611" i="4" s="1"/>
  <c r="K611" i="4"/>
  <c r="Q612" i="4"/>
  <c r="H612" i="4"/>
  <c r="O644" i="3"/>
  <c r="J644" i="3" s="1"/>
  <c r="K644" i="3"/>
  <c r="L644" i="3"/>
  <c r="M644" i="3" s="1"/>
  <c r="H645" i="3"/>
  <c r="I645" i="3" s="1"/>
  <c r="I612" i="4" l="1"/>
  <c r="R613" i="4"/>
  <c r="O645" i="3"/>
  <c r="J645" i="3" s="1"/>
  <c r="L645" i="3"/>
  <c r="M645" i="3" s="1"/>
  <c r="K645" i="3"/>
  <c r="H646" i="3"/>
  <c r="I646" i="3" s="1"/>
  <c r="L612" i="4" l="1"/>
  <c r="M612" i="4" s="1"/>
  <c r="O612" i="4"/>
  <c r="J612" i="4" s="1"/>
  <c r="K612" i="4"/>
  <c r="H613" i="4"/>
  <c r="Q613" i="4"/>
  <c r="O646" i="3"/>
  <c r="J646" i="3" s="1"/>
  <c r="L646" i="3"/>
  <c r="M646" i="3" s="1"/>
  <c r="K646" i="3"/>
  <c r="H647" i="3"/>
  <c r="I647" i="3" s="1"/>
  <c r="I613" i="4" l="1"/>
  <c r="R614" i="4"/>
  <c r="O647" i="3"/>
  <c r="J647" i="3" s="1"/>
  <c r="L647" i="3"/>
  <c r="M647" i="3" s="1"/>
  <c r="K647" i="3"/>
  <c r="H648" i="3"/>
  <c r="I648" i="3" s="1"/>
  <c r="L613" i="4" l="1"/>
  <c r="M613" i="4" s="1"/>
  <c r="O613" i="4"/>
  <c r="J613" i="4" s="1"/>
  <c r="K613" i="4"/>
  <c r="Q614" i="4"/>
  <c r="H614" i="4"/>
  <c r="O648" i="3"/>
  <c r="J648" i="3" s="1"/>
  <c r="L648" i="3"/>
  <c r="M648" i="3" s="1"/>
  <c r="K648" i="3"/>
  <c r="H649" i="3"/>
  <c r="I649" i="3" s="1"/>
  <c r="I614" i="4" l="1"/>
  <c r="R615" i="4"/>
  <c r="L649" i="3"/>
  <c r="M649" i="3" s="1"/>
  <c r="O649" i="3"/>
  <c r="J649" i="3" s="1"/>
  <c r="H650" i="3"/>
  <c r="I650" i="3" s="1"/>
  <c r="L614" i="4" l="1"/>
  <c r="M614" i="4" s="1"/>
  <c r="O614" i="4"/>
  <c r="J614" i="4" s="1"/>
  <c r="K614" i="4"/>
  <c r="Q615" i="4"/>
  <c r="H615" i="4"/>
  <c r="O650" i="3"/>
  <c r="J650" i="3" s="1"/>
  <c r="L650" i="3"/>
  <c r="M650" i="3" s="1"/>
  <c r="K650" i="3"/>
  <c r="H651" i="3"/>
  <c r="I651" i="3" s="1"/>
  <c r="K649" i="3"/>
  <c r="I615" i="4" l="1"/>
  <c r="R616" i="4"/>
  <c r="O651" i="3"/>
  <c r="J651" i="3" s="1"/>
  <c r="L651" i="3"/>
  <c r="M651" i="3" s="1"/>
  <c r="K651" i="3"/>
  <c r="H652" i="3"/>
  <c r="I652" i="3" s="1"/>
  <c r="L615" i="4" l="1"/>
  <c r="M615" i="4" s="1"/>
  <c r="O615" i="4"/>
  <c r="J615" i="4" s="1"/>
  <c r="H616" i="4"/>
  <c r="Q616" i="4"/>
  <c r="O652" i="3"/>
  <c r="J652" i="3" s="1"/>
  <c r="L652" i="3"/>
  <c r="M652" i="3" s="1"/>
  <c r="K652" i="3"/>
  <c r="H653" i="3"/>
  <c r="I653" i="3" s="1"/>
  <c r="I616" i="4" l="1"/>
  <c r="R617" i="4"/>
  <c r="K615" i="4"/>
  <c r="O653" i="3"/>
  <c r="J653" i="3" s="1"/>
  <c r="K653" i="3"/>
  <c r="L653" i="3"/>
  <c r="M653" i="3" s="1"/>
  <c r="H654" i="3"/>
  <c r="I654" i="3" s="1"/>
  <c r="O616" i="4" l="1"/>
  <c r="J616" i="4" s="1"/>
  <c r="L616" i="4"/>
  <c r="M616" i="4" s="1"/>
  <c r="K616" i="4"/>
  <c r="H617" i="4"/>
  <c r="Q617" i="4"/>
  <c r="O654" i="3"/>
  <c r="J654" i="3" s="1"/>
  <c r="L654" i="3"/>
  <c r="M654" i="3" s="1"/>
  <c r="K654" i="3"/>
  <c r="H655" i="3"/>
  <c r="I655" i="3" s="1"/>
  <c r="I617" i="4" l="1"/>
  <c r="R618" i="4"/>
  <c r="O655" i="3"/>
  <c r="J655" i="3" s="1"/>
  <c r="L655" i="3"/>
  <c r="M655" i="3" s="1"/>
  <c r="K655" i="3"/>
  <c r="H656" i="3"/>
  <c r="I656" i="3" s="1"/>
  <c r="O617" i="4" l="1"/>
  <c r="J617" i="4" s="1"/>
  <c r="L617" i="4"/>
  <c r="M617" i="4" s="1"/>
  <c r="K617" i="4"/>
  <c r="H618" i="4"/>
  <c r="Q618" i="4"/>
  <c r="L656" i="3"/>
  <c r="M656" i="3" s="1"/>
  <c r="O656" i="3"/>
  <c r="J656" i="3" s="1"/>
  <c r="K656" i="3"/>
  <c r="H657" i="3"/>
  <c r="I657" i="3" s="1"/>
  <c r="I618" i="4" l="1"/>
  <c r="R619" i="4"/>
  <c r="O657" i="3"/>
  <c r="J657" i="3" s="1"/>
  <c r="L657" i="3"/>
  <c r="M657" i="3" s="1"/>
  <c r="K657" i="3"/>
  <c r="H658" i="3"/>
  <c r="I658" i="3" s="1"/>
  <c r="O618" i="4" l="1"/>
  <c r="J618" i="4" s="1"/>
  <c r="K618" i="4"/>
  <c r="L618" i="4"/>
  <c r="M618" i="4" s="1"/>
  <c r="Q619" i="4"/>
  <c r="H619" i="4"/>
  <c r="O658" i="3"/>
  <c r="J658" i="3" s="1"/>
  <c r="L658" i="3"/>
  <c r="M658" i="3" s="1"/>
  <c r="K658" i="3"/>
  <c r="H659" i="3"/>
  <c r="I659" i="3" s="1"/>
  <c r="I619" i="4" l="1"/>
  <c r="R620" i="4"/>
  <c r="O659" i="3"/>
  <c r="J659" i="3" s="1"/>
  <c r="L659" i="3"/>
  <c r="M659" i="3" s="1"/>
  <c r="K659" i="3"/>
  <c r="H660" i="3"/>
  <c r="I660" i="3" s="1"/>
  <c r="L619" i="4" l="1"/>
  <c r="M619" i="4" s="1"/>
  <c r="O619" i="4"/>
  <c r="J619" i="4" s="1"/>
  <c r="K619" i="4"/>
  <c r="H620" i="4"/>
  <c r="Q620" i="4"/>
  <c r="O660" i="3"/>
  <c r="J660" i="3" s="1"/>
  <c r="L660" i="3"/>
  <c r="M660" i="3" s="1"/>
  <c r="K660" i="3"/>
  <c r="H661" i="3"/>
  <c r="I661" i="3" s="1"/>
  <c r="I620" i="4" l="1"/>
  <c r="R621" i="4"/>
  <c r="O661" i="3"/>
  <c r="J661" i="3" s="1"/>
  <c r="L661" i="3"/>
  <c r="M661" i="3" s="1"/>
  <c r="K661" i="3"/>
  <c r="H662" i="3"/>
  <c r="I662" i="3" s="1"/>
  <c r="L620" i="4" l="1"/>
  <c r="M620" i="4" s="1"/>
  <c r="O620" i="4"/>
  <c r="J620" i="4" s="1"/>
  <c r="H621" i="4"/>
  <c r="Q621" i="4"/>
  <c r="O662" i="3"/>
  <c r="J662" i="3" s="1"/>
  <c r="K662" i="3"/>
  <c r="L662" i="3"/>
  <c r="M662" i="3" s="1"/>
  <c r="H663" i="3"/>
  <c r="I663" i="3" s="1"/>
  <c r="I621" i="4" l="1"/>
  <c r="R622" i="4"/>
  <c r="K620" i="4"/>
  <c r="O663" i="3"/>
  <c r="J663" i="3" s="1"/>
  <c r="L663" i="3"/>
  <c r="M663" i="3" s="1"/>
  <c r="K663" i="3"/>
  <c r="H664" i="3"/>
  <c r="I664" i="3" s="1"/>
  <c r="L621" i="4" l="1"/>
  <c r="M621" i="4" s="1"/>
  <c r="O621" i="4"/>
  <c r="J621" i="4" s="1"/>
  <c r="K621" i="4"/>
  <c r="H622" i="4"/>
  <c r="Q622" i="4"/>
  <c r="L664" i="3"/>
  <c r="M664" i="3" s="1"/>
  <c r="O664" i="3"/>
  <c r="J664" i="3" s="1"/>
  <c r="H665" i="3"/>
  <c r="I665" i="3" s="1"/>
  <c r="I622" i="4" l="1"/>
  <c r="R623" i="4"/>
  <c r="O665" i="3"/>
  <c r="J665" i="3" s="1"/>
  <c r="L665" i="3"/>
  <c r="M665" i="3" s="1"/>
  <c r="K665" i="3"/>
  <c r="H666" i="3"/>
  <c r="I666" i="3" s="1"/>
  <c r="K664" i="3"/>
  <c r="L622" i="4" l="1"/>
  <c r="M622" i="4" s="1"/>
  <c r="O622" i="4"/>
  <c r="J622" i="4" s="1"/>
  <c r="K622" i="4"/>
  <c r="Q623" i="4"/>
  <c r="H623" i="4"/>
  <c r="O666" i="3"/>
  <c r="J666" i="3" s="1"/>
  <c r="L666" i="3"/>
  <c r="M666" i="3" s="1"/>
  <c r="K666" i="3"/>
  <c r="H667" i="3"/>
  <c r="I667" i="3" s="1"/>
  <c r="I623" i="4" l="1"/>
  <c r="R624" i="4"/>
  <c r="L667" i="3"/>
  <c r="M667" i="3" s="1"/>
  <c r="O667" i="3"/>
  <c r="J667" i="3" s="1"/>
  <c r="H668" i="3"/>
  <c r="I668" i="3" s="1"/>
  <c r="O623" i="4" l="1"/>
  <c r="J623" i="4" s="1"/>
  <c r="K623" i="4"/>
  <c r="L623" i="4"/>
  <c r="M623" i="4" s="1"/>
  <c r="Q624" i="4"/>
  <c r="H624" i="4"/>
  <c r="O668" i="3"/>
  <c r="J668" i="3" s="1"/>
  <c r="L668" i="3"/>
  <c r="M668" i="3" s="1"/>
  <c r="K668" i="3"/>
  <c r="H669" i="3"/>
  <c r="I669" i="3" s="1"/>
  <c r="K667" i="3"/>
  <c r="I624" i="4" l="1"/>
  <c r="R625" i="4"/>
  <c r="O669" i="3"/>
  <c r="J669" i="3" s="1"/>
  <c r="L669" i="3"/>
  <c r="M669" i="3" s="1"/>
  <c r="K669" i="3"/>
  <c r="H670" i="3"/>
  <c r="I670" i="3" s="1"/>
  <c r="L624" i="4" l="1"/>
  <c r="M624" i="4" s="1"/>
  <c r="O624" i="4"/>
  <c r="J624" i="4" s="1"/>
  <c r="K624" i="4"/>
  <c r="Q625" i="4"/>
  <c r="H625" i="4"/>
  <c r="O670" i="3"/>
  <c r="J670" i="3" s="1"/>
  <c r="L670" i="3"/>
  <c r="M670" i="3" s="1"/>
  <c r="K670" i="3"/>
  <c r="H671" i="3"/>
  <c r="I671" i="3" s="1"/>
  <c r="I625" i="4" l="1"/>
  <c r="R626" i="4"/>
  <c r="O671" i="3"/>
  <c r="J671" i="3" s="1"/>
  <c r="L671" i="3"/>
  <c r="M671" i="3" s="1"/>
  <c r="K671" i="3"/>
  <c r="H672" i="3"/>
  <c r="I672" i="3" s="1"/>
  <c r="L625" i="4" l="1"/>
  <c r="M625" i="4" s="1"/>
  <c r="O625" i="4"/>
  <c r="J625" i="4" s="1"/>
  <c r="K625" i="4"/>
  <c r="Q626" i="4"/>
  <c r="H626" i="4"/>
  <c r="O672" i="3"/>
  <c r="J672" i="3" s="1"/>
  <c r="L672" i="3"/>
  <c r="M672" i="3" s="1"/>
  <c r="K672" i="3"/>
  <c r="H673" i="3"/>
  <c r="I673" i="3" s="1"/>
  <c r="I626" i="4" l="1"/>
  <c r="R627" i="4"/>
  <c r="O673" i="3"/>
  <c r="J673" i="3" s="1"/>
  <c r="L673" i="3"/>
  <c r="M673" i="3" s="1"/>
  <c r="K673" i="3"/>
  <c r="H674" i="3"/>
  <c r="I674" i="3" s="1"/>
  <c r="O626" i="4" l="1"/>
  <c r="J626" i="4" s="1"/>
  <c r="K626" i="4"/>
  <c r="L626" i="4"/>
  <c r="M626" i="4" s="1"/>
  <c r="H627" i="4"/>
  <c r="Q627" i="4"/>
  <c r="O674" i="3"/>
  <c r="J674" i="3" s="1"/>
  <c r="L674" i="3"/>
  <c r="M674" i="3" s="1"/>
  <c r="K674" i="3"/>
  <c r="H675" i="3"/>
  <c r="I675" i="3" s="1"/>
  <c r="I627" i="4" l="1"/>
  <c r="R628" i="4"/>
  <c r="L675" i="3"/>
  <c r="M675" i="3" s="1"/>
  <c r="O675" i="3"/>
  <c r="J675" i="3" s="1"/>
  <c r="H676" i="3"/>
  <c r="I676" i="3" s="1"/>
  <c r="L627" i="4" l="1"/>
  <c r="M627" i="4" s="1"/>
  <c r="O627" i="4"/>
  <c r="J627" i="4" s="1"/>
  <c r="K627" i="4"/>
  <c r="Q628" i="4"/>
  <c r="H628" i="4"/>
  <c r="O676" i="3"/>
  <c r="J676" i="3" s="1"/>
  <c r="L676" i="3"/>
  <c r="M676" i="3" s="1"/>
  <c r="K676" i="3"/>
  <c r="H677" i="3"/>
  <c r="I677" i="3" s="1"/>
  <c r="K675" i="3"/>
  <c r="I628" i="4" l="1"/>
  <c r="R629" i="4"/>
  <c r="O677" i="3"/>
  <c r="J677" i="3" s="1"/>
  <c r="L677" i="3"/>
  <c r="M677" i="3" s="1"/>
  <c r="K677" i="3"/>
  <c r="H678" i="3"/>
  <c r="I678" i="3" s="1"/>
  <c r="L628" i="4" l="1"/>
  <c r="M628" i="4" s="1"/>
  <c r="O628" i="4"/>
  <c r="J628" i="4" s="1"/>
  <c r="K628" i="4"/>
  <c r="H629" i="4"/>
  <c r="Q629" i="4"/>
  <c r="O678" i="3"/>
  <c r="J678" i="3" s="1"/>
  <c r="L678" i="3"/>
  <c r="M678" i="3" s="1"/>
  <c r="K678" i="3"/>
  <c r="H679" i="3"/>
  <c r="I679" i="3" s="1"/>
  <c r="I629" i="4" l="1"/>
  <c r="R630" i="4"/>
  <c r="O679" i="3"/>
  <c r="J679" i="3" s="1"/>
  <c r="L679" i="3"/>
  <c r="M679" i="3" s="1"/>
  <c r="K679" i="3"/>
  <c r="H680" i="3"/>
  <c r="I680" i="3" s="1"/>
  <c r="L629" i="4" l="1"/>
  <c r="M629" i="4" s="1"/>
  <c r="O629" i="4"/>
  <c r="J629" i="4" s="1"/>
  <c r="K629" i="4"/>
  <c r="H630" i="4"/>
  <c r="Q630" i="4"/>
  <c r="O680" i="3"/>
  <c r="J680" i="3" s="1"/>
  <c r="L680" i="3"/>
  <c r="M680" i="3" s="1"/>
  <c r="K680" i="3"/>
  <c r="H681" i="3"/>
  <c r="I681" i="3" s="1"/>
  <c r="I630" i="4" l="1"/>
  <c r="R631" i="4"/>
  <c r="L681" i="3"/>
  <c r="M681" i="3" s="1"/>
  <c r="O681" i="3"/>
  <c r="J681" i="3" s="1"/>
  <c r="H682" i="3"/>
  <c r="I682" i="3" s="1"/>
  <c r="O630" i="4" l="1"/>
  <c r="J630" i="4" s="1"/>
  <c r="K630" i="4"/>
  <c r="L630" i="4"/>
  <c r="M630" i="4" s="1"/>
  <c r="Q631" i="4"/>
  <c r="H631" i="4"/>
  <c r="O682" i="3"/>
  <c r="J682" i="3" s="1"/>
  <c r="L682" i="3"/>
  <c r="M682" i="3" s="1"/>
  <c r="K682" i="3"/>
  <c r="H683" i="3"/>
  <c r="I683" i="3" s="1"/>
  <c r="K681" i="3"/>
  <c r="I631" i="4" l="1"/>
  <c r="R632" i="4"/>
  <c r="O683" i="3"/>
  <c r="J683" i="3" s="1"/>
  <c r="L683" i="3"/>
  <c r="M683" i="3" s="1"/>
  <c r="K683" i="3"/>
  <c r="H684" i="3"/>
  <c r="I684" i="3" s="1"/>
  <c r="O631" i="4" l="1"/>
  <c r="J631" i="4" s="1"/>
  <c r="K631" i="4"/>
  <c r="L631" i="4"/>
  <c r="M631" i="4" s="1"/>
  <c r="H632" i="4"/>
  <c r="Q632" i="4"/>
  <c r="O684" i="3"/>
  <c r="J684" i="3" s="1"/>
  <c r="L684" i="3"/>
  <c r="M684" i="3" s="1"/>
  <c r="K684" i="3"/>
  <c r="H685" i="3"/>
  <c r="I685" i="3" s="1"/>
  <c r="I632" i="4" l="1"/>
  <c r="R633" i="4"/>
  <c r="O685" i="3"/>
  <c r="J685" i="3" s="1"/>
  <c r="L685" i="3"/>
  <c r="M685" i="3" s="1"/>
  <c r="K685" i="3"/>
  <c r="H686" i="3"/>
  <c r="I686" i="3" s="1"/>
  <c r="L632" i="4" l="1"/>
  <c r="M632" i="4" s="1"/>
  <c r="O632" i="4"/>
  <c r="J632" i="4" s="1"/>
  <c r="K632" i="4"/>
  <c r="H633" i="4"/>
  <c r="Q633" i="4"/>
  <c r="O686" i="3"/>
  <c r="J686" i="3" s="1"/>
  <c r="L686" i="3"/>
  <c r="M686" i="3" s="1"/>
  <c r="K686" i="3"/>
  <c r="H687" i="3"/>
  <c r="I687" i="3" s="1"/>
  <c r="I633" i="4" l="1"/>
  <c r="R634" i="4"/>
  <c r="O687" i="3"/>
  <c r="J687" i="3" s="1"/>
  <c r="L687" i="3"/>
  <c r="M687" i="3" s="1"/>
  <c r="K687" i="3"/>
  <c r="H688" i="3"/>
  <c r="I688" i="3" s="1"/>
  <c r="L633" i="4" l="1"/>
  <c r="M633" i="4" s="1"/>
  <c r="O633" i="4"/>
  <c r="J633" i="4" s="1"/>
  <c r="K633" i="4"/>
  <c r="H634" i="4"/>
  <c r="Q634" i="4"/>
  <c r="O688" i="3"/>
  <c r="J688" i="3" s="1"/>
  <c r="L688" i="3"/>
  <c r="M688" i="3" s="1"/>
  <c r="K688" i="3"/>
  <c r="H689" i="3"/>
  <c r="I689" i="3" s="1"/>
  <c r="I634" i="4" l="1"/>
  <c r="R635" i="4"/>
  <c r="O689" i="3"/>
  <c r="J689" i="3" s="1"/>
  <c r="L689" i="3"/>
  <c r="M689" i="3" s="1"/>
  <c r="K689" i="3"/>
  <c r="H690" i="3"/>
  <c r="I690" i="3" s="1"/>
  <c r="L634" i="4" l="1"/>
  <c r="M634" i="4" s="1"/>
  <c r="O634" i="4"/>
  <c r="J634" i="4" s="1"/>
  <c r="K634" i="4"/>
  <c r="Q635" i="4"/>
  <c r="H635" i="4"/>
  <c r="O690" i="3"/>
  <c r="J690" i="3" s="1"/>
  <c r="L690" i="3"/>
  <c r="M690" i="3" s="1"/>
  <c r="K690" i="3"/>
  <c r="H691" i="3"/>
  <c r="I691" i="3" s="1"/>
  <c r="I635" i="4" l="1"/>
  <c r="R636" i="4"/>
  <c r="O691" i="3"/>
  <c r="J691" i="3" s="1"/>
  <c r="L691" i="3"/>
  <c r="M691" i="3" s="1"/>
  <c r="K691" i="3"/>
  <c r="H692" i="3"/>
  <c r="I692" i="3" s="1"/>
  <c r="L635" i="4" l="1"/>
  <c r="M635" i="4" s="1"/>
  <c r="O635" i="4"/>
  <c r="J635" i="4" s="1"/>
  <c r="K635" i="4"/>
  <c r="H636" i="4"/>
  <c r="Q636" i="4"/>
  <c r="O692" i="3"/>
  <c r="J692" i="3" s="1"/>
  <c r="L692" i="3"/>
  <c r="M692" i="3" s="1"/>
  <c r="K692" i="3"/>
  <c r="H693" i="3"/>
  <c r="I693" i="3" s="1"/>
  <c r="I636" i="4" l="1"/>
  <c r="R637" i="4"/>
  <c r="O693" i="3"/>
  <c r="J693" i="3" s="1"/>
  <c r="L693" i="3"/>
  <c r="M693" i="3" s="1"/>
  <c r="K693" i="3"/>
  <c r="H694" i="3"/>
  <c r="I694" i="3" s="1"/>
  <c r="L636" i="4" l="1"/>
  <c r="M636" i="4" s="1"/>
  <c r="O636" i="4"/>
  <c r="J636" i="4" s="1"/>
  <c r="Q637" i="4"/>
  <c r="H637" i="4"/>
  <c r="O694" i="3"/>
  <c r="J694" i="3" s="1"/>
  <c r="L694" i="3"/>
  <c r="M694" i="3" s="1"/>
  <c r="K694" i="3"/>
  <c r="K636" i="4" l="1"/>
  <c r="I637" i="4"/>
  <c r="R638" i="4"/>
  <c r="L637" i="4" l="1"/>
  <c r="M637" i="4" s="1"/>
  <c r="O637" i="4"/>
  <c r="J637" i="4" s="1"/>
  <c r="K637" i="4"/>
  <c r="H638" i="4"/>
  <c r="Q638" i="4"/>
  <c r="I638" i="4" l="1"/>
  <c r="R639" i="4"/>
  <c r="O638" i="4" l="1"/>
  <c r="J638" i="4" s="1"/>
  <c r="K638" i="4"/>
  <c r="L638" i="4"/>
  <c r="M638" i="4" s="1"/>
  <c r="Q639" i="4"/>
  <c r="H639" i="4"/>
  <c r="I639" i="4" l="1"/>
  <c r="R640" i="4"/>
  <c r="L639" i="4" l="1"/>
  <c r="M639" i="4" s="1"/>
  <c r="O639" i="4"/>
  <c r="J639" i="4" s="1"/>
  <c r="K639" i="4"/>
  <c r="Q640" i="4"/>
  <c r="H640" i="4"/>
  <c r="I640" i="4" l="1"/>
  <c r="R641" i="4"/>
  <c r="O640" i="4" l="1"/>
  <c r="J640" i="4" s="1"/>
  <c r="L640" i="4"/>
  <c r="M640" i="4" s="1"/>
  <c r="K640" i="4"/>
  <c r="Q641" i="4"/>
  <c r="H641" i="4"/>
  <c r="I641" i="4" l="1"/>
  <c r="R642" i="4"/>
  <c r="L641" i="4" l="1"/>
  <c r="M641" i="4" s="1"/>
  <c r="O641" i="4"/>
  <c r="J641" i="4" s="1"/>
  <c r="K641" i="4"/>
  <c r="H642" i="4"/>
  <c r="Q642" i="4"/>
  <c r="I642" i="4" l="1"/>
  <c r="R643" i="4"/>
  <c r="O7" i="3"/>
  <c r="L642" i="4" l="1"/>
  <c r="M642" i="4" s="1"/>
  <c r="O642" i="4"/>
  <c r="J642" i="4" s="1"/>
  <c r="K642" i="4"/>
  <c r="Q643" i="4"/>
  <c r="H643" i="4"/>
  <c r="J7" i="3"/>
  <c r="K7" i="3"/>
  <c r="I643" i="4" l="1"/>
  <c r="R644" i="4"/>
  <c r="O643" i="4" l="1"/>
  <c r="J643" i="4" s="1"/>
  <c r="K643" i="4"/>
  <c r="L643" i="4"/>
  <c r="M643" i="4" s="1"/>
  <c r="H644" i="4"/>
  <c r="Q644" i="4"/>
  <c r="I644" i="4" l="1"/>
  <c r="R645" i="4"/>
  <c r="O644" i="4" l="1"/>
  <c r="J644" i="4" s="1"/>
  <c r="K644" i="4"/>
  <c r="L644" i="4"/>
  <c r="M644" i="4" s="1"/>
  <c r="H645" i="4"/>
  <c r="Q645" i="4"/>
  <c r="I645" i="4" l="1"/>
  <c r="R646" i="4"/>
  <c r="L645" i="4" l="1"/>
  <c r="M645" i="4" s="1"/>
  <c r="O645" i="4"/>
  <c r="J645" i="4" s="1"/>
  <c r="K645" i="4"/>
  <c r="Q646" i="4"/>
  <c r="H646" i="4"/>
  <c r="I646" i="4" l="1"/>
  <c r="R647" i="4"/>
  <c r="L646" i="4" l="1"/>
  <c r="M646" i="4" s="1"/>
  <c r="O646" i="4"/>
  <c r="J646" i="4" s="1"/>
  <c r="K646" i="4"/>
  <c r="H647" i="4"/>
  <c r="Q647" i="4"/>
  <c r="I647" i="4" l="1"/>
  <c r="R648" i="4"/>
  <c r="L647" i="4" l="1"/>
  <c r="M647" i="4" s="1"/>
  <c r="O647" i="4"/>
  <c r="J647" i="4" s="1"/>
  <c r="K647" i="4"/>
  <c r="H648" i="4"/>
  <c r="Q648" i="4"/>
  <c r="I648" i="4" l="1"/>
  <c r="R649" i="4"/>
  <c r="L648" i="4" l="1"/>
  <c r="M648" i="4" s="1"/>
  <c r="O648" i="4"/>
  <c r="J648" i="4" s="1"/>
  <c r="K648" i="4"/>
  <c r="Q649" i="4"/>
  <c r="H649" i="4"/>
  <c r="I649" i="4" l="1"/>
  <c r="R650" i="4"/>
  <c r="L649" i="4" l="1"/>
  <c r="M649" i="4" s="1"/>
  <c r="O649" i="4"/>
  <c r="J649" i="4" s="1"/>
  <c r="K649" i="4"/>
  <c r="Q650" i="4"/>
  <c r="H650" i="4"/>
  <c r="I650" i="4" l="1"/>
  <c r="R651" i="4"/>
  <c r="L650" i="4" l="1"/>
  <c r="M650" i="4" s="1"/>
  <c r="O650" i="4"/>
  <c r="J650" i="4" s="1"/>
  <c r="Q651" i="4"/>
  <c r="H651" i="4"/>
  <c r="I651" i="4" l="1"/>
  <c r="R652" i="4"/>
  <c r="K650" i="4"/>
  <c r="L651" i="4" l="1"/>
  <c r="M651" i="4" s="1"/>
  <c r="O651" i="4"/>
  <c r="J651" i="4" s="1"/>
  <c r="K651" i="4"/>
  <c r="H652" i="4"/>
  <c r="Q652" i="4"/>
  <c r="I652" i="4" l="1"/>
  <c r="R653" i="4"/>
  <c r="L652" i="4" l="1"/>
  <c r="M652" i="4" s="1"/>
  <c r="O652" i="4"/>
  <c r="J652" i="4" s="1"/>
  <c r="K652" i="4"/>
  <c r="H653" i="4"/>
  <c r="Q653" i="4"/>
  <c r="I653" i="4" l="1"/>
  <c r="R654" i="4"/>
  <c r="O653" i="4" l="1"/>
  <c r="J653" i="4" s="1"/>
  <c r="L653" i="4"/>
  <c r="M653" i="4" s="1"/>
  <c r="H654" i="4"/>
  <c r="Q654" i="4"/>
  <c r="K653" i="4" l="1"/>
  <c r="I654" i="4"/>
  <c r="R655" i="4"/>
  <c r="L654" i="4" l="1"/>
  <c r="M654" i="4" s="1"/>
  <c r="O654" i="4"/>
  <c r="J654" i="4" s="1"/>
  <c r="K654" i="4"/>
  <c r="Q655" i="4"/>
  <c r="H655" i="4"/>
  <c r="I655" i="4" l="1"/>
  <c r="R656" i="4"/>
  <c r="L655" i="4" l="1"/>
  <c r="M655" i="4" s="1"/>
  <c r="O655" i="4"/>
  <c r="J655" i="4" s="1"/>
  <c r="K655" i="4"/>
  <c r="Q656" i="4"/>
  <c r="H656" i="4"/>
  <c r="I656" i="4" l="1"/>
  <c r="R657" i="4"/>
  <c r="L656" i="4" l="1"/>
  <c r="M656" i="4" s="1"/>
  <c r="O656" i="4"/>
  <c r="J656" i="4" s="1"/>
  <c r="K656" i="4"/>
  <c r="H657" i="4"/>
  <c r="Q657" i="4"/>
  <c r="I657" i="4" l="1"/>
  <c r="R658" i="4"/>
  <c r="L657" i="4" l="1"/>
  <c r="M657" i="4" s="1"/>
  <c r="O657" i="4"/>
  <c r="J657" i="4" s="1"/>
  <c r="K657" i="4"/>
  <c r="H658" i="4"/>
  <c r="Q658" i="4"/>
  <c r="I658" i="4" l="1"/>
  <c r="R659" i="4"/>
  <c r="L658" i="4" l="1"/>
  <c r="M658" i="4" s="1"/>
  <c r="O658" i="4"/>
  <c r="J658" i="4" s="1"/>
  <c r="K658" i="4"/>
  <c r="Q659" i="4"/>
  <c r="H659" i="4"/>
  <c r="I659" i="4" l="1"/>
  <c r="R660" i="4"/>
  <c r="L659" i="4" l="1"/>
  <c r="M659" i="4" s="1"/>
  <c r="O659" i="4"/>
  <c r="J659" i="4" s="1"/>
  <c r="K659" i="4"/>
  <c r="Q660" i="4"/>
  <c r="H660" i="4"/>
  <c r="I660" i="4" l="1"/>
  <c r="R661" i="4"/>
  <c r="L660" i="4" l="1"/>
  <c r="M660" i="4" s="1"/>
  <c r="O660" i="4"/>
  <c r="J660" i="4" s="1"/>
  <c r="K660" i="4"/>
  <c r="H661" i="4"/>
  <c r="Q661" i="4"/>
  <c r="I661" i="4" l="1"/>
  <c r="R662" i="4"/>
  <c r="L661" i="4" l="1"/>
  <c r="M661" i="4" s="1"/>
  <c r="O661" i="4"/>
  <c r="J661" i="4" s="1"/>
  <c r="K661" i="4"/>
  <c r="Q662" i="4"/>
  <c r="H662" i="4"/>
  <c r="I662" i="4" l="1"/>
  <c r="R663" i="4"/>
  <c r="L662" i="4" l="1"/>
  <c r="M662" i="4" s="1"/>
  <c r="O662" i="4"/>
  <c r="J662" i="4" s="1"/>
  <c r="K662" i="4"/>
  <c r="Q663" i="4"/>
  <c r="H663" i="4"/>
  <c r="I663" i="4" l="1"/>
  <c r="R664" i="4"/>
  <c r="O663" i="4" l="1"/>
  <c r="J663" i="4" s="1"/>
  <c r="L663" i="4"/>
  <c r="M663" i="4" s="1"/>
  <c r="K663" i="4"/>
  <c r="H664" i="4"/>
  <c r="Q664" i="4"/>
  <c r="I664" i="4" l="1"/>
  <c r="R665" i="4"/>
  <c r="O664" i="4" l="1"/>
  <c r="J664" i="4" s="1"/>
  <c r="K664" i="4"/>
  <c r="L664" i="4"/>
  <c r="M664" i="4" s="1"/>
  <c r="Q665" i="4"/>
  <c r="H665" i="4"/>
  <c r="I665" i="4" l="1"/>
  <c r="R666" i="4"/>
  <c r="O665" i="4" l="1"/>
  <c r="J665" i="4" s="1"/>
  <c r="K665" i="4"/>
  <c r="L665" i="4"/>
  <c r="M665" i="4" s="1"/>
  <c r="Q666" i="4"/>
  <c r="H666" i="4"/>
  <c r="I666" i="4" l="1"/>
  <c r="R667" i="4"/>
  <c r="L666" i="4" l="1"/>
  <c r="M666" i="4" s="1"/>
  <c r="O666" i="4"/>
  <c r="J666" i="4" s="1"/>
  <c r="K666" i="4"/>
  <c r="Q667" i="4"/>
  <c r="H667" i="4"/>
  <c r="I667" i="4" l="1"/>
  <c r="R668" i="4"/>
  <c r="L667" i="4" l="1"/>
  <c r="M667" i="4" s="1"/>
  <c r="O667" i="4"/>
  <c r="J667" i="4" s="1"/>
  <c r="K667" i="4"/>
  <c r="Q668" i="4"/>
  <c r="H668" i="4"/>
  <c r="I668" i="4" l="1"/>
  <c r="R669" i="4"/>
  <c r="L668" i="4" l="1"/>
  <c r="M668" i="4" s="1"/>
  <c r="O668" i="4"/>
  <c r="J668" i="4" s="1"/>
  <c r="K668" i="4"/>
  <c r="Q669" i="4"/>
  <c r="H669" i="4"/>
  <c r="I669" i="4" l="1"/>
  <c r="R670" i="4"/>
  <c r="L669" i="4" l="1"/>
  <c r="M669" i="4" s="1"/>
  <c r="O669" i="4"/>
  <c r="J669" i="4" s="1"/>
  <c r="K669" i="4"/>
  <c r="Q670" i="4"/>
  <c r="H670" i="4"/>
  <c r="I670" i="4" l="1"/>
  <c r="R671" i="4"/>
  <c r="L670" i="4" l="1"/>
  <c r="M670" i="4" s="1"/>
  <c r="O670" i="4"/>
  <c r="J670" i="4" s="1"/>
  <c r="K670" i="4"/>
  <c r="Q671" i="4"/>
  <c r="H671" i="4"/>
  <c r="I671" i="4" l="1"/>
  <c r="R672" i="4"/>
  <c r="L671" i="4" l="1"/>
  <c r="M671" i="4" s="1"/>
  <c r="O671" i="4"/>
  <c r="J671" i="4" s="1"/>
  <c r="K671" i="4"/>
  <c r="Q672" i="4"/>
  <c r="H672" i="4"/>
  <c r="I672" i="4" l="1"/>
  <c r="R673" i="4"/>
  <c r="L672" i="4" l="1"/>
  <c r="M672" i="4" s="1"/>
  <c r="O672" i="4"/>
  <c r="J672" i="4" s="1"/>
  <c r="K672" i="4"/>
  <c r="H673" i="4"/>
  <c r="Q673" i="4"/>
  <c r="I673" i="4" l="1"/>
  <c r="R674" i="4"/>
  <c r="L673" i="4" l="1"/>
  <c r="M673" i="4" s="1"/>
  <c r="O673" i="4"/>
  <c r="J673" i="4" s="1"/>
  <c r="K673" i="4"/>
  <c r="H674" i="4"/>
  <c r="Q674" i="4"/>
  <c r="I674" i="4" l="1"/>
  <c r="R675" i="4"/>
  <c r="L674" i="4" l="1"/>
  <c r="M674" i="4" s="1"/>
  <c r="O674" i="4"/>
  <c r="J674" i="4" s="1"/>
  <c r="K674" i="4"/>
  <c r="H675" i="4"/>
  <c r="Q675" i="4"/>
  <c r="I675" i="4" l="1"/>
  <c r="R676" i="4"/>
  <c r="O675" i="4" l="1"/>
  <c r="J675" i="4" s="1"/>
  <c r="L675" i="4"/>
  <c r="M675" i="4" s="1"/>
  <c r="K675" i="4"/>
  <c r="Q676" i="4"/>
  <c r="H676" i="4"/>
  <c r="I676" i="4" l="1"/>
  <c r="R677" i="4"/>
  <c r="O676" i="4" l="1"/>
  <c r="J676" i="4" s="1"/>
  <c r="L676" i="4"/>
  <c r="M676" i="4" s="1"/>
  <c r="K676" i="4"/>
  <c r="Q677" i="4"/>
  <c r="H677" i="4"/>
  <c r="I677" i="4" l="1"/>
  <c r="R678" i="4"/>
  <c r="O677" i="4" l="1"/>
  <c r="J677" i="4" s="1"/>
  <c r="K677" i="4"/>
  <c r="L677" i="4"/>
  <c r="M677" i="4" s="1"/>
  <c r="Q678" i="4"/>
  <c r="H678" i="4"/>
  <c r="I678" i="4" l="1"/>
  <c r="R679" i="4"/>
  <c r="O678" i="4" l="1"/>
  <c r="J678" i="4" s="1"/>
  <c r="L678" i="4"/>
  <c r="M678" i="4" s="1"/>
  <c r="K678" i="4"/>
  <c r="H679" i="4"/>
  <c r="Q679" i="4"/>
  <c r="I679" i="4" l="1"/>
  <c r="R680" i="4"/>
  <c r="L679" i="4" l="1"/>
  <c r="M679" i="4" s="1"/>
  <c r="O679" i="4"/>
  <c r="J679" i="4" s="1"/>
  <c r="K679" i="4"/>
  <c r="Q680" i="4"/>
  <c r="H680" i="4"/>
  <c r="I680" i="4" l="1"/>
  <c r="R681" i="4"/>
  <c r="L680" i="4" l="1"/>
  <c r="M680" i="4" s="1"/>
  <c r="O680" i="4"/>
  <c r="J680" i="4" s="1"/>
  <c r="K680" i="4"/>
  <c r="H681" i="4"/>
  <c r="Q681" i="4"/>
  <c r="I681" i="4" l="1"/>
  <c r="R682" i="4"/>
  <c r="L681" i="4" l="1"/>
  <c r="M681" i="4" s="1"/>
  <c r="O681" i="4"/>
  <c r="J681" i="4" s="1"/>
  <c r="K681" i="4"/>
  <c r="H682" i="4"/>
  <c r="Q682" i="4"/>
  <c r="I682" i="4" l="1"/>
  <c r="R683" i="4"/>
  <c r="L682" i="4" l="1"/>
  <c r="M682" i="4" s="1"/>
  <c r="O682" i="4"/>
  <c r="J682" i="4" s="1"/>
  <c r="K682" i="4"/>
  <c r="Q683" i="4"/>
  <c r="H683" i="4"/>
  <c r="I683" i="4" l="1"/>
  <c r="R684" i="4"/>
  <c r="O683" i="4" l="1"/>
  <c r="J683" i="4" s="1"/>
  <c r="K683" i="4"/>
  <c r="L683" i="4"/>
  <c r="M683" i="4" s="1"/>
  <c r="H684" i="4"/>
  <c r="Q684" i="4"/>
  <c r="I684" i="4" l="1"/>
  <c r="R685" i="4"/>
  <c r="O684" i="4" l="1"/>
  <c r="J684" i="4" s="1"/>
  <c r="L684" i="4"/>
  <c r="M684" i="4" s="1"/>
  <c r="K684" i="4"/>
  <c r="H685" i="4"/>
  <c r="Q685" i="4"/>
  <c r="I685" i="4" l="1"/>
  <c r="R686" i="4"/>
  <c r="L685" i="4" l="1"/>
  <c r="M685" i="4" s="1"/>
  <c r="O685" i="4"/>
  <c r="J685" i="4" s="1"/>
  <c r="K685" i="4"/>
  <c r="H686" i="4"/>
  <c r="Q686" i="4"/>
  <c r="I686" i="4" l="1"/>
  <c r="R687" i="4"/>
  <c r="L686" i="4" l="1"/>
  <c r="M686" i="4" s="1"/>
  <c r="O686" i="4"/>
  <c r="J686" i="4" s="1"/>
  <c r="K686" i="4"/>
  <c r="H687" i="4"/>
  <c r="Q687" i="4"/>
  <c r="I687" i="4" l="1"/>
  <c r="R688" i="4"/>
  <c r="O687" i="4" l="1"/>
  <c r="J687" i="4" s="1"/>
  <c r="K687" i="4"/>
  <c r="L687" i="4"/>
  <c r="M687" i="4" s="1"/>
  <c r="H688" i="4"/>
  <c r="Q688" i="4"/>
  <c r="I688" i="4" l="1"/>
  <c r="R689" i="4"/>
  <c r="O688" i="4" l="1"/>
  <c r="J688" i="4" s="1"/>
  <c r="K688" i="4"/>
  <c r="L688" i="4"/>
  <c r="M688" i="4" s="1"/>
  <c r="H689" i="4"/>
  <c r="Q689" i="4"/>
  <c r="I689" i="4" l="1"/>
  <c r="R690" i="4"/>
  <c r="L689" i="4" l="1"/>
  <c r="M689" i="4" s="1"/>
  <c r="O689" i="4"/>
  <c r="J689" i="4" s="1"/>
  <c r="K689" i="4"/>
  <c r="H690" i="4"/>
  <c r="Q690" i="4"/>
  <c r="I690" i="4" l="1"/>
  <c r="R691" i="4"/>
  <c r="L690" i="4" l="1"/>
  <c r="M690" i="4" s="1"/>
  <c r="O690" i="4"/>
  <c r="J690" i="4" s="1"/>
  <c r="H691" i="4"/>
  <c r="Q691" i="4"/>
  <c r="I691" i="4" l="1"/>
  <c r="R692" i="4"/>
  <c r="K690" i="4"/>
  <c r="L691" i="4" l="1"/>
  <c r="M691" i="4" s="1"/>
  <c r="O691" i="4"/>
  <c r="J691" i="4" s="1"/>
  <c r="K691" i="4"/>
  <c r="H692" i="4"/>
  <c r="Q692" i="4"/>
  <c r="I692" i="4" l="1"/>
  <c r="R693" i="4"/>
  <c r="L692" i="4" l="1"/>
  <c r="M692" i="4" s="1"/>
  <c r="O692" i="4"/>
  <c r="J692" i="4" s="1"/>
  <c r="K692" i="4"/>
  <c r="Q693" i="4"/>
  <c r="H693" i="4"/>
  <c r="I693" i="4" l="1"/>
  <c r="R694" i="4"/>
  <c r="L693" i="4" l="1"/>
  <c r="M693" i="4" s="1"/>
  <c r="O693" i="4"/>
  <c r="J693" i="4" s="1"/>
  <c r="K693" i="4"/>
  <c r="Q694" i="4"/>
  <c r="H694" i="4"/>
  <c r="I694" i="4" s="1"/>
  <c r="L694" i="4" l="1"/>
  <c r="M694" i="4" s="1"/>
  <c r="O694" i="4"/>
  <c r="K694" i="4"/>
  <c r="H1044" i="4"/>
  <c r="I1044" i="4" s="1"/>
  <c r="L1044" i="4" l="1"/>
  <c r="M1044" i="4" s="1"/>
  <c r="O1044" i="4"/>
  <c r="J1044" i="4" s="1"/>
  <c r="K1044" i="4"/>
  <c r="H1045" i="4"/>
  <c r="I1045" i="4" s="1"/>
  <c r="J694" i="4"/>
  <c r="O7" i="4"/>
  <c r="Y11" i="4" s="1"/>
  <c r="K7" i="4" l="1"/>
  <c r="Y9" i="4" s="1"/>
  <c r="Y13" i="4" s="1"/>
  <c r="J7" i="4"/>
  <c r="Y8" i="4" s="1"/>
  <c r="L1045" i="4"/>
  <c r="M1045" i="4" s="1"/>
  <c r="O1045" i="4"/>
  <c r="J1045" i="4" s="1"/>
  <c r="K1045" i="4"/>
  <c r="H1046" i="4"/>
  <c r="I1046" i="4" s="1"/>
  <c r="L1046" i="4" l="1"/>
  <c r="M1046" i="4" s="1"/>
  <c r="O1046" i="4"/>
  <c r="J1046" i="4" s="1"/>
  <c r="K1046" i="4"/>
  <c r="H1047" i="4"/>
  <c r="I1047" i="4" s="1"/>
  <c r="Y10" i="4"/>
  <c r="Y14" i="4" s="1"/>
  <c r="Y12" i="4"/>
  <c r="O1047" i="4" l="1"/>
  <c r="J1047" i="4" s="1"/>
  <c r="L1047" i="4"/>
  <c r="M1047" i="4" s="1"/>
  <c r="K1047" i="4"/>
</calcChain>
</file>

<file path=xl/sharedStrings.xml><?xml version="1.0" encoding="utf-8"?>
<sst xmlns="http://schemas.openxmlformats.org/spreadsheetml/2006/main" count="248" uniqueCount="64">
  <si>
    <t>№ заявки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</si>
  <si>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</si>
  <si>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 xml:space="preserve"> -ln(ri)/</t>
    </r>
    <r>
      <rPr>
        <sz val="11"/>
        <color theme="1"/>
        <rFont val="Calibri"/>
        <family val="2"/>
        <charset val="204"/>
      </rPr>
      <t>λ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</si>
  <si>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</si>
  <si>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 xml:space="preserve"> -ln(q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)/</t>
    </r>
    <r>
      <rPr>
        <sz val="11"/>
        <color theme="1"/>
        <rFont val="Calibri"/>
        <family val="2"/>
        <charset val="204"/>
      </rPr>
      <t>μ</t>
    </r>
  </si>
  <si>
    <t>Момент поступления</t>
  </si>
  <si>
    <t>Момент начала обслуживания</t>
  </si>
  <si>
    <t>Момент окончания обслуживания</t>
  </si>
  <si>
    <t>t1</t>
  </si>
  <si>
    <t>t2</t>
  </si>
  <si>
    <t>t3</t>
  </si>
  <si>
    <r>
      <t>M/M/1/</t>
    </r>
    <r>
      <rPr>
        <sz val="11"/>
        <color theme="1"/>
        <rFont val="Calibri"/>
        <family val="2"/>
        <charset val="204"/>
      </rPr>
      <t>∞</t>
    </r>
  </si>
  <si>
    <t>среднее время в очереди</t>
  </si>
  <si>
    <t>среднее время в приборе</t>
  </si>
  <si>
    <t>среднее время в системе</t>
  </si>
  <si>
    <t>Т набл</t>
  </si>
  <si>
    <t>счетчик выполненных заказов за Тнабл.</t>
  </si>
  <si>
    <t>производительность системы</t>
  </si>
  <si>
    <t>среднее число заявок в очереди</t>
  </si>
  <si>
    <t>среднее число заявок в приборе</t>
  </si>
  <si>
    <t>загрузка</t>
  </si>
  <si>
    <t>среднее число заявок в системе</t>
  </si>
  <si>
    <t>счетчик поступивших заявок</t>
  </si>
  <si>
    <t>класс</t>
  </si>
  <si>
    <t>μ1=</t>
  </si>
  <si>
    <t>λ1=</t>
  </si>
  <si>
    <t>λ2=</t>
  </si>
  <si>
    <t>μ2=</t>
  </si>
  <si>
    <t>λ3=</t>
  </si>
  <si>
    <t>μ3=</t>
  </si>
  <si>
    <t>время в очереди</t>
  </si>
  <si>
    <t>время в приборе</t>
  </si>
  <si>
    <t>обслужено заявок на момент поступления</t>
  </si>
  <si>
    <t>ранг1</t>
  </si>
  <si>
    <t>в очереди ОП</t>
  </si>
  <si>
    <t>ранг2</t>
  </si>
  <si>
    <t>класс 1</t>
  </si>
  <si>
    <r>
      <t>M/D/1/</t>
    </r>
    <r>
      <rPr>
        <sz val="11"/>
        <color theme="1"/>
        <rFont val="Calibri"/>
        <family val="2"/>
        <charset val="204"/>
      </rPr>
      <t>∞</t>
    </r>
  </si>
  <si>
    <t>M/D/1/∞</t>
  </si>
  <si>
    <t xml:space="preserve">нагрузка </t>
  </si>
  <si>
    <t>итого</t>
  </si>
  <si>
    <t>класс 2</t>
  </si>
  <si>
    <t>класс 3</t>
  </si>
  <si>
    <t>Dет</t>
  </si>
  <si>
    <t>Момент поступления (по классам)</t>
  </si>
  <si>
    <t>y1</t>
  </si>
  <si>
    <t>b1</t>
  </si>
  <si>
    <t>w</t>
  </si>
  <si>
    <t>y2</t>
  </si>
  <si>
    <t>b2</t>
  </si>
  <si>
    <t>y3</t>
  </si>
  <si>
    <t>b3</t>
  </si>
  <si>
    <t>кол-во</t>
  </si>
  <si>
    <t>Vbi^2</t>
  </si>
  <si>
    <t>закон сохранения времени ожидания</t>
  </si>
  <si>
    <t>p=</t>
  </si>
  <si>
    <t>R1=</t>
  </si>
  <si>
    <t>p2=</t>
  </si>
  <si>
    <t>R2=</t>
  </si>
  <si>
    <t>p3=</t>
  </si>
  <si>
    <t>R3=</t>
  </si>
  <si>
    <t>теория1</t>
  </si>
  <si>
    <t>теория2</t>
  </si>
  <si>
    <t>теория3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</si>
</sst>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5" fillId="0" borderId="0" xfId="0" applyNumberFormat="1" applyFont="1"/>
    <xf numFmtId="1" fontId="0" fillId="2" borderId="0" xfId="0" applyNumberFormat="1" applyFill="1"/>
    <xf numFmtId="0" fontId="4" fillId="0" borderId="0" xfId="0" applyFont="1"/>
    <xf numFmtId="0" fontId="0" fillId="3" borderId="0" xfId="0" applyFill="1"/>
    <xf numFmtId="0" fontId="0" fillId="0" borderId="0" xfId="0" applyFill="1"/>
    <xf numFmtId="1" fontId="0" fillId="0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7"/>
  <sheetViews>
    <sheetView workbookViewId="0">
      <selection activeCell="A2" sqref="A2:F4"/>
    </sheetView>
  </sheetViews>
  <sheetFormatPr defaultRowHeight="14.4" x14ac:dyDescent="0.3"/>
  <cols>
    <col min="6" max="6" width="8.109375" style="8" customWidth="1"/>
    <col min="7" max="7" width="15" customWidth="1"/>
  </cols>
  <sheetData>
    <row r="1" spans="1:10" x14ac:dyDescent="0.3">
      <c r="B1" t="s">
        <v>11</v>
      </c>
    </row>
    <row r="2" spans="1:10" x14ac:dyDescent="0.3">
      <c r="A2" t="s">
        <v>15</v>
      </c>
      <c r="B2">
        <v>190</v>
      </c>
    </row>
    <row r="3" spans="1:10" x14ac:dyDescent="0.3">
      <c r="A3" s="6" t="s">
        <v>25</v>
      </c>
      <c r="B3" s="7">
        <f>0.05*B4</f>
        <v>0.24</v>
      </c>
      <c r="C3" s="6" t="s">
        <v>26</v>
      </c>
      <c r="D3" s="7">
        <f>0.15*D4</f>
        <v>0.72</v>
      </c>
      <c r="E3" s="6" t="s">
        <v>28</v>
      </c>
      <c r="F3" s="7">
        <f>0.5*F4</f>
        <v>2.4</v>
      </c>
      <c r="I3" t="s">
        <v>39</v>
      </c>
      <c r="J3">
        <f>2.8/4</f>
        <v>0.7</v>
      </c>
    </row>
    <row r="4" spans="1:10" x14ac:dyDescent="0.3">
      <c r="A4" s="6" t="s">
        <v>24</v>
      </c>
      <c r="B4" s="7">
        <f>3+18/10</f>
        <v>4.8</v>
      </c>
      <c r="C4" s="6" t="s">
        <v>27</v>
      </c>
      <c r="D4" s="7">
        <f>3+18/10</f>
        <v>4.8</v>
      </c>
      <c r="E4" s="6" t="s">
        <v>29</v>
      </c>
      <c r="F4" s="7">
        <f>3+18/10</f>
        <v>4.8</v>
      </c>
    </row>
    <row r="5" spans="1:10" x14ac:dyDescent="0.3">
      <c r="G5" t="s">
        <v>44</v>
      </c>
    </row>
    <row r="6" spans="1:10" ht="15.6" x14ac:dyDescent="0.35">
      <c r="A6" t="s">
        <v>0</v>
      </c>
      <c r="B6" s="1" t="s">
        <v>1</v>
      </c>
      <c r="C6" s="1" t="s">
        <v>3</v>
      </c>
      <c r="D6" s="1" t="s">
        <v>2</v>
      </c>
      <c r="E6" s="1" t="s">
        <v>4</v>
      </c>
      <c r="F6" s="9" t="s">
        <v>23</v>
      </c>
      <c r="G6" s="1" t="s">
        <v>8</v>
      </c>
    </row>
    <row r="7" spans="1:10" s="2" customFormat="1" x14ac:dyDescent="0.3">
      <c r="B7" s="3"/>
      <c r="C7" s="3"/>
      <c r="D7" s="3"/>
      <c r="E7" s="3"/>
      <c r="F7" s="10"/>
    </row>
    <row r="8" spans="1:10" x14ac:dyDescent="0.3">
      <c r="A8">
        <v>51</v>
      </c>
      <c r="B8">
        <v>0.99288918729209263</v>
      </c>
      <c r="C8">
        <v>0.6334727011932737</v>
      </c>
      <c r="D8" s="4">
        <f>-LN(B8)/D$3</f>
        <v>9.9114097624794176E-3</v>
      </c>
      <c r="E8" s="4">
        <f>-LN(C8)/B$4</f>
        <v>9.5112160872596496E-2</v>
      </c>
      <c r="F8" s="8">
        <v>2</v>
      </c>
      <c r="G8" s="4">
        <v>9.9114097624794176E-3</v>
      </c>
    </row>
    <row r="9" spans="1:10" x14ac:dyDescent="0.3">
      <c r="A9">
        <v>52</v>
      </c>
      <c r="B9">
        <v>0.94668416394543287</v>
      </c>
      <c r="C9">
        <v>5.2644428846095159E-2</v>
      </c>
      <c r="D9" s="4">
        <f>-LN(B9)/D$3</f>
        <v>7.6096880034519587E-2</v>
      </c>
      <c r="E9" s="4">
        <f>-LN(C9)/B$4</f>
        <v>0.61337392935206747</v>
      </c>
      <c r="F9" s="8">
        <v>2</v>
      </c>
      <c r="G9" s="4">
        <v>8.600828979699901E-2</v>
      </c>
    </row>
    <row r="10" spans="1:10" x14ac:dyDescent="0.3">
      <c r="A10">
        <v>257</v>
      </c>
      <c r="B10">
        <v>0.23963133640552994</v>
      </c>
      <c r="C10">
        <v>0.22666096987823114</v>
      </c>
      <c r="D10" s="4">
        <f>-LN(B10)/F$3</f>
        <v>0.59527234789959682</v>
      </c>
      <c r="E10" s="4">
        <f>-LN(C10)/B$4</f>
        <v>0.30922914639293492</v>
      </c>
      <c r="F10" s="8">
        <v>3</v>
      </c>
      <c r="G10" s="4">
        <v>0.59527234789959682</v>
      </c>
    </row>
    <row r="11" spans="1:10" x14ac:dyDescent="0.3">
      <c r="A11">
        <v>258</v>
      </c>
      <c r="B11">
        <v>0.56782738731040372</v>
      </c>
      <c r="C11">
        <v>0.2153996398815882</v>
      </c>
      <c r="D11" s="4">
        <f>-LN(B11)/F$3</f>
        <v>0.23580741751120002</v>
      </c>
      <c r="E11" s="4">
        <f>-LN(C11)/B$4</f>
        <v>0.31984587210836846</v>
      </c>
      <c r="F11" s="8">
        <v>3</v>
      </c>
      <c r="G11" s="4">
        <v>0.83107976541079687</v>
      </c>
    </row>
    <row r="12" spans="1:10" x14ac:dyDescent="0.3">
      <c r="A12">
        <v>259</v>
      </c>
      <c r="B12">
        <v>0.76964629047517319</v>
      </c>
      <c r="C12">
        <v>0.98504593035676136</v>
      </c>
      <c r="D12" s="4">
        <f>-LN(B12)/F$3</f>
        <v>0.10909343028882364</v>
      </c>
      <c r="E12" s="4">
        <f>-LN(C12)/B$4</f>
        <v>3.1389602277843835E-3</v>
      </c>
      <c r="F12" s="8">
        <v>3</v>
      </c>
      <c r="G12" s="4">
        <v>0.94017319569962055</v>
      </c>
    </row>
    <row r="13" spans="1:10" x14ac:dyDescent="0.3">
      <c r="A13">
        <v>53</v>
      </c>
      <c r="B13">
        <v>0.2457655568102054</v>
      </c>
      <c r="C13">
        <v>0.73079622791222876</v>
      </c>
      <c r="D13" s="4">
        <f>-LN(B13)/D$3</f>
        <v>1.9491350257775542</v>
      </c>
      <c r="E13" s="4">
        <f>-LN(C13)/B$4</f>
        <v>6.5337628349707286E-2</v>
      </c>
      <c r="F13" s="8">
        <v>2</v>
      </c>
      <c r="G13" s="4">
        <v>2.0351433155745533</v>
      </c>
    </row>
    <row r="14" spans="1:10" x14ac:dyDescent="0.3">
      <c r="A14">
        <v>260</v>
      </c>
      <c r="B14">
        <v>7.138279366435743E-2</v>
      </c>
      <c r="C14">
        <v>0.49934385204626608</v>
      </c>
      <c r="D14" s="4">
        <f>-LN(B14)/F$3</f>
        <v>1.099874343238002</v>
      </c>
      <c r="E14" s="4">
        <f>-LN(C14)/B$4</f>
        <v>0.14467923714202924</v>
      </c>
      <c r="F14" s="8">
        <v>3</v>
      </c>
      <c r="G14" s="4">
        <v>2.0400475389376225</v>
      </c>
    </row>
    <row r="15" spans="1:10" x14ac:dyDescent="0.3">
      <c r="A15">
        <v>261</v>
      </c>
      <c r="B15">
        <v>0.54573198644978183</v>
      </c>
      <c r="C15">
        <v>0.89446699423200171</v>
      </c>
      <c r="D15" s="4">
        <f>-LN(B15)/F$3</f>
        <v>0.25234470460838354</v>
      </c>
      <c r="E15" s="4">
        <f>-LN(C15)/B$4</f>
        <v>2.3234849016859845E-2</v>
      </c>
      <c r="F15" s="8">
        <v>3</v>
      </c>
      <c r="G15" s="4">
        <v>2.292392243546006</v>
      </c>
    </row>
    <row r="16" spans="1:10" x14ac:dyDescent="0.3">
      <c r="A16">
        <v>262</v>
      </c>
      <c r="B16">
        <v>0.18088320566423535</v>
      </c>
      <c r="C16">
        <v>0.17184972685934019</v>
      </c>
      <c r="D16" s="4">
        <f>-LN(B16)/F$3</f>
        <v>0.7124598869031441</v>
      </c>
      <c r="E16" s="4">
        <f>-LN(C16)/B$4</f>
        <v>0.36690309689599282</v>
      </c>
      <c r="F16" s="8">
        <v>3</v>
      </c>
      <c r="G16" s="4">
        <v>3.0048521304491502</v>
      </c>
    </row>
    <row r="17" spans="1:7" x14ac:dyDescent="0.3">
      <c r="A17">
        <v>54</v>
      </c>
      <c r="B17">
        <v>0.22016052735984373</v>
      </c>
      <c r="C17">
        <v>0.19757683034760581</v>
      </c>
      <c r="D17" s="4">
        <f>-LN(B17)/D$3</f>
        <v>2.1019421234609719</v>
      </c>
      <c r="E17" s="4">
        <f>-LN(C17)/B$4</f>
        <v>0.33783911580608217</v>
      </c>
      <c r="F17" s="8">
        <v>2</v>
      </c>
      <c r="G17" s="4">
        <v>4.1370854390355252</v>
      </c>
    </row>
    <row r="18" spans="1:7" x14ac:dyDescent="0.3">
      <c r="A18">
        <v>1</v>
      </c>
      <c r="B18">
        <v>0.32282479323709828</v>
      </c>
      <c r="C18">
        <v>0.38074892422254097</v>
      </c>
      <c r="D18" s="4">
        <f>-LN(B18)/B$3</f>
        <v>4.7110230780394113</v>
      </c>
      <c r="E18" s="4">
        <f>-LN(C18)/B$4</f>
        <v>0.20116981513076876</v>
      </c>
      <c r="F18" s="11">
        <v>1</v>
      </c>
      <c r="G18" s="4">
        <v>4.7110230780394113</v>
      </c>
    </row>
    <row r="19" spans="1:7" x14ac:dyDescent="0.3">
      <c r="A19">
        <v>263</v>
      </c>
      <c r="B19">
        <v>1.0528885769219032E-2</v>
      </c>
      <c r="C19">
        <v>0.62092959379863888</v>
      </c>
      <c r="D19" s="4">
        <f>-LN(B19)/F$3</f>
        <v>1.8973469888850101</v>
      </c>
      <c r="E19" s="4">
        <f>-LN(C19)/B$4</f>
        <v>9.9278662292018802E-2</v>
      </c>
      <c r="F19" s="8">
        <v>3</v>
      </c>
      <c r="G19" s="4">
        <v>4.9021991193341599</v>
      </c>
    </row>
    <row r="20" spans="1:7" x14ac:dyDescent="0.3">
      <c r="A20">
        <v>264</v>
      </c>
      <c r="B20">
        <v>8.7160863063447988E-2</v>
      </c>
      <c r="C20">
        <v>0.92144535660878324</v>
      </c>
      <c r="D20" s="4">
        <f>-LN(B20)/F$3</f>
        <v>1.0166666112066287</v>
      </c>
      <c r="E20" s="4">
        <f>-LN(C20)/B$4</f>
        <v>1.7044125403937849E-2</v>
      </c>
      <c r="F20" s="8">
        <v>3</v>
      </c>
      <c r="G20" s="4">
        <v>5.918865730540789</v>
      </c>
    </row>
    <row r="21" spans="1:7" x14ac:dyDescent="0.3">
      <c r="A21">
        <v>2</v>
      </c>
      <c r="B21">
        <v>0.7048554948576311</v>
      </c>
      <c r="C21">
        <v>0.92733542893765064</v>
      </c>
      <c r="D21" s="4">
        <f>-LN(B21)/B$3</f>
        <v>1.4573436208858872</v>
      </c>
      <c r="E21" s="4">
        <f>-LN(C21)/B$4</f>
        <v>1.5716653198265037E-2</v>
      </c>
      <c r="F21" s="8">
        <v>1</v>
      </c>
      <c r="G21" s="4">
        <v>6.1683666989252988</v>
      </c>
    </row>
    <row r="22" spans="1:7" x14ac:dyDescent="0.3">
      <c r="A22">
        <v>265</v>
      </c>
      <c r="B22">
        <v>0.34748374889370404</v>
      </c>
      <c r="C22">
        <v>0.10174871059297463</v>
      </c>
      <c r="D22" s="4">
        <f>-LN(B22)/F$3</f>
        <v>0.44043224201848197</v>
      </c>
      <c r="E22" s="4">
        <f>-LN(C22)/B$4</f>
        <v>0.47609356813430093</v>
      </c>
      <c r="F22" s="8">
        <v>3</v>
      </c>
      <c r="G22" s="4">
        <v>6.3592979725592711</v>
      </c>
    </row>
    <row r="23" spans="1:7" x14ac:dyDescent="0.3">
      <c r="A23">
        <v>55</v>
      </c>
      <c r="B23">
        <v>0.12280648213141271</v>
      </c>
      <c r="C23">
        <v>0.86928922391430408</v>
      </c>
      <c r="D23" s="4">
        <f>-LN(B23)/D$3</f>
        <v>2.9127020535775121</v>
      </c>
      <c r="E23" s="4">
        <f>-LN(C23)/B$4</f>
        <v>2.9183205261118426E-2</v>
      </c>
      <c r="F23" s="8">
        <v>2</v>
      </c>
      <c r="G23" s="4">
        <v>7.0497874926130368</v>
      </c>
    </row>
    <row r="24" spans="1:7" x14ac:dyDescent="0.3">
      <c r="A24">
        <v>266</v>
      </c>
      <c r="B24">
        <v>3.4730063783684803E-2</v>
      </c>
      <c r="C24">
        <v>0.74047059541611993</v>
      </c>
      <c r="D24" s="4">
        <f>-LN(B24)/F$3</f>
        <v>1.4000623231954616</v>
      </c>
      <c r="E24" s="4">
        <f>-LN(C24)/B$4</f>
        <v>6.2597782324250853E-2</v>
      </c>
      <c r="F24" s="8">
        <v>3</v>
      </c>
      <c r="G24" s="4">
        <v>7.7593602957547327</v>
      </c>
    </row>
    <row r="25" spans="1:7" x14ac:dyDescent="0.3">
      <c r="A25">
        <v>267</v>
      </c>
      <c r="B25">
        <v>0.25144199957274088</v>
      </c>
      <c r="C25">
        <v>0.50950651570177308</v>
      </c>
      <c r="D25" s="4">
        <f>-LN(B25)/F$3</f>
        <v>0.57522622251658084</v>
      </c>
      <c r="E25" s="4">
        <f>-LN(C25)/B$4</f>
        <v>0.14048179957867274</v>
      </c>
      <c r="F25" s="8">
        <v>3</v>
      </c>
      <c r="G25" s="4">
        <v>8.3345865182713137</v>
      </c>
    </row>
    <row r="26" spans="1:7" x14ac:dyDescent="0.3">
      <c r="A26">
        <v>268</v>
      </c>
      <c r="B26">
        <v>0.21680349131748405</v>
      </c>
      <c r="C26">
        <v>0.97463911862544639</v>
      </c>
      <c r="D26" s="4">
        <f>-LN(B26)/F$3</f>
        <v>0.63698496070140753</v>
      </c>
      <c r="E26" s="4">
        <f>-LN(C26)/B$4</f>
        <v>5.351669009206938E-3</v>
      </c>
      <c r="F26" s="8">
        <v>3</v>
      </c>
      <c r="G26" s="4">
        <v>8.9715714789727219</v>
      </c>
    </row>
    <row r="27" spans="1:7" x14ac:dyDescent="0.3">
      <c r="A27">
        <v>269</v>
      </c>
      <c r="B27">
        <v>0.62218085268715473</v>
      </c>
      <c r="C27">
        <v>0.27942747276223029</v>
      </c>
      <c r="D27" s="4">
        <f>-LN(B27)/F$3</f>
        <v>0.19771852856593541</v>
      </c>
      <c r="E27" s="4">
        <f>-LN(C27)/B$4</f>
        <v>0.2656276061006097</v>
      </c>
      <c r="F27" s="8">
        <v>3</v>
      </c>
      <c r="G27" s="4">
        <v>9.1692900075386579</v>
      </c>
    </row>
    <row r="28" spans="1:7" x14ac:dyDescent="0.3">
      <c r="A28">
        <v>270</v>
      </c>
      <c r="B28">
        <v>0.55772576067384871</v>
      </c>
      <c r="C28">
        <v>0.71321756645405443</v>
      </c>
      <c r="D28" s="4">
        <f>-LN(B28)/F$3</f>
        <v>0.24328662739058524</v>
      </c>
      <c r="E28" s="4">
        <f>-LN(C28)/B$4</f>
        <v>7.0410158921350038E-2</v>
      </c>
      <c r="F28" s="8">
        <v>3</v>
      </c>
      <c r="G28" s="4">
        <v>9.412576634929243</v>
      </c>
    </row>
    <row r="29" spans="1:7" x14ac:dyDescent="0.3">
      <c r="A29">
        <v>271</v>
      </c>
      <c r="B29">
        <v>0.62779625843073827</v>
      </c>
      <c r="C29">
        <v>0.52116458632160401</v>
      </c>
      <c r="D29" s="4">
        <f>-LN(B29)/F$3</f>
        <v>0.19397483100121238</v>
      </c>
      <c r="E29" s="4">
        <f>-LN(C29)/B$4</f>
        <v>0.13576862134753021</v>
      </c>
      <c r="F29" s="8">
        <v>3</v>
      </c>
      <c r="G29" s="4">
        <v>9.6065514659304547</v>
      </c>
    </row>
    <row r="30" spans="1:7" x14ac:dyDescent="0.3">
      <c r="A30">
        <v>56</v>
      </c>
      <c r="B30">
        <v>0.11450544755394147</v>
      </c>
      <c r="C30">
        <v>0.41074861903744619</v>
      </c>
      <c r="D30" s="4">
        <f>-LN(B30)/D$3</f>
        <v>3.0099067780962065</v>
      </c>
      <c r="E30" s="4">
        <f>-LN(C30)/B$4</f>
        <v>0.18536955919201423</v>
      </c>
      <c r="F30" s="8">
        <v>2</v>
      </c>
      <c r="G30" s="4">
        <v>10.059694270709244</v>
      </c>
    </row>
    <row r="31" spans="1:7" x14ac:dyDescent="0.3">
      <c r="A31">
        <v>272</v>
      </c>
      <c r="B31">
        <v>0.29276406140324107</v>
      </c>
      <c r="C31">
        <v>0.80813013092440567</v>
      </c>
      <c r="D31" s="4">
        <f>-LN(B31)/F$3</f>
        <v>0.51182843564059843</v>
      </c>
      <c r="E31" s="4">
        <f>-LN(C31)/B$4</f>
        <v>4.438170423009153E-2</v>
      </c>
      <c r="F31" s="8">
        <v>3</v>
      </c>
      <c r="G31" s="4">
        <v>10.118379901571053</v>
      </c>
    </row>
    <row r="32" spans="1:7" x14ac:dyDescent="0.3">
      <c r="A32">
        <v>273</v>
      </c>
      <c r="B32">
        <v>0.65617847224341563</v>
      </c>
      <c r="C32">
        <v>0.19919431134983367</v>
      </c>
      <c r="D32" s="4">
        <f>-LN(B32)/F$3</f>
        <v>0.17555102737223124</v>
      </c>
      <c r="E32" s="4">
        <f>-LN(C32)/B$4</f>
        <v>0.33614051910836801</v>
      </c>
      <c r="F32" s="8">
        <v>3</v>
      </c>
      <c r="G32" s="4">
        <v>10.293930928943285</v>
      </c>
    </row>
    <row r="33" spans="1:7" x14ac:dyDescent="0.3">
      <c r="A33">
        <v>274</v>
      </c>
      <c r="B33">
        <v>3.9490951261940369E-2</v>
      </c>
      <c r="C33">
        <v>0.61720633564256722</v>
      </c>
      <c r="D33" s="4">
        <f>-LN(B33)/F$3</f>
        <v>1.3465348813727243</v>
      </c>
      <c r="E33" s="4">
        <f>-LN(C33)/B$4</f>
        <v>0.10053164446016664</v>
      </c>
      <c r="F33" s="8">
        <v>3</v>
      </c>
      <c r="G33" s="4">
        <v>11.640465810316009</v>
      </c>
    </row>
    <row r="34" spans="1:7" x14ac:dyDescent="0.3">
      <c r="A34">
        <v>275</v>
      </c>
      <c r="B34">
        <v>0.32389294106875821</v>
      </c>
      <c r="C34">
        <v>4.7883541367839594E-2</v>
      </c>
      <c r="D34" s="4">
        <f>-LN(B34)/F$3</f>
        <v>0.46972593608065061</v>
      </c>
      <c r="E34" s="4">
        <f>-LN(C34)/B$4</f>
        <v>0.63312154950465649</v>
      </c>
      <c r="F34" s="8">
        <v>3</v>
      </c>
      <c r="G34" s="4">
        <v>12.110191746396659</v>
      </c>
    </row>
    <row r="35" spans="1:7" x14ac:dyDescent="0.3">
      <c r="A35">
        <v>276</v>
      </c>
      <c r="B35">
        <v>0.10254219183935057</v>
      </c>
      <c r="C35">
        <v>0.82631916257210003</v>
      </c>
      <c r="D35" s="4">
        <f>-LN(B35)/F$3</f>
        <v>0.94895039058255581</v>
      </c>
      <c r="E35" s="4">
        <f>-LN(C35)/B$4</f>
        <v>3.9744621818101164E-2</v>
      </c>
      <c r="F35" s="8">
        <v>3</v>
      </c>
      <c r="G35" s="4">
        <v>13.059142136979215</v>
      </c>
    </row>
    <row r="36" spans="1:7" x14ac:dyDescent="0.3">
      <c r="A36">
        <v>277</v>
      </c>
      <c r="B36">
        <v>0.56575212866603597</v>
      </c>
      <c r="C36">
        <v>0.40601825006866665</v>
      </c>
      <c r="D36" s="4">
        <f>-LN(B36)/F$3</f>
        <v>0.23733301329983578</v>
      </c>
      <c r="E36" s="4">
        <f>-LN(C36)/B$4</f>
        <v>0.18778274364221256</v>
      </c>
      <c r="F36" s="8">
        <v>3</v>
      </c>
      <c r="G36" s="4">
        <v>13.296475150279051</v>
      </c>
    </row>
    <row r="37" spans="1:7" x14ac:dyDescent="0.3">
      <c r="A37">
        <v>278</v>
      </c>
      <c r="B37">
        <v>0.19412823877681815</v>
      </c>
      <c r="C37">
        <v>4.263435773796808E-2</v>
      </c>
      <c r="D37" s="4">
        <f>-LN(B37)/F$3</f>
        <v>0.68301513069857478</v>
      </c>
      <c r="E37" s="4">
        <f>-LN(C37)/B$4</f>
        <v>0.65731142314550461</v>
      </c>
      <c r="F37" s="8">
        <v>3</v>
      </c>
      <c r="G37" s="4">
        <v>13.979490280977625</v>
      </c>
    </row>
    <row r="38" spans="1:7" x14ac:dyDescent="0.3">
      <c r="A38">
        <v>279</v>
      </c>
      <c r="B38">
        <v>0.50843836787011321</v>
      </c>
      <c r="C38">
        <v>0.14368114261299478</v>
      </c>
      <c r="D38" s="4">
        <f>-LN(B38)/F$3</f>
        <v>0.28183803109772926</v>
      </c>
      <c r="E38" s="4">
        <f>-LN(C38)/B$4</f>
        <v>0.40419973374483681</v>
      </c>
      <c r="F38" s="8">
        <v>3</v>
      </c>
      <c r="G38" s="4">
        <v>14.261328312075355</v>
      </c>
    </row>
    <row r="39" spans="1:7" x14ac:dyDescent="0.3">
      <c r="A39">
        <v>280</v>
      </c>
      <c r="B39">
        <v>0.70693075350199897</v>
      </c>
      <c r="C39">
        <v>0.89318521683400987</v>
      </c>
      <c r="D39" s="4">
        <f>-LN(B39)/F$3</f>
        <v>0.14450940083737646</v>
      </c>
      <c r="E39" s="4">
        <f>-LN(C39)/B$4</f>
        <v>2.3533606238230316E-2</v>
      </c>
      <c r="F39" s="8">
        <v>3</v>
      </c>
      <c r="G39" s="4">
        <v>14.405837712912732</v>
      </c>
    </row>
    <row r="40" spans="1:7" x14ac:dyDescent="0.3">
      <c r="A40">
        <v>281</v>
      </c>
      <c r="B40">
        <v>0.96816919461653494</v>
      </c>
      <c r="C40">
        <v>0.73036896877956481</v>
      </c>
      <c r="D40" s="4">
        <f>-LN(B40)/F$3</f>
        <v>1.3478507980072343E-2</v>
      </c>
      <c r="E40" s="4">
        <f>-LN(C40)/B$4</f>
        <v>6.5459465801137803E-2</v>
      </c>
      <c r="F40" s="8">
        <v>3</v>
      </c>
      <c r="G40" s="4">
        <v>14.419316220892805</v>
      </c>
    </row>
    <row r="41" spans="1:7" x14ac:dyDescent="0.3">
      <c r="A41">
        <v>282</v>
      </c>
      <c r="B41">
        <v>0.27216406750694294</v>
      </c>
      <c r="C41">
        <v>0.73100985747856073</v>
      </c>
      <c r="D41" s="4">
        <f>-LN(B41)/F$3</f>
        <v>0.54222925215331752</v>
      </c>
      <c r="E41" s="4">
        <f>-LN(C41)/B$4</f>
        <v>6.527673633343492E-2</v>
      </c>
      <c r="F41" s="8">
        <v>3</v>
      </c>
      <c r="G41" s="4">
        <v>14.961545473046122</v>
      </c>
    </row>
    <row r="42" spans="1:7" x14ac:dyDescent="0.3">
      <c r="A42">
        <v>283</v>
      </c>
      <c r="B42">
        <v>0.62382885219885864</v>
      </c>
      <c r="C42">
        <v>0.38544877468184452</v>
      </c>
      <c r="D42" s="4">
        <f>-LN(B42)/F$3</f>
        <v>0.19661634314808607</v>
      </c>
      <c r="E42" s="4">
        <f>-LN(C42)/B$4</f>
        <v>0.19861395312725982</v>
      </c>
      <c r="F42" s="8">
        <v>3</v>
      </c>
      <c r="G42" s="4">
        <v>15.158161816194209</v>
      </c>
    </row>
    <row r="43" spans="1:7" x14ac:dyDescent="0.3">
      <c r="A43">
        <v>284</v>
      </c>
      <c r="B43">
        <v>0.69716483046967981</v>
      </c>
      <c r="C43">
        <v>0.37434003723258158</v>
      </c>
      <c r="D43" s="4">
        <f>-LN(B43)/F$3</f>
        <v>0.15030558773776267</v>
      </c>
      <c r="E43" s="4">
        <f>-LN(C43)/B$4</f>
        <v>0.20470639670196977</v>
      </c>
      <c r="F43" s="8">
        <v>3</v>
      </c>
      <c r="G43" s="4">
        <v>15.308467403931971</v>
      </c>
    </row>
    <row r="44" spans="1:7" x14ac:dyDescent="0.3">
      <c r="A44">
        <v>285</v>
      </c>
      <c r="B44">
        <v>0.83410138248847931</v>
      </c>
      <c r="C44">
        <v>0.28687398907437361</v>
      </c>
      <c r="D44" s="4">
        <f>-LN(B44)/F$3</f>
        <v>7.558346761443073E-2</v>
      </c>
      <c r="E44" s="4">
        <f>-LN(C44)/B$4</f>
        <v>0.26014837960360182</v>
      </c>
      <c r="F44" s="8">
        <v>3</v>
      </c>
      <c r="G44" s="4">
        <v>15.384050871546401</v>
      </c>
    </row>
    <row r="45" spans="1:7" x14ac:dyDescent="0.3">
      <c r="A45">
        <v>286</v>
      </c>
      <c r="B45">
        <v>0.62746055482650231</v>
      </c>
      <c r="C45">
        <v>0.20401623584704123</v>
      </c>
      <c r="D45" s="4">
        <f>-LN(B45)/F$3</f>
        <v>0.19419769616095101</v>
      </c>
      <c r="E45" s="4">
        <f>-LN(C45)/B$4</f>
        <v>0.33115743767069594</v>
      </c>
      <c r="F45" s="8">
        <v>3</v>
      </c>
      <c r="G45" s="4">
        <v>15.578248567707352</v>
      </c>
    </row>
    <row r="46" spans="1:7" x14ac:dyDescent="0.3">
      <c r="A46">
        <v>287</v>
      </c>
      <c r="B46">
        <v>0.31003753776665549</v>
      </c>
      <c r="C46">
        <v>0.11078218939786981</v>
      </c>
      <c r="D46" s="4">
        <f>-LN(B46)/F$3</f>
        <v>0.48794245802659952</v>
      </c>
      <c r="E46" s="4">
        <f>-LN(C46)/B$4</f>
        <v>0.4583727631451015</v>
      </c>
      <c r="F46" s="8">
        <v>3</v>
      </c>
      <c r="G46" s="4">
        <v>16.06619102573395</v>
      </c>
    </row>
    <row r="47" spans="1:7" x14ac:dyDescent="0.3">
      <c r="A47">
        <v>288</v>
      </c>
      <c r="B47">
        <v>0.54826502273628952</v>
      </c>
      <c r="C47">
        <v>4.8219244972075567E-2</v>
      </c>
      <c r="D47" s="4">
        <f>-LN(B47)/F$3</f>
        <v>0.25041520450323534</v>
      </c>
      <c r="E47" s="4">
        <f>-LN(C47)/B$4</f>
        <v>0.63166605506966067</v>
      </c>
      <c r="F47" s="8">
        <v>3</v>
      </c>
      <c r="G47" s="4">
        <v>16.316606230237184</v>
      </c>
    </row>
    <row r="48" spans="1:7" x14ac:dyDescent="0.3">
      <c r="A48">
        <v>57</v>
      </c>
      <c r="B48">
        <v>8.728293710135197E-3</v>
      </c>
      <c r="C48">
        <v>0.29792168950468462</v>
      </c>
      <c r="D48" s="4">
        <f>-LN(B48)/D$3</f>
        <v>6.5849796937993501</v>
      </c>
      <c r="E48" s="4">
        <f>-LN(C48)/B$4</f>
        <v>0.25227596123089396</v>
      </c>
      <c r="F48" s="8">
        <v>2</v>
      </c>
      <c r="G48" s="4">
        <v>16.644673964508595</v>
      </c>
    </row>
    <row r="49" spans="1:7" x14ac:dyDescent="0.3">
      <c r="A49">
        <v>3</v>
      </c>
      <c r="B49">
        <v>7.3824274422437206E-2</v>
      </c>
      <c r="C49">
        <v>0.70165105136265149</v>
      </c>
      <c r="D49" s="4">
        <f>-LN(B49)/B$3</f>
        <v>10.85861533227232</v>
      </c>
      <c r="E49" s="4">
        <f>-LN(C49)/B$4</f>
        <v>7.3816474244051536E-2</v>
      </c>
      <c r="F49" s="8">
        <v>1</v>
      </c>
      <c r="G49" s="4">
        <v>17.026982031197619</v>
      </c>
    </row>
    <row r="50" spans="1:7" x14ac:dyDescent="0.3">
      <c r="A50">
        <v>289</v>
      </c>
      <c r="B50">
        <v>5.3376873073519092E-2</v>
      </c>
      <c r="C50">
        <v>0.8657185583056124</v>
      </c>
      <c r="D50" s="4">
        <f>-LN(B50)/F$3</f>
        <v>1.2209907147236592</v>
      </c>
      <c r="E50" s="4">
        <f>-LN(C50)/B$4</f>
        <v>3.0040711177031876E-2</v>
      </c>
      <c r="F50" s="8">
        <v>3</v>
      </c>
      <c r="G50" s="4">
        <v>17.537596944960843</v>
      </c>
    </row>
    <row r="51" spans="1:7" x14ac:dyDescent="0.3">
      <c r="A51">
        <v>58</v>
      </c>
      <c r="B51">
        <v>0.31333353679006315</v>
      </c>
      <c r="C51">
        <v>5.8168279061250647E-2</v>
      </c>
      <c r="D51" s="4">
        <f>-LN(B51)/D$3</f>
        <v>1.6117875598005822</v>
      </c>
      <c r="E51" s="4">
        <f>-LN(C51)/B$4</f>
        <v>0.59258648044609097</v>
      </c>
      <c r="F51" s="8">
        <v>2</v>
      </c>
      <c r="G51" s="4">
        <v>18.256461524309177</v>
      </c>
    </row>
    <row r="52" spans="1:7" x14ac:dyDescent="0.3">
      <c r="A52">
        <v>290</v>
      </c>
      <c r="B52">
        <v>0.1456343272194586</v>
      </c>
      <c r="C52">
        <v>0.21494186223944822</v>
      </c>
      <c r="D52" s="4">
        <f>-LN(B52)/F$3</f>
        <v>0.80277350297399053</v>
      </c>
      <c r="E52" s="4">
        <f>-LN(C52)/B$4</f>
        <v>0.32028910325207782</v>
      </c>
      <c r="F52" s="8">
        <v>3</v>
      </c>
      <c r="G52" s="4">
        <v>18.340370447934834</v>
      </c>
    </row>
    <row r="53" spans="1:7" x14ac:dyDescent="0.3">
      <c r="A53">
        <v>291</v>
      </c>
      <c r="B53">
        <v>0.74465163121433153</v>
      </c>
      <c r="C53">
        <v>0.18939786980803858</v>
      </c>
      <c r="D53" s="4">
        <f>-LN(B53)/F$3</f>
        <v>0.12284949128087107</v>
      </c>
      <c r="E53" s="4">
        <f>-LN(C53)/B$4</f>
        <v>0.3466469469473038</v>
      </c>
      <c r="F53" s="8">
        <v>3</v>
      </c>
      <c r="G53" s="4">
        <v>18.463219939215705</v>
      </c>
    </row>
    <row r="54" spans="1:7" x14ac:dyDescent="0.3">
      <c r="A54">
        <v>292</v>
      </c>
      <c r="B54">
        <v>0.72414319284646134</v>
      </c>
      <c r="C54">
        <v>0.41782891323587756</v>
      </c>
      <c r="D54" s="4">
        <f>-LN(B54)/F$3</f>
        <v>0.13448588582402943</v>
      </c>
      <c r="E54" s="4">
        <f>-LN(C54)/B$4</f>
        <v>0.18180900598367247</v>
      </c>
      <c r="F54" s="8">
        <v>3</v>
      </c>
      <c r="G54" s="4">
        <v>18.597705825039736</v>
      </c>
    </row>
    <row r="55" spans="1:7" x14ac:dyDescent="0.3">
      <c r="A55">
        <v>293</v>
      </c>
      <c r="B55">
        <v>0.74474318674275952</v>
      </c>
      <c r="C55">
        <v>0.12237922299874875</v>
      </c>
      <c r="D55" s="4">
        <f>-LN(B55)/F$3</f>
        <v>0.12279826492177126</v>
      </c>
      <c r="E55" s="4">
        <f>-LN(C55)/B$4</f>
        <v>0.43763138959474351</v>
      </c>
      <c r="F55" s="8">
        <v>3</v>
      </c>
      <c r="G55" s="4">
        <v>18.720504089961508</v>
      </c>
    </row>
    <row r="56" spans="1:7" x14ac:dyDescent="0.3">
      <c r="A56">
        <v>294</v>
      </c>
      <c r="B56">
        <v>0.4400158696249275</v>
      </c>
      <c r="C56">
        <v>0.80339976195562612</v>
      </c>
      <c r="D56" s="4">
        <f>-LN(B56)/F$3</f>
        <v>0.34206020224619166</v>
      </c>
      <c r="E56" s="4">
        <f>-LN(C56)/B$4</f>
        <v>4.560476111525158E-2</v>
      </c>
      <c r="F56" s="8">
        <v>3</v>
      </c>
      <c r="G56" s="4">
        <v>19.0625642922077</v>
      </c>
    </row>
    <row r="57" spans="1:7" x14ac:dyDescent="0.3">
      <c r="A57">
        <v>295</v>
      </c>
      <c r="B57">
        <v>0.68007446516312142</v>
      </c>
      <c r="C57">
        <v>0.98333689382610556</v>
      </c>
      <c r="D57" s="4">
        <f>-LN(B57)/F$3</f>
        <v>0.16064707467278241</v>
      </c>
      <c r="E57" s="4">
        <f>-LN(C57)/B$4</f>
        <v>3.5007286422560641E-3</v>
      </c>
      <c r="F57" s="8">
        <v>3</v>
      </c>
      <c r="G57" s="4">
        <v>19.223211366880481</v>
      </c>
    </row>
    <row r="58" spans="1:7" x14ac:dyDescent="0.3">
      <c r="A58">
        <v>296</v>
      </c>
      <c r="B58">
        <v>0.69081698049867246</v>
      </c>
      <c r="C58">
        <v>0.45399334696493421</v>
      </c>
      <c r="D58" s="4">
        <f>-LN(B58)/F$3</f>
        <v>0.15411681337207059</v>
      </c>
      <c r="E58" s="4">
        <f>-LN(C58)/B$4</f>
        <v>0.16451515318967153</v>
      </c>
      <c r="F58" s="8">
        <v>3</v>
      </c>
      <c r="G58" s="4">
        <v>19.377328180252551</v>
      </c>
    </row>
    <row r="59" spans="1:7" x14ac:dyDescent="0.3">
      <c r="A59">
        <v>297</v>
      </c>
      <c r="B59">
        <v>0.84066286202581864</v>
      </c>
      <c r="C59">
        <v>0.47315897091586046</v>
      </c>
      <c r="D59" s="4">
        <f>-LN(B59)/F$3</f>
        <v>7.23185736992112E-2</v>
      </c>
      <c r="E59" s="4">
        <f>-LN(C59)/B$4</f>
        <v>0.15590080338017426</v>
      </c>
      <c r="F59" s="8">
        <v>3</v>
      </c>
      <c r="G59" s="4">
        <v>19.449646753951761</v>
      </c>
    </row>
    <row r="60" spans="1:7" x14ac:dyDescent="0.3">
      <c r="A60">
        <v>298</v>
      </c>
      <c r="B60">
        <v>0.22132023071993165</v>
      </c>
      <c r="C60">
        <v>0.2349009674367504</v>
      </c>
      <c r="D60" s="4">
        <f>-LN(B60)/F$3</f>
        <v>0.62839359103360093</v>
      </c>
      <c r="E60" s="4">
        <f>-LN(C60)/B$4</f>
        <v>0.30178984767105554</v>
      </c>
      <c r="F60" s="8">
        <v>3</v>
      </c>
      <c r="G60" s="4">
        <v>20.078040344985361</v>
      </c>
    </row>
    <row r="61" spans="1:7" x14ac:dyDescent="0.3">
      <c r="A61">
        <v>299</v>
      </c>
      <c r="B61">
        <v>0.9591967528305918</v>
      </c>
      <c r="C61">
        <v>0.65346232490005185</v>
      </c>
      <c r="D61" s="4">
        <f>-LN(B61)/F$3</f>
        <v>1.7357941901571063E-2</v>
      </c>
      <c r="E61" s="4">
        <f>-LN(C61)/B$4</f>
        <v>8.8639666425440009E-2</v>
      </c>
      <c r="F61" s="8">
        <v>3</v>
      </c>
      <c r="G61" s="4">
        <v>20.095398286886933</v>
      </c>
    </row>
    <row r="62" spans="1:7" x14ac:dyDescent="0.3">
      <c r="A62">
        <v>300</v>
      </c>
      <c r="B62">
        <v>0.49415570543534654</v>
      </c>
      <c r="C62">
        <v>0.30143131809442425</v>
      </c>
      <c r="D62" s="4">
        <f>-LN(B62)/F$3</f>
        <v>0.29371025761174663</v>
      </c>
      <c r="E62" s="4">
        <f>-LN(C62)/B$4</f>
        <v>0.24983606030151179</v>
      </c>
      <c r="F62" s="8">
        <v>3</v>
      </c>
      <c r="G62" s="4">
        <v>20.389108544498679</v>
      </c>
    </row>
    <row r="63" spans="1:7" x14ac:dyDescent="0.3">
      <c r="A63">
        <v>301</v>
      </c>
      <c r="B63">
        <v>0.97924741355632194</v>
      </c>
      <c r="C63">
        <v>0.10126041444135868</v>
      </c>
      <c r="D63" s="4">
        <f>-LN(B63)/F$3</f>
        <v>8.7378948705382833E-3</v>
      </c>
      <c r="E63" s="4">
        <f>-LN(C63)/D$4</f>
        <v>0.47709577491770711</v>
      </c>
      <c r="F63" s="8">
        <v>3</v>
      </c>
      <c r="G63" s="4">
        <v>20.397846439369218</v>
      </c>
    </row>
    <row r="64" spans="1:7" x14ac:dyDescent="0.3">
      <c r="A64">
        <v>302</v>
      </c>
      <c r="B64">
        <v>0.74755088961455118</v>
      </c>
      <c r="C64">
        <v>0.60658589434492016</v>
      </c>
      <c r="D64" s="4">
        <f>-LN(B64)/F$3</f>
        <v>0.12123037345112865</v>
      </c>
      <c r="E64" s="4">
        <f>-LN(C64)/D$4</f>
        <v>0.10414769534024432</v>
      </c>
      <c r="F64" s="8">
        <v>3</v>
      </c>
      <c r="G64" s="4">
        <v>20.519076812820348</v>
      </c>
    </row>
    <row r="65" spans="1:7" x14ac:dyDescent="0.3">
      <c r="A65">
        <v>303</v>
      </c>
      <c r="B65">
        <v>0.79100924710837117</v>
      </c>
      <c r="C65">
        <v>0.46769615771965695</v>
      </c>
      <c r="D65" s="4">
        <f>-LN(B65)/F$3</f>
        <v>9.7685675366801422E-2</v>
      </c>
      <c r="E65" s="4">
        <f>-LN(C65)/D$4</f>
        <v>0.15832008948978579</v>
      </c>
      <c r="F65" s="8">
        <v>3</v>
      </c>
      <c r="G65" s="4">
        <v>20.616762488187149</v>
      </c>
    </row>
    <row r="66" spans="1:7" x14ac:dyDescent="0.3">
      <c r="A66">
        <v>59</v>
      </c>
      <c r="B66">
        <v>0.15201269569994202</v>
      </c>
      <c r="C66">
        <v>0.1424298837244789</v>
      </c>
      <c r="D66" s="4">
        <f>-LN(B66)/D$3</f>
        <v>2.6163767184473619</v>
      </c>
      <c r="E66" s="4">
        <f>-LN(C66)/B$4</f>
        <v>0.40602196758449338</v>
      </c>
      <c r="F66" s="8">
        <v>2</v>
      </c>
      <c r="G66" s="4">
        <v>20.87283824275654</v>
      </c>
    </row>
    <row r="67" spans="1:7" x14ac:dyDescent="0.3">
      <c r="A67">
        <v>4</v>
      </c>
      <c r="B67">
        <v>0.3881954405346843</v>
      </c>
      <c r="C67">
        <v>0.66725669118320263</v>
      </c>
      <c r="D67" s="4">
        <f>-LN(B67)/B$3</f>
        <v>3.9426931394219613</v>
      </c>
      <c r="E67" s="4">
        <f>-LN(C67)/B$4</f>
        <v>8.4287596405724974E-2</v>
      </c>
      <c r="F67" s="8">
        <v>1</v>
      </c>
      <c r="G67" s="4">
        <v>20.969675170619581</v>
      </c>
    </row>
    <row r="68" spans="1:7" x14ac:dyDescent="0.3">
      <c r="A68">
        <v>60</v>
      </c>
      <c r="B68">
        <v>0.73561815240943629</v>
      </c>
      <c r="C68">
        <v>0.40333262123477892</v>
      </c>
      <c r="D68" s="4">
        <f>-LN(B68)/D$3</f>
        <v>0.42645015214617604</v>
      </c>
      <c r="E68" s="4">
        <f>-LN(C68)/B$4</f>
        <v>0.1891653530405468</v>
      </c>
      <c r="F68" s="8">
        <v>2</v>
      </c>
      <c r="G68" s="4">
        <v>21.299288394902717</v>
      </c>
    </row>
    <row r="69" spans="1:7" x14ac:dyDescent="0.3">
      <c r="A69">
        <v>304</v>
      </c>
      <c r="B69">
        <v>5.8442945646534621E-2</v>
      </c>
      <c r="C69">
        <v>0.97933896908474993</v>
      </c>
      <c r="D69" s="4">
        <f>-LN(B69)/F$3</f>
        <v>1.183210120308599</v>
      </c>
      <c r="E69" s="4">
        <f>-LN(C69)/D$4</f>
        <v>4.3494700523919365E-3</v>
      </c>
      <c r="F69" s="8">
        <v>3</v>
      </c>
      <c r="G69" s="4">
        <v>21.799972608495747</v>
      </c>
    </row>
    <row r="70" spans="1:7" x14ac:dyDescent="0.3">
      <c r="A70">
        <v>5</v>
      </c>
      <c r="B70">
        <v>0.78221991637928401</v>
      </c>
      <c r="C70">
        <v>0.81255531479842524</v>
      </c>
      <c r="D70" s="4">
        <f>-LN(B70)/B$3</f>
        <v>1.0234139790882817</v>
      </c>
      <c r="E70" s="4">
        <f>-LN(C70)/B$4</f>
        <v>4.3244018196595346E-2</v>
      </c>
      <c r="F70" s="8">
        <v>1</v>
      </c>
      <c r="G70" s="4">
        <v>21.993089149707863</v>
      </c>
    </row>
    <row r="71" spans="1:7" x14ac:dyDescent="0.3">
      <c r="A71">
        <v>305</v>
      </c>
      <c r="B71">
        <v>0.23386333811456647</v>
      </c>
      <c r="C71">
        <v>0.98123111667226171</v>
      </c>
      <c r="D71" s="4">
        <f>-LN(B71)/F$3</f>
        <v>0.60542431641040828</v>
      </c>
      <c r="E71" s="4">
        <f>-LN(C71)/D$4</f>
        <v>3.9473446304889304E-3</v>
      </c>
      <c r="F71" s="8">
        <v>3</v>
      </c>
      <c r="G71" s="4">
        <v>22.405396924906157</v>
      </c>
    </row>
    <row r="72" spans="1:7" x14ac:dyDescent="0.3">
      <c r="A72">
        <v>306</v>
      </c>
      <c r="B72">
        <v>0.76000244148075813</v>
      </c>
      <c r="C72">
        <v>0.39979247413556324</v>
      </c>
      <c r="D72" s="4">
        <f>-LN(B72)/F$3</f>
        <v>0.11434734718009938</v>
      </c>
      <c r="E72" s="4">
        <f>-LN(C72)/D$4</f>
        <v>0.19100201690961269</v>
      </c>
      <c r="F72" s="8">
        <v>3</v>
      </c>
      <c r="G72" s="4">
        <v>22.519744272086257</v>
      </c>
    </row>
    <row r="73" spans="1:7" x14ac:dyDescent="0.3">
      <c r="A73">
        <v>307</v>
      </c>
      <c r="B73">
        <v>0.5671254615924558</v>
      </c>
      <c r="C73">
        <v>0.26734214300973541</v>
      </c>
      <c r="D73" s="4">
        <f>-LN(B73)/F$3</f>
        <v>0.23632280295072219</v>
      </c>
      <c r="E73" s="4">
        <f>-LN(C73)/D$4</f>
        <v>0.27483875133853058</v>
      </c>
      <c r="F73" s="8">
        <v>3</v>
      </c>
      <c r="G73" s="4">
        <v>22.756067075036977</v>
      </c>
    </row>
    <row r="74" spans="1:7" x14ac:dyDescent="0.3">
      <c r="A74">
        <v>308</v>
      </c>
      <c r="B74">
        <v>0.86184270760216075</v>
      </c>
      <c r="C74">
        <v>0.60673848689230014</v>
      </c>
      <c r="D74" s="4">
        <f>-LN(B74)/F$3</f>
        <v>6.1951041145085615E-2</v>
      </c>
      <c r="E74" s="4">
        <f>-LN(C74)/D$4</f>
        <v>0.10409529366646821</v>
      </c>
      <c r="F74" s="8">
        <v>3</v>
      </c>
      <c r="G74" s="4">
        <v>22.818018116182063</v>
      </c>
    </row>
    <row r="75" spans="1:7" x14ac:dyDescent="0.3">
      <c r="A75">
        <v>309</v>
      </c>
      <c r="B75">
        <v>0.71187475203711048</v>
      </c>
      <c r="C75">
        <v>0.32642597735526596</v>
      </c>
      <c r="D75" s="4">
        <f>-LN(B75)/F$3</f>
        <v>0.1416055387934953</v>
      </c>
      <c r="E75" s="4">
        <f>-LN(C75)/D$4</f>
        <v>0.23324001491116766</v>
      </c>
      <c r="F75" s="8">
        <v>3</v>
      </c>
      <c r="G75" s="4">
        <v>22.959623654975559</v>
      </c>
    </row>
    <row r="76" spans="1:7" x14ac:dyDescent="0.3">
      <c r="A76">
        <v>310</v>
      </c>
      <c r="B76">
        <v>0.81225012970366528</v>
      </c>
      <c r="C76">
        <v>0.76180303353984191</v>
      </c>
      <c r="D76" s="4">
        <f>-LN(B76)/F$3</f>
        <v>8.6644560311885874E-2</v>
      </c>
      <c r="E76" s="4">
        <f>-LN(C76)/D$4</f>
        <v>5.6680675599371851E-2</v>
      </c>
      <c r="F76" s="8">
        <v>3</v>
      </c>
      <c r="G76" s="4">
        <v>23.046268215287444</v>
      </c>
    </row>
    <row r="77" spans="1:7" x14ac:dyDescent="0.3">
      <c r="A77">
        <v>311</v>
      </c>
      <c r="B77">
        <v>0.50050355540635394</v>
      </c>
      <c r="C77">
        <v>0.74806970427564323</v>
      </c>
      <c r="D77" s="4">
        <f>-LN(B77)/F$3</f>
        <v>0.28839190689295591</v>
      </c>
      <c r="E77" s="4">
        <f>-LN(C77)/D$4</f>
        <v>6.047064954480541E-2</v>
      </c>
      <c r="F77" s="8">
        <v>3</v>
      </c>
      <c r="G77" s="4">
        <v>23.334660122180399</v>
      </c>
    </row>
    <row r="78" spans="1:7" x14ac:dyDescent="0.3">
      <c r="A78">
        <v>312</v>
      </c>
      <c r="B78">
        <v>0.14465773491622669</v>
      </c>
      <c r="C78">
        <v>0.18515579699087498</v>
      </c>
      <c r="D78" s="4">
        <f>-LN(B78)/F$3</f>
        <v>0.80557698986094239</v>
      </c>
      <c r="E78" s="4">
        <f>-LN(C78)/D$4</f>
        <v>0.35136617966939293</v>
      </c>
      <c r="F78" s="8">
        <v>3</v>
      </c>
      <c r="G78" s="4">
        <v>24.140237112041341</v>
      </c>
    </row>
    <row r="79" spans="1:7" x14ac:dyDescent="0.3">
      <c r="A79">
        <v>61</v>
      </c>
      <c r="B79">
        <v>0.11508529923398542</v>
      </c>
      <c r="C79">
        <v>0.75301370281075475</v>
      </c>
      <c r="D79" s="4">
        <f>-LN(B79)/D$3</f>
        <v>3.002891240412537</v>
      </c>
      <c r="E79" s="4">
        <f>-LN(C79)/B$4</f>
        <v>5.9098302859161234E-2</v>
      </c>
      <c r="F79" s="8">
        <v>2</v>
      </c>
      <c r="G79" s="4">
        <v>24.302179635315255</v>
      </c>
    </row>
    <row r="80" spans="1:7" x14ac:dyDescent="0.3">
      <c r="A80">
        <v>313</v>
      </c>
      <c r="B80">
        <v>0.55366679891354109</v>
      </c>
      <c r="C80">
        <v>0.3673818170720542</v>
      </c>
      <c r="D80" s="4">
        <f>-LN(B80)/F$3</f>
        <v>0.246330091325206</v>
      </c>
      <c r="E80" s="4">
        <f>-LN(C80)/D$4</f>
        <v>0.20861533296826412</v>
      </c>
      <c r="F80" s="8">
        <v>3</v>
      </c>
      <c r="G80" s="4">
        <v>24.386567203366546</v>
      </c>
    </row>
    <row r="81" spans="1:7" x14ac:dyDescent="0.3">
      <c r="A81">
        <v>62</v>
      </c>
      <c r="B81">
        <v>0.79821161534470653</v>
      </c>
      <c r="C81">
        <v>0.78698080385753955</v>
      </c>
      <c r="D81" s="4">
        <f>-LN(B81)/D$3</f>
        <v>0.3130299090981562</v>
      </c>
      <c r="E81" s="4">
        <f>-LN(C81)/B$4</f>
        <v>4.9906546333921414E-2</v>
      </c>
      <c r="F81" s="8">
        <v>2</v>
      </c>
      <c r="G81" s="4">
        <v>24.61520954441341</v>
      </c>
    </row>
    <row r="82" spans="1:7" x14ac:dyDescent="0.3">
      <c r="A82">
        <v>314</v>
      </c>
      <c r="B82">
        <v>0.39750358592486346</v>
      </c>
      <c r="C82">
        <v>0.79665517136143071</v>
      </c>
      <c r="D82" s="4">
        <f>-LN(B82)/F$3</f>
        <v>0.38439638488909006</v>
      </c>
      <c r="E82" s="4">
        <f>-LN(C82)/D$4</f>
        <v>4.7361115017130695E-2</v>
      </c>
      <c r="F82" s="8">
        <v>3</v>
      </c>
      <c r="G82" s="4">
        <v>24.770963588255636</v>
      </c>
    </row>
    <row r="83" spans="1:7" x14ac:dyDescent="0.3">
      <c r="A83">
        <v>315</v>
      </c>
      <c r="B83">
        <v>0.86788537247840813</v>
      </c>
      <c r="C83">
        <v>0.71138645588549454</v>
      </c>
      <c r="D83" s="4">
        <f>-LN(B83)/F$3</f>
        <v>5.9039846832943402E-2</v>
      </c>
      <c r="E83" s="4">
        <f>-LN(C83)/D$4</f>
        <v>7.0945720484496058E-2</v>
      </c>
      <c r="F83" s="8">
        <v>3</v>
      </c>
      <c r="G83" s="4">
        <v>24.830003435088578</v>
      </c>
    </row>
    <row r="84" spans="1:7" x14ac:dyDescent="0.3">
      <c r="A84">
        <v>316</v>
      </c>
      <c r="B84">
        <v>0.30793176061281169</v>
      </c>
      <c r="C84">
        <v>0.46864223151341289</v>
      </c>
      <c r="D84" s="4">
        <f>-LN(B84)/F$3</f>
        <v>0.49078211541988714</v>
      </c>
      <c r="E84" s="4">
        <f>-LN(C84)/D$4</f>
        <v>0.15789909046556158</v>
      </c>
      <c r="F84" s="8">
        <v>3</v>
      </c>
      <c r="G84" s="4">
        <v>25.320785550508464</v>
      </c>
    </row>
    <row r="85" spans="1:7" x14ac:dyDescent="0.3">
      <c r="A85">
        <v>317</v>
      </c>
      <c r="B85">
        <v>0.36359752189703054</v>
      </c>
      <c r="C85">
        <v>0.86581011383404038</v>
      </c>
      <c r="D85" s="4">
        <f>-LN(B85)/F$3</f>
        <v>0.42154488840281301</v>
      </c>
      <c r="E85" s="4">
        <f>-LN(C85)/D$4</f>
        <v>3.0018679698434754E-2</v>
      </c>
      <c r="F85" s="8">
        <v>3</v>
      </c>
      <c r="G85" s="4">
        <v>25.742330438911278</v>
      </c>
    </row>
    <row r="86" spans="1:7" x14ac:dyDescent="0.3">
      <c r="A86">
        <v>318</v>
      </c>
      <c r="B86">
        <v>0.78136539811395611</v>
      </c>
      <c r="C86">
        <v>0.64745017853328046</v>
      </c>
      <c r="D86" s="4">
        <f>-LN(B86)/F$3</f>
        <v>0.10279682468902031</v>
      </c>
      <c r="E86" s="4">
        <f>-LN(C86)/D$4</f>
        <v>9.0565298483116383E-2</v>
      </c>
      <c r="F86" s="8">
        <v>3</v>
      </c>
      <c r="G86" s="4">
        <v>25.845127263600297</v>
      </c>
    </row>
    <row r="87" spans="1:7" x14ac:dyDescent="0.3">
      <c r="A87">
        <v>319</v>
      </c>
      <c r="B87">
        <v>0.13660084841456344</v>
      </c>
      <c r="C87">
        <v>0.94326609088412117</v>
      </c>
      <c r="D87" s="4">
        <f>-LN(B87)/F$3</f>
        <v>0.82945505038482004</v>
      </c>
      <c r="E87" s="4">
        <f>-LN(C87)/D$4</f>
        <v>1.2168096104564466E-2</v>
      </c>
      <c r="F87" s="8">
        <v>3</v>
      </c>
      <c r="G87" s="4">
        <v>26.674582313985116</v>
      </c>
    </row>
    <row r="88" spans="1:7" x14ac:dyDescent="0.3">
      <c r="A88">
        <v>320</v>
      </c>
      <c r="B88">
        <v>0.65678884243293556</v>
      </c>
      <c r="C88">
        <v>0.95327616199224829</v>
      </c>
      <c r="D88" s="4">
        <f>-LN(B88)/F$3</f>
        <v>0.17516362864908289</v>
      </c>
      <c r="E88" s="4">
        <f>-LN(C88)/D$4</f>
        <v>9.9688824110037919E-3</v>
      </c>
      <c r="F88" s="8">
        <v>3</v>
      </c>
      <c r="G88" s="4">
        <v>26.8497459426342</v>
      </c>
    </row>
    <row r="89" spans="1:7" x14ac:dyDescent="0.3">
      <c r="A89">
        <v>321</v>
      </c>
      <c r="B89">
        <v>0.60362559892574852</v>
      </c>
      <c r="C89">
        <v>0.27143162327951903</v>
      </c>
      <c r="D89" s="4">
        <f>-LN(B89)/F$3</f>
        <v>0.21033380940582269</v>
      </c>
      <c r="E89" s="4">
        <f>-LN(C89)/D$4</f>
        <v>0.2716760456843213</v>
      </c>
      <c r="F89" s="8">
        <v>3</v>
      </c>
      <c r="G89" s="4">
        <v>27.060079752040025</v>
      </c>
    </row>
    <row r="90" spans="1:7" x14ac:dyDescent="0.3">
      <c r="A90">
        <v>322</v>
      </c>
      <c r="B90">
        <v>0.94570757164220098</v>
      </c>
      <c r="C90">
        <v>0.65080721457564017</v>
      </c>
      <c r="D90" s="4">
        <f>-LN(B90)/F$3</f>
        <v>2.325911608482948E-2</v>
      </c>
      <c r="E90" s="4">
        <f>-LN(C90)/D$4</f>
        <v>8.9487878749063332E-2</v>
      </c>
      <c r="F90" s="8">
        <v>3</v>
      </c>
      <c r="G90" s="4">
        <v>27.083338868124855</v>
      </c>
    </row>
    <row r="91" spans="1:7" x14ac:dyDescent="0.3">
      <c r="A91">
        <v>323</v>
      </c>
      <c r="B91">
        <v>0.75811029389324625</v>
      </c>
      <c r="C91">
        <v>0.87591174047059539</v>
      </c>
      <c r="D91" s="4">
        <f>-LN(B91)/F$3</f>
        <v>0.11538599894555537</v>
      </c>
      <c r="E91" s="4">
        <f>-LN(C91)/D$4</f>
        <v>2.7602072085230606E-2</v>
      </c>
      <c r="F91" s="8">
        <v>3</v>
      </c>
      <c r="G91" s="4">
        <v>27.19872486707041</v>
      </c>
    </row>
    <row r="92" spans="1:7" x14ac:dyDescent="0.3">
      <c r="A92">
        <v>6</v>
      </c>
      <c r="B92">
        <v>0.28577532273323769</v>
      </c>
      <c r="C92">
        <v>2.7314065981017488E-2</v>
      </c>
      <c r="D92" s="4">
        <f>-LN(B92)/B$3</f>
        <v>5.2189556739357617</v>
      </c>
      <c r="E92" s="4">
        <f>-LN(C92)/B$4</f>
        <v>0.75007364001677679</v>
      </c>
      <c r="F92" s="8">
        <v>1</v>
      </c>
      <c r="G92" s="4">
        <v>27.212044823643623</v>
      </c>
    </row>
    <row r="93" spans="1:7" x14ac:dyDescent="0.3">
      <c r="A93">
        <v>63</v>
      </c>
      <c r="B93">
        <v>0.14703817865535448</v>
      </c>
      <c r="C93">
        <v>0.49629200109866634</v>
      </c>
      <c r="D93" s="4">
        <f>-LN(B93)/D$3</f>
        <v>2.6625875099730103</v>
      </c>
      <c r="E93" s="4">
        <f>-LN(C93)/B$4</f>
        <v>0.14595641949741689</v>
      </c>
      <c r="F93" s="8">
        <v>2</v>
      </c>
      <c r="G93" s="4">
        <v>27.277797054386422</v>
      </c>
    </row>
    <row r="94" spans="1:7" x14ac:dyDescent="0.3">
      <c r="A94">
        <v>64</v>
      </c>
      <c r="B94">
        <v>0.81780449842829672</v>
      </c>
      <c r="C94">
        <v>0.25449385052034057</v>
      </c>
      <c r="D94" s="4">
        <f>-LN(B94)/D$3</f>
        <v>0.27934995891767522</v>
      </c>
      <c r="E94" s="4">
        <f>-LN(C94)/B$4</f>
        <v>0.28509970963924974</v>
      </c>
      <c r="F94" s="8">
        <v>2</v>
      </c>
      <c r="G94" s="4">
        <v>27.557147013304096</v>
      </c>
    </row>
    <row r="95" spans="1:7" x14ac:dyDescent="0.3">
      <c r="A95">
        <v>324</v>
      </c>
      <c r="B95">
        <v>0.14636677144688254</v>
      </c>
      <c r="C95">
        <v>0.51683095797601242</v>
      </c>
      <c r="D95" s="4">
        <f>-LN(B95)/F$3</f>
        <v>0.80068319758665796</v>
      </c>
      <c r="E95" s="4">
        <f>-LN(C95)/D$4</f>
        <v>0.13750821356323165</v>
      </c>
      <c r="F95" s="8">
        <v>3</v>
      </c>
      <c r="G95" s="4">
        <v>27.999408064657068</v>
      </c>
    </row>
    <row r="96" spans="1:7" x14ac:dyDescent="0.3">
      <c r="A96">
        <v>325</v>
      </c>
      <c r="B96">
        <v>0.98107852412488172</v>
      </c>
      <c r="C96">
        <v>0.92797631763664667</v>
      </c>
      <c r="D96" s="4">
        <f>-LN(B96)/F$3</f>
        <v>7.9594906836293021E-3</v>
      </c>
      <c r="E96" s="4">
        <f>-LN(C96)/D$4</f>
        <v>1.5572722147847516E-2</v>
      </c>
      <c r="F96" s="8">
        <v>3</v>
      </c>
      <c r="G96" s="4">
        <v>28.007367555340696</v>
      </c>
    </row>
    <row r="97" spans="1:7" x14ac:dyDescent="0.3">
      <c r="A97">
        <v>326</v>
      </c>
      <c r="B97">
        <v>0.5502182073427534</v>
      </c>
      <c r="C97">
        <v>0.34464552751243627</v>
      </c>
      <c r="D97" s="4">
        <f>-LN(B97)/F$3</f>
        <v>0.24893347450549316</v>
      </c>
      <c r="E97" s="4">
        <f>-LN(C97)/D$4</f>
        <v>0.22192475971494038</v>
      </c>
      <c r="F97" s="8">
        <v>3</v>
      </c>
      <c r="G97" s="4">
        <v>28.256301029846188</v>
      </c>
    </row>
    <row r="98" spans="1:7" x14ac:dyDescent="0.3">
      <c r="A98">
        <v>327</v>
      </c>
      <c r="B98">
        <v>0.90783410138248843</v>
      </c>
      <c r="C98">
        <v>0.68883327738273259</v>
      </c>
      <c r="D98" s="4">
        <f>-LN(B98)/F$3</f>
        <v>4.0289010334362961E-2</v>
      </c>
      <c r="E98" s="4">
        <f>-LN(C98)/D$4</f>
        <v>7.7657503109089032E-2</v>
      </c>
      <c r="F98" s="8">
        <v>3</v>
      </c>
      <c r="G98" s="4">
        <v>28.296590040180551</v>
      </c>
    </row>
    <row r="99" spans="1:7" x14ac:dyDescent="0.3">
      <c r="A99">
        <v>65</v>
      </c>
      <c r="B99">
        <v>0.41883602404858544</v>
      </c>
      <c r="C99">
        <v>0.86178167058320876</v>
      </c>
      <c r="D99" s="4">
        <f>-LN(B99)/D$3</f>
        <v>1.2087163699681163</v>
      </c>
      <c r="E99" s="4">
        <f>-LN(C99)/B$4</f>
        <v>3.0990275580398633E-2</v>
      </c>
      <c r="F99" s="8">
        <v>2</v>
      </c>
      <c r="G99" s="4">
        <v>28.765863383272212</v>
      </c>
    </row>
    <row r="100" spans="1:7" x14ac:dyDescent="0.3">
      <c r="A100">
        <v>66</v>
      </c>
      <c r="B100">
        <v>0.98037659840693381</v>
      </c>
      <c r="C100">
        <v>0.27271340067751093</v>
      </c>
      <c r="D100" s="4">
        <f>-LN(B100)/D$3</f>
        <v>2.7525690343098697E-2</v>
      </c>
      <c r="E100" s="4">
        <f>-LN(C100)/B$4</f>
        <v>0.27069455200132231</v>
      </c>
      <c r="F100" s="8">
        <v>2</v>
      </c>
      <c r="G100" s="4">
        <v>28.793389073615309</v>
      </c>
    </row>
    <row r="101" spans="1:7" x14ac:dyDescent="0.3">
      <c r="A101">
        <v>328</v>
      </c>
      <c r="B101">
        <v>0.2857142857142857</v>
      </c>
      <c r="C101">
        <v>0.74031800286873994</v>
      </c>
      <c r="D101" s="4">
        <f>-LN(B101)/F$3</f>
        <v>0.52198457020640343</v>
      </c>
      <c r="E101" s="4">
        <f>-LN(C101)/D$4</f>
        <v>6.2640719059699576E-2</v>
      </c>
      <c r="F101" s="8">
        <v>3</v>
      </c>
      <c r="G101" s="4">
        <v>28.818574610386953</v>
      </c>
    </row>
    <row r="102" spans="1:7" x14ac:dyDescent="0.3">
      <c r="A102">
        <v>329</v>
      </c>
      <c r="B102">
        <v>0.3618274483474227</v>
      </c>
      <c r="C102">
        <v>0.23355815301980651</v>
      </c>
      <c r="D102" s="4">
        <f>-LN(B102)/F$3</f>
        <v>0.42357826784146496</v>
      </c>
      <c r="E102" s="4">
        <f>-LN(C102)/D$4</f>
        <v>0.30298420490530475</v>
      </c>
      <c r="F102" s="8">
        <v>3</v>
      </c>
      <c r="G102" s="4">
        <v>29.242152878228417</v>
      </c>
    </row>
    <row r="103" spans="1:7" x14ac:dyDescent="0.3">
      <c r="A103">
        <v>330</v>
      </c>
      <c r="B103">
        <v>0.31794183172093876</v>
      </c>
      <c r="C103">
        <v>0.61104159672841574</v>
      </c>
      <c r="D103" s="4">
        <f>-LN(B103)/F$3</f>
        <v>0.47745284668760291</v>
      </c>
      <c r="E103" s="4">
        <f>-LN(C103)/D$4</f>
        <v>0.10262296716165728</v>
      </c>
      <c r="F103" s="8">
        <v>3</v>
      </c>
      <c r="G103" s="4">
        <v>29.719605724916018</v>
      </c>
    </row>
    <row r="104" spans="1:7" x14ac:dyDescent="0.3">
      <c r="A104">
        <v>331</v>
      </c>
      <c r="B104">
        <v>0.95443586535233615</v>
      </c>
      <c r="C104">
        <v>5.8900723288674581E-3</v>
      </c>
      <c r="D104" s="4">
        <f>-LN(B104)/F$3</f>
        <v>1.9431179146636807E-2</v>
      </c>
      <c r="E104" s="4">
        <f>-LN(C104)/D$4</f>
        <v>1.0696847919688539</v>
      </c>
      <c r="F104" s="8">
        <v>3</v>
      </c>
      <c r="G104" s="4">
        <v>29.739036904062655</v>
      </c>
    </row>
    <row r="105" spans="1:7" x14ac:dyDescent="0.3">
      <c r="A105">
        <v>332</v>
      </c>
      <c r="B105">
        <v>0.85619678334910121</v>
      </c>
      <c r="C105">
        <v>0.4421216467787713</v>
      </c>
      <c r="D105" s="4">
        <f>-LN(B105)/F$3</f>
        <v>6.4689600904296471E-2</v>
      </c>
      <c r="E105" s="4">
        <f>-LN(C105)/D$4</f>
        <v>0.17003546162786093</v>
      </c>
      <c r="F105" s="8">
        <v>3</v>
      </c>
      <c r="G105" s="4">
        <v>29.803726504966949</v>
      </c>
    </row>
    <row r="106" spans="1:7" x14ac:dyDescent="0.3">
      <c r="A106">
        <v>333</v>
      </c>
      <c r="B106">
        <v>0.24033326212347789</v>
      </c>
      <c r="C106">
        <v>0.16312143314920499</v>
      </c>
      <c r="D106" s="4">
        <f>-LN(B106)/F$3</f>
        <v>0.59405363610897921</v>
      </c>
      <c r="E106" s="4">
        <f>-LN(C106)/D$4</f>
        <v>0.37776257643671635</v>
      </c>
      <c r="F106" s="8">
        <v>3</v>
      </c>
      <c r="G106" s="4">
        <v>30.397780141075927</v>
      </c>
    </row>
    <row r="107" spans="1:7" x14ac:dyDescent="0.3">
      <c r="A107">
        <v>334</v>
      </c>
      <c r="B107">
        <v>0.75060274056215093</v>
      </c>
      <c r="C107">
        <v>0.73491622669148837</v>
      </c>
      <c r="D107" s="4">
        <f>-LN(B107)/F$3</f>
        <v>0.11953280880247655</v>
      </c>
      <c r="E107" s="4">
        <f>-LN(C107)/D$4</f>
        <v>6.416640907410362E-2</v>
      </c>
      <c r="F107" s="8">
        <v>3</v>
      </c>
      <c r="G107" s="4">
        <v>30.517312949878402</v>
      </c>
    </row>
    <row r="108" spans="1:7" x14ac:dyDescent="0.3">
      <c r="A108">
        <v>335</v>
      </c>
      <c r="B108">
        <v>0.93826105533005766</v>
      </c>
      <c r="C108">
        <v>0.84411145359660633</v>
      </c>
      <c r="D108" s="4">
        <f>-LN(B108)/F$3</f>
        <v>2.6552940879460016E-2</v>
      </c>
      <c r="E108" s="4">
        <f>-LN(C108)/D$4</f>
        <v>3.5306403975027087E-2</v>
      </c>
      <c r="F108" s="8">
        <v>3</v>
      </c>
      <c r="G108" s="4">
        <v>30.543865890757861</v>
      </c>
    </row>
    <row r="109" spans="1:7" x14ac:dyDescent="0.3">
      <c r="A109">
        <v>336</v>
      </c>
      <c r="B109">
        <v>0.60045167394024479</v>
      </c>
      <c r="C109">
        <v>0.456648457289346</v>
      </c>
      <c r="D109" s="4">
        <f>-LN(B109)/F$3</f>
        <v>0.21253046544574161</v>
      </c>
      <c r="E109" s="4">
        <f>-LN(C109)/D$4</f>
        <v>0.1633002967024926</v>
      </c>
      <c r="F109" s="8">
        <v>3</v>
      </c>
      <c r="G109" s="4">
        <v>30.756396356203602</v>
      </c>
    </row>
    <row r="110" spans="1:7" x14ac:dyDescent="0.3">
      <c r="A110">
        <v>337</v>
      </c>
      <c r="B110">
        <v>0.29718924527726065</v>
      </c>
      <c r="C110">
        <v>5.783257545701468E-2</v>
      </c>
      <c r="D110" s="4">
        <f>-LN(B110)/F$3</f>
        <v>0.5055775640053074</v>
      </c>
      <c r="E110" s="4">
        <f>-LN(C110)/D$4</f>
        <v>0.59379230684142859</v>
      </c>
      <c r="F110" s="8">
        <v>3</v>
      </c>
      <c r="G110" s="4">
        <v>31.261973920208909</v>
      </c>
    </row>
    <row r="111" spans="1:7" x14ac:dyDescent="0.3">
      <c r="A111">
        <v>338</v>
      </c>
      <c r="B111">
        <v>0.58027893917661066</v>
      </c>
      <c r="C111">
        <v>0.6598406933805353</v>
      </c>
      <c r="D111" s="4">
        <f>-LN(B111)/F$3</f>
        <v>0.22676931726517002</v>
      </c>
      <c r="E111" s="4">
        <f>-LN(C111)/D$4</f>
        <v>8.6616009742256903E-2</v>
      </c>
      <c r="F111" s="8">
        <v>3</v>
      </c>
      <c r="G111" s="4">
        <v>31.488743237474079</v>
      </c>
    </row>
    <row r="112" spans="1:7" x14ac:dyDescent="0.3">
      <c r="A112">
        <v>339</v>
      </c>
      <c r="B112">
        <v>0.84105960264900659</v>
      </c>
      <c r="C112">
        <v>0.97054963835566266</v>
      </c>
      <c r="D112" s="4">
        <f>-LN(B112)/F$3</f>
        <v>7.2121979315138793E-2</v>
      </c>
      <c r="E112" s="4">
        <f>-LN(C112)/D$4</f>
        <v>6.2276521839670146E-3</v>
      </c>
      <c r="F112" s="8">
        <v>3</v>
      </c>
      <c r="G112" s="4">
        <v>31.560865216789217</v>
      </c>
    </row>
    <row r="113" spans="1:7" x14ac:dyDescent="0.3">
      <c r="A113">
        <v>340</v>
      </c>
      <c r="B113">
        <v>0.53865169225135046</v>
      </c>
      <c r="C113">
        <v>0.1879329813531907</v>
      </c>
      <c r="D113" s="4">
        <f>-LN(B113)/F$3</f>
        <v>0.25778588666414215</v>
      </c>
      <c r="E113" s="4">
        <f>-LN(C113)/D$4</f>
        <v>0.3482645545564455</v>
      </c>
      <c r="F113" s="8">
        <v>3</v>
      </c>
      <c r="G113" s="4">
        <v>31.818651103453359</v>
      </c>
    </row>
    <row r="114" spans="1:7" x14ac:dyDescent="0.3">
      <c r="A114">
        <v>67</v>
      </c>
      <c r="B114">
        <v>8.7984862819299903E-2</v>
      </c>
      <c r="C114">
        <v>0.20624408703878902</v>
      </c>
      <c r="D114" s="4">
        <f>-LN(B114)/D$3</f>
        <v>3.3758201287735861</v>
      </c>
      <c r="E114" s="4">
        <f>-LN(C114)/B$4</f>
        <v>0.328894775641906</v>
      </c>
      <c r="F114" s="8">
        <v>2</v>
      </c>
      <c r="G114" s="4">
        <v>32.169209202388892</v>
      </c>
    </row>
    <row r="115" spans="1:7" x14ac:dyDescent="0.3">
      <c r="A115">
        <v>341</v>
      </c>
      <c r="B115">
        <v>7.602160710470901E-2</v>
      </c>
      <c r="C115">
        <v>8.8747825556199839E-2</v>
      </c>
      <c r="D115" s="4">
        <f>-LN(B115)/F$3</f>
        <v>1.0736406979555015</v>
      </c>
      <c r="E115" s="4">
        <f>-LN(C115)/D$4</f>
        <v>0.50457423993791128</v>
      </c>
      <c r="F115" s="8">
        <v>3</v>
      </c>
      <c r="G115" s="4">
        <v>32.892291801408859</v>
      </c>
    </row>
    <row r="116" spans="1:7" x14ac:dyDescent="0.3">
      <c r="A116">
        <v>342</v>
      </c>
      <c r="B116">
        <v>0.86404004028443249</v>
      </c>
      <c r="C116">
        <v>0.2228156376842555</v>
      </c>
      <c r="D116" s="4">
        <f>-LN(B116)/F$3</f>
        <v>6.0890070137535258E-2</v>
      </c>
      <c r="E116" s="4">
        <f>-LN(C116)/D$4</f>
        <v>0.3127938721456871</v>
      </c>
      <c r="F116" s="8">
        <v>3</v>
      </c>
      <c r="G116" s="4">
        <v>32.953181871546391</v>
      </c>
    </row>
    <row r="117" spans="1:7" x14ac:dyDescent="0.3">
      <c r="A117">
        <v>343</v>
      </c>
      <c r="B117">
        <v>0.92791528061769468</v>
      </c>
      <c r="C117">
        <v>0.32410657063509019</v>
      </c>
      <c r="D117" s="4">
        <f>-LN(B117)/F$3</f>
        <v>3.1172851167155718E-2</v>
      </c>
      <c r="E117" s="4">
        <f>-LN(C117)/D$4</f>
        <v>0.23472560324155295</v>
      </c>
      <c r="F117" s="8">
        <v>3</v>
      </c>
      <c r="G117" s="4">
        <v>32.984354722713547</v>
      </c>
    </row>
    <row r="118" spans="1:7" x14ac:dyDescent="0.3">
      <c r="A118">
        <v>344</v>
      </c>
      <c r="B118">
        <v>6.747642445142979E-2</v>
      </c>
      <c r="C118">
        <v>0.97030549027985469</v>
      </c>
      <c r="D118" s="4">
        <f>-LN(B118)/F$3</f>
        <v>1.1233237539574741</v>
      </c>
      <c r="E118" s="4">
        <f>-LN(C118)/D$4</f>
        <v>6.2800663822014258E-3</v>
      </c>
      <c r="F118" s="8">
        <v>3</v>
      </c>
      <c r="G118" s="4">
        <v>34.107678476671019</v>
      </c>
    </row>
    <row r="119" spans="1:7" x14ac:dyDescent="0.3">
      <c r="A119">
        <v>68</v>
      </c>
      <c r="B119">
        <v>0.22974333933530686</v>
      </c>
      <c r="C119">
        <v>0.81225012970366528</v>
      </c>
      <c r="D119" s="4">
        <f>-LN(B119)/D$3</f>
        <v>2.042767373736345</v>
      </c>
      <c r="E119" s="4">
        <f>-LN(C119)/B$4</f>
        <v>4.3322280155942937E-2</v>
      </c>
      <c r="F119" s="8">
        <v>2</v>
      </c>
      <c r="G119" s="4">
        <v>34.211976576125238</v>
      </c>
    </row>
    <row r="120" spans="1:7" x14ac:dyDescent="0.3">
      <c r="A120">
        <v>345</v>
      </c>
      <c r="B120">
        <v>0.31086153752250739</v>
      </c>
      <c r="C120">
        <v>0.30033265175328838</v>
      </c>
      <c r="D120" s="4">
        <f>-LN(B120)/F$3</f>
        <v>0.48683653454618087</v>
      </c>
      <c r="E120" s="4">
        <f>-LN(C120)/D$4</f>
        <v>0.25059678738674968</v>
      </c>
      <c r="F120" s="8">
        <v>3</v>
      </c>
      <c r="G120" s="4">
        <v>34.594515011217197</v>
      </c>
    </row>
    <row r="121" spans="1:7" x14ac:dyDescent="0.3">
      <c r="A121">
        <v>346</v>
      </c>
      <c r="B121">
        <v>0.12683492538224433</v>
      </c>
      <c r="C121">
        <v>0.64836573381756035</v>
      </c>
      <c r="D121" s="4">
        <f>-LN(B121)/F$3</f>
        <v>0.86036201589011085</v>
      </c>
      <c r="E121" s="4">
        <f>-LN(C121)/D$4</f>
        <v>9.027090370968166E-2</v>
      </c>
      <c r="F121" s="8">
        <v>3</v>
      </c>
      <c r="G121" s="4">
        <v>35.454877027107308</v>
      </c>
    </row>
    <row r="122" spans="1:7" x14ac:dyDescent="0.3">
      <c r="A122">
        <v>347</v>
      </c>
      <c r="B122">
        <v>0.94253364665669725</v>
      </c>
      <c r="C122">
        <v>0.65758232367931146</v>
      </c>
      <c r="D122" s="4">
        <f>-LN(B122)/F$3</f>
        <v>2.4659858719448965E-2</v>
      </c>
      <c r="E122" s="4">
        <f>-LN(C122)/D$4</f>
        <v>8.7330274093989746E-2</v>
      </c>
      <c r="F122" s="8">
        <v>3</v>
      </c>
      <c r="G122" s="4">
        <v>35.479536885826754</v>
      </c>
    </row>
    <row r="123" spans="1:7" x14ac:dyDescent="0.3">
      <c r="A123">
        <v>69</v>
      </c>
      <c r="B123">
        <v>0.38654744102298044</v>
      </c>
      <c r="C123">
        <v>0.55720694601275678</v>
      </c>
      <c r="D123" s="4">
        <f>-LN(B123)/D$3</f>
        <v>1.3201398239986226</v>
      </c>
      <c r="E123" s="4">
        <f>-LN(C123)/B$4</f>
        <v>0.12183720233965786</v>
      </c>
      <c r="F123" s="8">
        <v>2</v>
      </c>
      <c r="G123" s="4">
        <v>35.532116400123861</v>
      </c>
    </row>
    <row r="124" spans="1:7" x14ac:dyDescent="0.3">
      <c r="A124">
        <v>348</v>
      </c>
      <c r="B124">
        <v>0.4991607409894101</v>
      </c>
      <c r="C124">
        <v>0.76659443952757345</v>
      </c>
      <c r="D124" s="4">
        <f>-LN(B124)/F$3</f>
        <v>0.28951129536285453</v>
      </c>
      <c r="E124" s="4">
        <f>-LN(C124)/D$4</f>
        <v>5.53744540589255E-2</v>
      </c>
      <c r="F124" s="8">
        <v>3</v>
      </c>
      <c r="G124" s="4">
        <v>35.769048181189611</v>
      </c>
    </row>
    <row r="125" spans="1:7" x14ac:dyDescent="0.3">
      <c r="A125">
        <v>7</v>
      </c>
      <c r="B125">
        <v>0.12781151768547624</v>
      </c>
      <c r="C125">
        <v>0.6003295999023408</v>
      </c>
      <c r="D125" s="4">
        <f>-LN(B125)/B$3</f>
        <v>8.5716609098539838</v>
      </c>
      <c r="E125" s="4">
        <f>-LN(C125)/B$4</f>
        <v>0.10630759196326139</v>
      </c>
      <c r="F125" s="8">
        <v>1</v>
      </c>
      <c r="G125" s="4">
        <v>35.783705733497605</v>
      </c>
    </row>
    <row r="126" spans="1:7" x14ac:dyDescent="0.3">
      <c r="A126">
        <v>349</v>
      </c>
      <c r="B126">
        <v>0.93499557481612594</v>
      </c>
      <c r="C126">
        <v>0.64043092135380109</v>
      </c>
      <c r="D126" s="4">
        <f>-LN(B126)/F$3</f>
        <v>2.8005617717344781E-2</v>
      </c>
      <c r="E126" s="4">
        <f>-LN(C126)/D$4</f>
        <v>9.2836253039102631E-2</v>
      </c>
      <c r="F126" s="8">
        <v>3</v>
      </c>
      <c r="G126" s="4">
        <v>35.797053798906958</v>
      </c>
    </row>
    <row r="127" spans="1:7" x14ac:dyDescent="0.3">
      <c r="A127">
        <v>70</v>
      </c>
      <c r="B127">
        <v>0.74175237281411177</v>
      </c>
      <c r="C127">
        <v>0.78539384136478774</v>
      </c>
      <c r="D127" s="4">
        <f>-LN(B127)/D$3</f>
        <v>0.41491641788309447</v>
      </c>
      <c r="E127" s="4">
        <f>-LN(C127)/B$4</f>
        <v>5.0327078805943545E-2</v>
      </c>
      <c r="F127" s="8">
        <v>2</v>
      </c>
      <c r="G127" s="4">
        <v>35.947032818006953</v>
      </c>
    </row>
    <row r="128" spans="1:7" x14ac:dyDescent="0.3">
      <c r="A128">
        <v>71</v>
      </c>
      <c r="B128">
        <v>0.98397778252510149</v>
      </c>
      <c r="C128">
        <v>0.75609607226783049</v>
      </c>
      <c r="D128" s="4">
        <f>-LN(B128)/D$3</f>
        <v>2.2433279054777856E-2</v>
      </c>
      <c r="E128" s="4">
        <f>-LN(C128)/B$4</f>
        <v>5.8247256491082311E-2</v>
      </c>
      <c r="F128" s="8">
        <v>2</v>
      </c>
      <c r="G128" s="4">
        <v>35.969466097061733</v>
      </c>
    </row>
    <row r="129" spans="1:7" x14ac:dyDescent="0.3">
      <c r="A129">
        <v>350</v>
      </c>
      <c r="B129">
        <v>0.4600665303506577</v>
      </c>
      <c r="C129">
        <v>8.3773308511612299E-2</v>
      </c>
      <c r="D129" s="4">
        <f>-LN(B129)/F$3</f>
        <v>0.32349340364999901</v>
      </c>
      <c r="E129" s="4">
        <f>-LN(C129)/D$4</f>
        <v>0.51659184091911514</v>
      </c>
      <c r="F129" s="8">
        <v>3</v>
      </c>
      <c r="G129" s="4">
        <v>36.120547202556956</v>
      </c>
    </row>
    <row r="130" spans="1:7" x14ac:dyDescent="0.3">
      <c r="A130">
        <v>351</v>
      </c>
      <c r="B130">
        <v>0.43763542588579973</v>
      </c>
      <c r="C130">
        <v>5.6764427625354781E-2</v>
      </c>
      <c r="D130" s="4">
        <f>-LN(B130)/F$3</f>
        <v>0.34432044841740528</v>
      </c>
      <c r="E130" s="4">
        <f>-LN(C130)/D$4</f>
        <v>0.59767612992669517</v>
      </c>
      <c r="F130" s="8">
        <v>3</v>
      </c>
      <c r="G130" s="4">
        <v>36.464867650974362</v>
      </c>
    </row>
    <row r="131" spans="1:7" x14ac:dyDescent="0.3">
      <c r="A131">
        <v>8</v>
      </c>
      <c r="B131">
        <v>0.81423383281960504</v>
      </c>
      <c r="C131">
        <v>0.22092349009674367</v>
      </c>
      <c r="D131" s="4">
        <f>-LN(B131)/B$3</f>
        <v>0.85628204302426636</v>
      </c>
      <c r="E131" s="4">
        <f>-LN(C131)/B$4</f>
        <v>0.31457059084630057</v>
      </c>
      <c r="F131" s="8">
        <v>1</v>
      </c>
      <c r="G131" s="4">
        <v>36.63998777652187</v>
      </c>
    </row>
    <row r="132" spans="1:7" x14ac:dyDescent="0.3">
      <c r="A132">
        <v>72</v>
      </c>
      <c r="B132">
        <v>0.48005615405743585</v>
      </c>
      <c r="C132">
        <v>0.24497207556382947</v>
      </c>
      <c r="D132" s="4">
        <f>-LN(B132)/D$3</f>
        <v>1.0192391587542506</v>
      </c>
      <c r="E132" s="4">
        <f>-LN(C132)/B$4</f>
        <v>0.29304396921329318</v>
      </c>
      <c r="F132" s="8">
        <v>2</v>
      </c>
      <c r="G132" s="4">
        <v>36.988705255815987</v>
      </c>
    </row>
    <row r="133" spans="1:7" x14ac:dyDescent="0.3">
      <c r="A133">
        <v>352</v>
      </c>
      <c r="B133">
        <v>0.195532090212714</v>
      </c>
      <c r="C133">
        <v>0.23581652272103029</v>
      </c>
      <c r="D133" s="4">
        <f>-LN(B133)/F$3</f>
        <v>0.68001282029848442</v>
      </c>
      <c r="E133" s="4">
        <f>-LN(C133)/D$4</f>
        <v>0.30097942133787503</v>
      </c>
      <c r="F133" s="8">
        <v>3</v>
      </c>
      <c r="G133" s="4">
        <v>37.144880471272849</v>
      </c>
    </row>
    <row r="134" spans="1:7" x14ac:dyDescent="0.3">
      <c r="A134">
        <v>9</v>
      </c>
      <c r="B134">
        <v>0.80437635425885801</v>
      </c>
      <c r="C134">
        <v>0.86526078066347245</v>
      </c>
      <c r="D134" s="4">
        <f>-LN(B134)/B$3</f>
        <v>0.90703340423694723</v>
      </c>
      <c r="E134" s="4">
        <f>-LN(C134)/B$4</f>
        <v>3.0150903531370069E-2</v>
      </c>
      <c r="F134" s="8">
        <v>1</v>
      </c>
      <c r="G134" s="4">
        <v>37.547021180758819</v>
      </c>
    </row>
    <row r="135" spans="1:7" x14ac:dyDescent="0.3">
      <c r="A135">
        <v>353</v>
      </c>
      <c r="B135">
        <v>0.30265205847346416</v>
      </c>
      <c r="C135">
        <v>0.88259529404583881</v>
      </c>
      <c r="D135" s="4">
        <f>-LN(B135)/F$3</f>
        <v>0.49798810632052448</v>
      </c>
      <c r="E135" s="4">
        <f>-LN(C135)/D$4</f>
        <v>2.6018440433892266E-2</v>
      </c>
      <c r="F135" s="8">
        <v>3</v>
      </c>
      <c r="G135" s="4">
        <v>37.642868577593376</v>
      </c>
    </row>
    <row r="136" spans="1:7" x14ac:dyDescent="0.3">
      <c r="A136">
        <v>354</v>
      </c>
      <c r="B136">
        <v>0.98089541306802575</v>
      </c>
      <c r="C136">
        <v>0.45677053132724998</v>
      </c>
      <c r="D136" s="4">
        <f>-LN(B136)/F$3</f>
        <v>8.0372656962991208E-3</v>
      </c>
      <c r="E136" s="4">
        <f>-LN(C136)/D$4</f>
        <v>0.16324461121379932</v>
      </c>
      <c r="F136" s="8">
        <v>3</v>
      </c>
      <c r="G136" s="4">
        <v>37.650905843289678</v>
      </c>
    </row>
    <row r="137" spans="1:7" x14ac:dyDescent="0.3">
      <c r="A137">
        <v>73</v>
      </c>
      <c r="B137">
        <v>0.38569292275765249</v>
      </c>
      <c r="C137">
        <v>0.97531052583391831</v>
      </c>
      <c r="D137" s="4">
        <f>-LN(B137)/D$3</f>
        <v>1.3232135597527548</v>
      </c>
      <c r="E137" s="4">
        <f>-LN(C137)/B$4</f>
        <v>5.2082022200104208E-3</v>
      </c>
      <c r="F137" s="8">
        <v>2</v>
      </c>
      <c r="G137" s="4">
        <v>38.311918815568738</v>
      </c>
    </row>
    <row r="138" spans="1:7" x14ac:dyDescent="0.3">
      <c r="A138">
        <v>74</v>
      </c>
      <c r="B138">
        <v>0.8009887997070223</v>
      </c>
      <c r="C138">
        <v>0.4936368907742546</v>
      </c>
      <c r="D138" s="4">
        <f>-LN(B138)/D$3</f>
        <v>0.30820599291548878</v>
      </c>
      <c r="E138" s="4">
        <f>-LN(C138)/B$4</f>
        <v>0.14707397312214221</v>
      </c>
      <c r="F138" s="8">
        <v>2</v>
      </c>
      <c r="G138" s="4">
        <v>38.620124808484228</v>
      </c>
    </row>
    <row r="139" spans="1:7" x14ac:dyDescent="0.3">
      <c r="A139">
        <v>75</v>
      </c>
      <c r="B139">
        <v>0.71669667653431801</v>
      </c>
      <c r="C139">
        <v>0.40974150822473832</v>
      </c>
      <c r="D139" s="4">
        <f>-LN(B139)/D$3</f>
        <v>0.46264246273792697</v>
      </c>
      <c r="E139" s="4">
        <f>-LN(C139)/B$4</f>
        <v>0.18588099705347647</v>
      </c>
      <c r="F139" s="8">
        <v>2</v>
      </c>
      <c r="G139" s="4">
        <v>39.082767271222153</v>
      </c>
    </row>
    <row r="140" spans="1:7" x14ac:dyDescent="0.3">
      <c r="A140">
        <v>355</v>
      </c>
      <c r="B140">
        <v>2.1118808557390057E-2</v>
      </c>
      <c r="C140">
        <v>0.49305703909421061</v>
      </c>
      <c r="D140" s="4">
        <f>-LN(B140)/F$3</f>
        <v>1.6073296811407143</v>
      </c>
      <c r="E140" s="4">
        <f>-LN(C140)/D$4</f>
        <v>0.14731883618168343</v>
      </c>
      <c r="F140" s="8">
        <v>3</v>
      </c>
      <c r="G140" s="4">
        <v>39.25823552443039</v>
      </c>
    </row>
    <row r="141" spans="1:7" x14ac:dyDescent="0.3">
      <c r="A141">
        <v>356</v>
      </c>
      <c r="B141">
        <v>0.95455793939024014</v>
      </c>
      <c r="C141">
        <v>0.70088808862575147</v>
      </c>
      <c r="D141" s="4">
        <f>-LN(B141)/F$3</f>
        <v>1.9377890149676249E-2</v>
      </c>
      <c r="E141" s="4">
        <f>-LN(C141)/D$4</f>
        <v>7.4043135420676948E-2</v>
      </c>
      <c r="F141" s="8">
        <v>3</v>
      </c>
      <c r="G141" s="4">
        <v>39.277613414580067</v>
      </c>
    </row>
    <row r="142" spans="1:7" x14ac:dyDescent="0.3">
      <c r="A142">
        <v>357</v>
      </c>
      <c r="B142">
        <v>0.65529343546861174</v>
      </c>
      <c r="C142">
        <v>0.84756004516739403</v>
      </c>
      <c r="D142" s="4">
        <f>-LN(B142)/F$3</f>
        <v>0.17611339607665646</v>
      </c>
      <c r="E142" s="4">
        <f>-LN(C142)/D$4</f>
        <v>3.4456998433795807E-2</v>
      </c>
      <c r="F142" s="8">
        <v>3</v>
      </c>
      <c r="G142" s="4">
        <v>39.453726810656725</v>
      </c>
    </row>
    <row r="143" spans="1:7" x14ac:dyDescent="0.3">
      <c r="A143">
        <v>358</v>
      </c>
      <c r="B143">
        <v>0.5595263527329325</v>
      </c>
      <c r="C143">
        <v>0.43644520401623582</v>
      </c>
      <c r="D143" s="4">
        <f>-LN(B143)/F$3</f>
        <v>0.24194360493069292</v>
      </c>
      <c r="E143" s="4">
        <f>-LN(C143)/D$4</f>
        <v>0.1727275930171768</v>
      </c>
      <c r="F143" s="8">
        <v>3</v>
      </c>
      <c r="G143" s="4">
        <v>39.695670415587415</v>
      </c>
    </row>
    <row r="144" spans="1:7" x14ac:dyDescent="0.3">
      <c r="A144">
        <v>359</v>
      </c>
      <c r="B144">
        <v>0.79952391125217448</v>
      </c>
      <c r="C144">
        <v>6.4882351145970033E-2</v>
      </c>
      <c r="D144" s="4">
        <f>-LN(B144)/F$3</f>
        <v>9.3224516415745681E-2</v>
      </c>
      <c r="E144" s="4">
        <f>-LN(C144)/D$4</f>
        <v>0.56982908988614389</v>
      </c>
      <c r="F144" s="8">
        <v>3</v>
      </c>
      <c r="G144" s="4">
        <v>39.78889493200316</v>
      </c>
    </row>
    <row r="145" spans="1:7" x14ac:dyDescent="0.3">
      <c r="A145">
        <v>360</v>
      </c>
      <c r="B145">
        <v>0.80483413190099795</v>
      </c>
      <c r="C145">
        <v>4.8219244972075567E-2</v>
      </c>
      <c r="D145" s="4">
        <f>-LN(B145)/F$3</f>
        <v>9.0466279217580672E-2</v>
      </c>
      <c r="E145" s="4">
        <f>-LN(C145)/D$4</f>
        <v>0.63166605506966067</v>
      </c>
      <c r="F145" s="8">
        <v>3</v>
      </c>
      <c r="G145" s="4">
        <v>39.87936121122074</v>
      </c>
    </row>
    <row r="146" spans="1:7" x14ac:dyDescent="0.3">
      <c r="A146">
        <v>361</v>
      </c>
      <c r="B146">
        <v>0.36246833704641868</v>
      </c>
      <c r="C146">
        <v>0.82961516159550763</v>
      </c>
      <c r="D146" s="4">
        <f>-LN(B146)/F$3</f>
        <v>0.42284089774214312</v>
      </c>
      <c r="E146" s="4">
        <f>-LN(C146)/D$4</f>
        <v>3.8915280509098059E-2</v>
      </c>
      <c r="F146" s="8">
        <v>3</v>
      </c>
      <c r="G146" s="4">
        <v>40.302202108962881</v>
      </c>
    </row>
    <row r="147" spans="1:7" x14ac:dyDescent="0.3">
      <c r="A147">
        <v>76</v>
      </c>
      <c r="B147">
        <v>0.31046479689931944</v>
      </c>
      <c r="C147">
        <v>0.95071260719626449</v>
      </c>
      <c r="D147" s="4">
        <f>-LN(B147)/D$3</f>
        <v>1.6245621660578271</v>
      </c>
      <c r="E147" s="4">
        <f>-LN(C147)/B$4</f>
        <v>1.0529888071542292E-2</v>
      </c>
      <c r="F147" s="8">
        <v>2</v>
      </c>
      <c r="G147" s="4">
        <v>40.707329437279981</v>
      </c>
    </row>
    <row r="148" spans="1:7" x14ac:dyDescent="0.3">
      <c r="A148">
        <v>362</v>
      </c>
      <c r="B148">
        <v>0.22034363841669974</v>
      </c>
      <c r="C148">
        <v>0.77925962096011225</v>
      </c>
      <c r="D148" s="4">
        <f>-LN(B148)/F$3</f>
        <v>0.63023623269521334</v>
      </c>
      <c r="E148" s="4">
        <f>-LN(C148)/D$4</f>
        <v>5.1960627911476626E-2</v>
      </c>
      <c r="F148" s="8">
        <v>3</v>
      </c>
      <c r="G148" s="4">
        <v>40.932438341658091</v>
      </c>
    </row>
    <row r="149" spans="1:7" x14ac:dyDescent="0.3">
      <c r="A149">
        <v>363</v>
      </c>
      <c r="B149">
        <v>0.79995117038483843</v>
      </c>
      <c r="C149">
        <v>8.5695974608600123E-2</v>
      </c>
      <c r="D149" s="4">
        <f>-LN(B149)/F$3</f>
        <v>9.3001912581665153E-2</v>
      </c>
      <c r="E149" s="4">
        <f>-LN(C149)/D$4</f>
        <v>0.51186446358535043</v>
      </c>
      <c r="F149" s="8">
        <v>3</v>
      </c>
      <c r="G149" s="4">
        <v>41.025440254239754</v>
      </c>
    </row>
    <row r="150" spans="1:7" x14ac:dyDescent="0.3">
      <c r="A150">
        <v>364</v>
      </c>
      <c r="B150">
        <v>0.8647419660023804</v>
      </c>
      <c r="C150">
        <v>9.0273751029999696E-2</v>
      </c>
      <c r="D150" s="4">
        <f>-LN(B150)/F$3</f>
        <v>6.0551717396526802E-2</v>
      </c>
      <c r="E150" s="4">
        <f>-LN(C150)/D$4</f>
        <v>0.50102261397596648</v>
      </c>
      <c r="F150" s="8">
        <v>3</v>
      </c>
      <c r="G150" s="4">
        <v>41.085991971636282</v>
      </c>
    </row>
    <row r="151" spans="1:7" x14ac:dyDescent="0.3">
      <c r="A151">
        <v>365</v>
      </c>
      <c r="B151">
        <v>0.9702139347514267</v>
      </c>
      <c r="C151">
        <v>0.63423566393017361</v>
      </c>
      <c r="D151" s="4">
        <f>-LN(B151)/F$3</f>
        <v>1.2599450213515929E-2</v>
      </c>
      <c r="E151" s="4">
        <f>-LN(C151)/D$4</f>
        <v>9.4861392488081647E-2</v>
      </c>
      <c r="F151" s="8">
        <v>3</v>
      </c>
      <c r="G151" s="4">
        <v>41.098591421849797</v>
      </c>
    </row>
    <row r="152" spans="1:7" x14ac:dyDescent="0.3">
      <c r="A152">
        <v>77</v>
      </c>
      <c r="B152">
        <v>0.52922147282326726</v>
      </c>
      <c r="C152">
        <v>0.85216834009826958</v>
      </c>
      <c r="D152" s="4">
        <f>-LN(B152)/D$3</f>
        <v>0.88381704382893711</v>
      </c>
      <c r="E152" s="4">
        <f>-LN(C152)/B$4</f>
        <v>3.3327331123888332E-2</v>
      </c>
      <c r="F152" s="8">
        <v>2</v>
      </c>
      <c r="G152" s="4">
        <v>41.591146481108915</v>
      </c>
    </row>
    <row r="153" spans="1:7" x14ac:dyDescent="0.3">
      <c r="A153">
        <v>366</v>
      </c>
      <c r="B153">
        <v>0.12280648213141271</v>
      </c>
      <c r="C153">
        <v>0.84063234351634264</v>
      </c>
      <c r="D153" s="4">
        <f>-LN(B153)/F$3</f>
        <v>0.87381061607325361</v>
      </c>
      <c r="E153" s="4">
        <f>-LN(C153)/D$4</f>
        <v>3.6166850093451462E-2</v>
      </c>
      <c r="F153" s="8">
        <v>3</v>
      </c>
      <c r="G153" s="4">
        <v>41.972402037923054</v>
      </c>
    </row>
    <row r="154" spans="1:7" x14ac:dyDescent="0.3">
      <c r="A154">
        <v>367</v>
      </c>
      <c r="B154">
        <v>0.65187536240730004</v>
      </c>
      <c r="C154">
        <v>0.67308572649311804</v>
      </c>
      <c r="D154" s="4">
        <f>-LN(B154)/F$3</f>
        <v>0.17829245720052198</v>
      </c>
      <c r="E154" s="4">
        <f>-LN(C154)/D$4</f>
        <v>8.2475537045071642E-2</v>
      </c>
      <c r="F154" s="8">
        <v>3</v>
      </c>
      <c r="G154" s="4">
        <v>42.150694495123574</v>
      </c>
    </row>
    <row r="155" spans="1:7" x14ac:dyDescent="0.3">
      <c r="A155">
        <v>368</v>
      </c>
      <c r="B155">
        <v>0.42188787499618519</v>
      </c>
      <c r="C155">
        <v>0.42191839350566118</v>
      </c>
      <c r="D155" s="4">
        <f>-LN(B155)/F$3</f>
        <v>0.35958987471314457</v>
      </c>
      <c r="E155" s="4">
        <f>-LN(C155)/D$4</f>
        <v>0.17977986749267674</v>
      </c>
      <c r="F155" s="8">
        <v>3</v>
      </c>
      <c r="G155" s="4">
        <v>42.510284369836718</v>
      </c>
    </row>
    <row r="156" spans="1:7" x14ac:dyDescent="0.3">
      <c r="A156">
        <v>369</v>
      </c>
      <c r="B156">
        <v>0.58662678914761801</v>
      </c>
      <c r="C156">
        <v>0.13345744193853573</v>
      </c>
      <c r="D156" s="4">
        <f>-LN(B156)/F$3</f>
        <v>0.22223602290506431</v>
      </c>
      <c r="E156" s="4">
        <f>-LN(C156)/D$4</f>
        <v>0.41957763311301322</v>
      </c>
      <c r="F156" s="8">
        <v>3</v>
      </c>
      <c r="G156" s="4">
        <v>42.732520392741783</v>
      </c>
    </row>
    <row r="157" spans="1:7" x14ac:dyDescent="0.3">
      <c r="A157">
        <v>370</v>
      </c>
      <c r="B157">
        <v>0.5289162877285073</v>
      </c>
      <c r="C157">
        <v>0.53425702688680687</v>
      </c>
      <c r="D157" s="4">
        <f>-LN(B157)/F$3</f>
        <v>0.2653854607941703</v>
      </c>
      <c r="E157" s="4">
        <f>-LN(C157)/D$4</f>
        <v>0.13059963167979177</v>
      </c>
      <c r="F157" s="8">
        <v>3</v>
      </c>
      <c r="G157" s="4">
        <v>42.997905853535954</v>
      </c>
    </row>
    <row r="158" spans="1:7" x14ac:dyDescent="0.3">
      <c r="A158">
        <v>78</v>
      </c>
      <c r="B158">
        <v>0.30372020630512409</v>
      </c>
      <c r="C158">
        <v>0.89867854853968931</v>
      </c>
      <c r="D158" s="4">
        <f>-LN(B158)/D$3</f>
        <v>1.6550671880228098</v>
      </c>
      <c r="E158" s="4">
        <f>-LN(C158)/B$4</f>
        <v>2.2256223757637673E-2</v>
      </c>
      <c r="F158" s="8">
        <v>2</v>
      </c>
      <c r="G158" s="4">
        <v>43.246213669131727</v>
      </c>
    </row>
    <row r="159" spans="1:7" x14ac:dyDescent="0.3">
      <c r="A159">
        <v>79</v>
      </c>
      <c r="B159">
        <v>0.89443647572252571</v>
      </c>
      <c r="C159">
        <v>3.5279396954252758E-2</v>
      </c>
      <c r="D159" s="4">
        <f>-LN(B159)/D$3</f>
        <v>0.15494638204934638</v>
      </c>
      <c r="E159" s="4">
        <f>-LN(C159)/B$4</f>
        <v>0.69676169606730443</v>
      </c>
      <c r="F159" s="8">
        <v>2</v>
      </c>
      <c r="G159" s="4">
        <v>43.401160051181073</v>
      </c>
    </row>
    <row r="160" spans="1:7" x14ac:dyDescent="0.3">
      <c r="A160">
        <v>371</v>
      </c>
      <c r="B160">
        <v>0.31006805627613149</v>
      </c>
      <c r="C160">
        <v>0.9965819269386883</v>
      </c>
      <c r="D160" s="4">
        <f>-LN(B160)/F$3</f>
        <v>0.48790144550954623</v>
      </c>
      <c r="E160" s="4">
        <f>-LN(C160)/D$4</f>
        <v>7.1331833721383097E-4</v>
      </c>
      <c r="F160" s="8">
        <v>3</v>
      </c>
      <c r="G160" s="4">
        <v>43.485807299045497</v>
      </c>
    </row>
    <row r="161" spans="1:7" x14ac:dyDescent="0.3">
      <c r="A161">
        <v>372</v>
      </c>
      <c r="B161">
        <v>0.89007232886745813</v>
      </c>
      <c r="C161">
        <v>0.30252998443556017</v>
      </c>
      <c r="D161" s="4">
        <f>-LN(B161)/F$3</f>
        <v>4.8521896319852445E-2</v>
      </c>
      <c r="E161" s="4">
        <f>-LN(C161)/D$4</f>
        <v>0.24907810090051802</v>
      </c>
      <c r="F161" s="8">
        <v>3</v>
      </c>
      <c r="G161" s="4">
        <v>43.534329195365352</v>
      </c>
    </row>
    <row r="162" spans="1:7" x14ac:dyDescent="0.3">
      <c r="A162">
        <v>373</v>
      </c>
      <c r="B162">
        <v>0.63704336680196538</v>
      </c>
      <c r="C162">
        <v>0.74498733481856749</v>
      </c>
      <c r="D162" s="4">
        <f>-LN(B162)/F$3</f>
        <v>0.18788231082307785</v>
      </c>
      <c r="E162" s="4">
        <f>-LN(C162)/D$4</f>
        <v>6.1330846039711853E-2</v>
      </c>
      <c r="F162" s="8">
        <v>3</v>
      </c>
      <c r="G162" s="4">
        <v>43.72221150618843</v>
      </c>
    </row>
    <row r="163" spans="1:7" x14ac:dyDescent="0.3">
      <c r="A163">
        <v>374</v>
      </c>
      <c r="B163">
        <v>0.66319772942289501</v>
      </c>
      <c r="C163">
        <v>0.51969969786675618</v>
      </c>
      <c r="D163" s="4">
        <f>-LN(B163)/F$3</f>
        <v>0.17111754118151978</v>
      </c>
      <c r="E163" s="4">
        <f>-LN(C163)/D$4</f>
        <v>0.1363550288184957</v>
      </c>
      <c r="F163" s="8">
        <v>3</v>
      </c>
      <c r="G163" s="4">
        <v>43.893329047369946</v>
      </c>
    </row>
    <row r="164" spans="1:7" x14ac:dyDescent="0.3">
      <c r="A164">
        <v>375</v>
      </c>
      <c r="B164">
        <v>9.9398785363322861E-2</v>
      </c>
      <c r="C164">
        <v>0.83986938077944273</v>
      </c>
      <c r="D164" s="4">
        <f>-LN(B164)/F$3</f>
        <v>0.96192307711631275</v>
      </c>
      <c r="E164" s="4">
        <f>-LN(C164)/D$4</f>
        <v>3.6356020480854984E-2</v>
      </c>
      <c r="F164" s="8">
        <v>3</v>
      </c>
      <c r="G164" s="4">
        <v>44.855252124486256</v>
      </c>
    </row>
    <row r="165" spans="1:7" x14ac:dyDescent="0.3">
      <c r="A165">
        <v>376</v>
      </c>
      <c r="B165">
        <v>0.79891354106265455</v>
      </c>
      <c r="C165">
        <v>0.59453108310190128</v>
      </c>
      <c r="D165" s="4">
        <f>-LN(B165)/F$3</f>
        <v>9.3542728334883016E-2</v>
      </c>
      <c r="E165" s="4">
        <f>-LN(C165)/D$4</f>
        <v>0.10832964161962082</v>
      </c>
      <c r="F165" s="8">
        <v>3</v>
      </c>
      <c r="G165" s="4">
        <v>44.948794852821138</v>
      </c>
    </row>
    <row r="166" spans="1:7" x14ac:dyDescent="0.3">
      <c r="A166">
        <v>377</v>
      </c>
      <c r="B166">
        <v>0.51933347575304423</v>
      </c>
      <c r="C166">
        <v>0.74138615070039982</v>
      </c>
      <c r="D166" s="4">
        <f>-LN(B166)/F$3</f>
        <v>0.27300377790997804</v>
      </c>
      <c r="E166" s="4">
        <f>-LN(C166)/D$4</f>
        <v>6.2340347576937578E-2</v>
      </c>
      <c r="F166" s="8">
        <v>3</v>
      </c>
      <c r="G166" s="4">
        <v>45.221798630731115</v>
      </c>
    </row>
    <row r="167" spans="1:7" x14ac:dyDescent="0.3">
      <c r="A167">
        <v>80</v>
      </c>
      <c r="B167">
        <v>0.26010925626392406</v>
      </c>
      <c r="C167">
        <v>0.71053193762016664</v>
      </c>
      <c r="D167" s="4">
        <f>-LN(B167)/D$3</f>
        <v>1.8703521108792864</v>
      </c>
      <c r="E167" s="4">
        <f>-LN(C167)/B$4</f>
        <v>7.1196121155666162E-2</v>
      </c>
      <c r="F167" s="8">
        <v>2</v>
      </c>
      <c r="G167" s="4">
        <v>45.271512162060361</v>
      </c>
    </row>
    <row r="168" spans="1:7" x14ac:dyDescent="0.3">
      <c r="A168">
        <v>378</v>
      </c>
      <c r="B168">
        <v>0.8715781121250038</v>
      </c>
      <c r="C168">
        <v>0.89971617786187319</v>
      </c>
      <c r="D168" s="4">
        <f>-LN(B168)/F$3</f>
        <v>5.7270745216862519E-2</v>
      </c>
      <c r="E168" s="4">
        <f>-LN(C168)/D$4</f>
        <v>2.2015817359343201E-2</v>
      </c>
      <c r="F168" s="8">
        <v>3</v>
      </c>
      <c r="G168" s="4">
        <v>45.279069375947977</v>
      </c>
    </row>
    <row r="169" spans="1:7" x14ac:dyDescent="0.3">
      <c r="A169">
        <v>379</v>
      </c>
      <c r="B169">
        <v>0.86364329966124453</v>
      </c>
      <c r="C169">
        <v>0.6334727011932737</v>
      </c>
      <c r="D169" s="4">
        <f>-LN(B169)/F$3</f>
        <v>6.108143459892542E-2</v>
      </c>
      <c r="E169" s="4">
        <f>-LN(C169)/D$4</f>
        <v>9.5112160872596496E-2</v>
      </c>
      <c r="F169" s="8">
        <v>3</v>
      </c>
      <c r="G169" s="4">
        <v>45.340150810546902</v>
      </c>
    </row>
    <row r="170" spans="1:7" x14ac:dyDescent="0.3">
      <c r="A170">
        <v>380</v>
      </c>
      <c r="B170">
        <v>0.47325052644428844</v>
      </c>
      <c r="C170">
        <v>0.28989532151249731</v>
      </c>
      <c r="D170" s="4">
        <f>-LN(B170)/F$3</f>
        <v>0.31172099020468125</v>
      </c>
      <c r="E170" s="4">
        <f>-LN(C170)/D$4</f>
        <v>0.25796570447191702</v>
      </c>
      <c r="F170" s="8">
        <v>3</v>
      </c>
      <c r="G170" s="4">
        <v>45.651871800751586</v>
      </c>
    </row>
    <row r="171" spans="1:7" x14ac:dyDescent="0.3">
      <c r="A171">
        <v>81</v>
      </c>
      <c r="B171">
        <v>0.60866115298928802</v>
      </c>
      <c r="C171">
        <v>0.18863490707113864</v>
      </c>
      <c r="D171" s="4">
        <f>-LN(B171)/D$3</f>
        <v>0.68957439604443072</v>
      </c>
      <c r="E171" s="4">
        <f>-LN(C171)/B$4</f>
        <v>0.34748788347835641</v>
      </c>
      <c r="F171" s="8">
        <v>2</v>
      </c>
      <c r="G171" s="4">
        <v>45.961086558104789</v>
      </c>
    </row>
    <row r="172" spans="1:7" x14ac:dyDescent="0.3">
      <c r="A172">
        <v>10</v>
      </c>
      <c r="B172">
        <v>0.12494277779473251</v>
      </c>
      <c r="C172">
        <v>0.33903012176885283</v>
      </c>
      <c r="D172" s="4">
        <f>-LN(B172)/B$3</f>
        <v>8.6662476005589539</v>
      </c>
      <c r="E172" s="4">
        <f>-LN(C172)/B$4</f>
        <v>0.22534715016117948</v>
      </c>
      <c r="F172" s="8">
        <v>1</v>
      </c>
      <c r="G172" s="4">
        <v>46.213268781317772</v>
      </c>
    </row>
    <row r="173" spans="1:7" x14ac:dyDescent="0.3">
      <c r="A173">
        <v>381</v>
      </c>
      <c r="B173">
        <v>0.19101535081026644</v>
      </c>
      <c r="C173">
        <v>0.79558702352977084</v>
      </c>
      <c r="D173" s="4">
        <f>-LN(B173)/F$3</f>
        <v>0.6897506180961176</v>
      </c>
      <c r="E173" s="4">
        <f>-LN(C173)/D$4</f>
        <v>4.7640633839529149E-2</v>
      </c>
      <c r="F173" s="8">
        <v>3</v>
      </c>
      <c r="G173" s="4">
        <v>46.341622418847706</v>
      </c>
    </row>
    <row r="174" spans="1:7" x14ac:dyDescent="0.3">
      <c r="A174">
        <v>382</v>
      </c>
      <c r="B174">
        <v>0.98510696737571335</v>
      </c>
      <c r="C174">
        <v>0.20853297524948883</v>
      </c>
      <c r="D174" s="4">
        <f>-LN(B174)/F$3</f>
        <v>6.2521030773668987E-3</v>
      </c>
      <c r="E174" s="4">
        <f>-LN(C174)/D$4</f>
        <v>0.32659543657804285</v>
      </c>
      <c r="F174" s="8">
        <v>3</v>
      </c>
      <c r="G174" s="4">
        <v>46.347874521925071</v>
      </c>
    </row>
    <row r="175" spans="1:7" x14ac:dyDescent="0.3">
      <c r="A175">
        <v>383</v>
      </c>
      <c r="B175">
        <v>0.49848933378093813</v>
      </c>
      <c r="C175">
        <v>0.6147343363750114</v>
      </c>
      <c r="D175" s="4">
        <f>-LN(B175)/F$3</f>
        <v>0.29007211934881788</v>
      </c>
      <c r="E175" s="4">
        <f>-LN(C175)/D$4</f>
        <v>0.10136772455769999</v>
      </c>
      <c r="F175" s="8">
        <v>3</v>
      </c>
      <c r="G175" s="4">
        <v>46.637946641273892</v>
      </c>
    </row>
    <row r="176" spans="1:7" x14ac:dyDescent="0.3">
      <c r="A176">
        <v>384</v>
      </c>
      <c r="B176">
        <v>0.55827509384441665</v>
      </c>
      <c r="C176">
        <v>0.65587328714865567</v>
      </c>
      <c r="D176" s="4">
        <f>-LN(B176)/F$3</f>
        <v>0.24287643265170236</v>
      </c>
      <c r="E176" s="4">
        <f>-LN(C176)/D$4</f>
        <v>8.787243094378705E-2</v>
      </c>
      <c r="F176" s="8">
        <v>3</v>
      </c>
      <c r="G176" s="4">
        <v>46.880823073925598</v>
      </c>
    </row>
    <row r="177" spans="1:7" x14ac:dyDescent="0.3">
      <c r="A177">
        <v>385</v>
      </c>
      <c r="B177">
        <v>0.21915341654713583</v>
      </c>
      <c r="C177">
        <v>0.66908780175176241</v>
      </c>
      <c r="D177" s="4">
        <f>-LN(B177)/F$3</f>
        <v>0.63249302593544432</v>
      </c>
      <c r="E177" s="4">
        <f>-LN(C177)/D$4</f>
        <v>8.3716663372786854E-2</v>
      </c>
      <c r="F177" s="8">
        <v>3</v>
      </c>
      <c r="G177" s="4">
        <v>47.513316099861044</v>
      </c>
    </row>
    <row r="178" spans="1:7" x14ac:dyDescent="0.3">
      <c r="A178">
        <v>386</v>
      </c>
      <c r="B178">
        <v>0.29538865321817681</v>
      </c>
      <c r="C178">
        <v>0.97296060060426648</v>
      </c>
      <c r="D178" s="4">
        <f>-LN(B178)/F$3</f>
        <v>0.50810971716928977</v>
      </c>
      <c r="E178" s="4">
        <f>-LN(C178)/D$4</f>
        <v>5.7107688155373006E-3</v>
      </c>
      <c r="F178" s="8">
        <v>3</v>
      </c>
      <c r="G178" s="4">
        <v>48.021425817030334</v>
      </c>
    </row>
    <row r="179" spans="1:7" x14ac:dyDescent="0.3">
      <c r="A179">
        <v>387</v>
      </c>
      <c r="B179">
        <v>0.65123447370830412</v>
      </c>
      <c r="C179">
        <v>0.27054658650471514</v>
      </c>
      <c r="D179" s="4">
        <f>-LN(B179)/F$3</f>
        <v>0.17870230289739958</v>
      </c>
      <c r="E179" s="4">
        <f>-LN(C179)/D$4</f>
        <v>0.27235645246814072</v>
      </c>
      <c r="F179" s="8">
        <v>3</v>
      </c>
      <c r="G179" s="4">
        <v>48.200128119927733</v>
      </c>
    </row>
    <row r="180" spans="1:7" x14ac:dyDescent="0.3">
      <c r="A180">
        <v>82</v>
      </c>
      <c r="B180">
        <v>0.14969328897976622</v>
      </c>
      <c r="C180">
        <v>0.46507156590472121</v>
      </c>
      <c r="D180" s="4">
        <f>-LN(B180)/D$3</f>
        <v>2.6377316921610006</v>
      </c>
      <c r="E180" s="4">
        <f>-LN(C180)/B$4</f>
        <v>0.15949249584698399</v>
      </c>
      <c r="F180" s="8">
        <v>2</v>
      </c>
      <c r="G180" s="4">
        <v>48.598818250265786</v>
      </c>
    </row>
    <row r="181" spans="1:7" x14ac:dyDescent="0.3">
      <c r="A181">
        <v>11</v>
      </c>
      <c r="B181">
        <v>0.47334208197271643</v>
      </c>
      <c r="C181">
        <v>0.42167424542985321</v>
      </c>
      <c r="D181" s="4">
        <f>-LN(B181)/B$3</f>
        <v>3.1164038924366646</v>
      </c>
      <c r="E181" s="4">
        <f>-LN(C181)/B$4</f>
        <v>0.17990045693723217</v>
      </c>
      <c r="F181" s="8">
        <v>1</v>
      </c>
      <c r="G181" s="4">
        <v>49.329672673754438</v>
      </c>
    </row>
    <row r="182" spans="1:7" x14ac:dyDescent="0.3">
      <c r="A182">
        <v>388</v>
      </c>
      <c r="B182">
        <v>4.632709738456374E-2</v>
      </c>
      <c r="C182">
        <v>0.53074739829706719</v>
      </c>
      <c r="D182" s="4">
        <f>-LN(B182)/F$3</f>
        <v>1.2800117634999204</v>
      </c>
      <c r="E182" s="4">
        <f>-LN(C182)/D$4</f>
        <v>0.13197272507240446</v>
      </c>
      <c r="F182" s="8">
        <v>3</v>
      </c>
      <c r="G182" s="4">
        <v>49.480139883427654</v>
      </c>
    </row>
    <row r="183" spans="1:7" x14ac:dyDescent="0.3">
      <c r="A183">
        <v>83</v>
      </c>
      <c r="B183">
        <v>0.49650563066499831</v>
      </c>
      <c r="C183">
        <v>0.33689382610553298</v>
      </c>
      <c r="D183" s="4">
        <f>-LN(B183)/D$3</f>
        <v>0.97244507617529663</v>
      </c>
      <c r="E183" s="4">
        <f>-LN(C183)/B$4</f>
        <v>0.22666405298688172</v>
      </c>
      <c r="F183" s="8">
        <v>2</v>
      </c>
      <c r="G183" s="4">
        <v>49.571263326441084</v>
      </c>
    </row>
    <row r="184" spans="1:7" x14ac:dyDescent="0.3">
      <c r="A184">
        <v>84</v>
      </c>
      <c r="B184">
        <v>0.85637989440595719</v>
      </c>
      <c r="C184">
        <v>0.61754203924680318</v>
      </c>
      <c r="D184" s="4">
        <f>-LN(B184)/D$3</f>
        <v>0.21533499918778054</v>
      </c>
      <c r="E184" s="4">
        <f>-LN(C184)/B$4</f>
        <v>0.10041836105112874</v>
      </c>
      <c r="F184" s="8">
        <v>2</v>
      </c>
      <c r="G184" s="4">
        <v>49.786598325628866</v>
      </c>
    </row>
    <row r="185" spans="1:7" x14ac:dyDescent="0.3">
      <c r="A185">
        <v>389</v>
      </c>
      <c r="B185">
        <v>0.32432020020142216</v>
      </c>
      <c r="C185">
        <v>0.44874416333506273</v>
      </c>
      <c r="D185" s="4">
        <f>-LN(B185)/F$3</f>
        <v>0.46917665790945362</v>
      </c>
      <c r="E185" s="4">
        <f>-LN(C185)/D$4</f>
        <v>0.16693798869998241</v>
      </c>
      <c r="F185" s="8">
        <v>3</v>
      </c>
      <c r="G185" s="4">
        <v>49.949316541337105</v>
      </c>
    </row>
    <row r="186" spans="1:7" x14ac:dyDescent="0.3">
      <c r="A186">
        <v>390</v>
      </c>
      <c r="B186">
        <v>4.7273171178319653E-2</v>
      </c>
      <c r="C186">
        <v>0.62596514786217838</v>
      </c>
      <c r="D186" s="4">
        <f>-LN(B186)/F$3</f>
        <v>1.2715884791410479</v>
      </c>
      <c r="E186" s="4">
        <f>-LN(C186)/D$4</f>
        <v>9.7595954952808386E-2</v>
      </c>
      <c r="F186" s="8">
        <v>3</v>
      </c>
      <c r="G186" s="4">
        <v>51.220905020478149</v>
      </c>
    </row>
    <row r="187" spans="1:7" x14ac:dyDescent="0.3">
      <c r="A187">
        <v>391</v>
      </c>
      <c r="B187">
        <v>0.86715292825098422</v>
      </c>
      <c r="C187">
        <v>0.72014526810510571</v>
      </c>
      <c r="D187" s="4">
        <f>-LN(B187)/F$3</f>
        <v>5.9391637468067283E-2</v>
      </c>
      <c r="E187" s="4">
        <f>-LN(C187)/D$4</f>
        <v>6.8396317930418726E-2</v>
      </c>
      <c r="F187" s="8">
        <v>3</v>
      </c>
      <c r="G187" s="4">
        <v>51.280296657946216</v>
      </c>
    </row>
    <row r="188" spans="1:7" x14ac:dyDescent="0.3">
      <c r="A188">
        <v>392</v>
      </c>
      <c r="B188">
        <v>0.96221808526871544</v>
      </c>
      <c r="C188">
        <v>0.8018433179723502</v>
      </c>
      <c r="D188" s="4">
        <f>-LN(B188)/F$3</f>
        <v>1.6047564227263392E-2</v>
      </c>
      <c r="E188" s="4">
        <f>-LN(C188)/D$4</f>
        <v>4.6008761317902207E-2</v>
      </c>
      <c r="F188" s="8">
        <v>3</v>
      </c>
      <c r="G188" s="4">
        <v>51.296344222173481</v>
      </c>
    </row>
    <row r="189" spans="1:7" x14ac:dyDescent="0.3">
      <c r="A189">
        <v>393</v>
      </c>
      <c r="B189">
        <v>0.95025482955412455</v>
      </c>
      <c r="C189">
        <v>0.23899044770653402</v>
      </c>
      <c r="D189" s="4">
        <f>-LN(B189)/F$3</f>
        <v>2.1260453634160511E-2</v>
      </c>
      <c r="E189" s="4">
        <f>-LN(C189)/D$4</f>
        <v>0.29819410325092632</v>
      </c>
      <c r="F189" s="8">
        <v>3</v>
      </c>
      <c r="G189" s="4">
        <v>51.317604675807644</v>
      </c>
    </row>
    <row r="190" spans="1:7" x14ac:dyDescent="0.3">
      <c r="A190">
        <v>394</v>
      </c>
      <c r="B190">
        <v>0.85552537614062929</v>
      </c>
      <c r="C190">
        <v>5.6123538926358837E-2</v>
      </c>
      <c r="D190" s="4">
        <f>-LN(B190)/F$3</f>
        <v>6.5016468224820378E-2</v>
      </c>
      <c r="E190" s="4">
        <f>-LN(C190)/D$4</f>
        <v>0.60004165953147148</v>
      </c>
      <c r="F190" s="8">
        <v>3</v>
      </c>
      <c r="G190" s="4">
        <v>51.382621144032463</v>
      </c>
    </row>
    <row r="191" spans="1:7" x14ac:dyDescent="0.3">
      <c r="A191">
        <v>395</v>
      </c>
      <c r="B191">
        <v>0.96469008453627125</v>
      </c>
      <c r="C191">
        <v>0.19287697988830227</v>
      </c>
      <c r="D191" s="4">
        <f>-LN(B191)/F$3</f>
        <v>1.4978493810716861E-2</v>
      </c>
      <c r="E191" s="4">
        <f>-LN(C191)/D$4</f>
        <v>0.34285472983635013</v>
      </c>
      <c r="F191" s="8">
        <v>3</v>
      </c>
      <c r="G191" s="4">
        <v>51.397599637843179</v>
      </c>
    </row>
    <row r="192" spans="1:7" x14ac:dyDescent="0.3">
      <c r="A192">
        <v>396</v>
      </c>
      <c r="B192">
        <v>0.36274300363170264</v>
      </c>
      <c r="C192">
        <v>0.59575182348094124</v>
      </c>
      <c r="D192" s="4">
        <f>-LN(B192)/F$3</f>
        <v>0.42252528101199083</v>
      </c>
      <c r="E192" s="4">
        <f>-LN(C192)/D$4</f>
        <v>0.10790231295672709</v>
      </c>
      <c r="F192" s="8">
        <v>3</v>
      </c>
      <c r="G192" s="4">
        <v>51.820124918855171</v>
      </c>
    </row>
    <row r="193" spans="1:7" x14ac:dyDescent="0.3">
      <c r="A193">
        <v>397</v>
      </c>
      <c r="B193">
        <v>0.88976714377269817</v>
      </c>
      <c r="C193">
        <v>0.71498764000366222</v>
      </c>
      <c r="D193" s="4">
        <f>-LN(B193)/F$3</f>
        <v>4.8664786124636455E-2</v>
      </c>
      <c r="E193" s="4">
        <f>-LN(C193)/D$4</f>
        <v>6.9893754822023119E-2</v>
      </c>
      <c r="F193" s="8">
        <v>3</v>
      </c>
      <c r="G193" s="4">
        <v>51.868789704979811</v>
      </c>
    </row>
    <row r="194" spans="1:7" x14ac:dyDescent="0.3">
      <c r="A194">
        <v>398</v>
      </c>
      <c r="B194">
        <v>0.95135349589526053</v>
      </c>
      <c r="C194">
        <v>0.57240516373180339</v>
      </c>
      <c r="D194" s="4">
        <f>-LN(B194)/F$3</f>
        <v>2.0778989931094758E-2</v>
      </c>
      <c r="E194" s="4">
        <f>-LN(C194)/D$4</f>
        <v>0.1162308771137306</v>
      </c>
      <c r="F194" s="8">
        <v>3</v>
      </c>
      <c r="G194" s="4">
        <v>51.889568694910906</v>
      </c>
    </row>
    <row r="195" spans="1:7" x14ac:dyDescent="0.3">
      <c r="A195">
        <v>399</v>
      </c>
      <c r="B195">
        <v>0.92037720877712337</v>
      </c>
      <c r="C195">
        <v>0.25858333079012419</v>
      </c>
      <c r="D195" s="4">
        <f>-LN(B195)/F$3</f>
        <v>3.4571534762351232E-2</v>
      </c>
      <c r="E195" s="4">
        <f>-LN(C195)/D$4</f>
        <v>0.28177859878269168</v>
      </c>
      <c r="F195" s="8">
        <v>3</v>
      </c>
      <c r="G195" s="4">
        <v>51.924140229673256</v>
      </c>
    </row>
    <row r="196" spans="1:7" x14ac:dyDescent="0.3">
      <c r="A196">
        <v>400</v>
      </c>
      <c r="B196">
        <v>0.80721457564012578</v>
      </c>
      <c r="C196">
        <v>0.21329386272774437</v>
      </c>
      <c r="D196" s="4">
        <f>-LN(B196)/F$3</f>
        <v>8.9235730445391001E-2</v>
      </c>
      <c r="E196" s="4">
        <f>-LN(C196)/D$4</f>
        <v>0.32189258893296979</v>
      </c>
      <c r="F196" s="8">
        <v>3</v>
      </c>
      <c r="G196" s="4">
        <v>52.013375960118644</v>
      </c>
    </row>
    <row r="197" spans="1:7" x14ac:dyDescent="0.3">
      <c r="A197">
        <v>401</v>
      </c>
      <c r="B197">
        <v>0.49888607440412608</v>
      </c>
      <c r="C197">
        <v>0.44364757225257118</v>
      </c>
      <c r="D197" s="4">
        <f>-LN(B197)/F$3</f>
        <v>0.28974063212674001</v>
      </c>
      <c r="E197" s="4">
        <f>-LN(C197)/D$4</f>
        <v>0.16931766415188729</v>
      </c>
      <c r="F197" s="8">
        <v>3</v>
      </c>
      <c r="G197" s="4">
        <v>52.303116592245381</v>
      </c>
    </row>
    <row r="198" spans="1:7" x14ac:dyDescent="0.3">
      <c r="A198">
        <v>85</v>
      </c>
      <c r="B198">
        <v>0.1456343272194586</v>
      </c>
      <c r="C198">
        <v>0.58891567735831785</v>
      </c>
      <c r="D198" s="4">
        <f>-LN(B198)/D$3</f>
        <v>2.6759116765799682</v>
      </c>
      <c r="E198" s="4">
        <f>-LN(C198)/B$4</f>
        <v>0.11030672249146417</v>
      </c>
      <c r="F198" s="8">
        <v>2</v>
      </c>
      <c r="G198" s="4">
        <v>52.46251000220883</v>
      </c>
    </row>
    <row r="199" spans="1:7" x14ac:dyDescent="0.3">
      <c r="A199">
        <v>402</v>
      </c>
      <c r="B199">
        <v>0.66570024719992671</v>
      </c>
      <c r="C199">
        <v>0.5663014618366039</v>
      </c>
      <c r="D199" s="4">
        <f>-LN(B199)/F$3</f>
        <v>0.16954824543217392</v>
      </c>
      <c r="E199" s="4">
        <f>-LN(C199)/D$4</f>
        <v>0.11846431760078116</v>
      </c>
      <c r="F199" s="8">
        <v>3</v>
      </c>
      <c r="G199" s="4">
        <v>52.472664837677556</v>
      </c>
    </row>
    <row r="200" spans="1:7" x14ac:dyDescent="0.3">
      <c r="A200">
        <v>86</v>
      </c>
      <c r="B200">
        <v>0.96176030762657549</v>
      </c>
      <c r="C200">
        <v>0.23056733909115879</v>
      </c>
      <c r="D200" s="4">
        <f>-LN(B200)/D$3</f>
        <v>5.4152805324157019E-2</v>
      </c>
      <c r="E200" s="4">
        <f>-LN(C200)/B$4</f>
        <v>0.30566923242678001</v>
      </c>
      <c r="F200" s="8">
        <v>2</v>
      </c>
      <c r="G200" s="4">
        <v>52.516662807532988</v>
      </c>
    </row>
    <row r="201" spans="1:7" x14ac:dyDescent="0.3">
      <c r="A201">
        <v>12</v>
      </c>
      <c r="B201">
        <v>0.44846949674977876</v>
      </c>
      <c r="C201">
        <v>0.98947111423078093</v>
      </c>
      <c r="D201" s="4">
        <f>-LN(B201)/B$3</f>
        <v>3.3413108812598589</v>
      </c>
      <c r="E201" s="4">
        <f>-LN(C201)/B$4</f>
        <v>2.2051472195552956E-3</v>
      </c>
      <c r="F201" s="8">
        <v>1</v>
      </c>
      <c r="G201" s="4">
        <v>52.670983555014296</v>
      </c>
    </row>
    <row r="202" spans="1:7" x14ac:dyDescent="0.3">
      <c r="A202">
        <v>87</v>
      </c>
      <c r="B202">
        <v>0.5901669362468337</v>
      </c>
      <c r="C202">
        <v>0.15134128849147008</v>
      </c>
      <c r="D202" s="4">
        <f>-LN(B202)/D$3</f>
        <v>0.73243033237762645</v>
      </c>
      <c r="E202" s="4">
        <f>-LN(C202)/B$4</f>
        <v>0.39337870913880213</v>
      </c>
      <c r="F202" s="8">
        <v>2</v>
      </c>
      <c r="G202" s="4">
        <v>53.249093139910613</v>
      </c>
    </row>
    <row r="203" spans="1:7" x14ac:dyDescent="0.3">
      <c r="A203">
        <v>403</v>
      </c>
      <c r="B203">
        <v>4.4648579363383893E-2</v>
      </c>
      <c r="C203">
        <v>0.96581926938688312</v>
      </c>
      <c r="D203" s="4">
        <f>-LN(B203)/F$3</f>
        <v>1.2953886622230248</v>
      </c>
      <c r="E203" s="4">
        <f>-LN(C203)/D$4</f>
        <v>7.2455320844719692E-3</v>
      </c>
      <c r="F203" s="8">
        <v>3</v>
      </c>
      <c r="G203" s="4">
        <v>53.768053499900581</v>
      </c>
    </row>
    <row r="204" spans="1:7" x14ac:dyDescent="0.3">
      <c r="A204">
        <v>404</v>
      </c>
      <c r="B204">
        <v>0.95446638386181215</v>
      </c>
      <c r="C204">
        <v>0.33942686239204078</v>
      </c>
      <c r="D204" s="4">
        <f>-LN(B204)/F$3</f>
        <v>1.9417856258446681E-2</v>
      </c>
      <c r="E204" s="4">
        <f>-LN(C204)/D$4</f>
        <v>0.22510349637664057</v>
      </c>
      <c r="F204" s="8">
        <v>3</v>
      </c>
      <c r="G204" s="4">
        <v>53.787471356159031</v>
      </c>
    </row>
    <row r="205" spans="1:7" x14ac:dyDescent="0.3">
      <c r="A205">
        <v>88</v>
      </c>
      <c r="B205">
        <v>0.58934293649098179</v>
      </c>
      <c r="C205">
        <v>0.81215857417523729</v>
      </c>
      <c r="D205" s="4">
        <f>-LN(B205)/D$3</f>
        <v>0.73437087449258098</v>
      </c>
      <c r="E205" s="4">
        <f>-LN(C205)/B$4</f>
        <v>4.3345764477834531E-2</v>
      </c>
      <c r="F205" s="8">
        <v>2</v>
      </c>
      <c r="G205" s="4">
        <v>53.983464014403197</v>
      </c>
    </row>
    <row r="206" spans="1:7" x14ac:dyDescent="0.3">
      <c r="A206">
        <v>405</v>
      </c>
      <c r="B206">
        <v>0.52989288003173929</v>
      </c>
      <c r="C206">
        <v>0.37836848048341321</v>
      </c>
      <c r="D206" s="4">
        <f>-LN(B206)/F$3</f>
        <v>0.26461683583801915</v>
      </c>
      <c r="E206" s="4">
        <f>-LN(C206)/D$4</f>
        <v>0.20247640460281649</v>
      </c>
      <c r="F206" s="8">
        <v>3</v>
      </c>
      <c r="G206" s="4">
        <v>54.052088191997051</v>
      </c>
    </row>
    <row r="207" spans="1:7" x14ac:dyDescent="0.3">
      <c r="A207">
        <v>406</v>
      </c>
      <c r="B207">
        <v>5.4719687490462965E-2</v>
      </c>
      <c r="C207">
        <v>0.65269936216315194</v>
      </c>
      <c r="D207" s="4">
        <f>-LN(B207)/F$3</f>
        <v>1.2106382153126047</v>
      </c>
      <c r="E207" s="4">
        <f>-LN(C207)/D$4</f>
        <v>8.8883052202009524E-2</v>
      </c>
      <c r="F207" s="8">
        <v>3</v>
      </c>
      <c r="G207" s="4">
        <v>55.262726407309657</v>
      </c>
    </row>
    <row r="208" spans="1:7" x14ac:dyDescent="0.3">
      <c r="A208">
        <v>407</v>
      </c>
      <c r="B208">
        <v>0.73018585772270883</v>
      </c>
      <c r="C208">
        <v>0.54457228308969385</v>
      </c>
      <c r="D208" s="4">
        <f>-LN(B208)/F$3</f>
        <v>0.131023407343556</v>
      </c>
      <c r="E208" s="4">
        <f>-LN(C208)/D$4</f>
        <v>0.12661554043900594</v>
      </c>
      <c r="F208" s="8">
        <v>3</v>
      </c>
      <c r="G208" s="4">
        <v>55.393749814653212</v>
      </c>
    </row>
    <row r="209" spans="1:7" x14ac:dyDescent="0.3">
      <c r="A209">
        <v>408</v>
      </c>
      <c r="B209">
        <v>0.44358653523361918</v>
      </c>
      <c r="C209">
        <v>0.56007568590350043</v>
      </c>
      <c r="D209" s="4">
        <f>-LN(B209)/F$3</f>
        <v>0.3386926572343365</v>
      </c>
      <c r="E209" s="4">
        <f>-LN(C209)/D$4</f>
        <v>0.12076736478879835</v>
      </c>
      <c r="F209" s="8">
        <v>3</v>
      </c>
      <c r="G209" s="4">
        <v>55.732442471887552</v>
      </c>
    </row>
    <row r="210" spans="1:7" x14ac:dyDescent="0.3">
      <c r="A210">
        <v>409</v>
      </c>
      <c r="B210">
        <v>0.11487166966765343</v>
      </c>
      <c r="C210">
        <v>0.43388164922025207</v>
      </c>
      <c r="D210" s="4">
        <f>-LN(B210)/F$3</f>
        <v>0.90164153735421404</v>
      </c>
      <c r="E210" s="4">
        <f>-LN(C210)/D$4</f>
        <v>0.17395489160826791</v>
      </c>
      <c r="F210" s="8">
        <v>3</v>
      </c>
      <c r="G210" s="4">
        <v>56.634084009241768</v>
      </c>
    </row>
    <row r="211" spans="1:7" x14ac:dyDescent="0.3">
      <c r="A211">
        <v>89</v>
      </c>
      <c r="B211">
        <v>9.4363231299783315E-2</v>
      </c>
      <c r="C211">
        <v>0.17896053956724753</v>
      </c>
      <c r="D211" s="4">
        <f>-LN(B211)/D$3</f>
        <v>3.2786163620112103</v>
      </c>
      <c r="E211" s="4">
        <f>-LN(C211)/B$4</f>
        <v>0.35845623891435346</v>
      </c>
      <c r="F211" s="8">
        <v>2</v>
      </c>
      <c r="G211" s="4">
        <v>57.26208037641441</v>
      </c>
    </row>
    <row r="212" spans="1:7" x14ac:dyDescent="0.3">
      <c r="A212">
        <v>410</v>
      </c>
      <c r="B212">
        <v>7.4251533555101168E-2</v>
      </c>
      <c r="C212">
        <v>0.57039094210638752</v>
      </c>
      <c r="D212" s="4">
        <f>-LN(B212)/F$3</f>
        <v>1.0834570198216089</v>
      </c>
      <c r="E212" s="4">
        <f>-LN(C212)/D$4</f>
        <v>0.11696526873036987</v>
      </c>
      <c r="F212" s="8">
        <v>3</v>
      </c>
      <c r="G212" s="4">
        <v>57.717541029063376</v>
      </c>
    </row>
    <row r="213" spans="1:7" x14ac:dyDescent="0.3">
      <c r="A213">
        <v>411</v>
      </c>
      <c r="B213">
        <v>0.55333109530930513</v>
      </c>
      <c r="C213">
        <v>0.82973723563341162</v>
      </c>
      <c r="D213" s="4">
        <f>-LN(B213)/F$3</f>
        <v>0.24658280455398959</v>
      </c>
      <c r="E213" s="4">
        <f>-LN(C213)/D$4</f>
        <v>3.8884627476844819E-2</v>
      </c>
      <c r="F213" s="8">
        <v>3</v>
      </c>
      <c r="G213" s="4">
        <v>57.964123833617364</v>
      </c>
    </row>
    <row r="214" spans="1:7" x14ac:dyDescent="0.3">
      <c r="A214">
        <v>412</v>
      </c>
      <c r="B214">
        <v>0.71382793664357436</v>
      </c>
      <c r="C214">
        <v>0.71657460249641403</v>
      </c>
      <c r="D214" s="4">
        <f>-LN(B214)/F$3</f>
        <v>0.1404638878238163</v>
      </c>
      <c r="E214" s="4">
        <f>-LN(C214)/D$4</f>
        <v>6.9431857586114837E-2</v>
      </c>
      <c r="F214" s="8">
        <v>3</v>
      </c>
      <c r="G214" s="4">
        <v>58.104587721441177</v>
      </c>
    </row>
    <row r="215" spans="1:7" x14ac:dyDescent="0.3">
      <c r="A215">
        <v>413</v>
      </c>
      <c r="B215">
        <v>0.93087557603686633</v>
      </c>
      <c r="C215">
        <v>0.54734946745200963</v>
      </c>
      <c r="D215" s="4">
        <f>-LN(B215)/F$3</f>
        <v>2.9845690058022848E-2</v>
      </c>
      <c r="E215" s="4">
        <f>-LN(C215)/D$4</f>
        <v>0.12555579174770853</v>
      </c>
      <c r="F215" s="8">
        <v>3</v>
      </c>
      <c r="G215" s="4">
        <v>58.134433411499202</v>
      </c>
    </row>
    <row r="216" spans="1:7" x14ac:dyDescent="0.3">
      <c r="A216">
        <v>414</v>
      </c>
      <c r="B216">
        <v>0.20923490096743674</v>
      </c>
      <c r="C216">
        <v>0.62361522263252667</v>
      </c>
      <c r="D216" s="4">
        <f>-LN(B216)/F$3</f>
        <v>0.65179072086573686</v>
      </c>
      <c r="E216" s="4">
        <f>-LN(C216)/D$4</f>
        <v>9.8379527334169756E-2</v>
      </c>
      <c r="F216" s="8">
        <v>3</v>
      </c>
      <c r="G216" s="4">
        <v>58.786224132364936</v>
      </c>
    </row>
    <row r="217" spans="1:7" x14ac:dyDescent="0.3">
      <c r="A217">
        <v>90</v>
      </c>
      <c r="B217">
        <v>0.10428174687948241</v>
      </c>
      <c r="C217">
        <v>0.67497787408062992</v>
      </c>
      <c r="D217" s="4">
        <f>-LN(B217)/D$3</f>
        <v>3.1398040808890171</v>
      </c>
      <c r="E217" s="4">
        <f>-LN(C217)/B$4</f>
        <v>8.1890701622221354E-2</v>
      </c>
      <c r="F217" s="8">
        <v>2</v>
      </c>
      <c r="G217" s="4">
        <v>60.401884457303424</v>
      </c>
    </row>
    <row r="218" spans="1:7" x14ac:dyDescent="0.3">
      <c r="A218">
        <v>91</v>
      </c>
      <c r="B218">
        <v>0.90115054780724513</v>
      </c>
      <c r="C218">
        <v>0.96536149174474317</v>
      </c>
      <c r="D218" s="4">
        <f>-LN(B218)/D$3</f>
        <v>0.14455964672992966</v>
      </c>
      <c r="E218" s="4">
        <f>-LN(C218)/B$4</f>
        <v>7.3443010302053644E-3</v>
      </c>
      <c r="F218" s="8">
        <v>2</v>
      </c>
      <c r="G218" s="4">
        <v>60.546444104033355</v>
      </c>
    </row>
    <row r="219" spans="1:7" x14ac:dyDescent="0.3">
      <c r="A219">
        <v>415</v>
      </c>
      <c r="B219">
        <v>1.0803552354503006E-2</v>
      </c>
      <c r="C219">
        <v>6.1616870632038329E-2</v>
      </c>
      <c r="D219" s="4">
        <f>-LN(B219)/F$3</f>
        <v>1.8866167821756707</v>
      </c>
      <c r="E219" s="4">
        <f>-LN(C219)/D$4</f>
        <v>0.58058741084219723</v>
      </c>
      <c r="F219" s="8">
        <v>3</v>
      </c>
      <c r="G219" s="4">
        <v>60.672840914540608</v>
      </c>
    </row>
    <row r="220" spans="1:7" x14ac:dyDescent="0.3">
      <c r="A220">
        <v>416</v>
      </c>
      <c r="B220">
        <v>0.9200720236823634</v>
      </c>
      <c r="C220">
        <v>0.12967314676351208</v>
      </c>
      <c r="D220" s="4">
        <f>-LN(B220)/F$3</f>
        <v>3.4709718913343048E-2</v>
      </c>
      <c r="E220" s="4">
        <f>-LN(C220)/D$4</f>
        <v>0.42557046880011923</v>
      </c>
      <c r="F220" s="8">
        <v>3</v>
      </c>
      <c r="G220" s="4">
        <v>60.707550633453948</v>
      </c>
    </row>
    <row r="221" spans="1:7" x14ac:dyDescent="0.3">
      <c r="A221">
        <v>417</v>
      </c>
      <c r="B221">
        <v>7.7913754692220838E-2</v>
      </c>
      <c r="C221">
        <v>0.13214514603106783</v>
      </c>
      <c r="D221" s="4">
        <f>-LN(B221)/F$3</f>
        <v>1.0633969887974584</v>
      </c>
      <c r="E221" s="4">
        <f>-LN(C221)/D$4</f>
        <v>0.42163632694976011</v>
      </c>
      <c r="F221" s="8">
        <v>3</v>
      </c>
      <c r="G221" s="4">
        <v>61.770947622251406</v>
      </c>
    </row>
    <row r="222" spans="1:7" x14ac:dyDescent="0.3">
      <c r="A222">
        <v>418</v>
      </c>
      <c r="B222">
        <v>0.96472060304574725</v>
      </c>
      <c r="C222">
        <v>0.94567705313272499</v>
      </c>
      <c r="D222" s="4">
        <f>-LN(B222)/F$3</f>
        <v>1.4965312536561078E-2</v>
      </c>
      <c r="E222" s="4">
        <f>-LN(C222)/D$4</f>
        <v>1.1636281183466822E-2</v>
      </c>
      <c r="F222" s="8">
        <v>3</v>
      </c>
      <c r="G222" s="4">
        <v>61.785912934787966</v>
      </c>
    </row>
    <row r="223" spans="1:7" x14ac:dyDescent="0.3">
      <c r="A223">
        <v>13</v>
      </c>
      <c r="B223">
        <v>0.11017181920834987</v>
      </c>
      <c r="C223">
        <v>0.35593737601855524</v>
      </c>
      <c r="D223" s="4">
        <f>-LN(B223)/B$3</f>
        <v>9.1904755792852377</v>
      </c>
      <c r="E223" s="4">
        <f>-LN(C223)/B$4</f>
        <v>0.21520843201340295</v>
      </c>
      <c r="F223" s="8">
        <v>1</v>
      </c>
      <c r="G223" s="4">
        <v>61.861459134299537</v>
      </c>
    </row>
    <row r="224" spans="1:7" x14ac:dyDescent="0.3">
      <c r="A224">
        <v>419</v>
      </c>
      <c r="B224">
        <v>0.67204809717093417</v>
      </c>
      <c r="C224">
        <v>0.21942808313241982</v>
      </c>
      <c r="D224" s="4">
        <f>-LN(B224)/F$3</f>
        <v>0.16559390327049656</v>
      </c>
      <c r="E224" s="4">
        <f>-LN(C224)/D$4</f>
        <v>0.31598557075839406</v>
      </c>
      <c r="F224" s="8">
        <v>3</v>
      </c>
      <c r="G224" s="4">
        <v>61.951506838058464</v>
      </c>
    </row>
    <row r="225" spans="1:7" x14ac:dyDescent="0.3">
      <c r="A225">
        <v>92</v>
      </c>
      <c r="B225">
        <v>0.3252662739951781</v>
      </c>
      <c r="C225">
        <v>0.55558946501052886</v>
      </c>
      <c r="D225" s="4">
        <f>-LN(B225)/D$3</f>
        <v>1.559876565970356</v>
      </c>
      <c r="E225" s="4">
        <f>-LN(C225)/B$4</f>
        <v>0.12244283953038544</v>
      </c>
      <c r="F225" s="8">
        <v>2</v>
      </c>
      <c r="G225" s="4">
        <v>62.106320670003711</v>
      </c>
    </row>
    <row r="226" spans="1:7" x14ac:dyDescent="0.3">
      <c r="A226">
        <v>420</v>
      </c>
      <c r="B226">
        <v>0.60069582201605276</v>
      </c>
      <c r="C226">
        <v>0.22348704489272744</v>
      </c>
      <c r="D226" s="4">
        <f>-LN(B226)/F$3</f>
        <v>0.21236108014266528</v>
      </c>
      <c r="E226" s="4">
        <f>-LN(C226)/D$4</f>
        <v>0.31216704818631547</v>
      </c>
      <c r="F226" s="8">
        <v>3</v>
      </c>
      <c r="G226" s="4">
        <v>62.163867918201127</v>
      </c>
    </row>
    <row r="227" spans="1:7" x14ac:dyDescent="0.3">
      <c r="A227">
        <v>14</v>
      </c>
      <c r="B227">
        <v>0.91973632007812733</v>
      </c>
      <c r="C227">
        <v>0.9957884456923124</v>
      </c>
      <c r="D227" s="4">
        <f>-LN(B227)/B$3</f>
        <v>0.34861774429116477</v>
      </c>
      <c r="E227" s="4">
        <f>-LN(C227)/B$4</f>
        <v>8.7925997538083769E-4</v>
      </c>
      <c r="F227" s="8">
        <v>1</v>
      </c>
      <c r="G227" s="4">
        <v>62.210076878590705</v>
      </c>
    </row>
    <row r="228" spans="1:7" x14ac:dyDescent="0.3">
      <c r="A228">
        <v>421</v>
      </c>
      <c r="B228">
        <v>0.70131534775841553</v>
      </c>
      <c r="C228">
        <v>0.33045442060609759</v>
      </c>
      <c r="D228" s="4">
        <f>-LN(B228)/F$3</f>
        <v>0.14783234956359881</v>
      </c>
      <c r="E228" s="4">
        <f>-LN(C228)/D$4</f>
        <v>0.23068469575441505</v>
      </c>
      <c r="F228" s="8">
        <v>3</v>
      </c>
      <c r="G228" s="4">
        <v>62.311700267764728</v>
      </c>
    </row>
    <row r="229" spans="1:7" x14ac:dyDescent="0.3">
      <c r="A229">
        <v>15</v>
      </c>
      <c r="B229">
        <v>0.93865779595324561</v>
      </c>
      <c r="C229">
        <v>0.51219214453566086</v>
      </c>
      <c r="D229" s="4">
        <f>-LN(B229)/B$3</f>
        <v>0.26376791979528619</v>
      </c>
      <c r="E229" s="4">
        <f>-LN(C229)/B$4</f>
        <v>0.13938655042650097</v>
      </c>
      <c r="F229" s="8">
        <v>1</v>
      </c>
      <c r="G229" s="4">
        <v>62.47384479838599</v>
      </c>
    </row>
    <row r="230" spans="1:7" x14ac:dyDescent="0.3">
      <c r="A230">
        <v>422</v>
      </c>
      <c r="B230">
        <v>0.12414929654835657</v>
      </c>
      <c r="C230">
        <v>0.3665272988067263</v>
      </c>
      <c r="D230" s="4">
        <f>-LN(B230)/F$3</f>
        <v>0.86927934716122224</v>
      </c>
      <c r="E230" s="4">
        <f>-LN(C230)/D$4</f>
        <v>0.20910047401694887</v>
      </c>
      <c r="F230" s="8">
        <v>3</v>
      </c>
      <c r="G230" s="4">
        <v>63.180979614925953</v>
      </c>
    </row>
    <row r="231" spans="1:7" x14ac:dyDescent="0.3">
      <c r="A231">
        <v>93</v>
      </c>
      <c r="B231">
        <v>0.22559282204657125</v>
      </c>
      <c r="C231">
        <v>0.51161229285561693</v>
      </c>
      <c r="D231" s="4">
        <f>-LN(B231)/D$3</f>
        <v>2.0680883014359219</v>
      </c>
      <c r="E231" s="4">
        <f>-LN(C231)/B$4</f>
        <v>0.13962253777300454</v>
      </c>
      <c r="F231" s="8">
        <v>2</v>
      </c>
      <c r="G231" s="4">
        <v>64.174408971439632</v>
      </c>
    </row>
    <row r="232" spans="1:7" x14ac:dyDescent="0.3">
      <c r="A232">
        <v>423</v>
      </c>
      <c r="B232">
        <v>2.8870509964293346E-2</v>
      </c>
      <c r="C232">
        <v>0.54445020905178987</v>
      </c>
      <c r="D232" s="4">
        <f>-LN(B232)/F$3</f>
        <v>1.4770560922097939</v>
      </c>
      <c r="E232" s="4">
        <f>-LN(C232)/D$4</f>
        <v>0.12666224671278825</v>
      </c>
      <c r="F232" s="8">
        <v>3</v>
      </c>
      <c r="G232" s="4">
        <v>64.658035707135753</v>
      </c>
    </row>
    <row r="233" spans="1:7" x14ac:dyDescent="0.3">
      <c r="A233">
        <v>94</v>
      </c>
      <c r="B233">
        <v>0.6564531388286996</v>
      </c>
      <c r="C233">
        <v>0.63069551683095793</v>
      </c>
      <c r="D233" s="4">
        <f>-LN(B233)/D$3</f>
        <v>0.58458884457445581</v>
      </c>
      <c r="E233" s="4">
        <f>-LN(C233)/B$4</f>
        <v>9.6027515329392452E-2</v>
      </c>
      <c r="F233" s="8">
        <v>2</v>
      </c>
      <c r="G233" s="4">
        <v>64.758997816014087</v>
      </c>
    </row>
    <row r="234" spans="1:7" x14ac:dyDescent="0.3">
      <c r="A234">
        <v>16</v>
      </c>
      <c r="B234">
        <v>0.54472487563707384</v>
      </c>
      <c r="C234">
        <v>0.19373149815363017</v>
      </c>
      <c r="D234" s="4">
        <f>-LN(B234)/B$3</f>
        <v>2.5311434463578175</v>
      </c>
      <c r="E234" s="4">
        <f>-LN(C234)/B$4</f>
        <v>0.3419337726477259</v>
      </c>
      <c r="F234" s="8">
        <v>1</v>
      </c>
      <c r="G234" s="4">
        <v>65.004988244743814</v>
      </c>
    </row>
    <row r="235" spans="1:7" x14ac:dyDescent="0.3">
      <c r="A235">
        <v>424</v>
      </c>
      <c r="B235">
        <v>0.25321207312234872</v>
      </c>
      <c r="C235">
        <v>0.58140812402722253</v>
      </c>
      <c r="D235" s="4">
        <f>-LN(B235)/F$3</f>
        <v>0.57230329487129106</v>
      </c>
      <c r="E235" s="4">
        <f>-LN(C235)/D$4</f>
        <v>0.11297964952915604</v>
      </c>
      <c r="F235" s="8">
        <v>3</v>
      </c>
      <c r="G235" s="4">
        <v>65.230339002007042</v>
      </c>
    </row>
    <row r="236" spans="1:7" x14ac:dyDescent="0.3">
      <c r="A236">
        <v>425</v>
      </c>
      <c r="B236">
        <v>0.88903469954527425</v>
      </c>
      <c r="C236">
        <v>0.97079378643147074</v>
      </c>
      <c r="D236" s="4">
        <f>-LN(B236)/F$3</f>
        <v>4.9007921716893992E-2</v>
      </c>
      <c r="E236" s="4">
        <f>-LN(C236)/D$4</f>
        <v>6.1752511692070898E-3</v>
      </c>
      <c r="F236" s="8">
        <v>3</v>
      </c>
      <c r="G236" s="4">
        <v>65.279346923723935</v>
      </c>
    </row>
    <row r="237" spans="1:7" x14ac:dyDescent="0.3">
      <c r="A237">
        <v>95</v>
      </c>
      <c r="B237">
        <v>0.51878414258247629</v>
      </c>
      <c r="C237">
        <v>0.3095187231055635</v>
      </c>
      <c r="D237" s="4">
        <f>-LN(B237)/D$3</f>
        <v>0.91148248968974188</v>
      </c>
      <c r="E237" s="4">
        <f>-LN(C237)/B$4</f>
        <v>0.24432014458342075</v>
      </c>
      <c r="F237" s="8">
        <v>2</v>
      </c>
      <c r="G237" s="4">
        <v>65.670480305703833</v>
      </c>
    </row>
    <row r="238" spans="1:7" x14ac:dyDescent="0.3">
      <c r="A238">
        <v>426</v>
      </c>
      <c r="B238">
        <v>0.18170720542008728</v>
      </c>
      <c r="C238">
        <v>0.16464735862300486</v>
      </c>
      <c r="D238" s="4">
        <f>-LN(B238)/F$3</f>
        <v>0.71056610365819262</v>
      </c>
      <c r="E238" s="4">
        <f>-LN(C238)/D$4</f>
        <v>0.37582277347148935</v>
      </c>
      <c r="F238" s="8">
        <v>3</v>
      </c>
      <c r="G238" s="4">
        <v>65.98991302738213</v>
      </c>
    </row>
    <row r="239" spans="1:7" x14ac:dyDescent="0.3">
      <c r="A239">
        <v>427</v>
      </c>
      <c r="B239">
        <v>0.8239692373424482</v>
      </c>
      <c r="C239">
        <v>0.40870387890255439</v>
      </c>
      <c r="D239" s="4">
        <f>-LN(B239)/F$3</f>
        <v>8.0675867954934491E-2</v>
      </c>
      <c r="E239" s="4">
        <f>-LN(C239)/D$4</f>
        <v>0.18640924950544321</v>
      </c>
      <c r="F239" s="8">
        <v>3</v>
      </c>
      <c r="G239" s="4">
        <v>66.070588895337067</v>
      </c>
    </row>
    <row r="240" spans="1:7" x14ac:dyDescent="0.3">
      <c r="A240">
        <v>428</v>
      </c>
      <c r="B240">
        <v>0.47456282235175634</v>
      </c>
      <c r="C240">
        <v>0.96465956602679526</v>
      </c>
      <c r="D240" s="4">
        <f>-LN(B240)/F$3</f>
        <v>0.3105671969783349</v>
      </c>
      <c r="E240" s="4">
        <f>-LN(C240)/D$4</f>
        <v>7.4958377509381051E-3</v>
      </c>
      <c r="F240" s="8">
        <v>3</v>
      </c>
      <c r="G240" s="4">
        <v>66.381156092315408</v>
      </c>
    </row>
    <row r="241" spans="1:7" x14ac:dyDescent="0.3">
      <c r="A241">
        <v>429</v>
      </c>
      <c r="B241">
        <v>0.87618640705587936</v>
      </c>
      <c r="C241">
        <v>0.63710440382091738</v>
      </c>
      <c r="D241" s="4">
        <f>-LN(B241)/F$3</f>
        <v>5.5073507183447626E-2</v>
      </c>
      <c r="E241" s="4">
        <f>-LN(C241)/D$4</f>
        <v>9.3921195331683346E-2</v>
      </c>
      <c r="F241" s="8">
        <v>3</v>
      </c>
      <c r="G241" s="4">
        <v>66.436229599498859</v>
      </c>
    </row>
    <row r="242" spans="1:7" x14ac:dyDescent="0.3">
      <c r="A242">
        <v>430</v>
      </c>
      <c r="B242">
        <v>0.8546098208563494</v>
      </c>
      <c r="C242">
        <v>0.48521378215887934</v>
      </c>
      <c r="D242" s="4">
        <f>-LN(B242)/F$3</f>
        <v>6.5462610033452495E-2</v>
      </c>
      <c r="E242" s="4">
        <f>-LN(C242)/D$4</f>
        <v>0.15065952025139059</v>
      </c>
      <c r="F242" s="8">
        <v>3</v>
      </c>
      <c r="G242" s="4">
        <v>66.501692209532308</v>
      </c>
    </row>
    <row r="243" spans="1:7" x14ac:dyDescent="0.3">
      <c r="A243">
        <v>96</v>
      </c>
      <c r="B243">
        <v>0.31623279519028291</v>
      </c>
      <c r="C243">
        <v>0.67235328226569413</v>
      </c>
      <c r="D243" s="4">
        <f>-LN(B243)/D$3</f>
        <v>1.5989953374731254</v>
      </c>
      <c r="E243" s="4">
        <f>-LN(C243)/B$4</f>
        <v>8.2702366446420594E-2</v>
      </c>
      <c r="F243" s="8">
        <v>2</v>
      </c>
      <c r="G243" s="4">
        <v>67.26947564317696</v>
      </c>
    </row>
    <row r="244" spans="1:7" x14ac:dyDescent="0.3">
      <c r="A244">
        <v>431</v>
      </c>
      <c r="B244">
        <v>0.13852351451155126</v>
      </c>
      <c r="C244">
        <v>0.1858272041993469</v>
      </c>
      <c r="D244" s="4">
        <f>-LN(B244)/F$3</f>
        <v>0.82363132829121599</v>
      </c>
      <c r="E244" s="4">
        <f>-LN(C244)/D$4</f>
        <v>0.35061209307225205</v>
      </c>
      <c r="F244" s="8">
        <v>3</v>
      </c>
      <c r="G244" s="4">
        <v>67.325323537823522</v>
      </c>
    </row>
    <row r="245" spans="1:7" x14ac:dyDescent="0.3">
      <c r="A245">
        <v>432</v>
      </c>
      <c r="B245">
        <v>0.82207708975493632</v>
      </c>
      <c r="C245">
        <v>0.32517471846675006</v>
      </c>
      <c r="D245" s="4">
        <f>-LN(B245)/F$3</f>
        <v>8.1633793819360687E-2</v>
      </c>
      <c r="E245" s="4">
        <f>-LN(C245)/D$4</f>
        <v>0.23404013454638883</v>
      </c>
      <c r="F245" s="8">
        <v>3</v>
      </c>
      <c r="G245" s="4">
        <v>67.406957331642886</v>
      </c>
    </row>
    <row r="246" spans="1:7" x14ac:dyDescent="0.3">
      <c r="A246">
        <v>97</v>
      </c>
      <c r="B246">
        <v>0.72316660054322945</v>
      </c>
      <c r="C246">
        <v>0.36387218848231451</v>
      </c>
      <c r="D246" s="4">
        <f>-LN(B246)/D$3</f>
        <v>0.45016063034417209</v>
      </c>
      <c r="E246" s="4">
        <f>-LN(C246)/B$4</f>
        <v>0.21061512573942751</v>
      </c>
      <c r="F246" s="8">
        <v>2</v>
      </c>
      <c r="G246" s="4">
        <v>67.719636273521132</v>
      </c>
    </row>
    <row r="247" spans="1:7" x14ac:dyDescent="0.3">
      <c r="A247">
        <v>98</v>
      </c>
      <c r="B247">
        <v>0.7466048158207953</v>
      </c>
      <c r="C247">
        <v>0.51515243995483262</v>
      </c>
      <c r="D247" s="4">
        <f>-LN(B247)/D$3</f>
        <v>0.40586008637019499</v>
      </c>
      <c r="E247" s="4">
        <f>-LN(C247)/B$4</f>
        <v>0.13818592129279911</v>
      </c>
      <c r="F247" s="8">
        <v>2</v>
      </c>
      <c r="G247" s="4">
        <v>68.125496359891329</v>
      </c>
    </row>
    <row r="248" spans="1:7" x14ac:dyDescent="0.3">
      <c r="A248">
        <v>433</v>
      </c>
      <c r="B248">
        <v>8.6916714987640004E-2</v>
      </c>
      <c r="C248">
        <v>0.75527207251197848</v>
      </c>
      <c r="D248" s="4">
        <f>-LN(B248)/F$3</f>
        <v>1.0178353824264657</v>
      </c>
      <c r="E248" s="4">
        <f>-LN(C248)/D$4</f>
        <v>5.847442368843845E-2</v>
      </c>
      <c r="F248" s="8">
        <v>3</v>
      </c>
      <c r="G248" s="4">
        <v>68.424792714069355</v>
      </c>
    </row>
    <row r="249" spans="1:7" x14ac:dyDescent="0.3">
      <c r="A249">
        <v>99</v>
      </c>
      <c r="B249">
        <v>0.51722769859920037</v>
      </c>
      <c r="C249">
        <v>0.18591875972777488</v>
      </c>
      <c r="D249" s="4">
        <f>-LN(B249)/D$3</f>
        <v>0.91565566473463078</v>
      </c>
      <c r="E249" s="4">
        <f>-LN(C249)/B$4</f>
        <v>0.35050947423756912</v>
      </c>
      <c r="F249" s="8">
        <v>2</v>
      </c>
      <c r="G249" s="4">
        <v>69.041152024625958</v>
      </c>
    </row>
    <row r="250" spans="1:7" x14ac:dyDescent="0.3">
      <c r="A250">
        <v>434</v>
      </c>
      <c r="B250">
        <v>8.1698049867244479E-2</v>
      </c>
      <c r="C250">
        <v>0.70537430951872315</v>
      </c>
      <c r="D250" s="4">
        <f>-LN(B250)/F$3</f>
        <v>1.0436354778479298</v>
      </c>
      <c r="E250" s="4">
        <f>-LN(C250)/D$4</f>
        <v>7.2713891995561414E-2</v>
      </c>
      <c r="F250" s="8">
        <v>3</v>
      </c>
      <c r="G250" s="4">
        <v>69.468428191917283</v>
      </c>
    </row>
    <row r="251" spans="1:7" x14ac:dyDescent="0.3">
      <c r="A251">
        <v>100</v>
      </c>
      <c r="B251">
        <v>0.46122623371074556</v>
      </c>
      <c r="C251">
        <v>0.89309366130558188</v>
      </c>
      <c r="D251" s="4">
        <f>-LN(B251)/D$3</f>
        <v>1.0748147372017545</v>
      </c>
      <c r="E251" s="4">
        <f>-LN(C251)/B$4</f>
        <v>2.3554962442653524E-2</v>
      </c>
      <c r="F251" s="8">
        <v>2</v>
      </c>
      <c r="G251" s="4">
        <v>70.115966761827707</v>
      </c>
    </row>
    <row r="252" spans="1:7" x14ac:dyDescent="0.3">
      <c r="A252">
        <v>435</v>
      </c>
      <c r="B252">
        <v>2.1668141727958008E-2</v>
      </c>
      <c r="C252">
        <v>0.27988525040437023</v>
      </c>
      <c r="D252" s="4">
        <f>-LN(B252)/F$3</f>
        <v>1.5966300918000096</v>
      </c>
      <c r="E252" s="4">
        <f>-LN(C252)/D$4</f>
        <v>0.26528657912425829</v>
      </c>
      <c r="F252" s="8">
        <v>3</v>
      </c>
      <c r="G252" s="4">
        <v>71.065058283717292</v>
      </c>
    </row>
    <row r="253" spans="1:7" x14ac:dyDescent="0.3">
      <c r="A253">
        <v>17</v>
      </c>
      <c r="B253">
        <v>0.22193060090945158</v>
      </c>
      <c r="C253">
        <v>0.34101382488479265</v>
      </c>
      <c r="D253" s="4">
        <f>-LN(B253)/B$3</f>
        <v>6.2724606437419554</v>
      </c>
      <c r="E253" s="4">
        <f>-LN(C253)/B$4</f>
        <v>0.2241317209033937</v>
      </c>
      <c r="F253" s="8">
        <v>1</v>
      </c>
      <c r="G253" s="4">
        <v>71.277448888485765</v>
      </c>
    </row>
    <row r="254" spans="1:7" x14ac:dyDescent="0.3">
      <c r="A254">
        <v>436</v>
      </c>
      <c r="B254">
        <v>5.1362651448103272E-2</v>
      </c>
      <c r="C254">
        <v>0.34385204626606036</v>
      </c>
      <c r="D254" s="4">
        <f>-LN(B254)/F$3</f>
        <v>1.237018331735241</v>
      </c>
      <c r="E254" s="4">
        <f>-LN(C254)/D$4</f>
        <v>0.22240496087317041</v>
      </c>
      <c r="F254" s="8">
        <v>3</v>
      </c>
      <c r="G254" s="4">
        <v>72.302076615452535</v>
      </c>
    </row>
    <row r="255" spans="1:7" x14ac:dyDescent="0.3">
      <c r="A255">
        <v>18</v>
      </c>
      <c r="B255">
        <v>0.75225074007385484</v>
      </c>
      <c r="C255">
        <v>0.17062898648030031</v>
      </c>
      <c r="D255" s="4">
        <f>-LN(B255)/B$3</f>
        <v>1.1861899152448656</v>
      </c>
      <c r="E255" s="4">
        <f>-LN(C255)/B$4</f>
        <v>0.36838828111015387</v>
      </c>
      <c r="F255" s="8">
        <v>1</v>
      </c>
      <c r="G255" s="4">
        <v>72.463638803730632</v>
      </c>
    </row>
    <row r="256" spans="1:7" x14ac:dyDescent="0.3">
      <c r="A256">
        <v>19</v>
      </c>
      <c r="B256">
        <v>0.83056123538926363</v>
      </c>
      <c r="C256">
        <v>0.82592242194891197</v>
      </c>
      <c r="D256" s="4">
        <f>-LN(B256)/B$3</f>
        <v>0.77355674786284767</v>
      </c>
      <c r="E256" s="4">
        <f>-LN(C256)/B$4</f>
        <v>3.9844672923049065E-2</v>
      </c>
      <c r="F256" s="8">
        <v>1</v>
      </c>
      <c r="G256" s="4">
        <v>73.237195551593473</v>
      </c>
    </row>
    <row r="257" spans="1:7" x14ac:dyDescent="0.3">
      <c r="A257">
        <v>437</v>
      </c>
      <c r="B257">
        <v>4.5838801232947785E-2</v>
      </c>
      <c r="C257">
        <v>0.10342722861415449</v>
      </c>
      <c r="D257" s="4">
        <f>-LN(B257)/F$3</f>
        <v>1.2844268158463765</v>
      </c>
      <c r="E257" s="4">
        <f>-LN(C257)/D$4</f>
        <v>0.47268479557256932</v>
      </c>
      <c r="F257" s="8">
        <v>3</v>
      </c>
      <c r="G257" s="4">
        <v>73.586503431298908</v>
      </c>
    </row>
    <row r="258" spans="1:7" x14ac:dyDescent="0.3">
      <c r="A258">
        <v>438</v>
      </c>
      <c r="B258">
        <v>0.41486861781670581</v>
      </c>
      <c r="C258">
        <v>0.52827539902951137</v>
      </c>
      <c r="D258" s="4">
        <f>-LN(B258)/F$3</f>
        <v>0.36658058018700018</v>
      </c>
      <c r="E258" s="4">
        <f>-LN(C258)/D$4</f>
        <v>0.13294532128856854</v>
      </c>
      <c r="F258" s="8">
        <v>3</v>
      </c>
      <c r="G258" s="4">
        <v>73.953084011485913</v>
      </c>
    </row>
    <row r="259" spans="1:7" x14ac:dyDescent="0.3">
      <c r="A259">
        <v>439</v>
      </c>
      <c r="B259">
        <v>0.94155705435346537</v>
      </c>
      <c r="C259">
        <v>0.96877956480605487</v>
      </c>
      <c r="D259" s="4">
        <f>-LN(B259)/F$3</f>
        <v>2.5091805542289208E-2</v>
      </c>
      <c r="E259" s="4">
        <f>-LN(C259)/D$4</f>
        <v>6.6079542230801126E-3</v>
      </c>
      <c r="F259" s="8">
        <v>3</v>
      </c>
      <c r="G259" s="4">
        <v>73.978175817028202</v>
      </c>
    </row>
    <row r="260" spans="1:7" x14ac:dyDescent="0.3">
      <c r="A260">
        <v>440</v>
      </c>
      <c r="B260">
        <v>0.88760032959990232</v>
      </c>
      <c r="C260">
        <v>0.52534562211981561</v>
      </c>
      <c r="D260" s="4">
        <f>-LN(B260)/F$3</f>
        <v>4.9680715243931854E-2</v>
      </c>
      <c r="E260" s="4">
        <f>-LN(C260)/D$4</f>
        <v>0.13410393857207586</v>
      </c>
      <c r="F260" s="8">
        <v>3</v>
      </c>
      <c r="G260" s="4">
        <v>74.027856532272139</v>
      </c>
    </row>
    <row r="261" spans="1:7" x14ac:dyDescent="0.3">
      <c r="A261">
        <v>441</v>
      </c>
      <c r="B261">
        <v>0.68950468459120462</v>
      </c>
      <c r="C261">
        <v>0.65254676961577196</v>
      </c>
      <c r="D261" s="4">
        <f>-LN(B261)/F$3</f>
        <v>0.15490907816080102</v>
      </c>
      <c r="E261" s="4">
        <f>-LN(C261)/D$4</f>
        <v>8.8931763496237229E-2</v>
      </c>
      <c r="F261" s="8">
        <v>3</v>
      </c>
      <c r="G261" s="4">
        <v>74.182765610432938</v>
      </c>
    </row>
    <row r="262" spans="1:7" x14ac:dyDescent="0.3">
      <c r="A262">
        <v>442</v>
      </c>
      <c r="B262">
        <v>0.20880764183477279</v>
      </c>
      <c r="C262">
        <v>8.6489455854976041E-2</v>
      </c>
      <c r="D262" s="4">
        <f>-LN(B262)/F$3</f>
        <v>0.6526424270074308</v>
      </c>
      <c r="E262" s="4">
        <f>-LN(C262)/D$4</f>
        <v>0.50994432710515791</v>
      </c>
      <c r="F262" s="8">
        <v>3</v>
      </c>
      <c r="G262" s="4">
        <v>74.835408037440374</v>
      </c>
    </row>
    <row r="263" spans="1:7" x14ac:dyDescent="0.3">
      <c r="A263">
        <v>443</v>
      </c>
      <c r="B263">
        <v>0.84002197332682271</v>
      </c>
      <c r="C263">
        <v>0.21829889828180793</v>
      </c>
      <c r="D263" s="4">
        <f>-LN(B263)/F$3</f>
        <v>7.2636345318543002E-2</v>
      </c>
      <c r="E263" s="4">
        <f>-LN(C263)/D$4</f>
        <v>0.3170604296347917</v>
      </c>
      <c r="F263" s="8">
        <v>3</v>
      </c>
      <c r="G263" s="4">
        <v>74.908044382758916</v>
      </c>
    </row>
    <row r="264" spans="1:7" x14ac:dyDescent="0.3">
      <c r="A264">
        <v>444</v>
      </c>
      <c r="B264">
        <v>0.98574785607470927</v>
      </c>
      <c r="C264">
        <v>0.38080996124149297</v>
      </c>
      <c r="D264" s="4">
        <f>-LN(B264)/F$3</f>
        <v>5.9811171435983383E-3</v>
      </c>
      <c r="E264" s="4">
        <f>-LN(C264)/D$4</f>
        <v>0.20113642035096924</v>
      </c>
      <c r="F264" s="8">
        <v>3</v>
      </c>
      <c r="G264" s="4">
        <v>74.914025499902522</v>
      </c>
    </row>
    <row r="265" spans="1:7" x14ac:dyDescent="0.3">
      <c r="A265">
        <v>101</v>
      </c>
      <c r="B265">
        <v>2.5177770317697683E-2</v>
      </c>
      <c r="C265">
        <v>0.8333384197515793</v>
      </c>
      <c r="D265" s="4">
        <f>-LN(B265)/D$3</f>
        <v>5.1136025055843097</v>
      </c>
      <c r="E265" s="4">
        <f>-LN(C265)/B$4</f>
        <v>3.7982386064726453E-2</v>
      </c>
      <c r="F265" s="8">
        <v>2</v>
      </c>
      <c r="G265" s="4">
        <v>75.229569267412018</v>
      </c>
    </row>
    <row r="266" spans="1:7" x14ac:dyDescent="0.3">
      <c r="A266">
        <v>445</v>
      </c>
      <c r="B266">
        <v>0.10974456007568591</v>
      </c>
      <c r="C266">
        <v>0.14304025391399883</v>
      </c>
      <c r="D266" s="4">
        <f>-LN(B266)/F$3</f>
        <v>0.92066658115161371</v>
      </c>
      <c r="E266" s="4">
        <f>-LN(C266)/D$4</f>
        <v>0.4051310817568079</v>
      </c>
      <c r="F266" s="8">
        <v>3</v>
      </c>
      <c r="G266" s="4">
        <v>75.834692081054129</v>
      </c>
    </row>
    <row r="267" spans="1:7" x14ac:dyDescent="0.3">
      <c r="A267">
        <v>446</v>
      </c>
      <c r="B267">
        <v>0.51652577288125245</v>
      </c>
      <c r="C267">
        <v>0.83697012237922297</v>
      </c>
      <c r="D267" s="4">
        <f>-LN(B267)/F$3</f>
        <v>0.27526253857287847</v>
      </c>
      <c r="E267" s="4">
        <f>-LN(C267)/D$4</f>
        <v>3.7076438585823525E-2</v>
      </c>
      <c r="F267" s="8">
        <v>3</v>
      </c>
      <c r="G267" s="4">
        <v>76.109954619627004</v>
      </c>
    </row>
    <row r="268" spans="1:7" x14ac:dyDescent="0.3">
      <c r="A268">
        <v>447</v>
      </c>
      <c r="B268">
        <v>7.2542497024445332E-2</v>
      </c>
      <c r="C268">
        <v>0.12332529679250466</v>
      </c>
      <c r="D268" s="4">
        <f>-LN(B268)/F$3</f>
        <v>1.0931594679146626</v>
      </c>
      <c r="E268" s="4">
        <f>-LN(C268)/D$4</f>
        <v>0.43602702609935634</v>
      </c>
      <c r="F268" s="8">
        <v>3</v>
      </c>
      <c r="G268" s="4">
        <v>77.203114087541664</v>
      </c>
    </row>
    <row r="269" spans="1:7" x14ac:dyDescent="0.3">
      <c r="A269">
        <v>448</v>
      </c>
      <c r="B269">
        <v>0.23722037415692618</v>
      </c>
      <c r="C269">
        <v>0.72975859859004488</v>
      </c>
      <c r="D269" s="4">
        <f>-LN(B269)/F$3</f>
        <v>0.59948571713548504</v>
      </c>
      <c r="E269" s="4">
        <f>-LN(C269)/D$4</f>
        <v>6.5633642998252098E-2</v>
      </c>
      <c r="F269" s="8">
        <v>3</v>
      </c>
      <c r="G269" s="4">
        <v>77.802599804677143</v>
      </c>
    </row>
    <row r="270" spans="1:7" x14ac:dyDescent="0.3">
      <c r="A270">
        <v>102</v>
      </c>
      <c r="B270">
        <v>0.15472884304330575</v>
      </c>
      <c r="C270">
        <v>0.66692098757896667</v>
      </c>
      <c r="D270" s="4">
        <f>-LN(B270)/D$3</f>
        <v>2.5917792969029931</v>
      </c>
      <c r="E270" s="4">
        <f>-LN(C270)/B$4</f>
        <v>8.4392437392756564E-2</v>
      </c>
      <c r="F270" s="8">
        <v>2</v>
      </c>
      <c r="G270" s="4">
        <v>77.821348564315016</v>
      </c>
    </row>
    <row r="271" spans="1:7" x14ac:dyDescent="0.3">
      <c r="A271">
        <v>103</v>
      </c>
      <c r="B271">
        <v>0.77404095583971677</v>
      </c>
      <c r="C271">
        <v>0.18485061189611499</v>
      </c>
      <c r="D271" s="4">
        <f>-LN(B271)/D$3</f>
        <v>0.35573679482046666</v>
      </c>
      <c r="E271" s="4">
        <f>-LN(C271)/B$4</f>
        <v>0.3517098507030077</v>
      </c>
      <c r="F271" s="8">
        <v>2</v>
      </c>
      <c r="G271" s="4">
        <v>78.177085359135489</v>
      </c>
    </row>
    <row r="272" spans="1:7" x14ac:dyDescent="0.3">
      <c r="A272">
        <v>104</v>
      </c>
      <c r="B272">
        <v>0.97595141453291423</v>
      </c>
      <c r="C272">
        <v>0.12909329508346812</v>
      </c>
      <c r="D272" s="4">
        <f>-LN(B272)/D$3</f>
        <v>3.3808991666396761E-2</v>
      </c>
      <c r="E272" s="4">
        <f>-LN(C272)/B$4</f>
        <v>0.42650414964897088</v>
      </c>
      <c r="F272" s="8">
        <v>2</v>
      </c>
      <c r="G272" s="4">
        <v>78.21089435080188</v>
      </c>
    </row>
    <row r="273" spans="1:7" x14ac:dyDescent="0.3">
      <c r="A273">
        <v>449</v>
      </c>
      <c r="B273">
        <v>0.26007873775444806</v>
      </c>
      <c r="C273">
        <v>0.30430005798516802</v>
      </c>
      <c r="D273" s="4">
        <f>-LN(B273)/F$3</f>
        <v>0.56115452345646943</v>
      </c>
      <c r="E273" s="4">
        <f>-LN(C273)/D$4</f>
        <v>0.2478627149013731</v>
      </c>
      <c r="F273" s="8">
        <v>3</v>
      </c>
      <c r="G273" s="4">
        <v>78.363754328133609</v>
      </c>
    </row>
    <row r="274" spans="1:7" x14ac:dyDescent="0.3">
      <c r="A274">
        <v>450</v>
      </c>
      <c r="B274">
        <v>9.5492416150395221E-2</v>
      </c>
      <c r="C274">
        <v>0.52754295480208746</v>
      </c>
      <c r="D274" s="4">
        <f>-LN(B274)/F$3</f>
        <v>0.97862851945270912</v>
      </c>
      <c r="E274" s="4">
        <f>-LN(C274)/D$4</f>
        <v>0.13323437209225009</v>
      </c>
      <c r="F274" s="8">
        <v>3</v>
      </c>
      <c r="G274" s="4">
        <v>79.342382847586322</v>
      </c>
    </row>
    <row r="275" spans="1:7" x14ac:dyDescent="0.3">
      <c r="A275">
        <v>105</v>
      </c>
      <c r="B275">
        <v>0.44032105471968747</v>
      </c>
      <c r="C275">
        <v>0.63954588457899719</v>
      </c>
      <c r="D275" s="4">
        <f>-LN(B275)/D$3</f>
        <v>1.1392377060166032</v>
      </c>
      <c r="E275" s="4">
        <f>-LN(C275)/B$4</f>
        <v>9.3124356214015311E-2</v>
      </c>
      <c r="F275" s="8">
        <v>2</v>
      </c>
      <c r="G275" s="4">
        <v>79.350132056818481</v>
      </c>
    </row>
    <row r="276" spans="1:7" x14ac:dyDescent="0.3">
      <c r="A276">
        <v>106</v>
      </c>
      <c r="B276">
        <v>0.58824427014984593</v>
      </c>
      <c r="C276">
        <v>6.6530350657673876E-2</v>
      </c>
      <c r="D276" s="4">
        <f>-LN(B276)/D$3</f>
        <v>0.73696248878312998</v>
      </c>
      <c r="E276" s="4">
        <f>-LN(C276)/B$4</f>
        <v>0.5646035488692186</v>
      </c>
      <c r="F276" s="8">
        <v>2</v>
      </c>
      <c r="G276" s="4">
        <v>80.087094545601616</v>
      </c>
    </row>
    <row r="277" spans="1:7" x14ac:dyDescent="0.3">
      <c r="A277">
        <v>107</v>
      </c>
      <c r="B277">
        <v>0.7669606616412854</v>
      </c>
      <c r="C277">
        <v>0.44730979338969085</v>
      </c>
      <c r="D277" s="4">
        <f>-LN(B277)/D$3</f>
        <v>0.36849967712981219</v>
      </c>
      <c r="E277" s="4">
        <f>-LN(C277)/B$4</f>
        <v>0.16760497381835068</v>
      </c>
      <c r="F277" s="8">
        <v>2</v>
      </c>
      <c r="G277" s="4">
        <v>80.455594222731435</v>
      </c>
    </row>
    <row r="278" spans="1:7" x14ac:dyDescent="0.3">
      <c r="A278">
        <v>451</v>
      </c>
      <c r="B278">
        <v>1.3519699697866757E-2</v>
      </c>
      <c r="C278">
        <v>0.13190099795525986</v>
      </c>
      <c r="D278" s="4">
        <f>-LN(B278)/F$3</f>
        <v>1.7931697584626036</v>
      </c>
      <c r="E278" s="4">
        <f>-LN(C278)/D$4</f>
        <v>0.42202159443511517</v>
      </c>
      <c r="F278" s="8">
        <v>3</v>
      </c>
      <c r="G278" s="4">
        <v>81.135552606048918</v>
      </c>
    </row>
    <row r="279" spans="1:7" x14ac:dyDescent="0.3">
      <c r="A279">
        <v>452</v>
      </c>
      <c r="B279">
        <v>7.7852717673268831E-2</v>
      </c>
      <c r="C279">
        <v>0.65242469557786797</v>
      </c>
      <c r="D279" s="4">
        <f>-LN(B279)/F$3</f>
        <v>1.0637235300889887</v>
      </c>
      <c r="E279" s="4">
        <f>-LN(C279)/D$4</f>
        <v>8.8970740733644346E-2</v>
      </c>
      <c r="F279" s="8">
        <v>3</v>
      </c>
      <c r="G279" s="4">
        <v>82.199276136137911</v>
      </c>
    </row>
    <row r="280" spans="1:7" x14ac:dyDescent="0.3">
      <c r="A280">
        <v>453</v>
      </c>
      <c r="B280">
        <v>0.6555986205633717</v>
      </c>
      <c r="C280">
        <v>0.1227759636219367</v>
      </c>
      <c r="D280" s="4">
        <f>-LN(B280)/F$3</f>
        <v>0.17591939008224647</v>
      </c>
      <c r="E280" s="4">
        <f>-LN(C280)/D$4</f>
        <v>0.43695708716783244</v>
      </c>
      <c r="F280" s="8">
        <v>3</v>
      </c>
      <c r="G280" s="4">
        <v>82.375195526220153</v>
      </c>
    </row>
    <row r="281" spans="1:7" x14ac:dyDescent="0.3">
      <c r="A281">
        <v>454</v>
      </c>
      <c r="B281">
        <v>0.43189794610431226</v>
      </c>
      <c r="C281">
        <v>1.7792291024506364E-2</v>
      </c>
      <c r="D281" s="4">
        <f>-LN(B281)/F$3</f>
        <v>0.34981914771490114</v>
      </c>
      <c r="E281" s="4">
        <f>-LN(C281)/D$4</f>
        <v>0.83937291750101917</v>
      </c>
      <c r="F281" s="8">
        <v>3</v>
      </c>
      <c r="G281" s="4">
        <v>82.72501467393505</v>
      </c>
    </row>
    <row r="282" spans="1:7" x14ac:dyDescent="0.3">
      <c r="A282">
        <v>455</v>
      </c>
      <c r="B282">
        <v>0.60924100466933195</v>
      </c>
      <c r="C282">
        <v>0.70897549363689072</v>
      </c>
      <c r="D282" s="4">
        <f>-LN(B282)/F$3</f>
        <v>0.20647556299280428</v>
      </c>
      <c r="E282" s="4">
        <f>-LN(C282)/D$4</f>
        <v>7.1652982861337339E-2</v>
      </c>
      <c r="F282" s="8">
        <v>3</v>
      </c>
      <c r="G282" s="4">
        <v>82.931490236927857</v>
      </c>
    </row>
    <row r="283" spans="1:7" x14ac:dyDescent="0.3">
      <c r="A283">
        <v>456</v>
      </c>
      <c r="B283">
        <v>0.95449690237128815</v>
      </c>
      <c r="C283">
        <v>0.12356944486831263</v>
      </c>
      <c r="D283" s="4">
        <f>-LN(B283)/F$3</f>
        <v>1.9404533796241373E-2</v>
      </c>
      <c r="E283" s="4">
        <f>-LN(C283)/D$4</f>
        <v>0.43561499465067138</v>
      </c>
      <c r="F283" s="8">
        <v>3</v>
      </c>
      <c r="G283" s="4">
        <v>82.950894770724105</v>
      </c>
    </row>
    <row r="284" spans="1:7" x14ac:dyDescent="0.3">
      <c r="A284">
        <v>457</v>
      </c>
      <c r="B284">
        <v>0.59904782250434885</v>
      </c>
      <c r="C284">
        <v>6.5248573259682002E-2</v>
      </c>
      <c r="D284" s="4">
        <f>-LN(B284)/F$3</f>
        <v>0.21350576950730649</v>
      </c>
      <c r="E284" s="4">
        <f>-LN(C284)/D$4</f>
        <v>0.56865647891049864</v>
      </c>
      <c r="F284" s="8">
        <v>3</v>
      </c>
      <c r="G284" s="4">
        <v>83.164400540231412</v>
      </c>
    </row>
    <row r="285" spans="1:7" x14ac:dyDescent="0.3">
      <c r="A285">
        <v>108</v>
      </c>
      <c r="B285">
        <v>0.12659077730643636</v>
      </c>
      <c r="C285">
        <v>0.20996734519486068</v>
      </c>
      <c r="D285" s="4">
        <f>-LN(B285)/D$3</f>
        <v>2.8705494736193971</v>
      </c>
      <c r="E285" s="4">
        <f>-LN(C285)/B$4</f>
        <v>0.32516734571416556</v>
      </c>
      <c r="F285" s="8">
        <v>2</v>
      </c>
      <c r="G285" s="4">
        <v>83.326143696350826</v>
      </c>
    </row>
    <row r="286" spans="1:7" x14ac:dyDescent="0.3">
      <c r="A286">
        <v>458</v>
      </c>
      <c r="B286">
        <v>0.18842127750480667</v>
      </c>
      <c r="C286">
        <v>0.23392437513351849</v>
      </c>
      <c r="D286" s="4">
        <f>-LN(B286)/F$3</f>
        <v>0.69544791053886645</v>
      </c>
      <c r="E286" s="4">
        <f>-LN(C286)/D$4</f>
        <v>0.30265779146863947</v>
      </c>
      <c r="F286" s="8">
        <v>3</v>
      </c>
      <c r="G286" s="4">
        <v>83.859848450770272</v>
      </c>
    </row>
    <row r="287" spans="1:7" x14ac:dyDescent="0.3">
      <c r="A287">
        <v>459</v>
      </c>
      <c r="B287">
        <v>0.65919980468153938</v>
      </c>
      <c r="C287">
        <v>0.59578234199041724</v>
      </c>
      <c r="D287" s="4">
        <f>-LN(B287)/F$3</f>
        <v>0.17363691528463646</v>
      </c>
      <c r="E287" s="4">
        <f>-LN(C287)/D$4</f>
        <v>0.10789164096259864</v>
      </c>
      <c r="F287" s="8">
        <v>3</v>
      </c>
      <c r="G287" s="4">
        <v>84.033485366054904</v>
      </c>
    </row>
    <row r="288" spans="1:7" x14ac:dyDescent="0.3">
      <c r="A288">
        <v>109</v>
      </c>
      <c r="B288">
        <v>0.57066560869167149</v>
      </c>
      <c r="C288">
        <v>3.671376689962462E-2</v>
      </c>
      <c r="D288" s="4">
        <f>-LN(B288)/D$3</f>
        <v>0.779099812331144</v>
      </c>
      <c r="E288" s="4">
        <f>-LN(C288)/B$4</f>
        <v>0.68845905716264688</v>
      </c>
      <c r="F288" s="8">
        <v>2</v>
      </c>
      <c r="G288" s="4">
        <v>84.105243508681966</v>
      </c>
    </row>
    <row r="289" spans="1:7" x14ac:dyDescent="0.3">
      <c r="A289">
        <v>460</v>
      </c>
      <c r="B289">
        <v>0.60567033906064027</v>
      </c>
      <c r="C289">
        <v>0.85934018982512894</v>
      </c>
      <c r="D289" s="4">
        <f>-LN(B289)/F$3</f>
        <v>0.2089247649504988</v>
      </c>
      <c r="E289" s="4">
        <f>-LN(C289)/D$4</f>
        <v>3.1581334444356506E-2</v>
      </c>
      <c r="F289" s="8">
        <v>3</v>
      </c>
      <c r="G289" s="4">
        <v>84.2424101310054</v>
      </c>
    </row>
    <row r="290" spans="1:7" x14ac:dyDescent="0.3">
      <c r="A290">
        <v>461</v>
      </c>
      <c r="B290">
        <v>0.96298104800561546</v>
      </c>
      <c r="C290">
        <v>0.66353343302713097</v>
      </c>
      <c r="D290" s="4">
        <f>-LN(B290)/F$3</f>
        <v>1.5717311474160268E-2</v>
      </c>
      <c r="E290" s="4">
        <f>-LN(C290)/D$4</f>
        <v>8.5453341164882957E-2</v>
      </c>
      <c r="F290" s="8">
        <v>3</v>
      </c>
      <c r="G290" s="4">
        <v>84.258127442479562</v>
      </c>
    </row>
    <row r="291" spans="1:7" x14ac:dyDescent="0.3">
      <c r="A291">
        <v>462</v>
      </c>
      <c r="B291">
        <v>0.98226874599444558</v>
      </c>
      <c r="C291">
        <v>4.0192876979888305E-2</v>
      </c>
      <c r="D291" s="4">
        <f>-LN(B291)/F$3</f>
        <v>7.4543066570599038E-3</v>
      </c>
      <c r="E291" s="4">
        <f>-LN(C291)/D$4</f>
        <v>0.66959697679418817</v>
      </c>
      <c r="F291" s="8">
        <v>3</v>
      </c>
      <c r="G291" s="4">
        <v>84.265581749136629</v>
      </c>
    </row>
    <row r="292" spans="1:7" x14ac:dyDescent="0.3">
      <c r="A292">
        <v>110</v>
      </c>
      <c r="B292">
        <v>0.53813287759025852</v>
      </c>
      <c r="C292">
        <v>0.22327341532639547</v>
      </c>
      <c r="D292" s="4">
        <f>-LN(B292)/D$3</f>
        <v>0.86062467353813943</v>
      </c>
      <c r="E292" s="4">
        <f>-LN(C292)/B$4</f>
        <v>0.31236628767596408</v>
      </c>
      <c r="F292" s="8">
        <v>2</v>
      </c>
      <c r="G292" s="4">
        <v>84.965868182220106</v>
      </c>
    </row>
    <row r="293" spans="1:7" x14ac:dyDescent="0.3">
      <c r="A293">
        <v>463</v>
      </c>
      <c r="B293">
        <v>0.10736411633655812</v>
      </c>
      <c r="C293">
        <v>0.32126834925382242</v>
      </c>
      <c r="D293" s="4">
        <f>-LN(B293)/F$3</f>
        <v>0.92980386044078345</v>
      </c>
      <c r="E293" s="4">
        <f>-LN(C293)/D$4</f>
        <v>0.23655802627167902</v>
      </c>
      <c r="F293" s="8">
        <v>3</v>
      </c>
      <c r="G293" s="4">
        <v>85.195385609577414</v>
      </c>
    </row>
    <row r="294" spans="1:7" x14ac:dyDescent="0.3">
      <c r="A294">
        <v>111</v>
      </c>
      <c r="B294">
        <v>0.63093966490676601</v>
      </c>
      <c r="C294">
        <v>0.12939848017822811</v>
      </c>
      <c r="D294" s="4">
        <f>-LN(B294)/D$3</f>
        <v>0.63964588781521348</v>
      </c>
      <c r="E294" s="4">
        <f>-LN(C294)/B$4</f>
        <v>0.42601221711028758</v>
      </c>
      <c r="F294" s="8">
        <v>2</v>
      </c>
      <c r="G294" s="4">
        <v>85.605514070035326</v>
      </c>
    </row>
    <row r="295" spans="1:7" x14ac:dyDescent="0.3">
      <c r="A295">
        <v>464</v>
      </c>
      <c r="B295">
        <v>0.31339457380901514</v>
      </c>
      <c r="C295">
        <v>0.40818506424146245</v>
      </c>
      <c r="D295" s="4">
        <f>-LN(B295)/F$3</f>
        <v>0.48345510964878707</v>
      </c>
      <c r="E295" s="4">
        <f>-LN(C295)/D$4</f>
        <v>0.18667387887316181</v>
      </c>
      <c r="F295" s="8">
        <v>3</v>
      </c>
      <c r="G295" s="4">
        <v>85.678840719226201</v>
      </c>
    </row>
    <row r="296" spans="1:7" x14ac:dyDescent="0.3">
      <c r="A296">
        <v>465</v>
      </c>
      <c r="B296">
        <v>6.0029908139286478E-2</v>
      </c>
      <c r="C296">
        <v>0.36640522476882231</v>
      </c>
      <c r="D296" s="4">
        <f>-LN(B296)/F$3</f>
        <v>1.1720468216526354</v>
      </c>
      <c r="E296" s="4">
        <f>-LN(C296)/D$4</f>
        <v>0.2091698721965824</v>
      </c>
      <c r="F296" s="8">
        <v>3</v>
      </c>
      <c r="G296" s="4">
        <v>86.85088754087883</v>
      </c>
    </row>
    <row r="297" spans="1:7" x14ac:dyDescent="0.3">
      <c r="A297">
        <v>466</v>
      </c>
      <c r="B297">
        <v>0.89928891872920924</v>
      </c>
      <c r="C297">
        <v>0.30722983489486372</v>
      </c>
      <c r="D297" s="4">
        <f>-LN(B297)/F$3</f>
        <v>4.4229549268561194E-2</v>
      </c>
      <c r="E297" s="4">
        <f>-LN(C297)/D$4</f>
        <v>0.24586649242207517</v>
      </c>
      <c r="F297" s="8">
        <v>3</v>
      </c>
      <c r="G297" s="4">
        <v>86.895117090147394</v>
      </c>
    </row>
    <row r="298" spans="1:7" x14ac:dyDescent="0.3">
      <c r="A298">
        <v>467</v>
      </c>
      <c r="B298">
        <v>0.12414929654835657</v>
      </c>
      <c r="C298">
        <v>0.12161626026184881</v>
      </c>
      <c r="D298" s="4">
        <f>-LN(B298)/F$3</f>
        <v>0.86927934716122224</v>
      </c>
      <c r="E298" s="4">
        <f>-LN(C298)/D$4</f>
        <v>0.43893429148563923</v>
      </c>
      <c r="F298" s="8">
        <v>3</v>
      </c>
      <c r="G298" s="4">
        <v>87.764396437308619</v>
      </c>
    </row>
    <row r="299" spans="1:7" x14ac:dyDescent="0.3">
      <c r="A299">
        <v>468</v>
      </c>
      <c r="B299">
        <v>0.78167058320871607</v>
      </c>
      <c r="C299">
        <v>1.718192083498642E-2</v>
      </c>
      <c r="D299" s="4">
        <f>-LN(B299)/F$3</f>
        <v>0.10263411511702658</v>
      </c>
      <c r="E299" s="4">
        <f>-LN(C299)/D$4</f>
        <v>0.84664532546160287</v>
      </c>
      <c r="F299" s="8">
        <v>3</v>
      </c>
      <c r="G299" s="4">
        <v>87.867030552425646</v>
      </c>
    </row>
    <row r="300" spans="1:7" x14ac:dyDescent="0.3">
      <c r="A300">
        <v>112</v>
      </c>
      <c r="B300">
        <v>0.18478957487716299</v>
      </c>
      <c r="C300">
        <v>0.11481063264870144</v>
      </c>
      <c r="D300" s="4">
        <f>-LN(B300)/D$3</f>
        <v>2.3451910199558212</v>
      </c>
      <c r="E300" s="4">
        <f>-LN(C300)/B$4</f>
        <v>0.45093149593633503</v>
      </c>
      <c r="F300" s="8">
        <v>2</v>
      </c>
      <c r="G300" s="4">
        <v>87.950705089991146</v>
      </c>
    </row>
    <row r="301" spans="1:7" x14ac:dyDescent="0.3">
      <c r="A301">
        <v>469</v>
      </c>
      <c r="B301">
        <v>0.63240455336161383</v>
      </c>
      <c r="C301">
        <v>6.5889461958677939E-2</v>
      </c>
      <c r="D301" s="4">
        <f>-LN(B301)/F$3</f>
        <v>0.19092748897653616</v>
      </c>
      <c r="E301" s="4">
        <f>-LN(C301)/D$4</f>
        <v>0.56662015830012014</v>
      </c>
      <c r="F301" s="8">
        <v>3</v>
      </c>
      <c r="G301" s="4">
        <v>88.057958041402188</v>
      </c>
    </row>
    <row r="302" spans="1:7" x14ac:dyDescent="0.3">
      <c r="A302">
        <v>470</v>
      </c>
      <c r="B302">
        <v>0.65105136265144814</v>
      </c>
      <c r="C302">
        <v>0.9591967528305918</v>
      </c>
      <c r="D302" s="4">
        <f>-LN(B302)/F$3</f>
        <v>0.17881947575156509</v>
      </c>
      <c r="E302" s="4">
        <f>-LN(C302)/D$4</f>
        <v>8.6789709507855313E-3</v>
      </c>
      <c r="F302" s="8">
        <v>3</v>
      </c>
      <c r="G302" s="4">
        <v>88.236777517153755</v>
      </c>
    </row>
    <row r="303" spans="1:7" x14ac:dyDescent="0.3">
      <c r="A303">
        <v>471</v>
      </c>
      <c r="B303">
        <v>0.26102481154820401</v>
      </c>
      <c r="C303">
        <v>0.92422254097109902</v>
      </c>
      <c r="D303" s="4">
        <f>-LN(B303)/F$3</f>
        <v>0.55964158865608427</v>
      </c>
      <c r="E303" s="4">
        <f>-LN(C303)/D$4</f>
        <v>1.6417164819205538E-2</v>
      </c>
      <c r="F303" s="8">
        <v>3</v>
      </c>
      <c r="G303" s="4">
        <v>88.796419105809832</v>
      </c>
    </row>
    <row r="304" spans="1:7" x14ac:dyDescent="0.3">
      <c r="A304">
        <v>472</v>
      </c>
      <c r="B304">
        <v>0.79808954130680254</v>
      </c>
      <c r="C304">
        <v>0.30509353923154392</v>
      </c>
      <c r="D304" s="4">
        <f>-LN(B304)/F$3</f>
        <v>9.3972700281540922E-2</v>
      </c>
      <c r="E304" s="4">
        <f>-LN(C304)/D$4</f>
        <v>0.24732017987254232</v>
      </c>
      <c r="F304" s="8">
        <v>3</v>
      </c>
      <c r="G304" s="4">
        <v>88.890391806091372</v>
      </c>
    </row>
    <row r="305" spans="1:7" x14ac:dyDescent="0.3">
      <c r="A305">
        <v>20</v>
      </c>
      <c r="B305">
        <v>2.2858363597521896E-2</v>
      </c>
      <c r="C305">
        <v>5.2186651203955201E-2</v>
      </c>
      <c r="D305" s="4">
        <f>-LN(B305)/B$3</f>
        <v>15.743492528492352</v>
      </c>
      <c r="E305" s="4">
        <f>-LN(C305)/B$4</f>
        <v>0.6151934460122247</v>
      </c>
      <c r="F305" s="8">
        <v>1</v>
      </c>
      <c r="G305" s="4">
        <v>88.980688080085827</v>
      </c>
    </row>
    <row r="306" spans="1:7" x14ac:dyDescent="0.3">
      <c r="A306">
        <v>473</v>
      </c>
      <c r="B306">
        <v>0.49147007660145881</v>
      </c>
      <c r="C306">
        <v>0.2032532731101413</v>
      </c>
      <c r="D306" s="4">
        <f>-LN(B306)/F$3</f>
        <v>0.29598092626489853</v>
      </c>
      <c r="E306" s="4">
        <f>-LN(C306)/D$4</f>
        <v>0.3319380055876977</v>
      </c>
      <c r="F306" s="8">
        <v>3</v>
      </c>
      <c r="G306" s="4">
        <v>89.186372732356276</v>
      </c>
    </row>
    <row r="307" spans="1:7" x14ac:dyDescent="0.3">
      <c r="A307">
        <v>474</v>
      </c>
      <c r="B307">
        <v>0.78038880581072423</v>
      </c>
      <c r="C307">
        <v>0.28031250953703424</v>
      </c>
      <c r="D307" s="4">
        <f>-LN(B307)/F$3</f>
        <v>0.10331792271032836</v>
      </c>
      <c r="E307" s="4">
        <f>-LN(C307)/D$4</f>
        <v>0.26496879014711622</v>
      </c>
      <c r="F307" s="8">
        <v>3</v>
      </c>
      <c r="G307" s="4">
        <v>89.289690655066607</v>
      </c>
    </row>
    <row r="308" spans="1:7" x14ac:dyDescent="0.3">
      <c r="A308">
        <v>475</v>
      </c>
      <c r="B308">
        <v>0.45829645680104986</v>
      </c>
      <c r="C308">
        <v>0.55232398449659714</v>
      </c>
      <c r="D308" s="4">
        <f>-LN(B308)/F$3</f>
        <v>0.32509959111462633</v>
      </c>
      <c r="E308" s="4">
        <f>-LN(C308)/D$4</f>
        <v>0.12367093259256362</v>
      </c>
      <c r="F308" s="8">
        <v>3</v>
      </c>
      <c r="G308" s="4">
        <v>89.614790246181229</v>
      </c>
    </row>
    <row r="309" spans="1:7" x14ac:dyDescent="0.3">
      <c r="A309">
        <v>476</v>
      </c>
      <c r="B309">
        <v>0.33518478957487718</v>
      </c>
      <c r="C309">
        <v>0.27307962279122289</v>
      </c>
      <c r="D309" s="4">
        <f>-LN(B309)/F$3</f>
        <v>0.45544720356959917</v>
      </c>
      <c r="E309" s="4">
        <f>-LN(C309)/D$4</f>
        <v>0.27041497244695079</v>
      </c>
      <c r="F309" s="8">
        <v>3</v>
      </c>
      <c r="G309" s="4">
        <v>90.070237449750834</v>
      </c>
    </row>
    <row r="310" spans="1:7" x14ac:dyDescent="0.3">
      <c r="A310">
        <v>477</v>
      </c>
      <c r="B310">
        <v>0.83935056611835079</v>
      </c>
      <c r="C310">
        <v>0.86123233741264071</v>
      </c>
      <c r="D310" s="4">
        <f>-LN(B310)/F$3</f>
        <v>7.2969509059004498E-2</v>
      </c>
      <c r="E310" s="4">
        <f>-LN(C310)/D$4</f>
        <v>3.1123117697620616E-2</v>
      </c>
      <c r="F310" s="8">
        <v>3</v>
      </c>
      <c r="G310" s="4">
        <v>90.143206958809841</v>
      </c>
    </row>
    <row r="311" spans="1:7" x14ac:dyDescent="0.3">
      <c r="A311">
        <v>478</v>
      </c>
      <c r="B311">
        <v>0.8222602008117923</v>
      </c>
      <c r="C311">
        <v>0.26294747764519183</v>
      </c>
      <c r="D311" s="4">
        <f>-LN(B311)/F$3</f>
        <v>8.1540995006801884E-2</v>
      </c>
      <c r="E311" s="4">
        <f>-LN(C311)/D$4</f>
        <v>0.2782918690664915</v>
      </c>
      <c r="F311" s="8">
        <v>3</v>
      </c>
      <c r="G311" s="4">
        <v>90.224747953816646</v>
      </c>
    </row>
    <row r="312" spans="1:7" x14ac:dyDescent="0.3">
      <c r="A312">
        <v>479</v>
      </c>
      <c r="B312">
        <v>0.18781090731528671</v>
      </c>
      <c r="C312">
        <v>0.80693990905484181</v>
      </c>
      <c r="D312" s="4">
        <f>-LN(B312)/F$3</f>
        <v>0.69679984769724868</v>
      </c>
      <c r="E312" s="4">
        <f>-LN(C312)/D$4</f>
        <v>4.4688765754661117E-2</v>
      </c>
      <c r="F312" s="8">
        <v>3</v>
      </c>
      <c r="G312" s="4">
        <v>90.921547801513896</v>
      </c>
    </row>
    <row r="313" spans="1:7" x14ac:dyDescent="0.3">
      <c r="A313">
        <v>480</v>
      </c>
      <c r="B313">
        <v>0.24726096377452925</v>
      </c>
      <c r="C313">
        <v>0.68489638966032895</v>
      </c>
      <c r="D313" s="4">
        <f>-LN(B313)/F$3</f>
        <v>0.58221290274697846</v>
      </c>
      <c r="E313" s="4">
        <f>-LN(C313)/D$4</f>
        <v>7.8851605860535912E-2</v>
      </c>
      <c r="F313" s="8">
        <v>3</v>
      </c>
      <c r="G313" s="4">
        <v>91.50376070426087</v>
      </c>
    </row>
    <row r="314" spans="1:7" x14ac:dyDescent="0.3">
      <c r="A314">
        <v>113</v>
      </c>
      <c r="B314">
        <v>7.2664571062349317E-2</v>
      </c>
      <c r="C314">
        <v>0.24408703878902555</v>
      </c>
      <c r="D314" s="4">
        <f>-LN(B314)/D$3</f>
        <v>3.6415296442618348</v>
      </c>
      <c r="E314" s="4">
        <f>-LN(C314)/B$4</f>
        <v>0.29379800019762919</v>
      </c>
      <c r="F314" s="8">
        <v>2</v>
      </c>
      <c r="G314" s="4">
        <v>91.592234734252983</v>
      </c>
    </row>
    <row r="315" spans="1:7" x14ac:dyDescent="0.3">
      <c r="A315">
        <v>481</v>
      </c>
      <c r="B315">
        <v>0.80297250282296218</v>
      </c>
      <c r="C315">
        <v>0.74925992614520709</v>
      </c>
      <c r="D315" s="4">
        <f>-LN(B315)/F$3</f>
        <v>9.1431170283960542E-2</v>
      </c>
      <c r="E315" s="4">
        <f>-LN(C315)/D$4</f>
        <v>6.0139442659319878E-2</v>
      </c>
      <c r="F315" s="8">
        <v>3</v>
      </c>
      <c r="G315" s="4">
        <v>91.595191874544824</v>
      </c>
    </row>
    <row r="316" spans="1:7" x14ac:dyDescent="0.3">
      <c r="A316">
        <v>482</v>
      </c>
      <c r="B316">
        <v>0.82570879238257999</v>
      </c>
      <c r="C316">
        <v>0.27741325113681448</v>
      </c>
      <c r="D316" s="4">
        <f>-LN(B316)/F$3</f>
        <v>7.9797133007092666E-2</v>
      </c>
      <c r="E316" s="4">
        <f>-LN(C316)/D$4</f>
        <v>0.26713479232997073</v>
      </c>
      <c r="F316" s="8">
        <v>3</v>
      </c>
      <c r="G316" s="4">
        <v>91.674989007551915</v>
      </c>
    </row>
    <row r="317" spans="1:7" x14ac:dyDescent="0.3">
      <c r="A317">
        <v>483</v>
      </c>
      <c r="B317">
        <v>0.51185644093142491</v>
      </c>
      <c r="C317">
        <v>0.58146916104617452</v>
      </c>
      <c r="D317" s="4">
        <f>-LN(B317)/F$3</f>
        <v>0.27904628419363775</v>
      </c>
      <c r="E317" s="4">
        <f>-LN(C317)/D$4</f>
        <v>0.11295777955922903</v>
      </c>
      <c r="F317" s="8">
        <v>3</v>
      </c>
      <c r="G317" s="4">
        <v>91.954035291745555</v>
      </c>
    </row>
    <row r="318" spans="1:7" x14ac:dyDescent="0.3">
      <c r="A318">
        <v>484</v>
      </c>
      <c r="B318">
        <v>0.21927549058503984</v>
      </c>
      <c r="C318">
        <v>0.34705648976104009</v>
      </c>
      <c r="D318" s="4">
        <f>-LN(B318)/F$3</f>
        <v>0.63226099660094115</v>
      </c>
      <c r="E318" s="4">
        <f>-LN(C318)/D$4</f>
        <v>0.22047244116343614</v>
      </c>
      <c r="F318" s="8">
        <v>3</v>
      </c>
      <c r="G318" s="4">
        <v>92.586296288346503</v>
      </c>
    </row>
    <row r="319" spans="1:7" x14ac:dyDescent="0.3">
      <c r="A319">
        <v>485</v>
      </c>
      <c r="B319">
        <v>0.21286660359508042</v>
      </c>
      <c r="C319">
        <v>0.48713644825586716</v>
      </c>
      <c r="D319" s="4">
        <f>-LN(B319)/F$3</f>
        <v>0.64462065986075723</v>
      </c>
      <c r="E319" s="4">
        <f>-LN(C319)/D$4</f>
        <v>0.1498356278998812</v>
      </c>
      <c r="F319" s="8">
        <v>3</v>
      </c>
      <c r="G319" s="4">
        <v>93.230916948207266</v>
      </c>
    </row>
    <row r="320" spans="1:7" x14ac:dyDescent="0.3">
      <c r="A320">
        <v>21</v>
      </c>
      <c r="B320">
        <v>0.35889767143772699</v>
      </c>
      <c r="C320">
        <v>0.42353587450788904</v>
      </c>
      <c r="D320" s="4">
        <f>-LN(B320)/B$3</f>
        <v>4.2696582037615247</v>
      </c>
      <c r="E320" s="4">
        <f>-LN(C320)/B$4</f>
        <v>0.17898272060331036</v>
      </c>
      <c r="F320" s="8">
        <v>1</v>
      </c>
      <c r="G320" s="4">
        <v>93.25034628384735</v>
      </c>
    </row>
    <row r="321" spans="1:7" x14ac:dyDescent="0.3">
      <c r="A321">
        <v>486</v>
      </c>
      <c r="B321">
        <v>0.14365062410351878</v>
      </c>
      <c r="C321">
        <v>0.84560686056093015</v>
      </c>
      <c r="D321" s="4">
        <f>-LN(B321)/F$3</f>
        <v>0.80848797873093403</v>
      </c>
      <c r="E321" s="4">
        <f>-LN(C321)/D$4</f>
        <v>3.4937652336018393E-2</v>
      </c>
      <c r="F321" s="8">
        <v>3</v>
      </c>
      <c r="G321" s="4">
        <v>94.039404926938204</v>
      </c>
    </row>
    <row r="322" spans="1:7" x14ac:dyDescent="0.3">
      <c r="A322">
        <v>487</v>
      </c>
      <c r="B322">
        <v>0.33887752922147285</v>
      </c>
      <c r="C322">
        <v>0.66609698782311477</v>
      </c>
      <c r="D322" s="4">
        <f>-LN(B322)/F$3</f>
        <v>0.45088187817033248</v>
      </c>
      <c r="E322" s="4">
        <f>-LN(C322)/D$4</f>
        <v>8.4649998267155982E-2</v>
      </c>
      <c r="F322" s="8">
        <v>3</v>
      </c>
      <c r="G322" s="4">
        <v>94.490286805108539</v>
      </c>
    </row>
    <row r="323" spans="1:7" x14ac:dyDescent="0.3">
      <c r="A323">
        <v>114</v>
      </c>
      <c r="B323">
        <v>0.12137211218604084</v>
      </c>
      <c r="C323">
        <v>0.5093539231543931</v>
      </c>
      <c r="D323" s="4">
        <f>-LN(B323)/D$3</f>
        <v>2.929019646038463</v>
      </c>
      <c r="E323" s="4">
        <f>-LN(C323)/B$4</f>
        <v>0.14054420285406319</v>
      </c>
      <c r="F323" s="8">
        <v>2</v>
      </c>
      <c r="G323" s="4">
        <v>94.521254380291452</v>
      </c>
    </row>
    <row r="324" spans="1:7" x14ac:dyDescent="0.3">
      <c r="A324">
        <v>488</v>
      </c>
      <c r="B324">
        <v>0.12384411145359661</v>
      </c>
      <c r="C324">
        <v>0.32111575670644243</v>
      </c>
      <c r="D324" s="4">
        <f>-LN(B324)/F$3</f>
        <v>0.87030486248734329</v>
      </c>
      <c r="E324" s="4">
        <f>-LN(C324)/D$4</f>
        <v>0.23665700168013154</v>
      </c>
      <c r="F324" s="8">
        <v>3</v>
      </c>
      <c r="G324" s="4">
        <v>95.360591667595884</v>
      </c>
    </row>
    <row r="325" spans="1:7" x14ac:dyDescent="0.3">
      <c r="A325">
        <v>22</v>
      </c>
      <c r="B325">
        <v>0.52748191778313547</v>
      </c>
      <c r="C325">
        <v>0.77953428754539633</v>
      </c>
      <c r="D325" s="4">
        <f>-LN(B325)/B$3</f>
        <v>2.6651695554315005</v>
      </c>
      <c r="E325" s="4">
        <f>-LN(C325)/B$4</f>
        <v>5.1887209346588095E-2</v>
      </c>
      <c r="F325" s="8">
        <v>1</v>
      </c>
      <c r="G325" s="4">
        <v>95.915515839278854</v>
      </c>
    </row>
    <row r="326" spans="1:7" x14ac:dyDescent="0.3">
      <c r="A326">
        <v>489</v>
      </c>
      <c r="B326">
        <v>0.15665150914029358</v>
      </c>
      <c r="C326">
        <v>9.3966490676595349E-2</v>
      </c>
      <c r="D326" s="4">
        <f>-LN(B326)/F$3</f>
        <v>0.77238817824795036</v>
      </c>
      <c r="E326" s="4">
        <f>-LN(C326)/D$4</f>
        <v>0.49267021717310078</v>
      </c>
      <c r="F326" s="8">
        <v>3</v>
      </c>
      <c r="G326" s="4">
        <v>96.132979845843835</v>
      </c>
    </row>
    <row r="327" spans="1:7" x14ac:dyDescent="0.3">
      <c r="A327">
        <v>490</v>
      </c>
      <c r="B327">
        <v>0.89645069734794147</v>
      </c>
      <c r="C327">
        <v>0.79940183721427049</v>
      </c>
      <c r="D327" s="4">
        <f>-LN(B327)/F$3</f>
        <v>4.5546659183990083E-2</v>
      </c>
      <c r="E327" s="4">
        <f>-LN(C327)/D$4</f>
        <v>4.6644069680424088E-2</v>
      </c>
      <c r="F327" s="8">
        <v>3</v>
      </c>
      <c r="G327" s="4">
        <v>96.178526505027818</v>
      </c>
    </row>
    <row r="328" spans="1:7" x14ac:dyDescent="0.3">
      <c r="A328">
        <v>491</v>
      </c>
      <c r="B328">
        <v>0.65819269386883139</v>
      </c>
      <c r="C328">
        <v>0.39786980803857541</v>
      </c>
      <c r="D328" s="4">
        <f>-LN(B328)/F$3</f>
        <v>0.17427397612641782</v>
      </c>
      <c r="E328" s="4">
        <f>-LN(C328)/D$4</f>
        <v>0.19200634222762605</v>
      </c>
      <c r="F328" s="8">
        <v>3</v>
      </c>
      <c r="G328" s="4">
        <v>96.352800481154233</v>
      </c>
    </row>
    <row r="329" spans="1:7" x14ac:dyDescent="0.3">
      <c r="A329">
        <v>115</v>
      </c>
      <c r="B329">
        <v>0.25571459089938048</v>
      </c>
      <c r="C329">
        <v>0.52528458510086362</v>
      </c>
      <c r="D329" s="4">
        <f>-LN(B329)/D$3</f>
        <v>1.8940185218640244</v>
      </c>
      <c r="E329" s="4">
        <f>-LN(C329)/B$4</f>
        <v>0.1341281450826862</v>
      </c>
      <c r="F329" s="8">
        <v>2</v>
      </c>
      <c r="G329" s="4">
        <v>96.415272902155479</v>
      </c>
    </row>
    <row r="330" spans="1:7" x14ac:dyDescent="0.3">
      <c r="A330">
        <v>492</v>
      </c>
      <c r="B330">
        <v>0.44282357249671928</v>
      </c>
      <c r="C330">
        <v>0.59840693380535293</v>
      </c>
      <c r="D330" s="4">
        <f>-LN(B330)/F$3</f>
        <v>0.33940993519881263</v>
      </c>
      <c r="E330" s="4">
        <f>-LN(C330)/D$4</f>
        <v>0.10697588857238238</v>
      </c>
      <c r="F330" s="8">
        <v>3</v>
      </c>
      <c r="G330" s="4">
        <v>96.692210416353049</v>
      </c>
    </row>
    <row r="331" spans="1:7" x14ac:dyDescent="0.3">
      <c r="A331">
        <v>493</v>
      </c>
      <c r="B331">
        <v>0.33976256599627674</v>
      </c>
      <c r="C331">
        <v>8.8412121951963865E-2</v>
      </c>
      <c r="D331" s="4">
        <f>-LN(B331)/F$3</f>
        <v>0.44979510026111524</v>
      </c>
      <c r="E331" s="4">
        <f>-LN(C331)/D$4</f>
        <v>0.50536379012209032</v>
      </c>
      <c r="F331" s="8">
        <v>3</v>
      </c>
      <c r="G331" s="4">
        <v>97.142005516614162</v>
      </c>
    </row>
    <row r="332" spans="1:7" x14ac:dyDescent="0.3">
      <c r="A332">
        <v>116</v>
      </c>
      <c r="B332">
        <v>0.25907162694174019</v>
      </c>
      <c r="C332">
        <v>0.22946867275002289</v>
      </c>
      <c r="D332" s="4">
        <f>-LN(B332)/D$3</f>
        <v>1.875903755024189</v>
      </c>
      <c r="E332" s="4">
        <f>-LN(C332)/B$4</f>
        <v>0.30666432520361603</v>
      </c>
      <c r="F332" s="8">
        <v>2</v>
      </c>
      <c r="G332" s="4">
        <v>98.291176657179662</v>
      </c>
    </row>
    <row r="333" spans="1:7" x14ac:dyDescent="0.3">
      <c r="A333">
        <v>117</v>
      </c>
      <c r="B333">
        <v>0.78725547044282362</v>
      </c>
      <c r="C333">
        <v>0.79995117038483843</v>
      </c>
      <c r="D333" s="4">
        <f>-LN(B333)/D$3</f>
        <v>0.33222565309043867</v>
      </c>
      <c r="E333" s="4">
        <f>-LN(C333)/B$4</f>
        <v>4.6500956290832576E-2</v>
      </c>
      <c r="F333" s="8">
        <v>2</v>
      </c>
      <c r="G333" s="4">
        <v>98.623402310270095</v>
      </c>
    </row>
    <row r="334" spans="1:7" x14ac:dyDescent="0.3">
      <c r="A334">
        <v>494</v>
      </c>
      <c r="B334">
        <v>1.5167699209570605E-2</v>
      </c>
      <c r="C334">
        <v>0.60481582079531238</v>
      </c>
      <c r="D334" s="4">
        <f>-LN(B334)/F$3</f>
        <v>1.7452446517744813</v>
      </c>
      <c r="E334" s="4">
        <f>-LN(C334)/D$4</f>
        <v>0.10475651994511233</v>
      </c>
      <c r="F334" s="8">
        <v>3</v>
      </c>
      <c r="G334" s="4">
        <v>98.887250168388647</v>
      </c>
    </row>
    <row r="335" spans="1:7" x14ac:dyDescent="0.3">
      <c r="A335">
        <v>118</v>
      </c>
      <c r="B335">
        <v>0.81597338785973694</v>
      </c>
      <c r="C335">
        <v>0.72243415631580554</v>
      </c>
      <c r="D335" s="4">
        <f>-LN(B335)/D$3</f>
        <v>0.28246324648171084</v>
      </c>
      <c r="E335" s="4">
        <f>-LN(C335)/B$4</f>
        <v>6.7735207557362148E-2</v>
      </c>
      <c r="F335" s="8">
        <v>2</v>
      </c>
      <c r="G335" s="4">
        <v>98.905865556751806</v>
      </c>
    </row>
    <row r="336" spans="1:7" x14ac:dyDescent="0.3">
      <c r="A336">
        <v>119</v>
      </c>
      <c r="B336">
        <v>0.70595416119876708</v>
      </c>
      <c r="C336">
        <v>0.50401318399609363</v>
      </c>
      <c r="D336" s="4">
        <f>-LN(B336)/D$3</f>
        <v>0.48361801538510407</v>
      </c>
      <c r="E336" s="4">
        <f>-LN(C336)/B$4</f>
        <v>0.14274017761051955</v>
      </c>
      <c r="F336" s="8">
        <v>2</v>
      </c>
      <c r="G336" s="4">
        <v>99.389483572136911</v>
      </c>
    </row>
    <row r="337" spans="1:7" x14ac:dyDescent="0.3">
      <c r="A337">
        <v>495</v>
      </c>
      <c r="B337">
        <v>3.4150212103640859E-2</v>
      </c>
      <c r="C337">
        <v>0.81264687032685323</v>
      </c>
      <c r="D337" s="4">
        <f>-LN(B337)/F$3</f>
        <v>1.407077700851441</v>
      </c>
      <c r="E337" s="4">
        <f>-LN(C337)/D$4</f>
        <v>4.322054534058118E-2</v>
      </c>
      <c r="F337" s="8">
        <v>3</v>
      </c>
      <c r="G337" s="4">
        <v>100.29432786924009</v>
      </c>
    </row>
    <row r="338" spans="1:7" x14ac:dyDescent="0.3">
      <c r="A338">
        <v>496</v>
      </c>
      <c r="B338">
        <v>0.90939054536576436</v>
      </c>
      <c r="C338">
        <v>0.26917325357829525</v>
      </c>
      <c r="D338" s="4">
        <f>-LN(B338)/F$3</f>
        <v>3.957526425337473E-2</v>
      </c>
      <c r="E338" s="4">
        <f>-LN(C338)/D$4</f>
        <v>0.27341667528219726</v>
      </c>
      <c r="F338" s="8">
        <v>3</v>
      </c>
      <c r="G338" s="4">
        <v>100.33390313349346</v>
      </c>
    </row>
    <row r="339" spans="1:7" x14ac:dyDescent="0.3">
      <c r="A339">
        <v>497</v>
      </c>
      <c r="B339">
        <v>0.78365428632465595</v>
      </c>
      <c r="C339">
        <v>0.10638752403332621</v>
      </c>
      <c r="D339" s="4">
        <f>-LN(B339)/F$3</f>
        <v>0.10157804883514787</v>
      </c>
      <c r="E339" s="4">
        <f>-LN(C339)/D$4</f>
        <v>0.4668056175573787</v>
      </c>
      <c r="F339" s="8">
        <v>3</v>
      </c>
      <c r="G339" s="4">
        <v>100.43548118232862</v>
      </c>
    </row>
    <row r="340" spans="1:7" x14ac:dyDescent="0.3">
      <c r="A340">
        <v>498</v>
      </c>
      <c r="B340">
        <v>0.27191991943113497</v>
      </c>
      <c r="C340">
        <v>0.13385418256172368</v>
      </c>
      <c r="D340" s="4">
        <f>-LN(B340)/F$3</f>
        <v>0.54260319578772043</v>
      </c>
      <c r="E340" s="4">
        <f>-LN(C340)/D$4</f>
        <v>0.41895922112032302</v>
      </c>
      <c r="F340" s="8">
        <v>3</v>
      </c>
      <c r="G340" s="4">
        <v>100.97808437811634</v>
      </c>
    </row>
    <row r="341" spans="1:7" x14ac:dyDescent="0.3">
      <c r="A341">
        <v>23</v>
      </c>
      <c r="B341">
        <v>0.24509414960173345</v>
      </c>
      <c r="C341">
        <v>0.93975646229438159</v>
      </c>
      <c r="D341" s="4">
        <f>-LN(B341)/B$3</f>
        <v>5.8588035756955072</v>
      </c>
      <c r="E341" s="4">
        <f>-LN(C341)/B$4</f>
        <v>1.294469165653141E-2</v>
      </c>
      <c r="F341" s="8">
        <v>1</v>
      </c>
      <c r="G341" s="4">
        <v>101.77431941497436</v>
      </c>
    </row>
    <row r="342" spans="1:7" x14ac:dyDescent="0.3">
      <c r="A342">
        <v>499</v>
      </c>
      <c r="B342">
        <v>0.14142277291177099</v>
      </c>
      <c r="C342">
        <v>0.45515305032502212</v>
      </c>
      <c r="D342" s="4">
        <f>-LN(B342)/F$3</f>
        <v>0.81500061890127595</v>
      </c>
      <c r="E342" s="4">
        <f>-LN(C342)/D$4</f>
        <v>0.16398365463575912</v>
      </c>
      <c r="F342" s="8">
        <v>3</v>
      </c>
      <c r="G342" s="4">
        <v>101.79308499701762</v>
      </c>
    </row>
    <row r="343" spans="1:7" x14ac:dyDescent="0.3">
      <c r="A343">
        <v>120</v>
      </c>
      <c r="B343">
        <v>0.15982543412579731</v>
      </c>
      <c r="C343">
        <v>0.66005432294686728</v>
      </c>
      <c r="D343" s="4">
        <f>-LN(B343)/D$3</f>
        <v>2.5467681889943004</v>
      </c>
      <c r="E343" s="4">
        <f>-LN(C343)/B$4</f>
        <v>8.6548570802810088E-2</v>
      </c>
      <c r="F343" s="8">
        <v>2</v>
      </c>
      <c r="G343" s="4">
        <v>101.93625176113122</v>
      </c>
    </row>
    <row r="344" spans="1:7" x14ac:dyDescent="0.3">
      <c r="A344">
        <v>121</v>
      </c>
      <c r="B344">
        <v>0.76995147556993315</v>
      </c>
      <c r="C344">
        <v>0.74584185308389539</v>
      </c>
      <c r="D344" s="4">
        <f>-LN(B344)/D$3</f>
        <v>0.36309414563960879</v>
      </c>
      <c r="E344" s="4">
        <f>-LN(C344)/B$4</f>
        <v>6.1092019674423861E-2</v>
      </c>
      <c r="F344" s="8">
        <v>2</v>
      </c>
      <c r="G344" s="4">
        <v>102.29934590677082</v>
      </c>
    </row>
    <row r="345" spans="1:7" x14ac:dyDescent="0.3">
      <c r="A345">
        <v>122</v>
      </c>
      <c r="B345">
        <v>0.49461348307748648</v>
      </c>
      <c r="C345">
        <v>0.15814691610461745</v>
      </c>
      <c r="D345" s="4">
        <f>-LN(B345)/D$3</f>
        <v>0.97774814402397836</v>
      </c>
      <c r="E345" s="4">
        <f>-LN(C345)/B$4</f>
        <v>0.38421475609027678</v>
      </c>
      <c r="F345" s="8">
        <v>2</v>
      </c>
      <c r="G345" s="4">
        <v>103.2770940507948</v>
      </c>
    </row>
    <row r="346" spans="1:7" x14ac:dyDescent="0.3">
      <c r="A346">
        <v>500</v>
      </c>
      <c r="B346">
        <v>2.7375102999969481E-2</v>
      </c>
      <c r="C346">
        <v>0.71709341715750607</v>
      </c>
      <c r="D346" s="4">
        <f>-LN(B346)/F$3</f>
        <v>1.4992172201235783</v>
      </c>
      <c r="E346" s="4">
        <f>-LN(C346)/D$4</f>
        <v>6.9281074572245541E-2</v>
      </c>
      <c r="F346" s="8">
        <v>3</v>
      </c>
      <c r="G346" s="4">
        <v>103.2923022171412</v>
      </c>
    </row>
    <row r="347" spans="1:7" x14ac:dyDescent="0.3">
      <c r="A347">
        <v>501</v>
      </c>
      <c r="B347">
        <v>0.89333780938138985</v>
      </c>
      <c r="C347">
        <v>0.44279305398724328</v>
      </c>
      <c r="D347" s="4">
        <f>-LN(B347)/F$3</f>
        <v>4.6996034856808797E-2</v>
      </c>
      <c r="E347" s="4">
        <f>-LN(C347)/D$4</f>
        <v>0.16971932600827058</v>
      </c>
      <c r="F347" s="8">
        <v>3</v>
      </c>
      <c r="G347" s="4">
        <v>103.339298251998</v>
      </c>
    </row>
    <row r="348" spans="1:7" x14ac:dyDescent="0.3">
      <c r="A348">
        <v>24</v>
      </c>
      <c r="B348">
        <v>0.66188543351542706</v>
      </c>
      <c r="C348">
        <v>0.35993530075991087</v>
      </c>
      <c r="D348" s="4">
        <f>-LN(B348)/B$3</f>
        <v>1.719428329903677</v>
      </c>
      <c r="E348" s="4">
        <f>-LN(C348)/B$4</f>
        <v>0.212881454957278</v>
      </c>
      <c r="F348" s="8">
        <v>1</v>
      </c>
      <c r="G348" s="4">
        <v>103.49374774487804</v>
      </c>
    </row>
    <row r="349" spans="1:7" x14ac:dyDescent="0.3">
      <c r="A349">
        <v>123</v>
      </c>
      <c r="B349">
        <v>0.74480422376171151</v>
      </c>
      <c r="C349">
        <v>0.4175237281411176</v>
      </c>
      <c r="D349" s="4">
        <f>-LN(B349)/D$3</f>
        <v>0.4092137250474111</v>
      </c>
      <c r="E349" s="4">
        <f>-LN(C349)/B$4</f>
        <v>0.18196122967401454</v>
      </c>
      <c r="F349" s="8">
        <v>2</v>
      </c>
      <c r="G349" s="4">
        <v>103.68630777584221</v>
      </c>
    </row>
    <row r="350" spans="1:7" x14ac:dyDescent="0.3">
      <c r="A350">
        <v>124</v>
      </c>
      <c r="B350">
        <v>0.95364238410596025</v>
      </c>
      <c r="C350">
        <v>0.13434247871333965</v>
      </c>
      <c r="D350" s="4">
        <f>-LN(B350)/D$3</f>
        <v>6.5925746165171842E-2</v>
      </c>
      <c r="E350" s="4">
        <f>-LN(C350)/B$4</f>
        <v>0.41820061005603687</v>
      </c>
      <c r="F350" s="8">
        <v>2</v>
      </c>
      <c r="G350" s="4">
        <v>103.75223352200739</v>
      </c>
    </row>
    <row r="351" spans="1:7" x14ac:dyDescent="0.3">
      <c r="A351">
        <v>502</v>
      </c>
      <c r="B351">
        <v>0.20197149571214942</v>
      </c>
      <c r="C351">
        <v>0.66441846980193486</v>
      </c>
      <c r="D351" s="4">
        <f>-LN(B351)/F$3</f>
        <v>0.66651195911409433</v>
      </c>
      <c r="E351" s="4">
        <f>-LN(C351)/D$4</f>
        <v>8.5175646335236929E-2</v>
      </c>
      <c r="F351" s="8">
        <v>3</v>
      </c>
      <c r="G351" s="4">
        <v>104.00581021111209</v>
      </c>
    </row>
    <row r="352" spans="1:7" x14ac:dyDescent="0.3">
      <c r="A352">
        <v>503</v>
      </c>
      <c r="B352">
        <v>0.62254707480086668</v>
      </c>
      <c r="C352">
        <v>0.50392162846766564</v>
      </c>
      <c r="D352" s="4">
        <f>-LN(B352)/F$3</f>
        <v>0.19747334638850816</v>
      </c>
      <c r="E352" s="4">
        <f>-LN(C352)/D$4</f>
        <v>0.14277802543210305</v>
      </c>
      <c r="F352" s="8">
        <v>3</v>
      </c>
      <c r="G352" s="4">
        <v>104.2032835575006</v>
      </c>
    </row>
    <row r="353" spans="1:7" x14ac:dyDescent="0.3">
      <c r="A353">
        <v>504</v>
      </c>
      <c r="B353">
        <v>0.62361522263252667</v>
      </c>
      <c r="C353">
        <v>0.87023529770805996</v>
      </c>
      <c r="D353" s="4">
        <f>-LN(B353)/F$3</f>
        <v>0.19675905466833951</v>
      </c>
      <c r="E353" s="4">
        <f>-LN(C353)/D$4</f>
        <v>2.8956593075988465E-2</v>
      </c>
      <c r="F353" s="8">
        <v>3</v>
      </c>
      <c r="G353" s="4">
        <v>104.40004261216893</v>
      </c>
    </row>
    <row r="354" spans="1:7" x14ac:dyDescent="0.3">
      <c r="A354">
        <v>505</v>
      </c>
      <c r="B354">
        <v>0.42539750358592487</v>
      </c>
      <c r="C354">
        <v>0.42316965239417709</v>
      </c>
      <c r="D354" s="4">
        <f>-LN(B354)/F$3</f>
        <v>0.35613801859395727</v>
      </c>
      <c r="E354" s="4">
        <f>-LN(C354)/D$4</f>
        <v>0.17916293976103084</v>
      </c>
      <c r="F354" s="8">
        <v>3</v>
      </c>
      <c r="G354" s="4">
        <v>104.75618063076288</v>
      </c>
    </row>
    <row r="355" spans="1:7" x14ac:dyDescent="0.3">
      <c r="A355">
        <v>506</v>
      </c>
      <c r="B355">
        <v>0.32532731101413009</v>
      </c>
      <c r="C355">
        <v>0.3903012176885281</v>
      </c>
      <c r="D355" s="4">
        <f>-LN(B355)/F$3</f>
        <v>0.46788478859814514</v>
      </c>
      <c r="E355" s="4">
        <f>-LN(C355)/D$4</f>
        <v>0.19600760102542997</v>
      </c>
      <c r="F355" s="8">
        <v>3</v>
      </c>
      <c r="G355" s="4">
        <v>105.22406541936103</v>
      </c>
    </row>
    <row r="356" spans="1:7" x14ac:dyDescent="0.3">
      <c r="A356">
        <v>125</v>
      </c>
      <c r="B356">
        <v>0.25318155461287273</v>
      </c>
      <c r="C356">
        <v>4.7273171178319653E-2</v>
      </c>
      <c r="D356" s="4">
        <f>-LN(B356)/D$3</f>
        <v>1.9078450561750286</v>
      </c>
      <c r="E356" s="4">
        <f>-LN(C356)/B$4</f>
        <v>0.63579423957052394</v>
      </c>
      <c r="F356" s="8">
        <v>2</v>
      </c>
      <c r="G356" s="4">
        <v>105.66007857818242</v>
      </c>
    </row>
    <row r="357" spans="1:7" x14ac:dyDescent="0.3">
      <c r="A357">
        <v>126</v>
      </c>
      <c r="B357">
        <v>0.66377758110293894</v>
      </c>
      <c r="C357">
        <v>0.97341837824640642</v>
      </c>
      <c r="D357" s="4">
        <f>-LN(B357)/D$3</f>
        <v>0.56917799144243575</v>
      </c>
      <c r="E357" s="4">
        <f>-LN(C357)/B$4</f>
        <v>5.6127711029568652E-3</v>
      </c>
      <c r="F357" s="8">
        <v>2</v>
      </c>
      <c r="G357" s="4">
        <v>106.22925656962485</v>
      </c>
    </row>
    <row r="358" spans="1:7" x14ac:dyDescent="0.3">
      <c r="A358">
        <v>507</v>
      </c>
      <c r="B358">
        <v>4.8982207708975496E-2</v>
      </c>
      <c r="C358">
        <v>0.36622211371196634</v>
      </c>
      <c r="D358" s="4">
        <f>-LN(B358)/F$3</f>
        <v>1.2567908978296949</v>
      </c>
      <c r="E358" s="4">
        <f>-LN(C358)/D$4</f>
        <v>0.20927401283025968</v>
      </c>
      <c r="F358" s="8">
        <v>3</v>
      </c>
      <c r="G358" s="4">
        <v>106.48085631719071</v>
      </c>
    </row>
    <row r="359" spans="1:7" x14ac:dyDescent="0.3">
      <c r="A359">
        <v>25</v>
      </c>
      <c r="B359">
        <v>0.48350474562822354</v>
      </c>
      <c r="C359">
        <v>0.14050721762749108</v>
      </c>
      <c r="D359" s="4">
        <f>-LN(B359)/B$3</f>
        <v>3.0278922874180876</v>
      </c>
      <c r="E359" s="4">
        <f>-LN(C359)/B$4</f>
        <v>0.40885342094033555</v>
      </c>
      <c r="F359" s="8">
        <v>1</v>
      </c>
      <c r="G359" s="4">
        <v>106.52164003229612</v>
      </c>
    </row>
    <row r="360" spans="1:7" x14ac:dyDescent="0.3">
      <c r="A360">
        <v>127</v>
      </c>
      <c r="B360">
        <v>0.74214911343729972</v>
      </c>
      <c r="C360">
        <v>0.13547166356395154</v>
      </c>
      <c r="D360" s="4">
        <f>-LN(B360)/D$3</f>
        <v>0.41417374235975046</v>
      </c>
      <c r="E360" s="4">
        <f>-LN(C360)/B$4</f>
        <v>0.41645683031694763</v>
      </c>
      <c r="F360" s="8">
        <v>2</v>
      </c>
      <c r="G360" s="4">
        <v>106.6434303119846</v>
      </c>
    </row>
    <row r="361" spans="1:7" x14ac:dyDescent="0.3">
      <c r="A361">
        <v>26</v>
      </c>
      <c r="B361">
        <v>0.96035645619067966</v>
      </c>
      <c r="C361">
        <v>0.94430372020630515</v>
      </c>
      <c r="D361" s="4">
        <f>-LN(B361)/B$3</f>
        <v>0.16854481210937811</v>
      </c>
      <c r="E361" s="4">
        <f>-LN(C361)/B$4</f>
        <v>1.1939047307577064E-2</v>
      </c>
      <c r="F361" s="8">
        <v>1</v>
      </c>
      <c r="G361" s="4">
        <v>106.69018484440549</v>
      </c>
    </row>
    <row r="362" spans="1:7" x14ac:dyDescent="0.3">
      <c r="A362">
        <v>508</v>
      </c>
      <c r="B362">
        <v>8.9541306802575757E-2</v>
      </c>
      <c r="C362">
        <v>4.0131839960936305E-2</v>
      </c>
      <c r="D362" s="4">
        <f>-LN(B362)/F$3</f>
        <v>1.0054396798551903</v>
      </c>
      <c r="E362" s="4">
        <f>-LN(C362)/D$4</f>
        <v>0.66991359286323315</v>
      </c>
      <c r="F362" s="8">
        <v>3</v>
      </c>
      <c r="G362" s="4">
        <v>107.4862959970459</v>
      </c>
    </row>
    <row r="363" spans="1:7" x14ac:dyDescent="0.3">
      <c r="A363">
        <v>509</v>
      </c>
      <c r="B363">
        <v>0.38737144077883234</v>
      </c>
      <c r="C363">
        <v>1.1688589129306926E-2</v>
      </c>
      <c r="D363" s="4">
        <f>-LN(B363)/F$3</f>
        <v>0.39515468790300284</v>
      </c>
      <c r="E363" s="4">
        <f>-LN(C363)/D$4</f>
        <v>0.92690462524473705</v>
      </c>
      <c r="F363" s="8">
        <v>3</v>
      </c>
      <c r="G363" s="4">
        <v>107.8814506849489</v>
      </c>
    </row>
    <row r="364" spans="1:7" x14ac:dyDescent="0.3">
      <c r="A364">
        <v>27</v>
      </c>
      <c r="B364">
        <v>0.73155919064912867</v>
      </c>
      <c r="C364">
        <v>0.78945280312509536</v>
      </c>
      <c r="D364" s="4">
        <f>-LN(B364)/B$3</f>
        <v>1.3024047707582243</v>
      </c>
      <c r="E364" s="4">
        <f>-LN(C364)/B$4</f>
        <v>4.9253172456020934E-2</v>
      </c>
      <c r="F364" s="8">
        <v>1</v>
      </c>
      <c r="G364" s="4">
        <v>107.99258961516372</v>
      </c>
    </row>
    <row r="365" spans="1:7" x14ac:dyDescent="0.3">
      <c r="A365">
        <v>128</v>
      </c>
      <c r="B365">
        <v>0.36329233680227058</v>
      </c>
      <c r="C365">
        <v>0.52259895626697594</v>
      </c>
      <c r="D365" s="4">
        <f>-LN(B365)/D$3</f>
        <v>1.4063158795590429</v>
      </c>
      <c r="E365" s="4">
        <f>-LN(C365)/B$4</f>
        <v>0.13519602564386399</v>
      </c>
      <c r="F365" s="8">
        <v>2</v>
      </c>
      <c r="G365" s="4">
        <v>108.04974619154365</v>
      </c>
    </row>
    <row r="366" spans="1:7" x14ac:dyDescent="0.3">
      <c r="A366">
        <v>510</v>
      </c>
      <c r="B366">
        <v>0.57292397839289533</v>
      </c>
      <c r="C366">
        <v>0.22211371196630755</v>
      </c>
      <c r="D366" s="4">
        <f>-LN(B366)/F$3</f>
        <v>0.232084268346259</v>
      </c>
      <c r="E366" s="4">
        <f>-LN(C366)/D$4</f>
        <v>0.31345121087151645</v>
      </c>
      <c r="F366" s="8">
        <v>3</v>
      </c>
      <c r="G366" s="4">
        <v>108.11353495329516</v>
      </c>
    </row>
    <row r="367" spans="1:7" x14ac:dyDescent="0.3">
      <c r="A367">
        <v>511</v>
      </c>
      <c r="B367">
        <v>0.26700643940549945</v>
      </c>
      <c r="C367">
        <v>0.40076906643879512</v>
      </c>
      <c r="D367" s="4">
        <f>-LN(B367)/F$3</f>
        <v>0.55020104302046635</v>
      </c>
      <c r="E367" s="4">
        <f>-LN(C367)/D$4</f>
        <v>0.19049373161122929</v>
      </c>
      <c r="F367" s="8">
        <v>3</v>
      </c>
      <c r="G367" s="4">
        <v>108.66373599631562</v>
      </c>
    </row>
    <row r="368" spans="1:7" x14ac:dyDescent="0.3">
      <c r="A368">
        <v>512</v>
      </c>
      <c r="B368">
        <v>0.46903897213660084</v>
      </c>
      <c r="C368">
        <v>0.38004699850459306</v>
      </c>
      <c r="D368" s="4">
        <f>-LN(B368)/F$3</f>
        <v>0.31544559072836331</v>
      </c>
      <c r="E368" s="4">
        <f>-LN(C368)/D$4</f>
        <v>0.20155424034046571</v>
      </c>
      <c r="F368" s="8">
        <v>3</v>
      </c>
      <c r="G368" s="4">
        <v>108.97918158704398</v>
      </c>
    </row>
    <row r="369" spans="1:7" x14ac:dyDescent="0.3">
      <c r="A369">
        <v>513</v>
      </c>
      <c r="B369">
        <v>0.40021973326822718</v>
      </c>
      <c r="C369">
        <v>0.56196783349101231</v>
      </c>
      <c r="D369" s="4">
        <f>-LN(B369)/F$3</f>
        <v>0.38155897897159136</v>
      </c>
      <c r="E369" s="4">
        <f>-LN(C369)/D$4</f>
        <v>0.1200647221890818</v>
      </c>
      <c r="F369" s="8">
        <v>3</v>
      </c>
      <c r="G369" s="4">
        <v>109.36074056601558</v>
      </c>
    </row>
    <row r="370" spans="1:7" x14ac:dyDescent="0.3">
      <c r="A370">
        <v>514</v>
      </c>
      <c r="B370">
        <v>0.32450331125827814</v>
      </c>
      <c r="C370">
        <v>0.16031373027741325</v>
      </c>
      <c r="D370" s="4">
        <f>-LN(B370)/F$3</f>
        <v>0.46894147446012413</v>
      </c>
      <c r="E370" s="4">
        <f>-LN(C370)/D$4</f>
        <v>0.38137970195862969</v>
      </c>
      <c r="F370" s="8">
        <v>3</v>
      </c>
      <c r="G370" s="4">
        <v>109.8296820404757</v>
      </c>
    </row>
    <row r="371" spans="1:7" x14ac:dyDescent="0.3">
      <c r="A371">
        <v>515</v>
      </c>
      <c r="B371">
        <v>0.90945158238471635</v>
      </c>
      <c r="C371">
        <v>0.92284920804467907</v>
      </c>
      <c r="D371" s="4">
        <f>-LN(B371)/F$3</f>
        <v>3.954729910912002E-2</v>
      </c>
      <c r="E371" s="4">
        <f>-LN(C371)/D$4</f>
        <v>1.6726964456618261E-2</v>
      </c>
      <c r="F371" s="8">
        <v>3</v>
      </c>
      <c r="G371" s="4">
        <v>109.86922933958482</v>
      </c>
    </row>
    <row r="372" spans="1:7" x14ac:dyDescent="0.3">
      <c r="A372">
        <v>516</v>
      </c>
      <c r="B372">
        <v>4.7639393292031616E-2</v>
      </c>
      <c r="C372">
        <v>0.49320963164159065</v>
      </c>
      <c r="D372" s="4">
        <f>-LN(B372)/F$3</f>
        <v>1.26837302909998</v>
      </c>
      <c r="E372" s="4">
        <f>-LN(C372)/D$4</f>
        <v>0.14725437062640426</v>
      </c>
      <c r="F372" s="8">
        <v>3</v>
      </c>
      <c r="G372" s="4">
        <v>111.1376023686848</v>
      </c>
    </row>
    <row r="373" spans="1:7" x14ac:dyDescent="0.3">
      <c r="A373">
        <v>517</v>
      </c>
      <c r="B373">
        <v>0.55497909482100893</v>
      </c>
      <c r="C373">
        <v>0.11609241004669332</v>
      </c>
      <c r="D373" s="4">
        <f>-LN(B373)/F$3</f>
        <v>0.24534368038928936</v>
      </c>
      <c r="E373" s="4">
        <f>-LN(C373)/D$4</f>
        <v>0.44861849306043811</v>
      </c>
      <c r="F373" s="8">
        <v>3</v>
      </c>
      <c r="G373" s="4">
        <v>111.38294604907408</v>
      </c>
    </row>
    <row r="374" spans="1:7" x14ac:dyDescent="0.3">
      <c r="A374">
        <v>518</v>
      </c>
      <c r="B374">
        <v>0.96380504776146736</v>
      </c>
      <c r="C374">
        <v>2.2095400860621967E-2</v>
      </c>
      <c r="D374" s="4">
        <f>-LN(B374)/F$3</f>
        <v>1.5360932264978895E-2</v>
      </c>
      <c r="E374" s="4">
        <f>-LN(C374)/D$4</f>
        <v>0.79424704124368073</v>
      </c>
      <c r="F374" s="8">
        <v>3</v>
      </c>
      <c r="G374" s="4">
        <v>111.39830698133906</v>
      </c>
    </row>
    <row r="375" spans="1:7" x14ac:dyDescent="0.3">
      <c r="A375">
        <v>129</v>
      </c>
      <c r="B375">
        <v>7.1077608569597467E-2</v>
      </c>
      <c r="C375">
        <v>0.15659047212134158</v>
      </c>
      <c r="D375" s="4">
        <f>-LN(B375)/D$3</f>
        <v>3.6721985006542264</v>
      </c>
      <c r="E375" s="4">
        <f>-LN(C375)/B$4</f>
        <v>0.38627527904446229</v>
      </c>
      <c r="F375" s="8">
        <v>2</v>
      </c>
      <c r="G375" s="4">
        <v>111.72194469219788</v>
      </c>
    </row>
    <row r="376" spans="1:7" x14ac:dyDescent="0.3">
      <c r="A376">
        <v>519</v>
      </c>
      <c r="B376">
        <v>0.35477767265846738</v>
      </c>
      <c r="C376">
        <v>0.14944914090395825</v>
      </c>
      <c r="D376" s="4">
        <f>-LN(B376)/F$3</f>
        <v>0.43177664995826115</v>
      </c>
      <c r="E376" s="4">
        <f>-LN(C376)/D$4</f>
        <v>0.3959998205527222</v>
      </c>
      <c r="F376" s="8">
        <v>3</v>
      </c>
      <c r="G376" s="4">
        <v>111.83008363129733</v>
      </c>
    </row>
    <row r="377" spans="1:7" x14ac:dyDescent="0.3">
      <c r="A377">
        <v>520</v>
      </c>
      <c r="B377">
        <v>0.60045167394024479</v>
      </c>
      <c r="C377">
        <v>0.22312082277901546</v>
      </c>
      <c r="D377" s="4">
        <f>-LN(B377)/F$3</f>
        <v>0.21253046544574161</v>
      </c>
      <c r="E377" s="4">
        <f>-LN(C377)/D$4</f>
        <v>0.3125087183462642</v>
      </c>
      <c r="F377" s="8">
        <v>3</v>
      </c>
      <c r="G377" s="4">
        <v>112.04261409674307</v>
      </c>
    </row>
    <row r="378" spans="1:7" x14ac:dyDescent="0.3">
      <c r="A378">
        <v>521</v>
      </c>
      <c r="B378">
        <v>0.29456465346232491</v>
      </c>
      <c r="C378">
        <v>0.15967284157841732</v>
      </c>
      <c r="D378" s="4">
        <f>-LN(B378)/F$3</f>
        <v>0.50927365150435899</v>
      </c>
      <c r="E378" s="4">
        <f>-LN(C378)/D$4</f>
        <v>0.38221422858715609</v>
      </c>
      <c r="F378" s="8">
        <v>3</v>
      </c>
      <c r="G378" s="4">
        <v>112.55188774824742</v>
      </c>
    </row>
    <row r="379" spans="1:7" x14ac:dyDescent="0.3">
      <c r="A379">
        <v>522</v>
      </c>
      <c r="B379">
        <v>0.35770744956816308</v>
      </c>
      <c r="C379">
        <v>0.8026673177282021</v>
      </c>
      <c r="D379" s="4">
        <f>-LN(B379)/F$3</f>
        <v>0.42834991943008488</v>
      </c>
      <c r="E379" s="4">
        <f>-LN(C379)/D$4</f>
        <v>4.5794781270560143E-2</v>
      </c>
      <c r="F379" s="8">
        <v>3</v>
      </c>
      <c r="G379" s="4">
        <v>112.98023766767751</v>
      </c>
    </row>
    <row r="380" spans="1:7" x14ac:dyDescent="0.3">
      <c r="A380">
        <v>523</v>
      </c>
      <c r="B380">
        <v>0.9149143955809198</v>
      </c>
      <c r="C380">
        <v>0.24002807702871792</v>
      </c>
      <c r="D380" s="4">
        <f>-LN(B380)/F$3</f>
        <v>3.7051989510618701E-2</v>
      </c>
      <c r="E380" s="4">
        <f>-LN(C380)/D$4</f>
        <v>0.29729153642979284</v>
      </c>
      <c r="F380" s="8">
        <v>3</v>
      </c>
      <c r="G380" s="4">
        <v>113.01728965718813</v>
      </c>
    </row>
    <row r="381" spans="1:7" x14ac:dyDescent="0.3">
      <c r="A381">
        <v>524</v>
      </c>
      <c r="B381">
        <v>0.9540391247291482</v>
      </c>
      <c r="C381">
        <v>0.15671254615924557</v>
      </c>
      <c r="D381" s="4">
        <f>-LN(B381)/F$3</f>
        <v>1.9604415470125883E-2</v>
      </c>
      <c r="E381" s="4">
        <f>-LN(C381)/D$4</f>
        <v>0.3861129308318178</v>
      </c>
      <c r="F381" s="8">
        <v>3</v>
      </c>
      <c r="G381" s="4">
        <v>113.03689407265826</v>
      </c>
    </row>
    <row r="382" spans="1:7" x14ac:dyDescent="0.3">
      <c r="A382">
        <v>130</v>
      </c>
      <c r="B382">
        <v>0.31366924039429916</v>
      </c>
      <c r="C382">
        <v>0.12204351939451277</v>
      </c>
      <c r="D382" s="4">
        <f>-LN(B382)/D$3</f>
        <v>1.6103003094489015</v>
      </c>
      <c r="E382" s="4">
        <f>-LN(C382)/B$4</f>
        <v>0.43820366281428447</v>
      </c>
      <c r="F382" s="8">
        <v>2</v>
      </c>
      <c r="G382" s="4">
        <v>113.33224500164678</v>
      </c>
    </row>
    <row r="383" spans="1:7" x14ac:dyDescent="0.3">
      <c r="A383">
        <v>525</v>
      </c>
      <c r="B383">
        <v>0.35254982146671959</v>
      </c>
      <c r="C383">
        <v>0.23722037415692618</v>
      </c>
      <c r="D383" s="4">
        <f>-LN(B383)/F$3</f>
        <v>0.43440138717615678</v>
      </c>
      <c r="E383" s="4">
        <f>-LN(C383)/D$4</f>
        <v>0.29974285856774252</v>
      </c>
      <c r="F383" s="8">
        <v>3</v>
      </c>
      <c r="G383" s="4">
        <v>113.47129545983441</v>
      </c>
    </row>
    <row r="384" spans="1:7" x14ac:dyDescent="0.3">
      <c r="A384">
        <v>131</v>
      </c>
      <c r="B384">
        <v>0.74907681508835111</v>
      </c>
      <c r="C384">
        <v>0.3631092257454146</v>
      </c>
      <c r="D384" s="4">
        <f>-LN(B384)/D$3</f>
        <v>0.40126908869893196</v>
      </c>
      <c r="E384" s="4">
        <f>-LN(C384)/B$4</f>
        <v>0.21105241512656939</v>
      </c>
      <c r="F384" s="8">
        <v>2</v>
      </c>
      <c r="G384" s="4">
        <v>113.73351409034572</v>
      </c>
    </row>
    <row r="385" spans="1:7" x14ac:dyDescent="0.3">
      <c r="A385">
        <v>28</v>
      </c>
      <c r="B385">
        <v>0.23224585711233864</v>
      </c>
      <c r="C385">
        <v>0.90591143528550067</v>
      </c>
      <c r="D385" s="4">
        <f>-LN(B385)/B$3</f>
        <v>6.0831614145818849</v>
      </c>
      <c r="E385" s="4">
        <f>-LN(C385)/B$4</f>
        <v>2.0586194013616603E-2</v>
      </c>
      <c r="F385" s="8">
        <v>1</v>
      </c>
      <c r="G385" s="4">
        <v>114.0757510297456</v>
      </c>
    </row>
    <row r="386" spans="1:7" x14ac:dyDescent="0.3">
      <c r="A386">
        <v>526</v>
      </c>
      <c r="B386">
        <v>0.16556291390728478</v>
      </c>
      <c r="C386">
        <v>0.45274208807641836</v>
      </c>
      <c r="D386" s="4">
        <f>-LN(B386)/F$3</f>
        <v>0.74933500497780148</v>
      </c>
      <c r="E386" s="4">
        <f>-LN(C386)/D$4</f>
        <v>0.1650901370063462</v>
      </c>
      <c r="F386" s="8">
        <v>3</v>
      </c>
      <c r="G386" s="4">
        <v>114.2206304648122</v>
      </c>
    </row>
    <row r="387" spans="1:7" x14ac:dyDescent="0.3">
      <c r="A387">
        <v>132</v>
      </c>
      <c r="B387">
        <v>0.66972869045075833</v>
      </c>
      <c r="C387">
        <v>0.50837733085116121</v>
      </c>
      <c r="D387" s="4">
        <f>-LN(B387)/D$3</f>
        <v>0.55678137254590221</v>
      </c>
      <c r="E387" s="4">
        <f>-LN(C387)/B$4</f>
        <v>0.14094402705418713</v>
      </c>
      <c r="F387" s="8">
        <v>2</v>
      </c>
      <c r="G387" s="4">
        <v>114.29029546289162</v>
      </c>
    </row>
    <row r="388" spans="1:7" x14ac:dyDescent="0.3">
      <c r="A388">
        <v>527</v>
      </c>
      <c r="B388">
        <v>0.53242591631824698</v>
      </c>
      <c r="C388">
        <v>8.8808862575151831E-2</v>
      </c>
      <c r="D388" s="4">
        <f>-LN(B388)/F$3</f>
        <v>0.26262979806759174</v>
      </c>
      <c r="E388" s="4">
        <f>-LN(C388)/D$4</f>
        <v>0.50443100628955118</v>
      </c>
      <c r="F388" s="8">
        <v>3</v>
      </c>
      <c r="G388" s="4">
        <v>114.4832602628798</v>
      </c>
    </row>
    <row r="389" spans="1:7" x14ac:dyDescent="0.3">
      <c r="A389">
        <v>133</v>
      </c>
      <c r="B389">
        <v>0.57856990264595476</v>
      </c>
      <c r="C389">
        <v>0.12506485183263649</v>
      </c>
      <c r="D389" s="4">
        <f>-LN(B389)/D$3</f>
        <v>0.75999431297555142</v>
      </c>
      <c r="E389" s="4">
        <f>-LN(C389)/B$4</f>
        <v>0.43310892949094565</v>
      </c>
      <c r="F389" s="8">
        <v>2</v>
      </c>
      <c r="G389" s="4">
        <v>115.05028977586717</v>
      </c>
    </row>
    <row r="390" spans="1:7" x14ac:dyDescent="0.3">
      <c r="A390">
        <v>528</v>
      </c>
      <c r="B390">
        <v>1.9409772026734214E-2</v>
      </c>
      <c r="C390">
        <v>0.87133396404919583</v>
      </c>
      <c r="D390" s="4">
        <f>-LN(B390)/F$3</f>
        <v>1.6424910945896924</v>
      </c>
      <c r="E390" s="4">
        <f>-LN(C390)/D$4</f>
        <v>2.8693739503110584E-2</v>
      </c>
      <c r="F390" s="8">
        <v>3</v>
      </c>
      <c r="G390" s="4">
        <v>116.12575135746948</v>
      </c>
    </row>
    <row r="391" spans="1:7" x14ac:dyDescent="0.3">
      <c r="A391">
        <v>529</v>
      </c>
      <c r="B391">
        <v>0.27948850978118228</v>
      </c>
      <c r="C391">
        <v>0.33582567827387311</v>
      </c>
      <c r="D391" s="4">
        <f>-LN(B391)/F$3</f>
        <v>0.53116420714097634</v>
      </c>
      <c r="E391" s="4">
        <f>-LN(C391)/D$4</f>
        <v>0.22732563923144142</v>
      </c>
      <c r="F391" s="8">
        <v>3</v>
      </c>
      <c r="G391" s="4">
        <v>116.65691556461046</v>
      </c>
    </row>
    <row r="392" spans="1:7" x14ac:dyDescent="0.3">
      <c r="A392">
        <v>29</v>
      </c>
      <c r="B392">
        <v>0.5289162877285073</v>
      </c>
      <c r="C392">
        <v>0.83660390026551101</v>
      </c>
      <c r="D392" s="4">
        <f>-LN(B392)/B$3</f>
        <v>2.6538546079417031</v>
      </c>
      <c r="E392" s="4">
        <f>-LN(C392)/B$4</f>
        <v>3.7167616237813172E-2</v>
      </c>
      <c r="F392" s="8">
        <v>1</v>
      </c>
      <c r="G392" s="4">
        <v>116.72960563768731</v>
      </c>
    </row>
    <row r="393" spans="1:7" x14ac:dyDescent="0.3">
      <c r="A393">
        <v>134</v>
      </c>
      <c r="B393">
        <v>0.28641621143223367</v>
      </c>
      <c r="C393">
        <v>0.64421521652882474</v>
      </c>
      <c r="D393" s="4">
        <f>-LN(B393)/D$3</f>
        <v>1.736540612964965</v>
      </c>
      <c r="E393" s="4">
        <f>-LN(C393)/B$4</f>
        <v>9.1608837822773626E-2</v>
      </c>
      <c r="F393" s="8">
        <v>2</v>
      </c>
      <c r="G393" s="4">
        <v>116.78683038883213</v>
      </c>
    </row>
    <row r="394" spans="1:7" x14ac:dyDescent="0.3">
      <c r="A394">
        <v>530</v>
      </c>
      <c r="B394">
        <v>0.38447218237861264</v>
      </c>
      <c r="C394">
        <v>0.35340433973204749</v>
      </c>
      <c r="D394" s="4">
        <f>-LN(B394)/F$3</f>
        <v>0.39828493340562898</v>
      </c>
      <c r="E394" s="4">
        <f>-LN(C394)/D$4</f>
        <v>0.21669634150591616</v>
      </c>
      <c r="F394" s="8">
        <v>3</v>
      </c>
      <c r="G394" s="4">
        <v>117.05520049801609</v>
      </c>
    </row>
    <row r="395" spans="1:7" x14ac:dyDescent="0.3">
      <c r="A395">
        <v>531</v>
      </c>
      <c r="B395">
        <v>0.76903592028565326</v>
      </c>
      <c r="C395">
        <v>2.5849177526169623E-2</v>
      </c>
      <c r="D395" s="4">
        <f>-LN(B395)/F$3</f>
        <v>0.10942400007621855</v>
      </c>
      <c r="E395" s="4">
        <f>-LN(C395)/D$4</f>
        <v>0.76155760327152699</v>
      </c>
      <c r="F395" s="8">
        <v>3</v>
      </c>
      <c r="G395" s="4">
        <v>117.16462449809231</v>
      </c>
    </row>
    <row r="396" spans="1:7" x14ac:dyDescent="0.3">
      <c r="A396">
        <v>532</v>
      </c>
      <c r="B396">
        <v>0.95190282906582846</v>
      </c>
      <c r="C396">
        <v>0.4574724570451979</v>
      </c>
      <c r="D396" s="4">
        <f>-LN(B396)/F$3</f>
        <v>2.053846654554331E-2</v>
      </c>
      <c r="E396" s="4">
        <f>-LN(C396)/D$4</f>
        <v>0.16292470817890428</v>
      </c>
      <c r="F396" s="8">
        <v>3</v>
      </c>
      <c r="G396" s="4">
        <v>117.18516296463785</v>
      </c>
    </row>
    <row r="397" spans="1:7" x14ac:dyDescent="0.3">
      <c r="A397">
        <v>533</v>
      </c>
      <c r="B397">
        <v>0.58867152928250988</v>
      </c>
      <c r="C397">
        <v>0.44233527634510328</v>
      </c>
      <c r="D397" s="4">
        <f>-LN(B397)/F$3</f>
        <v>0.22078621922130987</v>
      </c>
      <c r="E397" s="4">
        <f>-LN(C397)/D$4</f>
        <v>0.16993482097628276</v>
      </c>
      <c r="F397" s="8">
        <v>3</v>
      </c>
      <c r="G397" s="4">
        <v>117.40594918385916</v>
      </c>
    </row>
    <row r="398" spans="1:7" x14ac:dyDescent="0.3">
      <c r="A398">
        <v>534</v>
      </c>
      <c r="B398">
        <v>3.7659840693380534E-2</v>
      </c>
      <c r="C398">
        <v>0.26923429059724724</v>
      </c>
      <c r="D398" s="4">
        <f>-LN(B398)/F$3</f>
        <v>1.366317077454188</v>
      </c>
      <c r="E398" s="4">
        <f>-LN(C398)/D$4</f>
        <v>0.27336943951885395</v>
      </c>
      <c r="F398" s="8">
        <v>3</v>
      </c>
      <c r="G398" s="4">
        <v>118.77226626131335</v>
      </c>
    </row>
    <row r="399" spans="1:7" x14ac:dyDescent="0.3">
      <c r="A399">
        <v>535</v>
      </c>
      <c r="B399">
        <v>0.36613055818353829</v>
      </c>
      <c r="C399">
        <v>8.2155827509384438E-2</v>
      </c>
      <c r="D399" s="4">
        <f>-LN(B399)/F$3</f>
        <v>0.41865220535018993</v>
      </c>
      <c r="E399" s="4">
        <f>-LN(C399)/D$4</f>
        <v>0.52065364574807615</v>
      </c>
      <c r="F399" s="8">
        <v>3</v>
      </c>
      <c r="G399" s="4">
        <v>119.19091846666353</v>
      </c>
    </row>
    <row r="400" spans="1:7" x14ac:dyDescent="0.3">
      <c r="A400">
        <v>536</v>
      </c>
      <c r="B400">
        <v>0.59389019440290536</v>
      </c>
      <c r="C400">
        <v>0.34794152653584398</v>
      </c>
      <c r="D400" s="4">
        <f>-LN(B400)/F$3</f>
        <v>0.21710868108974496</v>
      </c>
      <c r="E400" s="4">
        <f>-LN(C400)/D$4</f>
        <v>0.21994184177534667</v>
      </c>
      <c r="F400" s="8">
        <v>3</v>
      </c>
      <c r="G400" s="4">
        <v>119.40802714775327</v>
      </c>
    </row>
    <row r="401" spans="1:7" x14ac:dyDescent="0.3">
      <c r="A401">
        <v>537</v>
      </c>
      <c r="B401">
        <v>5.2003540147099216E-2</v>
      </c>
      <c r="C401">
        <v>0.18066957609790338</v>
      </c>
      <c r="D401" s="4">
        <f>-LN(B401)/F$3</f>
        <v>1.2318514512358845</v>
      </c>
      <c r="E401" s="4">
        <f>-LN(C401)/D$4</f>
        <v>0.356476138016111</v>
      </c>
      <c r="F401" s="8">
        <v>3</v>
      </c>
      <c r="G401" s="4">
        <v>120.63987859898916</v>
      </c>
    </row>
    <row r="402" spans="1:7" x14ac:dyDescent="0.3">
      <c r="A402">
        <v>538</v>
      </c>
      <c r="B402">
        <v>0.41126743369853819</v>
      </c>
      <c r="C402">
        <v>6.1281167027802362E-2</v>
      </c>
      <c r="D402" s="4">
        <f>-LN(B402)/F$3</f>
        <v>0.37021316076205846</v>
      </c>
      <c r="E402" s="4">
        <f>-LN(C402)/D$4</f>
        <v>0.58172556448828416</v>
      </c>
      <c r="F402" s="8">
        <v>3</v>
      </c>
      <c r="G402" s="4">
        <v>121.01009175975122</v>
      </c>
    </row>
    <row r="403" spans="1:7" x14ac:dyDescent="0.3">
      <c r="A403">
        <v>539</v>
      </c>
      <c r="B403">
        <v>0.15927610095522934</v>
      </c>
      <c r="C403">
        <v>0.97573778496658226</v>
      </c>
      <c r="D403" s="4">
        <f>-LN(B403)/F$3</f>
        <v>0.76546504112998781</v>
      </c>
      <c r="E403" s="4">
        <f>-LN(C403)/D$4</f>
        <v>5.1169565853071246E-3</v>
      </c>
      <c r="F403" s="8">
        <v>3</v>
      </c>
      <c r="G403" s="4">
        <v>121.7755568008812</v>
      </c>
    </row>
    <row r="404" spans="1:7" x14ac:dyDescent="0.3">
      <c r="A404">
        <v>540</v>
      </c>
      <c r="B404">
        <v>0.85747856074709317</v>
      </c>
      <c r="C404">
        <v>0.98498489333780936</v>
      </c>
      <c r="D404" s="4">
        <f>-LN(B404)/F$3</f>
        <v>6.4066292624501919E-2</v>
      </c>
      <c r="E404" s="4">
        <f>-LN(C404)/D$4</f>
        <v>3.151869716779302E-3</v>
      </c>
      <c r="F404" s="8">
        <v>3</v>
      </c>
      <c r="G404" s="4">
        <v>121.83962309350571</v>
      </c>
    </row>
    <row r="405" spans="1:7" x14ac:dyDescent="0.3">
      <c r="A405">
        <v>135</v>
      </c>
      <c r="B405">
        <v>1.9287697988830226E-2</v>
      </c>
      <c r="C405">
        <v>0.89870906704916531</v>
      </c>
      <c r="D405" s="4">
        <f>-LN(B405)/D$3</f>
        <v>5.4837330502896204</v>
      </c>
      <c r="E405" s="4">
        <f>-LN(C405)/B$4</f>
        <v>2.2249149020109757E-2</v>
      </c>
      <c r="F405" s="8">
        <v>2</v>
      </c>
      <c r="G405" s="4">
        <v>122.27056343912174</v>
      </c>
    </row>
    <row r="406" spans="1:7" x14ac:dyDescent="0.3">
      <c r="A406">
        <v>541</v>
      </c>
      <c r="B406">
        <v>0.17795342875453962</v>
      </c>
      <c r="C406">
        <v>0.93557542649616998</v>
      </c>
      <c r="D406" s="4">
        <f>-LN(B406)/F$3</f>
        <v>0.71926391630551167</v>
      </c>
      <c r="E406" s="4">
        <f>-LN(C406)/D$4</f>
        <v>1.3873647830165987E-2</v>
      </c>
      <c r="F406" s="8">
        <v>3</v>
      </c>
      <c r="G406" s="4">
        <v>122.55888700981122</v>
      </c>
    </row>
    <row r="407" spans="1:7" x14ac:dyDescent="0.3">
      <c r="A407">
        <v>542</v>
      </c>
      <c r="B407">
        <v>0.74636066774498733</v>
      </c>
      <c r="C407">
        <v>0.94128238776818141</v>
      </c>
      <c r="D407" s="4">
        <f>-LN(B407)/F$3</f>
        <v>0.12189430282696395</v>
      </c>
      <c r="E407" s="4">
        <f>-LN(C407)/D$4</f>
        <v>1.2606685655115763E-2</v>
      </c>
      <c r="F407" s="8">
        <v>3</v>
      </c>
      <c r="G407" s="4">
        <v>122.68078131263817</v>
      </c>
    </row>
    <row r="408" spans="1:7" x14ac:dyDescent="0.3">
      <c r="A408">
        <v>543</v>
      </c>
      <c r="B408">
        <v>0.62681966612750628</v>
      </c>
      <c r="C408">
        <v>0.47437971129490036</v>
      </c>
      <c r="D408" s="4">
        <f>-LN(B408)/F$3</f>
        <v>0.19462349731238968</v>
      </c>
      <c r="E408" s="4">
        <f>-LN(C408)/D$4</f>
        <v>0.15536399985377247</v>
      </c>
      <c r="F408" s="8">
        <v>3</v>
      </c>
      <c r="G408" s="4">
        <v>122.87540480995057</v>
      </c>
    </row>
    <row r="409" spans="1:7" x14ac:dyDescent="0.3">
      <c r="A409">
        <v>544</v>
      </c>
      <c r="B409">
        <v>0.20255134739219335</v>
      </c>
      <c r="C409">
        <v>0.35654774620807522</v>
      </c>
      <c r="D409" s="4">
        <f>-LN(B409)/F$3</f>
        <v>0.66531744050394126</v>
      </c>
      <c r="E409" s="4">
        <f>-LN(C409)/D$4</f>
        <v>0.21485148284129907</v>
      </c>
      <c r="F409" s="8">
        <v>3</v>
      </c>
      <c r="G409" s="4">
        <v>123.54072225045451</v>
      </c>
    </row>
    <row r="410" spans="1:7" x14ac:dyDescent="0.3">
      <c r="A410">
        <v>545</v>
      </c>
      <c r="B410">
        <v>0.40165410321359907</v>
      </c>
      <c r="C410">
        <v>0.3686025574510941</v>
      </c>
      <c r="D410" s="4">
        <f>-LN(B410)/F$3</f>
        <v>0.38006833355044173</v>
      </c>
      <c r="E410" s="4">
        <f>-LN(C410)/D$4</f>
        <v>0.20792422822657028</v>
      </c>
      <c r="F410" s="8">
        <v>3</v>
      </c>
      <c r="G410" s="4">
        <v>123.92079058400495</v>
      </c>
    </row>
    <row r="411" spans="1:7" x14ac:dyDescent="0.3">
      <c r="A411">
        <v>546</v>
      </c>
      <c r="B411">
        <v>0.79235206152531512</v>
      </c>
      <c r="C411">
        <v>0.54765465254676959</v>
      </c>
      <c r="D411" s="4">
        <f>-LN(B411)/F$3</f>
        <v>9.6978943254366567E-2</v>
      </c>
      <c r="E411" s="4">
        <f>-LN(C411)/D$4</f>
        <v>0.12543966391118255</v>
      </c>
      <c r="F411" s="8">
        <v>3</v>
      </c>
      <c r="G411" s="4">
        <v>124.01776952725932</v>
      </c>
    </row>
    <row r="412" spans="1:7" x14ac:dyDescent="0.3">
      <c r="A412">
        <v>136</v>
      </c>
      <c r="B412">
        <v>0.27222510452589493</v>
      </c>
      <c r="C412">
        <v>0.4413586840418714</v>
      </c>
      <c r="D412" s="4">
        <f>-LN(B412)/D$3</f>
        <v>1.8071193955296236</v>
      </c>
      <c r="E412" s="4">
        <f>-LN(C412)/B$4</f>
        <v>0.17039528992093472</v>
      </c>
      <c r="F412" s="8">
        <v>2</v>
      </c>
      <c r="G412" s="4">
        <v>124.07768283465137</v>
      </c>
    </row>
    <row r="413" spans="1:7" x14ac:dyDescent="0.3">
      <c r="A413">
        <v>547</v>
      </c>
      <c r="B413">
        <v>0.85497604297006136</v>
      </c>
      <c r="C413">
        <v>0.29200109866634116</v>
      </c>
      <c r="D413" s="4">
        <f>-LN(B413)/F$3</f>
        <v>6.5284095981666249E-2</v>
      </c>
      <c r="E413" s="4">
        <f>-LN(C413)/D$4</f>
        <v>0.25645785711770225</v>
      </c>
      <c r="F413" s="8">
        <v>3</v>
      </c>
      <c r="G413" s="4">
        <v>124.08305362324099</v>
      </c>
    </row>
    <row r="414" spans="1:7" x14ac:dyDescent="0.3">
      <c r="A414">
        <v>548</v>
      </c>
      <c r="B414">
        <v>0.86696981719412824</v>
      </c>
      <c r="C414">
        <v>0.93288979766228219</v>
      </c>
      <c r="D414" s="4">
        <f>-LN(B414)/F$3</f>
        <v>5.9479631555191689E-2</v>
      </c>
      <c r="E414" s="4">
        <f>-LN(C414)/D$4</f>
        <v>1.4472541922634996E-2</v>
      </c>
      <c r="F414" s="8">
        <v>3</v>
      </c>
      <c r="G414" s="4">
        <v>124.14253325479618</v>
      </c>
    </row>
    <row r="415" spans="1:7" x14ac:dyDescent="0.3">
      <c r="A415">
        <v>137</v>
      </c>
      <c r="B415">
        <v>0.59575182348094124</v>
      </c>
      <c r="C415">
        <v>0.16989654225287637</v>
      </c>
      <c r="D415" s="4">
        <f>-LN(B415)/D$3</f>
        <v>0.71934875304484724</v>
      </c>
      <c r="E415" s="4">
        <f>-LN(C415)/B$4</f>
        <v>0.36928450045247418</v>
      </c>
      <c r="F415" s="8">
        <v>2</v>
      </c>
      <c r="G415" s="4">
        <v>124.79703158769621</v>
      </c>
    </row>
    <row r="416" spans="1:7" x14ac:dyDescent="0.3">
      <c r="A416">
        <v>138</v>
      </c>
      <c r="B416">
        <v>0.56724753563035979</v>
      </c>
      <c r="C416">
        <v>0.58995330668050172</v>
      </c>
      <c r="D416" s="4">
        <f>-LN(B416)/D$3</f>
        <v>0.78744374964865416</v>
      </c>
      <c r="E416" s="4">
        <f>-LN(C416)/B$4</f>
        <v>0.10993997634035252</v>
      </c>
      <c r="F416" s="8">
        <v>2</v>
      </c>
      <c r="G416" s="4">
        <v>125.58447533734487</v>
      </c>
    </row>
    <row r="417" spans="1:7" x14ac:dyDescent="0.3">
      <c r="A417">
        <v>549</v>
      </c>
      <c r="B417">
        <v>2.0050660725730154E-2</v>
      </c>
      <c r="C417">
        <v>0.73363444929349653</v>
      </c>
      <c r="D417" s="4">
        <f>-LN(B417)/F$3</f>
        <v>1.628955488279489</v>
      </c>
      <c r="E417" s="4">
        <f>-LN(C417)/D$4</f>
        <v>6.4530083314417425E-2</v>
      </c>
      <c r="F417" s="8">
        <v>3</v>
      </c>
      <c r="G417" s="4">
        <v>125.77148874307566</v>
      </c>
    </row>
    <row r="418" spans="1:7" x14ac:dyDescent="0.3">
      <c r="A418">
        <v>139</v>
      </c>
      <c r="B418">
        <v>0.75954466383861807</v>
      </c>
      <c r="C418">
        <v>0.98684652241584525</v>
      </c>
      <c r="D418" s="4">
        <f>-LN(B418)/D$3</f>
        <v>0.38199465524709864</v>
      </c>
      <c r="E418" s="4">
        <f>-LN(C418)/B$4</f>
        <v>2.7584897316628317E-3</v>
      </c>
      <c r="F418" s="8">
        <v>2</v>
      </c>
      <c r="G418" s="4">
        <v>125.96646999259197</v>
      </c>
    </row>
    <row r="419" spans="1:7" x14ac:dyDescent="0.3">
      <c r="A419">
        <v>550</v>
      </c>
      <c r="B419">
        <v>0.12787255470442824</v>
      </c>
      <c r="C419">
        <v>0.62562944425794242</v>
      </c>
      <c r="D419" s="4">
        <f>-LN(B419)/F$3</f>
        <v>0.85696715726633343</v>
      </c>
      <c r="E419" s="4">
        <f>-LN(C419)/D$4</f>
        <v>9.7707713589350917E-2</v>
      </c>
      <c r="F419" s="8">
        <v>3</v>
      </c>
      <c r="G419" s="4">
        <v>126.628455900342</v>
      </c>
    </row>
    <row r="420" spans="1:7" x14ac:dyDescent="0.3">
      <c r="A420">
        <v>140</v>
      </c>
      <c r="B420">
        <v>0.56309701834162418</v>
      </c>
      <c r="C420">
        <v>0.90276802880947293</v>
      </c>
      <c r="D420" s="4">
        <f>-LN(B420)/D$3</f>
        <v>0.7976435302965299</v>
      </c>
      <c r="E420" s="4">
        <f>-LN(C420)/B$4</f>
        <v>2.1310343340817814E-2</v>
      </c>
      <c r="F420" s="8">
        <v>2</v>
      </c>
      <c r="G420" s="4">
        <v>126.76411352288849</v>
      </c>
    </row>
    <row r="421" spans="1:7" x14ac:dyDescent="0.3">
      <c r="A421">
        <v>551</v>
      </c>
      <c r="B421">
        <v>0.20014038514358959</v>
      </c>
      <c r="C421">
        <v>0.17395550401318399</v>
      </c>
      <c r="D421" s="4">
        <f>-LN(B421)/F$3</f>
        <v>0.67030676372949605</v>
      </c>
      <c r="E421" s="4">
        <f>-LN(C421)/D$4</f>
        <v>0.36436577844432133</v>
      </c>
      <c r="F421" s="8">
        <v>3</v>
      </c>
      <c r="G421" s="4">
        <v>127.2987626640715</v>
      </c>
    </row>
    <row r="422" spans="1:7" x14ac:dyDescent="0.3">
      <c r="A422">
        <v>141</v>
      </c>
      <c r="B422">
        <v>0.40919217505417038</v>
      </c>
      <c r="C422">
        <v>0.10245063631092258</v>
      </c>
      <c r="D422" s="4">
        <f>-LN(B422)/D$3</f>
        <v>1.2410699550465549</v>
      </c>
      <c r="E422" s="4">
        <f>-LN(C422)/B$4</f>
        <v>0.47466129028653103</v>
      </c>
      <c r="F422" s="8">
        <v>2</v>
      </c>
      <c r="G422" s="4">
        <v>128.00518347793505</v>
      </c>
    </row>
    <row r="423" spans="1:7" x14ac:dyDescent="0.3">
      <c r="A423">
        <v>142</v>
      </c>
      <c r="B423">
        <v>0.40656758323923459</v>
      </c>
      <c r="C423">
        <v>0.35953856013672292</v>
      </c>
      <c r="D423" s="4">
        <f>-LN(B423)/D$3</f>
        <v>1.2500070935864711</v>
      </c>
      <c r="E423" s="4">
        <f>-LN(C423)/B$4</f>
        <v>0.21311121814776346</v>
      </c>
      <c r="F423" s="8">
        <v>2</v>
      </c>
      <c r="G423" s="4">
        <v>129.25519057152152</v>
      </c>
    </row>
    <row r="424" spans="1:7" x14ac:dyDescent="0.3">
      <c r="A424">
        <v>552</v>
      </c>
      <c r="B424">
        <v>4.6388134403515732E-3</v>
      </c>
      <c r="C424">
        <v>3.4913174840540788E-2</v>
      </c>
      <c r="D424" s="4">
        <f>-LN(B424)/F$3</f>
        <v>2.2388736122954618</v>
      </c>
      <c r="E424" s="4">
        <f>-LN(C424)/D$4</f>
        <v>0.69893562883659188</v>
      </c>
      <c r="F424" s="8">
        <v>3</v>
      </c>
      <c r="G424" s="4">
        <v>129.53763627636695</v>
      </c>
    </row>
    <row r="425" spans="1:7" x14ac:dyDescent="0.3">
      <c r="A425">
        <v>553</v>
      </c>
      <c r="B425">
        <v>0.40168462172307506</v>
      </c>
      <c r="C425">
        <v>0.89645069734794147</v>
      </c>
      <c r="D425" s="4">
        <f>-LN(B425)/F$3</f>
        <v>0.38003667555804976</v>
      </c>
      <c r="E425" s="4">
        <f>-LN(C425)/D$4</f>
        <v>2.2773329591995042E-2</v>
      </c>
      <c r="F425" s="8">
        <v>3</v>
      </c>
      <c r="G425" s="4">
        <v>129.917672951925</v>
      </c>
    </row>
    <row r="426" spans="1:7" x14ac:dyDescent="0.3">
      <c r="A426">
        <v>554</v>
      </c>
      <c r="B426">
        <v>0.65553758354441971</v>
      </c>
      <c r="C426">
        <v>0.59163182470168152</v>
      </c>
      <c r="D426" s="4">
        <f>-LN(B426)/F$3</f>
        <v>0.17595818405524286</v>
      </c>
      <c r="E426" s="4">
        <f>-LN(C426)/D$4</f>
        <v>0.10934807402142306</v>
      </c>
      <c r="F426" s="8">
        <v>3</v>
      </c>
      <c r="G426" s="4">
        <v>130.09363113598025</v>
      </c>
    </row>
    <row r="427" spans="1:7" x14ac:dyDescent="0.3">
      <c r="A427">
        <v>555</v>
      </c>
      <c r="B427">
        <v>0.42960905789361248</v>
      </c>
      <c r="C427">
        <v>0.32856227301858576</v>
      </c>
      <c r="D427" s="4">
        <f>-LN(B427)/F$3</f>
        <v>0.35203318813642437</v>
      </c>
      <c r="E427" s="4">
        <f>-LN(C427)/D$4</f>
        <v>0.23188101900718361</v>
      </c>
      <c r="F427" s="8">
        <v>3</v>
      </c>
      <c r="G427" s="4">
        <v>130.44566432411668</v>
      </c>
    </row>
    <row r="428" spans="1:7" x14ac:dyDescent="0.3">
      <c r="A428">
        <v>143</v>
      </c>
      <c r="B428">
        <v>0.38911099581896419</v>
      </c>
      <c r="C428">
        <v>0.42338328196050906</v>
      </c>
      <c r="D428" s="4">
        <f>-LN(B428)/D$3</f>
        <v>1.3109592219011275</v>
      </c>
      <c r="E428" s="4">
        <f>-LN(C428)/B$4</f>
        <v>0.17905779297388716</v>
      </c>
      <c r="F428" s="8">
        <v>2</v>
      </c>
      <c r="G428" s="4">
        <v>130.56614979342265</v>
      </c>
    </row>
    <row r="429" spans="1:7" x14ac:dyDescent="0.3">
      <c r="A429">
        <v>556</v>
      </c>
      <c r="B429">
        <v>0.38859218115787225</v>
      </c>
      <c r="C429">
        <v>0.16534928434095278</v>
      </c>
      <c r="D429" s="4">
        <f>-LN(B429)/F$3</f>
        <v>0.39384369282581178</v>
      </c>
      <c r="E429" s="4">
        <f>-LN(C429)/D$4</f>
        <v>0.37493649327298822</v>
      </c>
      <c r="F429" s="8">
        <v>3</v>
      </c>
      <c r="G429" s="4">
        <v>130.83950801694249</v>
      </c>
    </row>
    <row r="430" spans="1:7" x14ac:dyDescent="0.3">
      <c r="A430">
        <v>557</v>
      </c>
      <c r="B430">
        <v>0.50349436933500169</v>
      </c>
      <c r="C430">
        <v>0.46665852839747307</v>
      </c>
      <c r="D430" s="4">
        <f>-LN(B430)/F$3</f>
        <v>0.28590947913946119</v>
      </c>
      <c r="E430" s="4">
        <f>-LN(C430)/D$4</f>
        <v>0.1587828106973401</v>
      </c>
      <c r="F430" s="8">
        <v>3</v>
      </c>
      <c r="G430" s="4">
        <v>131.12541749608195</v>
      </c>
    </row>
    <row r="431" spans="1:7" x14ac:dyDescent="0.3">
      <c r="A431">
        <v>558</v>
      </c>
      <c r="B431">
        <v>0.17679372539445173</v>
      </c>
      <c r="C431">
        <v>0.76390881069368577</v>
      </c>
      <c r="D431" s="4">
        <f>-LN(B431)/F$3</f>
        <v>0.72198817469114984</v>
      </c>
      <c r="E431" s="4">
        <f>-LN(C431)/D$4</f>
        <v>5.610559472293649E-2</v>
      </c>
      <c r="F431" s="8">
        <v>3</v>
      </c>
      <c r="G431" s="4">
        <v>131.8474056707731</v>
      </c>
    </row>
    <row r="432" spans="1:7" x14ac:dyDescent="0.3">
      <c r="A432">
        <v>559</v>
      </c>
      <c r="B432">
        <v>0.62196722312082275</v>
      </c>
      <c r="C432">
        <v>0.86010315256202885</v>
      </c>
      <c r="D432" s="4">
        <f>-LN(B432)/F$3</f>
        <v>0.19786161815777839</v>
      </c>
      <c r="E432" s="4">
        <f>-LN(C432)/D$4</f>
        <v>3.1396448351629656E-2</v>
      </c>
      <c r="F432" s="8">
        <v>3</v>
      </c>
      <c r="G432" s="4">
        <v>132.04526728893089</v>
      </c>
    </row>
    <row r="433" spans="1:7" x14ac:dyDescent="0.3">
      <c r="A433">
        <v>560</v>
      </c>
      <c r="B433">
        <v>0.8342539750358593</v>
      </c>
      <c r="C433">
        <v>0.33399456770531327</v>
      </c>
      <c r="D433" s="4">
        <f>-LN(B433)/F$3</f>
        <v>7.5507248566773363E-2</v>
      </c>
      <c r="E433" s="4">
        <f>-LN(C433)/D$4</f>
        <v>0.2284646980193859</v>
      </c>
      <c r="F433" s="8">
        <v>3</v>
      </c>
      <c r="G433" s="4">
        <v>132.12077453749765</v>
      </c>
    </row>
    <row r="434" spans="1:7" x14ac:dyDescent="0.3">
      <c r="A434">
        <v>144</v>
      </c>
      <c r="B434">
        <v>0.2729575487533189</v>
      </c>
      <c r="C434">
        <v>1.5106662190618611E-2</v>
      </c>
      <c r="D434" s="4">
        <f>-LN(B434)/D$3</f>
        <v>1.8033874930006994</v>
      </c>
      <c r="E434" s="4">
        <f>-LN(C434)/B$4</f>
        <v>0.8734623807888946</v>
      </c>
      <c r="F434" s="8">
        <v>2</v>
      </c>
      <c r="G434" s="4">
        <v>132.36953728642337</v>
      </c>
    </row>
    <row r="435" spans="1:7" x14ac:dyDescent="0.3">
      <c r="A435">
        <v>561</v>
      </c>
      <c r="B435">
        <v>0.22553178502761925</v>
      </c>
      <c r="C435">
        <v>0.94659260841700488</v>
      </c>
      <c r="D435" s="4">
        <f>-LN(B435)/F$3</f>
        <v>0.62053924017214024</v>
      </c>
      <c r="E435" s="4">
        <f>-LN(C435)/D$4</f>
        <v>1.14346812709544E-2</v>
      </c>
      <c r="F435" s="8">
        <v>3</v>
      </c>
      <c r="G435" s="4">
        <v>132.7413137776698</v>
      </c>
    </row>
    <row r="436" spans="1:7" x14ac:dyDescent="0.3">
      <c r="A436">
        <v>562</v>
      </c>
      <c r="B436">
        <v>0.45301675466170233</v>
      </c>
      <c r="C436">
        <v>0.54039124729148225</v>
      </c>
      <c r="D436" s="4">
        <f>-LN(B436)/F$3</f>
        <v>0.32992757007287321</v>
      </c>
      <c r="E436" s="4">
        <f>-LN(C436)/D$4</f>
        <v>0.12822122286440985</v>
      </c>
      <c r="F436" s="8">
        <v>3</v>
      </c>
      <c r="G436" s="4">
        <v>133.07124134774267</v>
      </c>
    </row>
    <row r="437" spans="1:7" x14ac:dyDescent="0.3">
      <c r="A437">
        <v>563</v>
      </c>
      <c r="B437">
        <v>0.60875270851771601</v>
      </c>
      <c r="C437">
        <v>0.36030152287362283</v>
      </c>
      <c r="D437" s="4">
        <f>-LN(B437)/F$3</f>
        <v>0.20680964803534135</v>
      </c>
      <c r="E437" s="4">
        <f>-LN(C437)/D$4</f>
        <v>0.21266959053223941</v>
      </c>
      <c r="F437" s="8">
        <v>3</v>
      </c>
      <c r="G437" s="4">
        <v>133.27805099577802</v>
      </c>
    </row>
    <row r="438" spans="1:7" x14ac:dyDescent="0.3">
      <c r="A438">
        <v>564</v>
      </c>
      <c r="B438">
        <v>0.99975585192419203</v>
      </c>
      <c r="C438">
        <v>0.90853602710043646</v>
      </c>
      <c r="D438" s="4">
        <f>-LN(B438)/F$3</f>
        <v>1.0174078533391748E-4</v>
      </c>
      <c r="E438" s="4">
        <f>-LN(C438)/D$4</f>
        <v>1.9983486738658702E-2</v>
      </c>
      <c r="F438" s="8">
        <v>3</v>
      </c>
      <c r="G438" s="4">
        <v>133.27815273656336</v>
      </c>
    </row>
    <row r="439" spans="1:7" x14ac:dyDescent="0.3">
      <c r="A439">
        <v>565</v>
      </c>
      <c r="B439">
        <v>0.63463240455336156</v>
      </c>
      <c r="C439">
        <v>0.30405590990936004</v>
      </c>
      <c r="D439" s="4">
        <f>-LN(B439)/F$3</f>
        <v>0.1894622242409883</v>
      </c>
      <c r="E439" s="4">
        <f>-LN(C439)/D$4</f>
        <v>0.24802993339802659</v>
      </c>
      <c r="F439" s="8">
        <v>3</v>
      </c>
      <c r="G439" s="4">
        <v>133.46761496080435</v>
      </c>
    </row>
    <row r="440" spans="1:7" x14ac:dyDescent="0.3">
      <c r="A440">
        <v>30</v>
      </c>
      <c r="B440">
        <v>1.7456587420270394E-2</v>
      </c>
      <c r="C440">
        <v>0.99670400097659229</v>
      </c>
      <c r="D440" s="4">
        <f>-LN(B440)/B$3</f>
        <v>16.866825829064943</v>
      </c>
      <c r="E440" s="4">
        <f>-LN(C440)/B$4</f>
        <v>6.8780058192782312E-4</v>
      </c>
      <c r="F440" s="8">
        <v>1</v>
      </c>
      <c r="G440" s="4">
        <v>133.59643146675225</v>
      </c>
    </row>
    <row r="441" spans="1:7" x14ac:dyDescent="0.3">
      <c r="A441">
        <v>566</v>
      </c>
      <c r="B441">
        <v>0.65935239722891936</v>
      </c>
      <c r="C441">
        <v>0.30512405774101992</v>
      </c>
      <c r="D441" s="4">
        <f>-LN(B441)/F$3</f>
        <v>0.17354047582889595</v>
      </c>
      <c r="E441" s="4">
        <f>-LN(C441)/D$4</f>
        <v>0.24729934132955592</v>
      </c>
      <c r="F441" s="8">
        <v>3</v>
      </c>
      <c r="G441" s="4">
        <v>133.64115543663326</v>
      </c>
    </row>
    <row r="442" spans="1:7" x14ac:dyDescent="0.3">
      <c r="A442">
        <v>145</v>
      </c>
      <c r="B442">
        <v>0.36072878200628683</v>
      </c>
      <c r="C442">
        <v>0.52436902981658373</v>
      </c>
      <c r="D442" s="4">
        <f>-LN(B442)/D$3</f>
        <v>1.4161512491601316</v>
      </c>
      <c r="E442" s="4">
        <f>-LN(C442)/B$4</f>
        <v>0.13449158065778796</v>
      </c>
      <c r="F442" s="8">
        <v>2</v>
      </c>
      <c r="G442" s="4">
        <v>133.78568853558349</v>
      </c>
    </row>
    <row r="443" spans="1:7" x14ac:dyDescent="0.3">
      <c r="A443">
        <v>567</v>
      </c>
      <c r="B443">
        <v>0.23816644795068209</v>
      </c>
      <c r="C443">
        <v>0.31446272164067507</v>
      </c>
      <c r="D443" s="4">
        <f>-LN(B443)/F$3</f>
        <v>0.59782728692182585</v>
      </c>
      <c r="E443" s="4">
        <f>-LN(C443)/D$4</f>
        <v>0.24101869625234354</v>
      </c>
      <c r="F443" s="8">
        <v>3</v>
      </c>
      <c r="G443" s="4">
        <v>134.23898272355507</v>
      </c>
    </row>
    <row r="444" spans="1:7" x14ac:dyDescent="0.3">
      <c r="A444">
        <v>146</v>
      </c>
      <c r="B444">
        <v>0.67772453993346959</v>
      </c>
      <c r="C444">
        <v>0.74053163243507192</v>
      </c>
      <c r="D444" s="4">
        <f>-LN(B444)/D$3</f>
        <v>0.54029771789045056</v>
      </c>
      <c r="E444" s="4">
        <f>-LN(C444)/B$4</f>
        <v>6.2580610107514006E-2</v>
      </c>
      <c r="F444" s="8">
        <v>2</v>
      </c>
      <c r="G444" s="4">
        <v>134.32598625347393</v>
      </c>
    </row>
    <row r="445" spans="1:7" x14ac:dyDescent="0.3">
      <c r="A445">
        <v>568</v>
      </c>
      <c r="B445">
        <v>0.71987060151982174</v>
      </c>
      <c r="C445">
        <v>2.1698660237434005E-2</v>
      </c>
      <c r="D445" s="4">
        <f>-LN(B445)/F$3</f>
        <v>0.13695158468124549</v>
      </c>
      <c r="E445" s="4">
        <f>-LN(C445)/D$4</f>
        <v>0.79802182511502984</v>
      </c>
      <c r="F445" s="8">
        <v>3</v>
      </c>
      <c r="G445" s="4">
        <v>134.37593430823631</v>
      </c>
    </row>
    <row r="446" spans="1:7" x14ac:dyDescent="0.3">
      <c r="A446">
        <v>569</v>
      </c>
      <c r="B446">
        <v>0.5884273812067019</v>
      </c>
      <c r="C446">
        <v>0.87548448133793144</v>
      </c>
      <c r="D446" s="4">
        <f>-LN(B446)/F$3</f>
        <v>0.22095906513166166</v>
      </c>
      <c r="E446" s="4">
        <f>-LN(C446)/D$4</f>
        <v>2.770371935380685E-2</v>
      </c>
      <c r="F446" s="8">
        <v>3</v>
      </c>
      <c r="G446" s="4">
        <v>134.59689337336798</v>
      </c>
    </row>
    <row r="447" spans="1:7" x14ac:dyDescent="0.3">
      <c r="A447">
        <v>570</v>
      </c>
      <c r="B447">
        <v>0.63710440382091738</v>
      </c>
      <c r="C447">
        <v>0.34430982390820031</v>
      </c>
      <c r="D447" s="4">
        <f>-LN(B447)/F$3</f>
        <v>0.18784239066336669</v>
      </c>
      <c r="E447" s="4">
        <f>-LN(C447)/D$4</f>
        <v>0.22212778667822139</v>
      </c>
      <c r="F447" s="8">
        <v>3</v>
      </c>
      <c r="G447" s="4">
        <v>134.78473576403135</v>
      </c>
    </row>
    <row r="448" spans="1:7" x14ac:dyDescent="0.3">
      <c r="A448">
        <v>571</v>
      </c>
      <c r="B448">
        <v>0.24250007629627368</v>
      </c>
      <c r="C448">
        <v>0.47767571031830808</v>
      </c>
      <c r="D448" s="4">
        <f>-LN(B448)/F$3</f>
        <v>0.5903138558253499</v>
      </c>
      <c r="E448" s="4">
        <f>-LN(C448)/D$4</f>
        <v>0.15392150146355849</v>
      </c>
      <c r="F448" s="8">
        <v>3</v>
      </c>
      <c r="G448" s="4">
        <v>135.3750496198567</v>
      </c>
    </row>
    <row r="449" spans="1:7" x14ac:dyDescent="0.3">
      <c r="A449">
        <v>572</v>
      </c>
      <c r="B449">
        <v>0.52882473220007931</v>
      </c>
      <c r="C449">
        <v>6.677449873348186E-2</v>
      </c>
      <c r="D449" s="4">
        <f>-LN(B449)/F$3</f>
        <v>0.26545759213108838</v>
      </c>
      <c r="E449" s="4">
        <f>-LN(C449)/D$4</f>
        <v>0.56384042225281505</v>
      </c>
      <c r="F449" s="8">
        <v>3</v>
      </c>
      <c r="G449" s="4">
        <v>135.6405072119878</v>
      </c>
    </row>
    <row r="450" spans="1:7" x14ac:dyDescent="0.3">
      <c r="A450">
        <v>573</v>
      </c>
      <c r="B450">
        <v>0.79140598773155924</v>
      </c>
      <c r="C450">
        <v>5.0660725730155339E-3</v>
      </c>
      <c r="D450" s="4">
        <f>-LN(B450)/F$3</f>
        <v>9.7476743358540646E-2</v>
      </c>
      <c r="E450" s="4">
        <f>-LN(C450)/D$4</f>
        <v>1.1010811254164252</v>
      </c>
      <c r="F450" s="8">
        <v>3</v>
      </c>
      <c r="G450" s="4">
        <v>135.73798395534632</v>
      </c>
    </row>
    <row r="451" spans="1:7" x14ac:dyDescent="0.3">
      <c r="A451">
        <v>31</v>
      </c>
      <c r="B451">
        <v>0.59154026917325353</v>
      </c>
      <c r="C451">
        <v>0.78252510147404397</v>
      </c>
      <c r="D451" s="4">
        <f>-LN(B451)/B$3</f>
        <v>2.1876063255379536</v>
      </c>
      <c r="E451" s="4">
        <f>-LN(C451)/B$4</f>
        <v>5.108943302526172E-2</v>
      </c>
      <c r="F451" s="8">
        <v>1</v>
      </c>
      <c r="G451" s="4">
        <v>135.78403779229021</v>
      </c>
    </row>
    <row r="452" spans="1:7" x14ac:dyDescent="0.3">
      <c r="A452">
        <v>574</v>
      </c>
      <c r="B452">
        <v>0.85158848841822565</v>
      </c>
      <c r="C452">
        <v>0.55348368785668511</v>
      </c>
      <c r="D452" s="4">
        <f>-LN(B452)/F$3</f>
        <v>6.6938276519449058E-2</v>
      </c>
      <c r="E452" s="4">
        <f>-LN(C452)/D$4</f>
        <v>0.12323395795167061</v>
      </c>
      <c r="F452" s="8">
        <v>3</v>
      </c>
      <c r="G452" s="4">
        <v>135.80492223186576</v>
      </c>
    </row>
    <row r="453" spans="1:7" x14ac:dyDescent="0.3">
      <c r="A453">
        <v>575</v>
      </c>
      <c r="B453">
        <v>0.99011200292977686</v>
      </c>
      <c r="C453">
        <v>0.87865840632343517</v>
      </c>
      <c r="D453" s="4">
        <f>-LN(B453)/F$3</f>
        <v>4.1405033250828047E-3</v>
      </c>
      <c r="E453" s="4">
        <f>-LN(C453)/D$4</f>
        <v>2.6949806889509684E-2</v>
      </c>
      <c r="F453" s="8">
        <v>3</v>
      </c>
      <c r="G453" s="4">
        <v>135.80906273519085</v>
      </c>
    </row>
    <row r="454" spans="1:7" x14ac:dyDescent="0.3">
      <c r="A454">
        <v>576</v>
      </c>
      <c r="B454">
        <v>0.52912991729483927</v>
      </c>
      <c r="C454">
        <v>0.31183812982573933</v>
      </c>
      <c r="D454" s="4">
        <f>-LN(B454)/F$3</f>
        <v>0.26521720288616596</v>
      </c>
      <c r="E454" s="4">
        <f>-LN(C454)/D$4</f>
        <v>0.2427648000968001</v>
      </c>
      <c r="F454" s="8">
        <v>3</v>
      </c>
      <c r="G454" s="4">
        <v>136.07427993807701</v>
      </c>
    </row>
    <row r="455" spans="1:7" x14ac:dyDescent="0.3">
      <c r="A455">
        <v>577</v>
      </c>
      <c r="B455">
        <v>0.81344035157322914</v>
      </c>
      <c r="C455">
        <v>0.32673116245002592</v>
      </c>
      <c r="D455" s="4">
        <f>-LN(B455)/F$3</f>
        <v>8.6034449256546505E-2</v>
      </c>
      <c r="E455" s="4">
        <f>-LN(C455)/D$4</f>
        <v>0.23304532904209529</v>
      </c>
      <c r="F455" s="8">
        <v>3</v>
      </c>
      <c r="G455" s="4">
        <v>136.16031438733356</v>
      </c>
    </row>
    <row r="456" spans="1:7" x14ac:dyDescent="0.3">
      <c r="A456">
        <v>578</v>
      </c>
      <c r="B456">
        <v>0.4609210486159856</v>
      </c>
      <c r="C456">
        <v>0.21695608386486404</v>
      </c>
      <c r="D456" s="4">
        <f>-LN(B456)/F$3</f>
        <v>0.32272021324543426</v>
      </c>
      <c r="E456" s="4">
        <f>-LN(C456)/D$4</f>
        <v>0.31834590092206266</v>
      </c>
      <c r="F456" s="8">
        <v>3</v>
      </c>
      <c r="G456" s="4">
        <v>136.483034600579</v>
      </c>
    </row>
    <row r="457" spans="1:7" x14ac:dyDescent="0.3">
      <c r="A457">
        <v>579</v>
      </c>
      <c r="B457">
        <v>0.90340891750846886</v>
      </c>
      <c r="C457">
        <v>0.60621967223120821</v>
      </c>
      <c r="D457" s="4">
        <f>-LN(B457)/F$3</f>
        <v>4.2324993649270781E-2</v>
      </c>
      <c r="E457" s="4">
        <f>-LN(C457)/D$4</f>
        <v>0.10427351315987113</v>
      </c>
      <c r="F457" s="8">
        <v>3</v>
      </c>
      <c r="G457" s="4">
        <v>136.52535959422826</v>
      </c>
    </row>
    <row r="458" spans="1:7" x14ac:dyDescent="0.3">
      <c r="A458">
        <v>580</v>
      </c>
      <c r="B458">
        <v>0.26233710745567185</v>
      </c>
      <c r="C458">
        <v>0.16440321054719687</v>
      </c>
      <c r="D458" s="4">
        <f>-LN(B458)/F$3</f>
        <v>0.55755205524707629</v>
      </c>
      <c r="E458" s="4">
        <f>-LN(C458)/D$4</f>
        <v>0.37613193076559381</v>
      </c>
      <c r="F458" s="8">
        <v>3</v>
      </c>
      <c r="G458" s="4">
        <v>137.08291164947534</v>
      </c>
    </row>
    <row r="459" spans="1:7" x14ac:dyDescent="0.3">
      <c r="A459">
        <v>32</v>
      </c>
      <c r="B459">
        <v>0.72417371135593733</v>
      </c>
      <c r="C459">
        <v>0.75908688619647813</v>
      </c>
      <c r="D459" s="4">
        <f>-LN(B459)/B$3</f>
        <v>1.3446832606817767</v>
      </c>
      <c r="E459" s="4">
        <f>-LN(C459)/B$4</f>
        <v>5.7424798660636565E-2</v>
      </c>
      <c r="F459" s="8">
        <v>1</v>
      </c>
      <c r="G459" s="4">
        <v>137.128721052972</v>
      </c>
    </row>
    <row r="460" spans="1:7" x14ac:dyDescent="0.3">
      <c r="A460">
        <v>147</v>
      </c>
      <c r="B460">
        <v>9.1067232276375629E-2</v>
      </c>
      <c r="C460">
        <v>0.56895657216101569</v>
      </c>
      <c r="D460" s="4">
        <f>-LN(B460)/D$3</f>
        <v>3.3279961514329619</v>
      </c>
      <c r="E460" s="4">
        <f>-LN(C460)/B$4</f>
        <v>0.11748982726248382</v>
      </c>
      <c r="F460" s="8">
        <v>2</v>
      </c>
      <c r="G460" s="4">
        <v>137.65398240490688</v>
      </c>
    </row>
    <row r="461" spans="1:7" x14ac:dyDescent="0.3">
      <c r="A461">
        <v>148</v>
      </c>
      <c r="B461">
        <v>0.94308297982726519</v>
      </c>
      <c r="C461">
        <v>2.740562150944548E-2</v>
      </c>
      <c r="D461" s="4">
        <f>-LN(B461)/D$3</f>
        <v>8.1390284229195059E-2</v>
      </c>
      <c r="E461" s="4">
        <f>-LN(C461)/B$4</f>
        <v>0.74937648376108001</v>
      </c>
      <c r="F461" s="8">
        <v>2</v>
      </c>
      <c r="G461" s="4">
        <v>137.73537268913609</v>
      </c>
    </row>
    <row r="462" spans="1:7" x14ac:dyDescent="0.3">
      <c r="A462">
        <v>581</v>
      </c>
      <c r="B462">
        <v>0.10251167332987457</v>
      </c>
      <c r="C462">
        <v>9.4729453413495285E-2</v>
      </c>
      <c r="D462" s="4">
        <f>-LN(B462)/F$3</f>
        <v>0.94907441697628792</v>
      </c>
      <c r="E462" s="4">
        <f>-LN(C462)/D$4</f>
        <v>0.49098548105255724</v>
      </c>
      <c r="F462" s="8">
        <v>3</v>
      </c>
      <c r="G462" s="4">
        <v>138.03198606645162</v>
      </c>
    </row>
    <row r="463" spans="1:7" x14ac:dyDescent="0.3">
      <c r="A463">
        <v>582</v>
      </c>
      <c r="B463">
        <v>0.40275276955473494</v>
      </c>
      <c r="C463">
        <v>0.64082766197698904</v>
      </c>
      <c r="D463" s="4">
        <f>-LN(B463)/F$3</f>
        <v>0.3789301584743977</v>
      </c>
      <c r="E463" s="4">
        <f>-LN(C463)/D$4</f>
        <v>9.2707232558436936E-2</v>
      </c>
      <c r="F463" s="8">
        <v>3</v>
      </c>
      <c r="G463" s="4">
        <v>138.41091622492601</v>
      </c>
    </row>
    <row r="464" spans="1:7" x14ac:dyDescent="0.3">
      <c r="A464">
        <v>583</v>
      </c>
      <c r="B464">
        <v>0.82448805200354014</v>
      </c>
      <c r="C464">
        <v>3.5767693105868713E-2</v>
      </c>
      <c r="D464" s="4">
        <f>-LN(B464)/F$3</f>
        <v>8.0413595120825118E-2</v>
      </c>
      <c r="E464" s="4">
        <f>-LN(C464)/D$4</f>
        <v>0.6938979625455054</v>
      </c>
      <c r="F464" s="8">
        <v>3</v>
      </c>
      <c r="G464" s="4">
        <v>138.49132982004684</v>
      </c>
    </row>
    <row r="465" spans="1:7" x14ac:dyDescent="0.3">
      <c r="A465">
        <v>584</v>
      </c>
      <c r="B465">
        <v>0.73802911465804011</v>
      </c>
      <c r="C465">
        <v>0.11807611316263314</v>
      </c>
      <c r="D465" s="4">
        <f>-LN(B465)/F$3</f>
        <v>0.12657166850153054</v>
      </c>
      <c r="E465" s="4">
        <f>-LN(C465)/D$4</f>
        <v>0.4450887157614315</v>
      </c>
      <c r="F465" s="8">
        <v>3</v>
      </c>
      <c r="G465" s="4">
        <v>138.61790148854837</v>
      </c>
    </row>
    <row r="466" spans="1:7" x14ac:dyDescent="0.3">
      <c r="A466">
        <v>585</v>
      </c>
      <c r="B466">
        <v>0.52314828943754388</v>
      </c>
      <c r="C466">
        <v>0.46949674977874079</v>
      </c>
      <c r="D466" s="4">
        <f>-LN(B466)/F$3</f>
        <v>0.26995429954023159</v>
      </c>
      <c r="E466" s="4">
        <f>-LN(C466)/D$4</f>
        <v>0.15751956314307672</v>
      </c>
      <c r="F466" s="8">
        <v>3</v>
      </c>
      <c r="G466" s="4">
        <v>138.88785578808861</v>
      </c>
    </row>
    <row r="467" spans="1:7" x14ac:dyDescent="0.3">
      <c r="A467">
        <v>586</v>
      </c>
      <c r="B467">
        <v>0.90441602832117685</v>
      </c>
      <c r="C467">
        <v>0.92046876430555136</v>
      </c>
      <c r="D467" s="4">
        <f>-LN(B467)/F$3</f>
        <v>4.1860756722268869E-2</v>
      </c>
      <c r="E467" s="4">
        <f>-LN(C467)/D$4</f>
        <v>1.7265044225933807E-2</v>
      </c>
      <c r="F467" s="8">
        <v>3</v>
      </c>
      <c r="G467" s="4">
        <v>138.92971654481087</v>
      </c>
    </row>
    <row r="468" spans="1:7" x14ac:dyDescent="0.3">
      <c r="A468">
        <v>587</v>
      </c>
      <c r="B468">
        <v>0.108767967772454</v>
      </c>
      <c r="C468">
        <v>0.65102084414197214</v>
      </c>
      <c r="D468" s="4">
        <f>-LN(B468)/F$3</f>
        <v>0.92439100073528502</v>
      </c>
      <c r="E468" s="4">
        <f>-LN(C468)/D$4</f>
        <v>8.9419503882268964E-2</v>
      </c>
      <c r="F468" s="8">
        <v>3</v>
      </c>
      <c r="G468" s="4">
        <v>139.85410754554616</v>
      </c>
    </row>
    <row r="469" spans="1:7" x14ac:dyDescent="0.3">
      <c r="A469">
        <v>588</v>
      </c>
      <c r="B469">
        <v>0.27701651051362652</v>
      </c>
      <c r="C469">
        <v>0.91170995208594008</v>
      </c>
      <c r="D469" s="4">
        <f>-LN(B469)/F$3</f>
        <v>0.53486590409531531</v>
      </c>
      <c r="E469" s="4">
        <f>-LN(C469)/D$4</f>
        <v>1.9256953017738793E-2</v>
      </c>
      <c r="F469" s="8">
        <v>3</v>
      </c>
      <c r="G469" s="4">
        <v>140.38897344964147</v>
      </c>
    </row>
    <row r="470" spans="1:7" x14ac:dyDescent="0.3">
      <c r="A470">
        <v>589</v>
      </c>
      <c r="B470">
        <v>0.4510940885647145</v>
      </c>
      <c r="C470">
        <v>0.16464735862300486</v>
      </c>
      <c r="D470" s="4">
        <f>-LN(B470)/F$3</f>
        <v>0.33169972464304631</v>
      </c>
      <c r="E470" s="4">
        <f>-LN(C470)/D$4</f>
        <v>0.37582277347148935</v>
      </c>
      <c r="F470" s="8">
        <v>3</v>
      </c>
      <c r="G470" s="4">
        <v>140.72067317428451</v>
      </c>
    </row>
    <row r="471" spans="1:7" x14ac:dyDescent="0.3">
      <c r="A471">
        <v>590</v>
      </c>
      <c r="B471">
        <v>0.32355723746452225</v>
      </c>
      <c r="C471">
        <v>0.62446974089785456</v>
      </c>
      <c r="D471" s="4">
        <f>-LN(B471)/F$3</f>
        <v>0.47015802033651355</v>
      </c>
      <c r="E471" s="4">
        <f>-LN(C471)/D$4</f>
        <v>9.8094250815937201E-2</v>
      </c>
      <c r="F471" s="8">
        <v>3</v>
      </c>
      <c r="G471" s="4">
        <v>141.19083119462104</v>
      </c>
    </row>
    <row r="472" spans="1:7" x14ac:dyDescent="0.3">
      <c r="A472">
        <v>591</v>
      </c>
      <c r="B472">
        <v>0.728782006286813</v>
      </c>
      <c r="C472">
        <v>0.11783196508682516</v>
      </c>
      <c r="D472" s="4">
        <f>-LN(B472)/F$3</f>
        <v>0.13182525952035226</v>
      </c>
      <c r="E472" s="4">
        <f>-LN(C472)/D$4</f>
        <v>0.44551993626898906</v>
      </c>
      <c r="F472" s="8">
        <v>3</v>
      </c>
      <c r="G472" s="4">
        <v>141.32265645414139</v>
      </c>
    </row>
    <row r="473" spans="1:7" x14ac:dyDescent="0.3">
      <c r="A473">
        <v>33</v>
      </c>
      <c r="B473">
        <v>0.33951841792046877</v>
      </c>
      <c r="C473">
        <v>0.93032624286629839</v>
      </c>
      <c r="D473" s="4">
        <f>-LN(B473)/B$3</f>
        <v>4.500946180503929</v>
      </c>
      <c r="E473" s="4">
        <f>-LN(C473)/B$4</f>
        <v>1.5045824076953297E-2</v>
      </c>
      <c r="F473" s="8">
        <v>1</v>
      </c>
      <c r="G473" s="4">
        <v>141.62966723347591</v>
      </c>
    </row>
    <row r="474" spans="1:7" x14ac:dyDescent="0.3">
      <c r="A474">
        <v>149</v>
      </c>
      <c r="B474">
        <v>5.5635242774742882E-2</v>
      </c>
      <c r="C474">
        <v>0.19708853419598987</v>
      </c>
      <c r="D474" s="4">
        <f>-LN(B474)/D$3</f>
        <v>4.0124144662176677</v>
      </c>
      <c r="E474" s="4">
        <f>-LN(C474)/B$4</f>
        <v>0.33835463313274239</v>
      </c>
      <c r="F474" s="8">
        <v>2</v>
      </c>
      <c r="G474" s="4">
        <v>141.74778715535376</v>
      </c>
    </row>
    <row r="475" spans="1:7" x14ac:dyDescent="0.3">
      <c r="A475">
        <v>592</v>
      </c>
      <c r="B475">
        <v>0.32569353312784205</v>
      </c>
      <c r="C475">
        <v>0.9328592791528062</v>
      </c>
      <c r="D475" s="4">
        <f>-LN(B475)/F$3</f>
        <v>0.46741600924999122</v>
      </c>
      <c r="E475" s="4">
        <f>-LN(C475)/D$4</f>
        <v>1.4479357440206007E-2</v>
      </c>
      <c r="F475" s="8">
        <v>3</v>
      </c>
      <c r="G475" s="4">
        <v>141.7900724633914</v>
      </c>
    </row>
    <row r="476" spans="1:7" x14ac:dyDescent="0.3">
      <c r="A476">
        <v>593</v>
      </c>
      <c r="B476">
        <v>0.95608386486404007</v>
      </c>
      <c r="C476">
        <v>0.36173589281899471</v>
      </c>
      <c r="D476" s="4">
        <f>-LN(B476)/F$3</f>
        <v>1.8712352093811221E-2</v>
      </c>
      <c r="E476" s="4">
        <f>-LN(C476)/D$4</f>
        <v>0.21184185651580906</v>
      </c>
      <c r="F476" s="8">
        <v>3</v>
      </c>
      <c r="G476" s="4">
        <v>141.80878481548521</v>
      </c>
    </row>
    <row r="477" spans="1:7" x14ac:dyDescent="0.3">
      <c r="A477">
        <v>594</v>
      </c>
      <c r="B477">
        <v>0.72487563707388536</v>
      </c>
      <c r="C477">
        <v>0.67552720725119786</v>
      </c>
      <c r="D477" s="4">
        <f>-LN(B477)/F$3</f>
        <v>0.13406465579657839</v>
      </c>
      <c r="E477" s="4">
        <f>-LN(C477)/D$4</f>
        <v>8.1721217747738023E-2</v>
      </c>
      <c r="F477" s="8">
        <v>3</v>
      </c>
      <c r="G477" s="4">
        <v>141.94284947128179</v>
      </c>
    </row>
    <row r="478" spans="1:7" x14ac:dyDescent="0.3">
      <c r="A478">
        <v>595</v>
      </c>
      <c r="B478">
        <v>0.16864528336436049</v>
      </c>
      <c r="C478">
        <v>0.76641132847071747</v>
      </c>
      <c r="D478" s="4">
        <f>-LN(B478)/F$3</f>
        <v>0.74164903536334248</v>
      </c>
      <c r="E478" s="4">
        <f>-LN(C478)/D$4</f>
        <v>5.5424223130670386E-2</v>
      </c>
      <c r="F478" s="8">
        <v>3</v>
      </c>
      <c r="G478" s="4">
        <v>142.68449850664513</v>
      </c>
    </row>
    <row r="479" spans="1:7" x14ac:dyDescent="0.3">
      <c r="A479">
        <v>596</v>
      </c>
      <c r="B479">
        <v>0.89681691946165354</v>
      </c>
      <c r="C479">
        <v>0.39661854915005951</v>
      </c>
      <c r="D479" s="4">
        <f>-LN(B479)/F$3</f>
        <v>4.5376475383121763E-2</v>
      </c>
      <c r="E479" s="4">
        <f>-LN(C479)/D$4</f>
        <v>0.19266256115966521</v>
      </c>
      <c r="F479" s="8">
        <v>3</v>
      </c>
      <c r="G479" s="4">
        <v>142.72987498202824</v>
      </c>
    </row>
    <row r="480" spans="1:7" x14ac:dyDescent="0.3">
      <c r="A480">
        <v>150</v>
      </c>
      <c r="B480">
        <v>0.37775811029389322</v>
      </c>
      <c r="C480">
        <v>0.42344431897946105</v>
      </c>
      <c r="D480" s="4">
        <f>-LN(B480)/D$3</f>
        <v>1.3520850111889959</v>
      </c>
      <c r="E480" s="4">
        <f>-LN(C480)/B$4</f>
        <v>0.17902776077932264</v>
      </c>
      <c r="F480" s="8">
        <v>2</v>
      </c>
      <c r="G480" s="4">
        <v>143.09987216654275</v>
      </c>
    </row>
    <row r="481" spans="1:7" x14ac:dyDescent="0.3">
      <c r="A481">
        <v>151</v>
      </c>
      <c r="B481">
        <v>0.9353007599108859</v>
      </c>
      <c r="C481">
        <v>0.92648091067232274</v>
      </c>
      <c r="D481" s="4">
        <f>-LN(B481)/D$3</f>
        <v>9.2898795921853641E-2</v>
      </c>
      <c r="E481" s="4">
        <f>-LN(C481)/B$4</f>
        <v>1.5908716076787375E-2</v>
      </c>
      <c r="F481" s="8">
        <v>2</v>
      </c>
      <c r="G481" s="4">
        <v>143.19277096246461</v>
      </c>
    </row>
    <row r="482" spans="1:7" x14ac:dyDescent="0.3">
      <c r="A482">
        <v>597</v>
      </c>
      <c r="B482">
        <v>0.10370189519943845</v>
      </c>
      <c r="C482">
        <v>0.29868465224158453</v>
      </c>
      <c r="D482" s="4">
        <f>-LN(B482)/F$3</f>
        <v>0.94426453671812782</v>
      </c>
      <c r="E482" s="4">
        <f>-LN(C482)/D$4</f>
        <v>0.25174311186032594</v>
      </c>
      <c r="F482" s="8">
        <v>3</v>
      </c>
      <c r="G482" s="4">
        <v>143.67413951874636</v>
      </c>
    </row>
    <row r="483" spans="1:7" x14ac:dyDescent="0.3">
      <c r="A483">
        <v>152</v>
      </c>
      <c r="B483">
        <v>0.68071535386211734</v>
      </c>
      <c r="C483">
        <v>0.206671346171453</v>
      </c>
      <c r="D483" s="4">
        <f>-LN(B483)/D$3</f>
        <v>0.53418200387919279</v>
      </c>
      <c r="E483" s="4">
        <f>-LN(C483)/B$4</f>
        <v>0.32846363481299123</v>
      </c>
      <c r="F483" s="8">
        <v>2</v>
      </c>
      <c r="G483" s="4">
        <v>143.72695296634379</v>
      </c>
    </row>
    <row r="484" spans="1:7" x14ac:dyDescent="0.3">
      <c r="A484">
        <v>153</v>
      </c>
      <c r="B484">
        <v>0.72124393444624169</v>
      </c>
      <c r="C484">
        <v>0.49192785424359875</v>
      </c>
      <c r="D484" s="4">
        <f>-LN(B484)/D$3</f>
        <v>0.45385815413208014</v>
      </c>
      <c r="E484" s="4">
        <f>-LN(C484)/B$4</f>
        <v>0.147796502283011</v>
      </c>
      <c r="F484" s="8">
        <v>2</v>
      </c>
      <c r="G484" s="4">
        <v>144.18081112047588</v>
      </c>
    </row>
    <row r="485" spans="1:7" x14ac:dyDescent="0.3">
      <c r="A485">
        <v>598</v>
      </c>
      <c r="B485">
        <v>9.9429303872798858E-2</v>
      </c>
      <c r="C485">
        <v>0.2098452711569567</v>
      </c>
      <c r="D485" s="4">
        <f>-LN(B485)/F$3</f>
        <v>0.961795167163914</v>
      </c>
      <c r="E485" s="4">
        <f>-LN(C485)/D$4</f>
        <v>0.32528850496930084</v>
      </c>
      <c r="F485" s="8">
        <v>3</v>
      </c>
      <c r="G485" s="4">
        <v>144.63593468591029</v>
      </c>
    </row>
    <row r="486" spans="1:7" x14ac:dyDescent="0.3">
      <c r="A486">
        <v>154</v>
      </c>
      <c r="B486">
        <v>0.67693105868709369</v>
      </c>
      <c r="C486">
        <v>0.27750480666524246</v>
      </c>
      <c r="D486" s="4">
        <f>-LN(B486)/D$3</f>
        <v>0.54192478445082592</v>
      </c>
      <c r="E486" s="4">
        <f>-LN(C486)/B$4</f>
        <v>0.26706604679780649</v>
      </c>
      <c r="F486" s="8">
        <v>2</v>
      </c>
      <c r="G486" s="4">
        <v>144.72273590492671</v>
      </c>
    </row>
    <row r="487" spans="1:7" x14ac:dyDescent="0.3">
      <c r="A487">
        <v>599</v>
      </c>
      <c r="B487">
        <v>0.39121677297280799</v>
      </c>
      <c r="C487">
        <v>0.13757744071779535</v>
      </c>
      <c r="D487" s="4">
        <f>-LN(B487)/F$3</f>
        <v>0.39103894418468721</v>
      </c>
      <c r="E487" s="4">
        <f>-LN(C487)/D$4</f>
        <v>0.41324339899910767</v>
      </c>
      <c r="F487" s="8">
        <v>3</v>
      </c>
      <c r="G487" s="4">
        <v>145.02697363009497</v>
      </c>
    </row>
    <row r="488" spans="1:7" x14ac:dyDescent="0.3">
      <c r="A488">
        <v>600</v>
      </c>
      <c r="B488">
        <v>0.79384746848963894</v>
      </c>
      <c r="C488">
        <v>0.33118686483352155</v>
      </c>
      <c r="D488" s="4">
        <f>-LN(B488)/F$3</f>
        <v>9.6193308902642286E-2</v>
      </c>
      <c r="E488" s="4">
        <f>-LN(C488)/D$4</f>
        <v>0.23022344095345029</v>
      </c>
      <c r="F488" s="8">
        <v>3</v>
      </c>
      <c r="G488" s="4">
        <v>145.12316693899763</v>
      </c>
    </row>
    <row r="489" spans="1:7" x14ac:dyDescent="0.3">
      <c r="A489">
        <v>601</v>
      </c>
      <c r="B489">
        <v>0.90786461989196443</v>
      </c>
      <c r="C489">
        <v>0.43845942564165163</v>
      </c>
      <c r="D489" s="4">
        <f>-LN(B489)/F$3</f>
        <v>4.0275003555080464E-2</v>
      </c>
      <c r="E489" s="4">
        <f>-LN(C489)/F$4</f>
        <v>0.17176833361347188</v>
      </c>
      <c r="F489" s="8">
        <v>3</v>
      </c>
      <c r="G489" s="4">
        <v>145.16344194255271</v>
      </c>
    </row>
    <row r="490" spans="1:7" x14ac:dyDescent="0.3">
      <c r="A490">
        <v>602</v>
      </c>
      <c r="B490">
        <v>0.63292336802270577</v>
      </c>
      <c r="C490">
        <v>0.69658497878963588</v>
      </c>
      <c r="D490" s="4">
        <f>-LN(B490)/F$3</f>
        <v>0.19058580239250383</v>
      </c>
      <c r="E490" s="4">
        <f>-LN(C490)/F$4</f>
        <v>7.5326142685878075E-2</v>
      </c>
      <c r="F490" s="8">
        <v>3</v>
      </c>
      <c r="G490" s="4">
        <v>145.3540277449452</v>
      </c>
    </row>
    <row r="491" spans="1:7" x14ac:dyDescent="0.3">
      <c r="A491">
        <v>603</v>
      </c>
      <c r="B491">
        <v>0.65831476790673549</v>
      </c>
      <c r="C491">
        <v>0.75032807397686696</v>
      </c>
      <c r="D491" s="4">
        <f>-LN(B491)/F$3</f>
        <v>0.17419670473361124</v>
      </c>
      <c r="E491" s="4">
        <f>-LN(C491)/F$4</f>
        <v>5.9842653360020322E-2</v>
      </c>
      <c r="F491" s="8">
        <v>3</v>
      </c>
      <c r="G491" s="4">
        <v>145.52822444967882</v>
      </c>
    </row>
    <row r="492" spans="1:7" x14ac:dyDescent="0.3">
      <c r="A492">
        <v>604</v>
      </c>
      <c r="B492">
        <v>0.27475814081240274</v>
      </c>
      <c r="C492">
        <v>0.90108951078829314</v>
      </c>
      <c r="D492" s="4">
        <f>-LN(B492)/F$3</f>
        <v>0.53827669010287793</v>
      </c>
      <c r="E492" s="4">
        <f>-LN(C492)/F$4</f>
        <v>2.1698058387781383E-2</v>
      </c>
      <c r="F492" s="8">
        <v>3</v>
      </c>
      <c r="G492" s="4">
        <v>146.06650113978171</v>
      </c>
    </row>
    <row r="493" spans="1:7" x14ac:dyDescent="0.3">
      <c r="A493">
        <v>605</v>
      </c>
      <c r="B493">
        <v>0.9643238624225593</v>
      </c>
      <c r="C493">
        <v>0.62382885219885864</v>
      </c>
      <c r="D493" s="4">
        <f>-LN(B493)/F$3</f>
        <v>1.5136701634412317E-2</v>
      </c>
      <c r="E493" s="4">
        <f>-LN(C493)/F$4</f>
        <v>9.8308171574043035E-2</v>
      </c>
      <c r="F493" s="8">
        <v>3</v>
      </c>
      <c r="G493" s="4">
        <v>146.08163784141612</v>
      </c>
    </row>
    <row r="494" spans="1:7" x14ac:dyDescent="0.3">
      <c r="A494">
        <v>606</v>
      </c>
      <c r="B494">
        <v>0.92886135441145057</v>
      </c>
      <c r="C494">
        <v>9.8025452436902985E-2</v>
      </c>
      <c r="D494" s="4">
        <f>-LN(B494)/F$3</f>
        <v>3.0748247107904372E-2</v>
      </c>
      <c r="E494" s="4">
        <f>-LN(C494)/F$4</f>
        <v>0.48386002401848577</v>
      </c>
      <c r="F494" s="8">
        <v>3</v>
      </c>
      <c r="G494" s="4">
        <v>146.11238608852403</v>
      </c>
    </row>
    <row r="495" spans="1:7" x14ac:dyDescent="0.3">
      <c r="A495">
        <v>155</v>
      </c>
      <c r="B495">
        <v>0.35508285775322734</v>
      </c>
      <c r="C495">
        <v>0.43971068453016754</v>
      </c>
      <c r="D495" s="4">
        <f>-LN(B495)/D$3</f>
        <v>1.4380612703041553</v>
      </c>
      <c r="E495" s="4">
        <f>-LN(C495)/B$4</f>
        <v>0.17117464656241499</v>
      </c>
      <c r="F495" s="8">
        <v>2</v>
      </c>
      <c r="G495" s="4">
        <v>146.16079717523087</v>
      </c>
    </row>
    <row r="496" spans="1:7" x14ac:dyDescent="0.3">
      <c r="A496">
        <v>156</v>
      </c>
      <c r="B496">
        <v>0.85433515427106543</v>
      </c>
      <c r="C496">
        <v>0.56767479476302374</v>
      </c>
      <c r="D496" s="4">
        <f>-LN(B496)/D$3</f>
        <v>0.21865515260387869</v>
      </c>
      <c r="E496" s="4">
        <f>-LN(C496)/B$4</f>
        <v>0.11795970180384023</v>
      </c>
      <c r="F496" s="8">
        <v>2</v>
      </c>
      <c r="G496" s="4">
        <v>146.37945232783474</v>
      </c>
    </row>
    <row r="497" spans="1:7" x14ac:dyDescent="0.3">
      <c r="A497">
        <v>607</v>
      </c>
      <c r="B497">
        <v>0.4860072634052553</v>
      </c>
      <c r="C497">
        <v>0.74559770500808742</v>
      </c>
      <c r="D497" s="4">
        <f>-LN(B497)/F$3</f>
        <v>0.3006382124645916</v>
      </c>
      <c r="E497" s="4">
        <f>-LN(C497)/F$4</f>
        <v>6.116022784637206E-2</v>
      </c>
      <c r="F497" s="8">
        <v>3</v>
      </c>
      <c r="G497" s="4">
        <v>146.41302430098864</v>
      </c>
    </row>
    <row r="498" spans="1:7" x14ac:dyDescent="0.3">
      <c r="A498">
        <v>157</v>
      </c>
      <c r="B498">
        <v>0.74697103793450725</v>
      </c>
      <c r="C498">
        <v>0.32599871822260201</v>
      </c>
      <c r="D498" s="4">
        <f>-LN(B498)/D$3</f>
        <v>0.40517898024021221</v>
      </c>
      <c r="E498" s="4">
        <f>-LN(C498)/B$4</f>
        <v>0.23351288113659757</v>
      </c>
      <c r="F498" s="8">
        <v>2</v>
      </c>
      <c r="G498" s="4">
        <v>146.78463130807495</v>
      </c>
    </row>
    <row r="499" spans="1:7" x14ac:dyDescent="0.3">
      <c r="A499">
        <v>608</v>
      </c>
      <c r="B499">
        <v>0.31125827814569534</v>
      </c>
      <c r="C499">
        <v>9.9673451948606828E-2</v>
      </c>
      <c r="D499" s="4">
        <f>-LN(B499)/F$3</f>
        <v>0.48630509796036081</v>
      </c>
      <c r="E499" s="4">
        <f>-LN(C499)/F$4</f>
        <v>0.48038664933853614</v>
      </c>
      <c r="F499" s="8">
        <v>3</v>
      </c>
      <c r="G499" s="4">
        <v>146.89932939894899</v>
      </c>
    </row>
    <row r="500" spans="1:7" x14ac:dyDescent="0.3">
      <c r="A500">
        <v>609</v>
      </c>
      <c r="B500">
        <v>0.29783013397625657</v>
      </c>
      <c r="C500">
        <v>0.1250038148136845</v>
      </c>
      <c r="D500" s="4">
        <f>-LN(B500)/F$3</f>
        <v>0.50467998967246785</v>
      </c>
      <c r="E500" s="4">
        <f>-LN(C500)/F$4</f>
        <v>0.43321062992417503</v>
      </c>
      <c r="F500" s="8">
        <v>3</v>
      </c>
      <c r="G500" s="4">
        <v>147.40400938862146</v>
      </c>
    </row>
    <row r="501" spans="1:7" x14ac:dyDescent="0.3">
      <c r="A501">
        <v>610</v>
      </c>
      <c r="B501">
        <v>0.59318826868495744</v>
      </c>
      <c r="C501">
        <v>0.35212256233405559</v>
      </c>
      <c r="D501" s="4">
        <f>-LN(B501)/F$3</f>
        <v>0.21760143551554872</v>
      </c>
      <c r="E501" s="4">
        <f>-LN(C501)/F$4</f>
        <v>0.21745332823719776</v>
      </c>
      <c r="F501" s="8">
        <v>3</v>
      </c>
      <c r="G501" s="4">
        <v>147.62161082413701</v>
      </c>
    </row>
    <row r="502" spans="1:7" x14ac:dyDescent="0.3">
      <c r="A502">
        <v>611</v>
      </c>
      <c r="B502">
        <v>0.51588488418225653</v>
      </c>
      <c r="C502">
        <v>0.56395153660695208</v>
      </c>
      <c r="D502" s="4">
        <f>-LN(B502)/F$3</f>
        <v>0.27577984627478808</v>
      </c>
      <c r="E502" s="4">
        <f>-LN(C502)/F$4</f>
        <v>0.11933061649540801</v>
      </c>
      <c r="F502" s="8">
        <v>3</v>
      </c>
      <c r="G502" s="4">
        <v>147.8973906704118</v>
      </c>
    </row>
    <row r="503" spans="1:7" x14ac:dyDescent="0.3">
      <c r="A503">
        <v>34</v>
      </c>
      <c r="B503">
        <v>0.22074037903988769</v>
      </c>
      <c r="C503">
        <v>0.30472731711783196</v>
      </c>
      <c r="D503" s="4">
        <f>-LN(B503)/B$3</f>
        <v>6.2948667646087637</v>
      </c>
      <c r="E503" s="4">
        <f>-LN(C503)/B$4</f>
        <v>0.2475704051053059</v>
      </c>
      <c r="F503" s="8">
        <v>1</v>
      </c>
      <c r="G503" s="4">
        <v>147.92453399808468</v>
      </c>
    </row>
    <row r="504" spans="1:7" x14ac:dyDescent="0.3">
      <c r="A504">
        <v>158</v>
      </c>
      <c r="B504">
        <v>0.42292550431836912</v>
      </c>
      <c r="C504">
        <v>0.16690572832422865</v>
      </c>
      <c r="D504" s="4">
        <f>-LN(B504)/D$3</f>
        <v>1.1952211502334129</v>
      </c>
      <c r="E504" s="4">
        <f>-LN(C504)/B$4</f>
        <v>0.37298460979346065</v>
      </c>
      <c r="F504" s="8">
        <v>2</v>
      </c>
      <c r="G504" s="4">
        <v>147.97985245830836</v>
      </c>
    </row>
    <row r="505" spans="1:7" x14ac:dyDescent="0.3">
      <c r="A505">
        <v>612</v>
      </c>
      <c r="B505">
        <v>0.10028382213812677</v>
      </c>
      <c r="C505">
        <v>0.34229560228278449</v>
      </c>
      <c r="D505" s="4">
        <f>-LN(B505)/F$3</f>
        <v>0.95822953823257107</v>
      </c>
      <c r="E505" s="4">
        <f>-LN(C505)/F$4</f>
        <v>0.22335012105854429</v>
      </c>
      <c r="F505" s="8">
        <v>3</v>
      </c>
      <c r="G505" s="4">
        <v>148.85562020864435</v>
      </c>
    </row>
    <row r="506" spans="1:7" x14ac:dyDescent="0.3">
      <c r="A506">
        <v>613</v>
      </c>
      <c r="B506">
        <v>0.45295571764275033</v>
      </c>
      <c r="C506">
        <v>0.98590044862208925</v>
      </c>
      <c r="D506" s="4">
        <f>-LN(B506)/F$3</f>
        <v>0.32998371326054377</v>
      </c>
      <c r="E506" s="4">
        <f>-LN(C506)/F$4</f>
        <v>2.9583113256496014E-3</v>
      </c>
      <c r="F506" s="8">
        <v>3</v>
      </c>
      <c r="G506" s="4">
        <v>149.18560392190489</v>
      </c>
    </row>
    <row r="507" spans="1:7" x14ac:dyDescent="0.3">
      <c r="A507">
        <v>159</v>
      </c>
      <c r="B507">
        <v>0.25879696035645622</v>
      </c>
      <c r="C507">
        <v>0.16879787591174047</v>
      </c>
      <c r="D507" s="4">
        <f>-LN(B507)/D$3</f>
        <v>1.8773770299575487</v>
      </c>
      <c r="E507" s="4">
        <f>-LN(C507)/B$4</f>
        <v>0.37063610007514702</v>
      </c>
      <c r="F507" s="8">
        <v>2</v>
      </c>
      <c r="G507" s="4">
        <v>149.85722948826592</v>
      </c>
    </row>
    <row r="508" spans="1:7" x14ac:dyDescent="0.3">
      <c r="A508">
        <v>160</v>
      </c>
      <c r="B508">
        <v>0.88399914548173464</v>
      </c>
      <c r="C508">
        <v>0.47157200842310859</v>
      </c>
      <c r="D508" s="4">
        <f>-LN(B508)/D$3</f>
        <v>0.17124886527025315</v>
      </c>
      <c r="E508" s="4">
        <f>-LN(C508)/B$4</f>
        <v>0.15660072220191917</v>
      </c>
      <c r="F508" s="8">
        <v>2</v>
      </c>
      <c r="G508" s="4">
        <v>150.02847835353617</v>
      </c>
    </row>
    <row r="509" spans="1:7" x14ac:dyDescent="0.3">
      <c r="A509">
        <v>35</v>
      </c>
      <c r="B509">
        <v>0.59392071291238135</v>
      </c>
      <c r="C509">
        <v>0.4443189794610431</v>
      </c>
      <c r="D509" s="4">
        <f>-LN(B509)/B$3</f>
        <v>2.1708727019759118</v>
      </c>
      <c r="E509" s="4">
        <f>-LN(C509)/B$4</f>
        <v>0.1690026150587621</v>
      </c>
      <c r="F509" s="8">
        <v>1</v>
      </c>
      <c r="G509" s="4">
        <v>150.09540670006061</v>
      </c>
    </row>
    <row r="510" spans="1:7" x14ac:dyDescent="0.3">
      <c r="A510">
        <v>161</v>
      </c>
      <c r="B510">
        <v>0.93746757408368175</v>
      </c>
      <c r="C510">
        <v>0.49113437299722279</v>
      </c>
      <c r="D510" s="4">
        <f>-LN(B510)/D$3</f>
        <v>8.9684874138625456E-2</v>
      </c>
      <c r="E510" s="4">
        <f>-LN(C510)/B$4</f>
        <v>0.14813281594518524</v>
      </c>
      <c r="F510" s="8">
        <v>2</v>
      </c>
      <c r="G510" s="4">
        <v>150.11816322767478</v>
      </c>
    </row>
    <row r="511" spans="1:7" x14ac:dyDescent="0.3">
      <c r="A511">
        <v>614</v>
      </c>
      <c r="B511">
        <v>8.6489455854976041E-2</v>
      </c>
      <c r="C511">
        <v>0.95855586413159577</v>
      </c>
      <c r="D511" s="4">
        <f>-LN(B511)/F$3</f>
        <v>1.0198886542103158</v>
      </c>
      <c r="E511" s="4">
        <f>-LN(C511)/F$4</f>
        <v>8.8182156925181825E-3</v>
      </c>
      <c r="F511" s="8">
        <v>3</v>
      </c>
      <c r="G511" s="4">
        <v>150.2054925761152</v>
      </c>
    </row>
    <row r="512" spans="1:7" x14ac:dyDescent="0.3">
      <c r="A512">
        <v>615</v>
      </c>
      <c r="B512">
        <v>0.58345286416211428</v>
      </c>
      <c r="C512">
        <v>0.31223487044892728</v>
      </c>
      <c r="D512" s="4">
        <f>-LN(B512)/F$3</f>
        <v>0.22449650488819839</v>
      </c>
      <c r="E512" s="4">
        <f>-LN(C512)/F$4</f>
        <v>0.2424999134325925</v>
      </c>
      <c r="F512" s="8">
        <v>3</v>
      </c>
      <c r="G512" s="4">
        <v>150.42998908100341</v>
      </c>
    </row>
    <row r="513" spans="1:7" x14ac:dyDescent="0.3">
      <c r="A513">
        <v>616</v>
      </c>
      <c r="B513">
        <v>0.98345896786400955</v>
      </c>
      <c r="C513">
        <v>0.99041718802453693</v>
      </c>
      <c r="D513" s="4">
        <f>-LN(B513)/F$3</f>
        <v>6.9497343949982164E-3</v>
      </c>
      <c r="E513" s="4">
        <f>-LN(C513)/F$4</f>
        <v>2.0060463694625283E-3</v>
      </c>
      <c r="F513" s="8">
        <v>3</v>
      </c>
      <c r="G513" s="4">
        <v>150.43693881539841</v>
      </c>
    </row>
    <row r="514" spans="1:7" x14ac:dyDescent="0.3">
      <c r="A514">
        <v>617</v>
      </c>
      <c r="B514">
        <v>0.36042359691152687</v>
      </c>
      <c r="C514">
        <v>0.57542649616992703</v>
      </c>
      <c r="D514" s="4">
        <f>-LN(B514)/F$3</f>
        <v>0.42519803381832333</v>
      </c>
      <c r="E514" s="4">
        <f>-LN(C514)/F$4</f>
        <v>0.115134120971443</v>
      </c>
      <c r="F514" s="8">
        <v>3</v>
      </c>
      <c r="G514" s="4">
        <v>150.86213684921674</v>
      </c>
    </row>
    <row r="515" spans="1:7" x14ac:dyDescent="0.3">
      <c r="A515">
        <v>162</v>
      </c>
      <c r="B515">
        <v>0.50703451643421737</v>
      </c>
      <c r="C515">
        <v>0.58986175115207373</v>
      </c>
      <c r="D515" s="4">
        <f>-LN(B515)/D$3</f>
        <v>0.94330027493939861</v>
      </c>
      <c r="E515" s="4">
        <f>-LN(C515)/B$4</f>
        <v>0.1099723103376755</v>
      </c>
      <c r="F515" s="8">
        <v>2</v>
      </c>
      <c r="G515" s="4">
        <v>151.06146350261417</v>
      </c>
    </row>
    <row r="516" spans="1:7" x14ac:dyDescent="0.3">
      <c r="A516">
        <v>618</v>
      </c>
      <c r="B516">
        <v>0.250038148136845</v>
      </c>
      <c r="C516">
        <v>0.94958342234565263</v>
      </c>
      <c r="D516" s="4">
        <f>-LN(B516)/F$3</f>
        <v>0.57755907508898718</v>
      </c>
      <c r="E516" s="4">
        <f>-LN(C516)/F$4</f>
        <v>1.0777477781680341E-2</v>
      </c>
      <c r="F516" s="8">
        <v>3</v>
      </c>
      <c r="G516" s="4">
        <v>151.43969592430574</v>
      </c>
    </row>
    <row r="517" spans="1:7" x14ac:dyDescent="0.3">
      <c r="A517">
        <v>619</v>
      </c>
      <c r="B517">
        <v>0.76516006958220162</v>
      </c>
      <c r="C517">
        <v>0.9761955626087222</v>
      </c>
      <c r="D517" s="4">
        <f>-LN(B517)/F$3</f>
        <v>0.11152926073315908</v>
      </c>
      <c r="E517" s="4">
        <f>-LN(C517)/F$4</f>
        <v>5.0192377323765355E-3</v>
      </c>
      <c r="F517" s="8">
        <v>3</v>
      </c>
      <c r="G517" s="4">
        <v>151.5512251850389</v>
      </c>
    </row>
    <row r="518" spans="1:7" x14ac:dyDescent="0.3">
      <c r="A518">
        <v>163</v>
      </c>
      <c r="B518">
        <v>0.55714590899380478</v>
      </c>
      <c r="C518">
        <v>0.4987334818567461</v>
      </c>
      <c r="D518" s="4">
        <f>-LN(B518)/D$3</f>
        <v>0.81240016424100969</v>
      </c>
      <c r="E518" s="4">
        <f>-LN(C518)/B$4</f>
        <v>0.14493404800223567</v>
      </c>
      <c r="F518" s="8">
        <v>2</v>
      </c>
      <c r="G518" s="4">
        <v>151.87386366685519</v>
      </c>
    </row>
    <row r="519" spans="1:7" x14ac:dyDescent="0.3">
      <c r="A519">
        <v>620</v>
      </c>
      <c r="B519">
        <v>0.43107394634846036</v>
      </c>
      <c r="C519">
        <v>0.33936582537308879</v>
      </c>
      <c r="D519" s="4">
        <f>-LN(B519)/F$3</f>
        <v>0.35061484764197592</v>
      </c>
      <c r="E519" s="4">
        <f>-LN(C519)/F$4</f>
        <v>0.22514096303141884</v>
      </c>
      <c r="F519" s="8">
        <v>3</v>
      </c>
      <c r="G519" s="4">
        <v>151.90184003268087</v>
      </c>
    </row>
    <row r="520" spans="1:7" x14ac:dyDescent="0.3">
      <c r="A520">
        <v>164</v>
      </c>
      <c r="B520">
        <v>0.78414258247627189</v>
      </c>
      <c r="C520">
        <v>0.62526322214423047</v>
      </c>
      <c r="D520" s="4">
        <f>-LN(B520)/D$3</f>
        <v>0.33772834689420678</v>
      </c>
      <c r="E520" s="4">
        <f>-LN(C520)/B$4</f>
        <v>9.7829700515838072E-2</v>
      </c>
      <c r="F520" s="8">
        <v>2</v>
      </c>
      <c r="G520" s="4">
        <v>152.2115920137494</v>
      </c>
    </row>
    <row r="521" spans="1:7" x14ac:dyDescent="0.3">
      <c r="A521">
        <v>165</v>
      </c>
      <c r="B521">
        <v>0.50978118228705716</v>
      </c>
      <c r="C521">
        <v>0.78130436109500412</v>
      </c>
      <c r="D521" s="4">
        <f>-LN(B521)/D$3</f>
        <v>0.93579680510141461</v>
      </c>
      <c r="E521" s="4">
        <f>-LN(C521)/B$4</f>
        <v>5.1414687114718673E-2</v>
      </c>
      <c r="F521" s="8">
        <v>2</v>
      </c>
      <c r="G521" s="4">
        <v>153.1473888188508</v>
      </c>
    </row>
    <row r="522" spans="1:7" x14ac:dyDescent="0.3">
      <c r="A522">
        <v>166</v>
      </c>
      <c r="B522">
        <v>0.9974059266945402</v>
      </c>
      <c r="C522">
        <v>0.92059083834345534</v>
      </c>
      <c r="D522" s="4">
        <f>-LN(B522)/D$3</f>
        <v>3.6075607550756241E-3</v>
      </c>
      <c r="E522" s="4">
        <f>-LN(C522)/B$4</f>
        <v>1.7237416558442027E-2</v>
      </c>
      <c r="F522" s="8">
        <v>2</v>
      </c>
      <c r="G522" s="4">
        <v>153.15099637960589</v>
      </c>
    </row>
    <row r="523" spans="1:7" x14ac:dyDescent="0.3">
      <c r="A523">
        <v>621</v>
      </c>
      <c r="B523">
        <v>9.9795525986510827E-3</v>
      </c>
      <c r="C523">
        <v>0.75038911099581895</v>
      </c>
      <c r="D523" s="4">
        <f>-LN(B523)/F$3</f>
        <v>1.9196737581075545</v>
      </c>
      <c r="E523" s="4">
        <f>-LN(C523)/F$4</f>
        <v>5.9825706735100799E-2</v>
      </c>
      <c r="F523" s="8">
        <v>3</v>
      </c>
      <c r="G523" s="4">
        <v>153.82151379078843</v>
      </c>
    </row>
    <row r="524" spans="1:7" x14ac:dyDescent="0.3">
      <c r="A524">
        <v>622</v>
      </c>
      <c r="B524">
        <v>0.41172521134067813</v>
      </c>
      <c r="C524">
        <v>2.6886806848353526E-2</v>
      </c>
      <c r="D524" s="4">
        <f>-LN(B524)/F$3</f>
        <v>0.36974963121523619</v>
      </c>
      <c r="E524" s="4">
        <f>-LN(C524)/F$4</f>
        <v>0.7533582425873343</v>
      </c>
      <c r="F524" s="8">
        <v>3</v>
      </c>
      <c r="G524" s="4">
        <v>154.19126342200366</v>
      </c>
    </row>
    <row r="525" spans="1:7" x14ac:dyDescent="0.3">
      <c r="A525">
        <v>623</v>
      </c>
      <c r="B525">
        <v>0.68514053773613692</v>
      </c>
      <c r="C525">
        <v>0.13483077486495559</v>
      </c>
      <c r="D525" s="4">
        <f>-LN(B525)/F$3</f>
        <v>0.15755470716040984</v>
      </c>
      <c r="E525" s="4">
        <f>-LN(C525)/F$4</f>
        <v>0.41744475132819198</v>
      </c>
      <c r="F525" s="8">
        <v>3</v>
      </c>
      <c r="G525" s="4">
        <v>154.34881812916407</v>
      </c>
    </row>
    <row r="526" spans="1:7" x14ac:dyDescent="0.3">
      <c r="A526">
        <v>167</v>
      </c>
      <c r="B526">
        <v>0.38801232947782832</v>
      </c>
      <c r="C526">
        <v>0.5374309518723106</v>
      </c>
      <c r="D526" s="4">
        <f>-LN(B526)/D$3</f>
        <v>1.3148863373042081</v>
      </c>
      <c r="E526" s="4">
        <f>-LN(C526)/B$4</f>
        <v>0.12936562268023585</v>
      </c>
      <c r="F526" s="8">
        <v>2</v>
      </c>
      <c r="G526" s="4">
        <v>154.4658827169101</v>
      </c>
    </row>
    <row r="527" spans="1:7" x14ac:dyDescent="0.3">
      <c r="A527">
        <v>168</v>
      </c>
      <c r="B527">
        <v>0.61424604022339546</v>
      </c>
      <c r="C527">
        <v>0.51200903347880489</v>
      </c>
      <c r="D527" s="4">
        <f>-LN(B527)/F$3</f>
        <v>0.20306654755182757</v>
      </c>
      <c r="E527" s="4">
        <f>-LN(C527)/B$4</f>
        <v>0.13946104387187155</v>
      </c>
      <c r="F527" s="8">
        <v>2</v>
      </c>
      <c r="G527" s="4">
        <v>154.66894926446193</v>
      </c>
    </row>
    <row r="528" spans="1:7" x14ac:dyDescent="0.3">
      <c r="A528">
        <v>36</v>
      </c>
      <c r="B528">
        <v>0.32755516220587788</v>
      </c>
      <c r="C528">
        <v>0.95516830957976018</v>
      </c>
      <c r="D528" s="4">
        <f>-LN(B528)/B$3</f>
        <v>4.6504116828077482</v>
      </c>
      <c r="E528" s="4">
        <f>-LN(C528)/B$4</f>
        <v>9.5557736733888708E-3</v>
      </c>
      <c r="F528" s="8">
        <v>1</v>
      </c>
      <c r="G528" s="4">
        <v>154.74581838286835</v>
      </c>
    </row>
    <row r="529" spans="1:7" x14ac:dyDescent="0.3">
      <c r="A529">
        <v>624</v>
      </c>
      <c r="B529">
        <v>0.24698629718924528</v>
      </c>
      <c r="C529">
        <v>9.9734488967558821E-2</v>
      </c>
      <c r="D529" s="4">
        <f>-LN(B529)/F$3</f>
        <v>0.58267600869153424</v>
      </c>
      <c r="E529" s="4">
        <f>-LN(C529)/F$4</f>
        <v>0.48025911132822724</v>
      </c>
      <c r="F529" s="8">
        <v>3</v>
      </c>
      <c r="G529" s="4">
        <v>154.93149413785559</v>
      </c>
    </row>
    <row r="530" spans="1:7" x14ac:dyDescent="0.3">
      <c r="A530">
        <v>169</v>
      </c>
      <c r="B530">
        <v>0.36588641010773032</v>
      </c>
      <c r="C530">
        <v>0.82540360728782003</v>
      </c>
      <c r="D530" s="4">
        <f>-LN(B530)/F$3</f>
        <v>0.41893014526988764</v>
      </c>
      <c r="E530" s="4">
        <f>-LN(C530)/B$4</f>
        <v>3.9975581525433089E-2</v>
      </c>
      <c r="F530" s="8">
        <v>2</v>
      </c>
      <c r="G530" s="4">
        <v>155.08787940973181</v>
      </c>
    </row>
    <row r="531" spans="1:7" x14ac:dyDescent="0.3">
      <c r="A531">
        <v>625</v>
      </c>
      <c r="B531">
        <v>0.46150090029602953</v>
      </c>
      <c r="C531">
        <v>0.53563035981322671</v>
      </c>
      <c r="D531" s="4">
        <f>-LN(B531)/F$3</f>
        <v>0.32219636426548698</v>
      </c>
      <c r="E531" s="4">
        <f>-LN(C531)/F$4</f>
        <v>0.13006478813076952</v>
      </c>
      <c r="F531" s="8">
        <v>3</v>
      </c>
      <c r="G531" s="4">
        <v>155.25369050212109</v>
      </c>
    </row>
    <row r="532" spans="1:7" x14ac:dyDescent="0.3">
      <c r="A532">
        <v>170</v>
      </c>
      <c r="B532">
        <v>0.44630268257698297</v>
      </c>
      <c r="C532">
        <v>0.53679006317331457</v>
      </c>
      <c r="D532" s="4">
        <f>-LN(B532)/F$3</f>
        <v>0.33614912360893862</v>
      </c>
      <c r="E532" s="4">
        <f>-LN(C532)/B$4</f>
        <v>0.129614209317304</v>
      </c>
      <c r="F532" s="8">
        <v>2</v>
      </c>
      <c r="G532" s="4">
        <v>155.42402853334076</v>
      </c>
    </row>
    <row r="533" spans="1:7" x14ac:dyDescent="0.3">
      <c r="A533">
        <v>171</v>
      </c>
      <c r="B533">
        <v>0.81963560899685661</v>
      </c>
      <c r="C533">
        <v>0.8596453749198889</v>
      </c>
      <c r="D533" s="4">
        <f>-LN(B533)/F$3</f>
        <v>8.287309031737243E-2</v>
      </c>
      <c r="E533" s="4">
        <f>-LN(C533)/B$4</f>
        <v>3.1507360316769886E-2</v>
      </c>
      <c r="F533" s="8">
        <v>2</v>
      </c>
      <c r="G533" s="4">
        <v>155.50690162365814</v>
      </c>
    </row>
    <row r="534" spans="1:7" x14ac:dyDescent="0.3">
      <c r="A534">
        <v>626</v>
      </c>
      <c r="B534">
        <v>0.47856074709311197</v>
      </c>
      <c r="C534">
        <v>0.14569536423841059</v>
      </c>
      <c r="D534" s="4">
        <f>-LN(B534)/F$3</f>
        <v>0.30707171790598015</v>
      </c>
      <c r="E534" s="4">
        <f>-LN(C534)/F$4</f>
        <v>0.40129945488679342</v>
      </c>
      <c r="F534" s="8">
        <v>3</v>
      </c>
      <c r="G534" s="4">
        <v>155.56076222002707</v>
      </c>
    </row>
    <row r="535" spans="1:7" x14ac:dyDescent="0.3">
      <c r="A535">
        <v>627</v>
      </c>
      <c r="B535">
        <v>0.8630939664906766</v>
      </c>
      <c r="C535">
        <v>0.33323160496841336</v>
      </c>
      <c r="D535" s="4">
        <f>-LN(B535)/F$3</f>
        <v>6.1346545954634936E-2</v>
      </c>
      <c r="E535" s="4">
        <f>-LN(C535)/F$4</f>
        <v>0.22894115007110782</v>
      </c>
      <c r="F535" s="8">
        <v>3</v>
      </c>
      <c r="G535" s="4">
        <v>155.62210876598172</v>
      </c>
    </row>
    <row r="536" spans="1:7" x14ac:dyDescent="0.3">
      <c r="A536">
        <v>172</v>
      </c>
      <c r="B536">
        <v>0.49421674245429853</v>
      </c>
      <c r="C536">
        <v>0.78511917477950377</v>
      </c>
      <c r="D536" s="4">
        <f>-LN(B536)/F$3</f>
        <v>0.29365879504555181</v>
      </c>
      <c r="E536" s="4">
        <f>-LN(C536)/B$4</f>
        <v>5.0399949524317318E-2</v>
      </c>
      <c r="F536" s="8">
        <v>2</v>
      </c>
      <c r="G536" s="4">
        <v>155.8005604187037</v>
      </c>
    </row>
    <row r="537" spans="1:7" x14ac:dyDescent="0.3">
      <c r="A537">
        <v>628</v>
      </c>
      <c r="B537">
        <v>0.65010528885769214</v>
      </c>
      <c r="C537">
        <v>0.90450758384960483</v>
      </c>
      <c r="D537" s="4">
        <f>-LN(B537)/F$3</f>
        <v>0.17942539431344706</v>
      </c>
      <c r="E537" s="4">
        <f>-LN(C537)/F$4</f>
        <v>2.0909289501095846E-2</v>
      </c>
      <c r="F537" s="8">
        <v>3</v>
      </c>
      <c r="G537" s="4">
        <v>155.80153416029518</v>
      </c>
    </row>
    <row r="538" spans="1:7" x14ac:dyDescent="0.3">
      <c r="A538">
        <v>173</v>
      </c>
      <c r="B538">
        <v>0.67204809717093417</v>
      </c>
      <c r="C538">
        <v>3.1037324137089144E-2</v>
      </c>
      <c r="D538" s="4">
        <f>-LN(B538)/F$3</f>
        <v>0.16559390327049656</v>
      </c>
      <c r="E538" s="4">
        <f>-LN(C538)/B$4</f>
        <v>0.72345099881392172</v>
      </c>
      <c r="F538" s="8">
        <v>2</v>
      </c>
      <c r="G538" s="4">
        <v>155.96615432197419</v>
      </c>
    </row>
    <row r="539" spans="1:7" x14ac:dyDescent="0.3">
      <c r="A539">
        <v>629</v>
      </c>
      <c r="B539">
        <v>0.22473830378124332</v>
      </c>
      <c r="C539">
        <v>0.72826319162572095</v>
      </c>
      <c r="D539" s="4">
        <f>-LN(B539)/F$3</f>
        <v>0.62200777000100649</v>
      </c>
      <c r="E539" s="4">
        <f>-LN(C539)/F$4</f>
        <v>6.6060993575451574E-2</v>
      </c>
      <c r="F539" s="8">
        <v>3</v>
      </c>
      <c r="G539" s="4">
        <v>156.42354193029618</v>
      </c>
    </row>
    <row r="540" spans="1:7" x14ac:dyDescent="0.3">
      <c r="A540">
        <v>630</v>
      </c>
      <c r="B540">
        <v>0.92172002319406721</v>
      </c>
      <c r="C540">
        <v>0.32734153263954591</v>
      </c>
      <c r="D540" s="4">
        <f>-LN(B540)/F$3</f>
        <v>3.3964068341520597E-2</v>
      </c>
      <c r="E540" s="4">
        <f>-LN(C540)/F$4</f>
        <v>0.23265650225260695</v>
      </c>
      <c r="F540" s="8">
        <v>3</v>
      </c>
      <c r="G540" s="4">
        <v>156.45750599863771</v>
      </c>
    </row>
    <row r="541" spans="1:7" x14ac:dyDescent="0.3">
      <c r="A541">
        <v>174</v>
      </c>
      <c r="B541">
        <v>0.27744376964629047</v>
      </c>
      <c r="C541">
        <v>0.61238441114535969</v>
      </c>
      <c r="D541" s="4">
        <f>-LN(B541)/F$3</f>
        <v>0.53422374926396909</v>
      </c>
      <c r="E541" s="4">
        <f>-LN(C541)/B$4</f>
        <v>0.10216563976454704</v>
      </c>
      <c r="F541" s="8">
        <v>2</v>
      </c>
      <c r="G541" s="4">
        <v>156.50037807123815</v>
      </c>
    </row>
    <row r="542" spans="1:7" x14ac:dyDescent="0.3">
      <c r="A542">
        <v>631</v>
      </c>
      <c r="B542">
        <v>0.38410596026490068</v>
      </c>
      <c r="C542">
        <v>0.7695852534562212</v>
      </c>
      <c r="D542" s="4">
        <f>-LN(B542)/F$3</f>
        <v>0.39868201094521044</v>
      </c>
      <c r="E542" s="4">
        <f>-LN(C542)/F$4</f>
        <v>5.4563237734105097E-2</v>
      </c>
      <c r="F542" s="8">
        <v>3</v>
      </c>
      <c r="G542" s="4">
        <v>156.85618800958292</v>
      </c>
    </row>
    <row r="543" spans="1:7" x14ac:dyDescent="0.3">
      <c r="A543">
        <v>175</v>
      </c>
      <c r="B543">
        <v>0.31373027741325116</v>
      </c>
      <c r="C543">
        <v>0.25247962889492476</v>
      </c>
      <c r="D543" s="4">
        <f>-LN(B543)/F$3</f>
        <v>0.48300902139426155</v>
      </c>
      <c r="E543" s="4">
        <f>-LN(C543)/B$4</f>
        <v>0.28675514815941688</v>
      </c>
      <c r="F543" s="8">
        <v>2</v>
      </c>
      <c r="G543" s="4">
        <v>156.9833870926324</v>
      </c>
    </row>
    <row r="544" spans="1:7" x14ac:dyDescent="0.3">
      <c r="A544">
        <v>632</v>
      </c>
      <c r="B544">
        <v>0.38926358836634417</v>
      </c>
      <c r="C544">
        <v>0.8724021118808557</v>
      </c>
      <c r="D544" s="4">
        <f>-LN(B544)/F$3</f>
        <v>0.39312439990811343</v>
      </c>
      <c r="E544" s="4">
        <f>-LN(C544)/F$4</f>
        <v>2.8438504976317378E-2</v>
      </c>
      <c r="F544" s="8">
        <v>3</v>
      </c>
      <c r="G544" s="4">
        <v>157.24931240949104</v>
      </c>
    </row>
    <row r="545" spans="1:7" x14ac:dyDescent="0.3">
      <c r="A545">
        <v>176</v>
      </c>
      <c r="B545">
        <v>0.34031189916684468</v>
      </c>
      <c r="C545">
        <v>0.65587328714865567</v>
      </c>
      <c r="D545" s="4">
        <f>-LN(B545)/F$3</f>
        <v>0.44912197141250926</v>
      </c>
      <c r="E545" s="4">
        <f>-LN(C545)/B$4</f>
        <v>8.787243094378705E-2</v>
      </c>
      <c r="F545" s="8">
        <v>2</v>
      </c>
      <c r="G545" s="4">
        <v>157.43250906404489</v>
      </c>
    </row>
    <row r="546" spans="1:7" x14ac:dyDescent="0.3">
      <c r="A546">
        <v>633</v>
      </c>
      <c r="B546">
        <v>0.53987243263039031</v>
      </c>
      <c r="C546">
        <v>0.33176671651356548</v>
      </c>
      <c r="D546" s="4">
        <f>-LN(B546)/F$3</f>
        <v>0.25684266800064709</v>
      </c>
      <c r="E546" s="4">
        <f>-LN(C546)/F$4</f>
        <v>0.22985900378153823</v>
      </c>
      <c r="F546" s="8">
        <v>3</v>
      </c>
      <c r="G546" s="4">
        <v>157.50615507749168</v>
      </c>
    </row>
    <row r="547" spans="1:7" x14ac:dyDescent="0.3">
      <c r="A547">
        <v>177</v>
      </c>
      <c r="B547">
        <v>0.27573473311563462</v>
      </c>
      <c r="C547">
        <v>0.54628131962034976</v>
      </c>
      <c r="D547" s="4">
        <f>-LN(B547)/F$3</f>
        <v>0.53679832805377292</v>
      </c>
      <c r="E547" s="4">
        <f>-LN(C547)/B$4</f>
        <v>0.12596274969302865</v>
      </c>
      <c r="F547" s="8">
        <v>2</v>
      </c>
      <c r="G547" s="4">
        <v>157.96930739209867</v>
      </c>
    </row>
    <row r="548" spans="1:7" x14ac:dyDescent="0.3">
      <c r="A548">
        <v>178</v>
      </c>
      <c r="B548">
        <v>0.65974913785210731</v>
      </c>
      <c r="C548">
        <v>0.8580584124271371</v>
      </c>
      <c r="D548" s="4">
        <f>-LN(B548)/F$3</f>
        <v>0.17328983765801484</v>
      </c>
      <c r="E548" s="4">
        <f>-LN(C548)/B$4</f>
        <v>3.1892312929080804E-2</v>
      </c>
      <c r="F548" s="8">
        <v>2</v>
      </c>
      <c r="G548" s="4">
        <v>158.14259722975669</v>
      </c>
    </row>
    <row r="549" spans="1:7" x14ac:dyDescent="0.3">
      <c r="A549">
        <v>179</v>
      </c>
      <c r="B549">
        <v>0.72939237647633293</v>
      </c>
      <c r="C549">
        <v>0.61958677938169504</v>
      </c>
      <c r="D549" s="4">
        <f>-LN(B549)/F$3</f>
        <v>0.13147643851490909</v>
      </c>
      <c r="E549" s="4">
        <f>-LN(C549)/B$4</f>
        <v>9.9729689168959884E-2</v>
      </c>
      <c r="F549" s="8">
        <v>2</v>
      </c>
      <c r="G549" s="4">
        <v>158.2740736682716</v>
      </c>
    </row>
    <row r="550" spans="1:7" x14ac:dyDescent="0.3">
      <c r="A550">
        <v>180</v>
      </c>
      <c r="B550">
        <v>0.97796563615832999</v>
      </c>
      <c r="C550">
        <v>0.80657368694112974</v>
      </c>
      <c r="D550" s="4">
        <f>-LN(B550)/F$3</f>
        <v>9.2836443404402929E-3</v>
      </c>
      <c r="E550" s="4">
        <f>-LN(C550)/B$4</f>
        <v>4.4783337346979285E-2</v>
      </c>
      <c r="F550" s="8">
        <v>2</v>
      </c>
      <c r="G550" s="4">
        <v>158.28335731261203</v>
      </c>
    </row>
    <row r="551" spans="1:7" x14ac:dyDescent="0.3">
      <c r="A551">
        <v>181</v>
      </c>
      <c r="B551">
        <v>0.99206518753624073</v>
      </c>
      <c r="C551">
        <v>0.64491714224677266</v>
      </c>
      <c r="D551" s="4">
        <f>-LN(B551)/F$3</f>
        <v>3.3193585892110902E-3</v>
      </c>
      <c r="E551" s="4">
        <f>-LN(C551)/B$4</f>
        <v>9.1381965014828634E-2</v>
      </c>
      <c r="F551" s="8">
        <v>2</v>
      </c>
      <c r="G551" s="4">
        <v>158.28667667120123</v>
      </c>
    </row>
    <row r="552" spans="1:7" x14ac:dyDescent="0.3">
      <c r="A552">
        <v>182</v>
      </c>
      <c r="B552">
        <v>0.77340006714072085</v>
      </c>
      <c r="C552">
        <v>0.99014252143925285</v>
      </c>
      <c r="D552" s="4">
        <f>-LN(B552)/F$3</f>
        <v>0.10706617208188762</v>
      </c>
      <c r="E552" s="4">
        <f>-LN(C552)/B$4</f>
        <v>2.0638302427392905E-3</v>
      </c>
      <c r="F552" s="8">
        <v>2</v>
      </c>
      <c r="G552" s="4">
        <v>158.39374284328312</v>
      </c>
    </row>
    <row r="553" spans="1:7" x14ac:dyDescent="0.3">
      <c r="A553">
        <v>634</v>
      </c>
      <c r="B553">
        <v>6.0121463667714467E-2</v>
      </c>
      <c r="C553">
        <v>0.98168889431440165</v>
      </c>
      <c r="D553" s="4">
        <f>-LN(B553)/F$3</f>
        <v>1.171411820259729</v>
      </c>
      <c r="E553" s="4">
        <f>-LN(C553)/F$4</f>
        <v>3.8501727199600293E-3</v>
      </c>
      <c r="F553" s="8">
        <v>3</v>
      </c>
      <c r="G553" s="4">
        <v>158.6775668977514</v>
      </c>
    </row>
    <row r="554" spans="1:7" x14ac:dyDescent="0.3">
      <c r="A554">
        <v>635</v>
      </c>
      <c r="B554">
        <v>0.67253639332255011</v>
      </c>
      <c r="C554">
        <v>0.45304727317117832</v>
      </c>
      <c r="D554" s="4">
        <f>-LN(B554)/F$3</f>
        <v>0.16529127187734477</v>
      </c>
      <c r="E554" s="4">
        <f>-LN(C554)/F$4</f>
        <v>0.16494975065781745</v>
      </c>
      <c r="F554" s="8">
        <v>3</v>
      </c>
      <c r="G554" s="4">
        <v>158.84285816962876</v>
      </c>
    </row>
    <row r="555" spans="1:7" x14ac:dyDescent="0.3">
      <c r="A555">
        <v>37</v>
      </c>
      <c r="B555">
        <v>0.35578478347117526</v>
      </c>
      <c r="C555">
        <v>0.97909482100894196</v>
      </c>
      <c r="D555" s="4">
        <f>-LN(B555)/B$3</f>
        <v>4.30595529895787</v>
      </c>
      <c r="E555" s="4">
        <f>-LN(C555)/B$4</f>
        <v>4.4014137872077658E-3</v>
      </c>
      <c r="F555" s="8">
        <v>1</v>
      </c>
      <c r="G555" s="4">
        <v>159.05177368182623</v>
      </c>
    </row>
    <row r="556" spans="1:7" x14ac:dyDescent="0.3">
      <c r="A556">
        <v>636</v>
      </c>
      <c r="B556">
        <v>0.54768517105624559</v>
      </c>
      <c r="C556">
        <v>0.75954466383861807</v>
      </c>
      <c r="D556" s="4">
        <f>-LN(B556)/F$3</f>
        <v>0.25085610937390873</v>
      </c>
      <c r="E556" s="4">
        <f>-LN(C556)/F$4</f>
        <v>5.7299198287064798E-2</v>
      </c>
      <c r="F556" s="8">
        <v>3</v>
      </c>
      <c r="G556" s="4">
        <v>159.09371427900265</v>
      </c>
    </row>
    <row r="557" spans="1:7" x14ac:dyDescent="0.3">
      <c r="A557">
        <v>183</v>
      </c>
      <c r="B557">
        <v>0.14947965941343425</v>
      </c>
      <c r="C557">
        <v>0.69927060762352367</v>
      </c>
      <c r="D557" s="4">
        <f>-LN(B557)/F$3</f>
        <v>0.79191456368469626</v>
      </c>
      <c r="E557" s="4">
        <f>-LN(C557)/B$4</f>
        <v>7.452447422834195E-2</v>
      </c>
      <c r="F557" s="8">
        <v>2</v>
      </c>
      <c r="G557" s="4">
        <v>159.18565740696781</v>
      </c>
    </row>
    <row r="558" spans="1:7" x14ac:dyDescent="0.3">
      <c r="A558">
        <v>184</v>
      </c>
      <c r="B558">
        <v>0.78801843317972353</v>
      </c>
      <c r="C558">
        <v>0.8604998931852168</v>
      </c>
      <c r="D558" s="4">
        <f>-LN(B558)/F$3</f>
        <v>9.9264082099083203E-2</v>
      </c>
      <c r="E558" s="4">
        <f>-LN(C558)/B$4</f>
        <v>3.1300372387837026E-2</v>
      </c>
      <c r="F558" s="8">
        <v>2</v>
      </c>
      <c r="G558" s="4">
        <v>159.2849214890669</v>
      </c>
    </row>
    <row r="559" spans="1:7" x14ac:dyDescent="0.3">
      <c r="A559">
        <v>637</v>
      </c>
      <c r="B559">
        <v>0.58946501052888578</v>
      </c>
      <c r="C559">
        <v>0.22663045136875515</v>
      </c>
      <c r="D559" s="4">
        <f>-LN(B559)/F$3</f>
        <v>0.22022496468958427</v>
      </c>
      <c r="E559" s="4">
        <f>-LN(C559)/F$4</f>
        <v>0.30925719908715804</v>
      </c>
      <c r="F559" s="8">
        <v>3</v>
      </c>
      <c r="G559" s="4">
        <v>159.31393924369223</v>
      </c>
    </row>
    <row r="560" spans="1:7" x14ac:dyDescent="0.3">
      <c r="A560">
        <v>638</v>
      </c>
      <c r="B560">
        <v>0.54969939268166146</v>
      </c>
      <c r="C560">
        <v>0.52049317911313209</v>
      </c>
      <c r="D560" s="4">
        <f>-LN(B560)/F$3</f>
        <v>0.24932654538913399</v>
      </c>
      <c r="E560" s="4">
        <f>-LN(C560)/F$4</f>
        <v>0.13603718656304956</v>
      </c>
      <c r="F560" s="8">
        <v>3</v>
      </c>
      <c r="G560" s="4">
        <v>159.56326578908136</v>
      </c>
    </row>
    <row r="561" spans="1:7" x14ac:dyDescent="0.3">
      <c r="A561">
        <v>639</v>
      </c>
      <c r="B561">
        <v>0.64995269631031216</v>
      </c>
      <c r="C561">
        <v>0.48860133671071504</v>
      </c>
      <c r="D561" s="4">
        <f>-LN(B561)/F$3</f>
        <v>0.17952320568662014</v>
      </c>
      <c r="E561" s="4">
        <f>-LN(C561)/F$4</f>
        <v>0.14921008007596323</v>
      </c>
      <c r="F561" s="8">
        <v>3</v>
      </c>
      <c r="G561" s="4">
        <v>159.74278899476798</v>
      </c>
    </row>
    <row r="562" spans="1:7" x14ac:dyDescent="0.3">
      <c r="A562">
        <v>185</v>
      </c>
      <c r="B562">
        <v>0.29026154362620932</v>
      </c>
      <c r="C562">
        <v>0.44190801721243933</v>
      </c>
      <c r="D562" s="4">
        <f>-LN(B562)/F$3</f>
        <v>0.51540536994708264</v>
      </c>
      <c r="E562" s="4">
        <f>-LN(C562)/B$4</f>
        <v>0.17013615091993262</v>
      </c>
      <c r="F562" s="8">
        <v>2</v>
      </c>
      <c r="G562" s="4">
        <v>159.80032685901398</v>
      </c>
    </row>
    <row r="563" spans="1:7" x14ac:dyDescent="0.3">
      <c r="A563">
        <v>186</v>
      </c>
      <c r="B563">
        <v>0.87508774071474349</v>
      </c>
      <c r="C563">
        <v>0.20908230842005676</v>
      </c>
      <c r="D563" s="4">
        <f>-LN(B563)/F$3</f>
        <v>5.5596301062154449E-2</v>
      </c>
      <c r="E563" s="4">
        <f>-LN(C563)/B$4</f>
        <v>0.32604735090676767</v>
      </c>
      <c r="F563" s="8">
        <v>2</v>
      </c>
      <c r="G563" s="4">
        <v>159.85592316007614</v>
      </c>
    </row>
    <row r="564" spans="1:7" x14ac:dyDescent="0.3">
      <c r="A564">
        <v>187</v>
      </c>
      <c r="B564">
        <v>0.31040375988036745</v>
      </c>
      <c r="C564">
        <v>0.75380718405713065</v>
      </c>
      <c r="D564" s="4">
        <f>-LN(B564)/F$3</f>
        <v>0.48745057405407821</v>
      </c>
      <c r="E564" s="4">
        <f>-LN(C564)/B$4</f>
        <v>5.8878889112357363E-2</v>
      </c>
      <c r="F564" s="8">
        <v>2</v>
      </c>
      <c r="G564" s="4">
        <v>160.34337373413021</v>
      </c>
    </row>
    <row r="565" spans="1:7" x14ac:dyDescent="0.3">
      <c r="A565">
        <v>640</v>
      </c>
      <c r="B565">
        <v>0.19281594286935025</v>
      </c>
      <c r="C565">
        <v>0.73015533921323283</v>
      </c>
      <c r="D565" s="4">
        <f>-LN(B565)/F$3</f>
        <v>0.68584133708056394</v>
      </c>
      <c r="E565" s="4">
        <f>-LN(C565)/F$4</f>
        <v>6.5520411257131012E-2</v>
      </c>
      <c r="F565" s="8">
        <v>3</v>
      </c>
      <c r="G565" s="4">
        <v>160.42863033184855</v>
      </c>
    </row>
    <row r="566" spans="1:7" x14ac:dyDescent="0.3">
      <c r="A566">
        <v>38</v>
      </c>
      <c r="B566">
        <v>0.71813104647968995</v>
      </c>
      <c r="C566">
        <v>0.70250556962797939</v>
      </c>
      <c r="D566" s="4">
        <f>-LN(B566)/B$3</f>
        <v>1.3795967108312641</v>
      </c>
      <c r="E566" s="4">
        <f>-LN(C566)/B$4</f>
        <v>7.35629061478352E-2</v>
      </c>
      <c r="F566" s="8">
        <v>1</v>
      </c>
      <c r="G566" s="4">
        <v>160.4313703926575</v>
      </c>
    </row>
    <row r="567" spans="1:7" x14ac:dyDescent="0.3">
      <c r="A567">
        <v>188</v>
      </c>
      <c r="B567">
        <v>0.54228339487899413</v>
      </c>
      <c r="C567">
        <v>0.93972594378490559</v>
      </c>
      <c r="D567" s="4">
        <f>-LN(B567)/F$3</f>
        <v>0.25498606058762879</v>
      </c>
      <c r="E567" s="4">
        <f>-LN(C567)/B$4</f>
        <v>1.2951457373292037E-2</v>
      </c>
      <c r="F567" s="8">
        <v>2</v>
      </c>
      <c r="G567" s="4">
        <v>160.59835979471785</v>
      </c>
    </row>
    <row r="568" spans="1:7" x14ac:dyDescent="0.3">
      <c r="A568">
        <v>189</v>
      </c>
      <c r="B568">
        <v>0.41224402600177007</v>
      </c>
      <c r="C568">
        <v>0.34513382366405226</v>
      </c>
      <c r="D568" s="4">
        <f>-LN(B568)/F$3</f>
        <v>0.36922492035413568</v>
      </c>
      <c r="E568" s="4">
        <f>-LN(C568)/B$4</f>
        <v>0.22162980051751185</v>
      </c>
      <c r="F568" s="8">
        <v>2</v>
      </c>
      <c r="G568" s="4">
        <v>160.96758471507198</v>
      </c>
    </row>
    <row r="569" spans="1:7" x14ac:dyDescent="0.3">
      <c r="A569">
        <v>641</v>
      </c>
      <c r="B569">
        <v>0.17346720786156805</v>
      </c>
      <c r="C569">
        <v>0.98342844935453355</v>
      </c>
      <c r="D569" s="4">
        <f>-LN(B569)/F$3</f>
        <v>0.72990279214099696</v>
      </c>
      <c r="E569" s="4">
        <f>-LN(C569)/F$4</f>
        <v>3.4813322577281276E-3</v>
      </c>
      <c r="F569" s="8">
        <v>3</v>
      </c>
      <c r="G569" s="4">
        <v>161.15853312398954</v>
      </c>
    </row>
    <row r="570" spans="1:7" x14ac:dyDescent="0.3">
      <c r="A570">
        <v>642</v>
      </c>
      <c r="B570">
        <v>0.48329111606189151</v>
      </c>
      <c r="C570">
        <v>0.54316843165379802</v>
      </c>
      <c r="D570" s="4">
        <f>-LN(B570)/F$3</f>
        <v>0.30297336755390114</v>
      </c>
      <c r="E570" s="4">
        <f>-LN(C570)/F$4</f>
        <v>0.12715329582053675</v>
      </c>
      <c r="F570" s="8">
        <v>3</v>
      </c>
      <c r="G570" s="4">
        <v>161.46150649154345</v>
      </c>
    </row>
    <row r="571" spans="1:7" x14ac:dyDescent="0.3">
      <c r="A571">
        <v>190</v>
      </c>
      <c r="B571">
        <v>6.7964720603045745E-2</v>
      </c>
      <c r="C571">
        <v>0.46931363872188481</v>
      </c>
      <c r="D571" s="4">
        <f>-LN(B571)/F$3</f>
        <v>1.1203193846241735</v>
      </c>
      <c r="E571" s="4">
        <f>-LN(C571)/B$4</f>
        <v>0.15760083224234539</v>
      </c>
      <c r="F571" s="8">
        <v>2</v>
      </c>
      <c r="G571" s="4">
        <v>162.08790409969615</v>
      </c>
    </row>
    <row r="572" spans="1:7" x14ac:dyDescent="0.3">
      <c r="A572">
        <v>191</v>
      </c>
      <c r="B572">
        <v>0.91665395062105171</v>
      </c>
      <c r="C572">
        <v>0.88531144138920259</v>
      </c>
      <c r="D572" s="4">
        <f>-LN(B572)/F$3</f>
        <v>3.6260520473170549E-2</v>
      </c>
      <c r="E572" s="4">
        <f>-LN(C572)/B$4</f>
        <v>2.5378288480454449E-2</v>
      </c>
      <c r="F572" s="8">
        <v>2</v>
      </c>
      <c r="G572" s="4">
        <v>162.12416462016932</v>
      </c>
    </row>
    <row r="573" spans="1:7" x14ac:dyDescent="0.3">
      <c r="A573">
        <v>192</v>
      </c>
      <c r="B573">
        <v>0.58467360454115425</v>
      </c>
      <c r="C573">
        <v>0.34171575060274056</v>
      </c>
      <c r="D573" s="4">
        <f>-LN(B573)/F$3</f>
        <v>0.22362563683856118</v>
      </c>
      <c r="E573" s="4">
        <f>-LN(C573)/B$4</f>
        <v>0.22370333876983062</v>
      </c>
      <c r="F573" s="8">
        <v>2</v>
      </c>
      <c r="G573" s="4">
        <v>162.34779025700789</v>
      </c>
    </row>
    <row r="574" spans="1:7" x14ac:dyDescent="0.3">
      <c r="A574">
        <v>643</v>
      </c>
      <c r="B574">
        <v>5.9846797082430493E-2</v>
      </c>
      <c r="C574">
        <v>0.64494766075624865</v>
      </c>
      <c r="D574" s="4">
        <f>-LN(B574)/F$3</f>
        <v>1.1733197350662659</v>
      </c>
      <c r="E574" s="4">
        <f>-LN(C574)/F$4</f>
        <v>9.1372106581923296E-2</v>
      </c>
      <c r="F574" s="8">
        <v>3</v>
      </c>
      <c r="G574" s="4">
        <v>162.6348262266097</v>
      </c>
    </row>
    <row r="575" spans="1:7" x14ac:dyDescent="0.3">
      <c r="A575">
        <v>193</v>
      </c>
      <c r="B575">
        <v>0.45341349528489028</v>
      </c>
      <c r="C575">
        <v>0.14996795556505021</v>
      </c>
      <c r="D575" s="4">
        <f>-LN(B575)/F$3</f>
        <v>0.32956282363251288</v>
      </c>
      <c r="E575" s="4">
        <f>-LN(C575)/B$4</f>
        <v>0.39527784109880404</v>
      </c>
      <c r="F575" s="8">
        <v>2</v>
      </c>
      <c r="G575" s="4">
        <v>162.67735308064039</v>
      </c>
    </row>
    <row r="576" spans="1:7" x14ac:dyDescent="0.3">
      <c r="A576">
        <v>644</v>
      </c>
      <c r="B576">
        <v>0.52851954710531934</v>
      </c>
      <c r="C576">
        <v>0.27735221411786248</v>
      </c>
      <c r="D576" s="4">
        <f>-LN(B576)/F$3</f>
        <v>0.26569812014484895</v>
      </c>
      <c r="E576" s="4">
        <f>-LN(C576)/F$4</f>
        <v>0.26718063529051067</v>
      </c>
      <c r="F576" s="8">
        <v>3</v>
      </c>
      <c r="G576" s="4">
        <v>162.90052434675457</v>
      </c>
    </row>
    <row r="577" spans="1:7" x14ac:dyDescent="0.3">
      <c r="A577">
        <v>645</v>
      </c>
      <c r="B577">
        <v>0.87832270271919921</v>
      </c>
      <c r="C577">
        <v>0.22467726676229133</v>
      </c>
      <c r="D577" s="4">
        <f>-LN(B577)/F$3</f>
        <v>5.4058837464177105E-2</v>
      </c>
      <c r="E577" s="4">
        <f>-LN(C577)/F$4</f>
        <v>0.31106047425342032</v>
      </c>
      <c r="F577" s="8">
        <v>3</v>
      </c>
      <c r="G577" s="4">
        <v>162.95458318421873</v>
      </c>
    </row>
    <row r="578" spans="1:7" x14ac:dyDescent="0.3">
      <c r="A578">
        <v>194</v>
      </c>
      <c r="B578">
        <v>0.18332468642231514</v>
      </c>
      <c r="C578">
        <v>0.82106997894222844</v>
      </c>
      <c r="D578" s="4">
        <f>-LN(B578)/F$3</f>
        <v>0.706873523127176</v>
      </c>
      <c r="E578" s="4">
        <f>-LN(C578)/B$4</f>
        <v>4.1072278528182994E-2</v>
      </c>
      <c r="F578" s="8">
        <v>2</v>
      </c>
      <c r="G578" s="4">
        <v>163.38422660376756</v>
      </c>
    </row>
    <row r="579" spans="1:7" x14ac:dyDescent="0.3">
      <c r="A579">
        <v>195</v>
      </c>
      <c r="B579">
        <v>0.62144840845973082</v>
      </c>
      <c r="C579">
        <v>0.13504440443128757</v>
      </c>
      <c r="D579" s="4">
        <f>-LN(B579)/F$3</f>
        <v>0.19820932616869541</v>
      </c>
      <c r="E579" s="4">
        <f>-LN(C579)/B$4</f>
        <v>0.41711492352361546</v>
      </c>
      <c r="F579" s="8">
        <v>2</v>
      </c>
      <c r="G579" s="4">
        <v>163.58243592993625</v>
      </c>
    </row>
    <row r="580" spans="1:7" x14ac:dyDescent="0.3">
      <c r="A580">
        <v>39</v>
      </c>
      <c r="B580">
        <v>0.38712729270302437</v>
      </c>
      <c r="C580">
        <v>0.25370036927396467</v>
      </c>
      <c r="D580" s="4">
        <f>-LN(B580)/B$3</f>
        <v>3.9541738263416737</v>
      </c>
      <c r="E580" s="4">
        <f>-LN(C580)/B$4</f>
        <v>0.28575028267172831</v>
      </c>
      <c r="F580" s="8">
        <v>1</v>
      </c>
      <c r="G580" s="4">
        <v>164.38554421899917</v>
      </c>
    </row>
    <row r="581" spans="1:7" x14ac:dyDescent="0.3">
      <c r="A581">
        <v>646</v>
      </c>
      <c r="B581">
        <v>8.4841456343272195E-3</v>
      </c>
      <c r="C581">
        <v>0.37589648121585739</v>
      </c>
      <c r="D581" s="4">
        <f>-LN(B581)/F$3</f>
        <v>1.9873150319436448</v>
      </c>
      <c r="E581" s="4">
        <f>-LN(C581)/F$4</f>
        <v>0.2038419769612291</v>
      </c>
      <c r="F581" s="8">
        <v>3</v>
      </c>
      <c r="G581" s="4">
        <v>164.94189821616237</v>
      </c>
    </row>
    <row r="582" spans="1:7" x14ac:dyDescent="0.3">
      <c r="A582">
        <v>196</v>
      </c>
      <c r="B582">
        <v>1.467940305795465E-2</v>
      </c>
      <c r="C582">
        <v>0.86700033570360424</v>
      </c>
      <c r="D582" s="4">
        <f>-LN(B582)/F$3</f>
        <v>1.758879133437343</v>
      </c>
      <c r="E582" s="4">
        <f>-LN(C582)/B$4</f>
        <v>2.9732482291725249E-2</v>
      </c>
      <c r="F582" s="8">
        <v>2</v>
      </c>
      <c r="G582" s="4">
        <v>165.3413150633736</v>
      </c>
    </row>
    <row r="583" spans="1:7" x14ac:dyDescent="0.3">
      <c r="A583">
        <v>647</v>
      </c>
      <c r="B583">
        <v>0.23902096621601002</v>
      </c>
      <c r="C583">
        <v>0.86202581865901673</v>
      </c>
      <c r="D583" s="4">
        <f>-LN(B583)/F$3</f>
        <v>0.59633500256043237</v>
      </c>
      <c r="E583" s="4">
        <f>-LN(C583)/F$4</f>
        <v>3.0931261817994729E-2</v>
      </c>
      <c r="F583" s="8">
        <v>3</v>
      </c>
      <c r="G583" s="4">
        <v>165.53823321872281</v>
      </c>
    </row>
    <row r="584" spans="1:7" x14ac:dyDescent="0.3">
      <c r="A584">
        <v>648</v>
      </c>
      <c r="B584">
        <v>0.70506912442396308</v>
      </c>
      <c r="C584">
        <v>0.32599871822260201</v>
      </c>
      <c r="D584" s="4">
        <f>-LN(B584)/F$3</f>
        <v>0.14560809672834341</v>
      </c>
      <c r="E584" s="4">
        <f>-LN(C584)/F$4</f>
        <v>0.23351288113659757</v>
      </c>
      <c r="F584" s="8">
        <v>3</v>
      </c>
      <c r="G584" s="4">
        <v>165.68384131545116</v>
      </c>
    </row>
    <row r="585" spans="1:7" x14ac:dyDescent="0.3">
      <c r="A585">
        <v>197</v>
      </c>
      <c r="B585">
        <v>0.43824579607531966</v>
      </c>
      <c r="C585">
        <v>0.18213446455275126</v>
      </c>
      <c r="D585" s="4">
        <f>-LN(B585)/F$3</f>
        <v>0.34373972823048698</v>
      </c>
      <c r="E585" s="4">
        <f>-LN(C585)/B$4</f>
        <v>0.35479376009828895</v>
      </c>
      <c r="F585" s="8">
        <v>2</v>
      </c>
      <c r="G585" s="4">
        <v>165.68505479160407</v>
      </c>
    </row>
    <row r="586" spans="1:7" x14ac:dyDescent="0.3">
      <c r="A586">
        <v>198</v>
      </c>
      <c r="B586">
        <v>0.67955565050202948</v>
      </c>
      <c r="C586">
        <v>0.60570085757011627</v>
      </c>
      <c r="D586" s="4">
        <f>-LN(B586)/F$3</f>
        <v>0.16096506231288604</v>
      </c>
      <c r="E586" s="4">
        <f>-LN(C586)/B$4</f>
        <v>0.10445188524231777</v>
      </c>
      <c r="F586" s="8">
        <v>2</v>
      </c>
      <c r="G586" s="4">
        <v>165.84601985391697</v>
      </c>
    </row>
    <row r="587" spans="1:7" x14ac:dyDescent="0.3">
      <c r="A587">
        <v>199</v>
      </c>
      <c r="B587">
        <v>0.95461897640919213</v>
      </c>
      <c r="C587">
        <v>2.2247993408001952E-2</v>
      </c>
      <c r="D587" s="4">
        <f>-LN(B587)/F$3</f>
        <v>1.935124820672356E-2</v>
      </c>
      <c r="E587" s="4">
        <f>-LN(C587)/B$4</f>
        <v>0.79281322048890124</v>
      </c>
      <c r="F587" s="8">
        <v>2</v>
      </c>
      <c r="G587" s="4">
        <v>165.8653711021237</v>
      </c>
    </row>
    <row r="588" spans="1:7" x14ac:dyDescent="0.3">
      <c r="A588">
        <v>649</v>
      </c>
      <c r="B588">
        <v>0.27112643818475907</v>
      </c>
      <c r="C588">
        <v>0.44199957274086732</v>
      </c>
      <c r="D588" s="4">
        <f>-LN(B588)/F$3</f>
        <v>0.54382083555877747</v>
      </c>
      <c r="E588" s="4">
        <f>-LN(C588)/F$4</f>
        <v>0.17009299240719325</v>
      </c>
      <c r="F588" s="8">
        <v>3</v>
      </c>
      <c r="G588" s="4">
        <v>166.22766215100995</v>
      </c>
    </row>
    <row r="589" spans="1:7" x14ac:dyDescent="0.3">
      <c r="A589">
        <v>650</v>
      </c>
      <c r="B589">
        <v>0.86950285348063605</v>
      </c>
      <c r="C589">
        <v>0.24558244575334939</v>
      </c>
      <c r="D589" s="4">
        <f>-LN(B589)/F$3</f>
        <v>5.8264026435134016E-2</v>
      </c>
      <c r="E589" s="4">
        <f>-LN(C589)/F$4</f>
        <v>0.29252553337692733</v>
      </c>
      <c r="F589" s="8">
        <v>3</v>
      </c>
      <c r="G589" s="4">
        <v>166.28592617744508</v>
      </c>
    </row>
    <row r="590" spans="1:7" x14ac:dyDescent="0.3">
      <c r="A590">
        <v>651</v>
      </c>
      <c r="B590">
        <v>0.11770989104892117</v>
      </c>
      <c r="C590">
        <v>0.85412152470473346</v>
      </c>
      <c r="D590" s="4">
        <f>-LN(B590)/F$3</f>
        <v>0.8914717633946484</v>
      </c>
      <c r="E590" s="4">
        <f>-LN(C590)/F$4</f>
        <v>3.2850373901315233E-2</v>
      </c>
      <c r="F590" s="8">
        <v>3</v>
      </c>
      <c r="G590" s="4">
        <v>167.17739794083974</v>
      </c>
    </row>
    <row r="591" spans="1:7" x14ac:dyDescent="0.3">
      <c r="A591">
        <v>652</v>
      </c>
      <c r="B591">
        <v>0.94378490554521322</v>
      </c>
      <c r="C591">
        <v>4.8127689443647571E-2</v>
      </c>
      <c r="D591" s="4">
        <f>-LN(B591)/F$3</f>
        <v>2.4107080456122993E-2</v>
      </c>
      <c r="E591" s="4">
        <f>-LN(C591)/F$4</f>
        <v>0.63206200070673868</v>
      </c>
      <c r="F591" s="8">
        <v>3</v>
      </c>
      <c r="G591" s="4">
        <v>167.20150502129587</v>
      </c>
    </row>
    <row r="592" spans="1:7" x14ac:dyDescent="0.3">
      <c r="A592">
        <v>200</v>
      </c>
      <c r="B592">
        <v>2.8626361888485368E-2</v>
      </c>
      <c r="C592">
        <v>0.82766197698904387</v>
      </c>
      <c r="D592" s="4">
        <f>-LN(B592)/F$3</f>
        <v>1.4805946838954829</v>
      </c>
      <c r="E592" s="4">
        <f>-LN(C592)/B$4</f>
        <v>3.94063433960525E-2</v>
      </c>
      <c r="F592" s="8">
        <v>2</v>
      </c>
      <c r="G592" s="4">
        <v>167.34596578601918</v>
      </c>
    </row>
    <row r="593" spans="1:7" x14ac:dyDescent="0.3">
      <c r="A593">
        <v>201</v>
      </c>
      <c r="B593">
        <v>0.9209265419476913</v>
      </c>
      <c r="C593">
        <v>0.39628284554582355</v>
      </c>
      <c r="D593" s="4">
        <f>-LN(B593)/F$3</f>
        <v>3.4322918717583251E-2</v>
      </c>
      <c r="E593" s="4">
        <f>-LN(C593)/B$4</f>
        <v>0.19283897213719481</v>
      </c>
      <c r="F593" s="8">
        <v>2</v>
      </c>
      <c r="G593" s="4">
        <v>167.38028870473676</v>
      </c>
    </row>
    <row r="594" spans="1:7" x14ac:dyDescent="0.3">
      <c r="A594">
        <v>202</v>
      </c>
      <c r="B594">
        <v>0.96484267708365123</v>
      </c>
      <c r="C594">
        <v>0.78615680410168765</v>
      </c>
      <c r="D594" s="4">
        <f>-LN(B594)/F$3</f>
        <v>1.491259160944596E-2</v>
      </c>
      <c r="E594" s="4">
        <f>-LN(C594)/B$4</f>
        <v>5.0124793778561251E-2</v>
      </c>
      <c r="F594" s="8">
        <v>2</v>
      </c>
      <c r="G594" s="4">
        <v>167.39520129634622</v>
      </c>
    </row>
    <row r="595" spans="1:7" x14ac:dyDescent="0.3">
      <c r="A595">
        <v>203</v>
      </c>
      <c r="B595">
        <v>0.978789635914182</v>
      </c>
      <c r="C595">
        <v>0.67827387310403764</v>
      </c>
      <c r="D595" s="4">
        <f>-LN(B595)/F$3</f>
        <v>8.9327233471003954E-3</v>
      </c>
      <c r="E595" s="4">
        <f>-LN(C595)/B$4</f>
        <v>8.087586041109969E-2</v>
      </c>
      <c r="F595" s="8">
        <v>2</v>
      </c>
      <c r="G595" s="4">
        <v>167.40413401969332</v>
      </c>
    </row>
    <row r="596" spans="1:7" x14ac:dyDescent="0.3">
      <c r="A596">
        <v>653</v>
      </c>
      <c r="B596">
        <v>0.1511886959440901</v>
      </c>
      <c r="C596">
        <v>0.67430646687215801</v>
      </c>
      <c r="D596" s="4">
        <f>-LN(B596)/F$3</f>
        <v>0.78717774179419964</v>
      </c>
      <c r="E596" s="4">
        <f>-LN(C596)/F$4</f>
        <v>8.2098035998029895E-2</v>
      </c>
      <c r="F596" s="8">
        <v>3</v>
      </c>
      <c r="G596" s="4">
        <v>167.98868276309008</v>
      </c>
    </row>
    <row r="597" spans="1:7" x14ac:dyDescent="0.3">
      <c r="A597">
        <v>654</v>
      </c>
      <c r="B597">
        <v>0.77849665822321235</v>
      </c>
      <c r="C597">
        <v>0.86986907559434801</v>
      </c>
      <c r="D597" s="4">
        <f>-LN(B597)/F$3</f>
        <v>0.10432940845895071</v>
      </c>
      <c r="E597" s="4">
        <f>-LN(C597)/F$4</f>
        <v>2.9044284683442639E-2</v>
      </c>
      <c r="F597" s="8">
        <v>3</v>
      </c>
      <c r="G597" s="4">
        <v>168.09301217154902</v>
      </c>
    </row>
    <row r="598" spans="1:7" x14ac:dyDescent="0.3">
      <c r="A598">
        <v>655</v>
      </c>
      <c r="B598">
        <v>0.7296060060426649</v>
      </c>
      <c r="C598">
        <v>0.46498001037629322</v>
      </c>
      <c r="D598" s="4">
        <f>-LN(B598)/F$3</f>
        <v>0.13135442012063583</v>
      </c>
      <c r="E598" s="4">
        <f>-LN(C598)/F$4</f>
        <v>0.15953351307435193</v>
      </c>
      <c r="F598" s="8">
        <v>3</v>
      </c>
      <c r="G598" s="4">
        <v>168.22436659166965</v>
      </c>
    </row>
    <row r="599" spans="1:7" x14ac:dyDescent="0.3">
      <c r="A599">
        <v>204</v>
      </c>
      <c r="B599">
        <v>7.5502792443617059E-2</v>
      </c>
      <c r="C599">
        <v>0.26944792016357921</v>
      </c>
      <c r="D599" s="4">
        <f>-LN(B599)/F$3</f>
        <v>1.0764940155845628</v>
      </c>
      <c r="E599" s="4">
        <f>-LN(C599)/B$4</f>
        <v>0.27320419863620865</v>
      </c>
      <c r="F599" s="8">
        <v>2</v>
      </c>
      <c r="G599" s="4">
        <v>168.48062803527787</v>
      </c>
    </row>
    <row r="600" spans="1:7" x14ac:dyDescent="0.3">
      <c r="A600">
        <v>656</v>
      </c>
      <c r="B600">
        <v>0.13257240516373181</v>
      </c>
      <c r="C600">
        <v>0.42283394878994107</v>
      </c>
      <c r="D600" s="4">
        <f>-LN(B600)/F$3</f>
        <v>0.84192763697567197</v>
      </c>
      <c r="E600" s="4">
        <f>-LN(C600)/F$4</f>
        <v>0.17932827772048024</v>
      </c>
      <c r="F600" s="8">
        <v>3</v>
      </c>
      <c r="G600" s="4">
        <v>169.06629422864532</v>
      </c>
    </row>
    <row r="601" spans="1:7" x14ac:dyDescent="0.3">
      <c r="A601">
        <v>40</v>
      </c>
      <c r="B601">
        <v>0.32044434949797052</v>
      </c>
      <c r="C601">
        <v>0.61485641041291539</v>
      </c>
      <c r="D601" s="4">
        <f>-LN(B601)/B$3</f>
        <v>4.7418610592073716</v>
      </c>
      <c r="E601" s="4">
        <f>-LN(C601)/B$4</f>
        <v>0.10132635779989053</v>
      </c>
      <c r="F601" s="8">
        <v>1</v>
      </c>
      <c r="G601" s="4">
        <v>169.12740527820654</v>
      </c>
    </row>
    <row r="602" spans="1:7" x14ac:dyDescent="0.3">
      <c r="A602">
        <v>205</v>
      </c>
      <c r="B602">
        <v>0.14264351329081087</v>
      </c>
      <c r="C602">
        <v>0.83541367839594716</v>
      </c>
      <c r="D602" s="4">
        <f>-LN(B602)/F$3</f>
        <v>0.81141944802357524</v>
      </c>
      <c r="E602" s="4">
        <f>-LN(C602)/B$4</f>
        <v>3.7464219496702547E-2</v>
      </c>
      <c r="F602" s="8">
        <v>2</v>
      </c>
      <c r="G602" s="4">
        <v>169.29204748330145</v>
      </c>
    </row>
    <row r="603" spans="1:7" x14ac:dyDescent="0.3">
      <c r="A603">
        <v>657</v>
      </c>
      <c r="B603">
        <v>0.38862269966734825</v>
      </c>
      <c r="C603">
        <v>0.95388653218176822</v>
      </c>
      <c r="D603" s="4">
        <f>-LN(B603)/F$3</f>
        <v>0.39381097074100557</v>
      </c>
      <c r="E603" s="4">
        <f>-LN(C603)/F$4</f>
        <v>9.8355320042661232E-3</v>
      </c>
      <c r="F603" s="8">
        <v>3</v>
      </c>
      <c r="G603" s="4">
        <v>169.46010519938633</v>
      </c>
    </row>
    <row r="604" spans="1:7" x14ac:dyDescent="0.3">
      <c r="A604">
        <v>206</v>
      </c>
      <c r="B604">
        <v>5.0447096163823361E-2</v>
      </c>
      <c r="C604">
        <v>0.19290749839777827</v>
      </c>
      <c r="D604" s="4">
        <f>-LN(B604)/F$3</f>
        <v>1.2445125385559832</v>
      </c>
      <c r="E604" s="4">
        <f>-LN(C604)/B$4</f>
        <v>0.34282176830897609</v>
      </c>
      <c r="F604" s="8">
        <v>2</v>
      </c>
      <c r="G604" s="4">
        <v>170.53656002185744</v>
      </c>
    </row>
    <row r="605" spans="1:7" x14ac:dyDescent="0.3">
      <c r="A605">
        <v>207</v>
      </c>
      <c r="B605">
        <v>0.9558397167882321</v>
      </c>
      <c r="C605">
        <v>0.23313089388714256</v>
      </c>
      <c r="D605" s="4">
        <f>-LN(B605)/F$3</f>
        <v>1.881876677110185E-2</v>
      </c>
      <c r="E605" s="4">
        <f>-LN(C605)/B$4</f>
        <v>0.30336566808625504</v>
      </c>
      <c r="F605" s="8">
        <v>2</v>
      </c>
      <c r="G605" s="4">
        <v>170.55537878862853</v>
      </c>
    </row>
    <row r="606" spans="1:7" x14ac:dyDescent="0.3">
      <c r="A606">
        <v>208</v>
      </c>
      <c r="B606">
        <v>0.98373363444929351</v>
      </c>
      <c r="C606">
        <v>0.43763542588579973</v>
      </c>
      <c r="D606" s="4">
        <f>-LN(B606)/F$3</f>
        <v>6.8333813636335238E-3</v>
      </c>
      <c r="E606" s="4">
        <f>-LN(C606)/B$4</f>
        <v>0.17216022420870264</v>
      </c>
      <c r="F606" s="8">
        <v>2</v>
      </c>
      <c r="G606" s="4">
        <v>170.56221216999216</v>
      </c>
    </row>
    <row r="607" spans="1:7" x14ac:dyDescent="0.3">
      <c r="A607">
        <v>658</v>
      </c>
      <c r="B607">
        <v>2.3926511429181799E-2</v>
      </c>
      <c r="C607">
        <v>0.74422437208166758</v>
      </c>
      <c r="D607" s="4">
        <f>-LN(B607)/F$3</f>
        <v>1.5553200708354067</v>
      </c>
      <c r="E607" s="4">
        <f>-LN(C607)/F$4</f>
        <v>6.1544315465661199E-2</v>
      </c>
      <c r="F607" s="8">
        <v>3</v>
      </c>
      <c r="G607" s="4">
        <v>171.01542527022173</v>
      </c>
    </row>
    <row r="608" spans="1:7" x14ac:dyDescent="0.3">
      <c r="A608">
        <v>209</v>
      </c>
      <c r="B608">
        <v>0.27692495498519853</v>
      </c>
      <c r="C608">
        <v>0.35795159764397105</v>
      </c>
      <c r="D608" s="4">
        <f>-LN(B608)/F$3</f>
        <v>0.53500363755478109</v>
      </c>
      <c r="E608" s="4">
        <f>-LN(C608)/B$4</f>
        <v>0.21403281329872478</v>
      </c>
      <c r="F608" s="8">
        <v>2</v>
      </c>
      <c r="G608" s="4">
        <v>171.09721580754695</v>
      </c>
    </row>
    <row r="609" spans="1:7" x14ac:dyDescent="0.3">
      <c r="A609">
        <v>210</v>
      </c>
      <c r="B609">
        <v>0.93981749931333358</v>
      </c>
      <c r="C609">
        <v>0.967680898464919</v>
      </c>
      <c r="D609" s="4">
        <f>-LN(B609)/F$3</f>
        <v>2.5862321764266748E-2</v>
      </c>
      <c r="E609" s="4">
        <f>-LN(C609)/B$4</f>
        <v>6.8443534163202856E-3</v>
      </c>
      <c r="F609" s="8">
        <v>2</v>
      </c>
      <c r="G609" s="4">
        <v>171.12307812931121</v>
      </c>
    </row>
    <row r="610" spans="1:7" x14ac:dyDescent="0.3">
      <c r="A610">
        <v>211</v>
      </c>
      <c r="B610">
        <v>0.80373546555986208</v>
      </c>
      <c r="C610">
        <v>0.61000396740623186</v>
      </c>
      <c r="D610" s="4">
        <f>-LN(B610)/F$3</f>
        <v>9.1035452866078115E-2</v>
      </c>
      <c r="E610" s="4">
        <f>-LN(C610)/B$4</f>
        <v>0.10297704539401839</v>
      </c>
      <c r="F610" s="8">
        <v>2</v>
      </c>
      <c r="G610" s="4">
        <v>171.21411358217728</v>
      </c>
    </row>
    <row r="611" spans="1:7" x14ac:dyDescent="0.3">
      <c r="A611">
        <v>212</v>
      </c>
      <c r="B611">
        <v>0.71459089938047426</v>
      </c>
      <c r="C611">
        <v>1.8250068666646323E-2</v>
      </c>
      <c r="D611" s="4">
        <f>-LN(B611)/F$3</f>
        <v>0.14001877864072573</v>
      </c>
      <c r="E611" s="4">
        <f>-LN(C611)/B$4</f>
        <v>0.83408050758432328</v>
      </c>
      <c r="F611" s="8">
        <v>2</v>
      </c>
      <c r="G611" s="4">
        <v>171.354132360818</v>
      </c>
    </row>
    <row r="612" spans="1:7" x14ac:dyDescent="0.3">
      <c r="A612">
        <v>41</v>
      </c>
      <c r="B612">
        <v>0.57417523728141118</v>
      </c>
      <c r="C612">
        <v>0.44938505203405865</v>
      </c>
      <c r="D612" s="4">
        <f>-LN(B612)/B$3</f>
        <v>2.3117526575978631</v>
      </c>
      <c r="E612" s="4">
        <f>-LN(C612)/B$4</f>
        <v>0.16664066288241594</v>
      </c>
      <c r="F612" s="8">
        <v>1</v>
      </c>
      <c r="G612" s="4">
        <v>171.43915793580439</v>
      </c>
    </row>
    <row r="613" spans="1:7" x14ac:dyDescent="0.3">
      <c r="A613">
        <v>213</v>
      </c>
      <c r="B613">
        <v>0.79400006103701892</v>
      </c>
      <c r="C613">
        <v>3.9124729148228399E-2</v>
      </c>
      <c r="D613" s="4">
        <f>-LN(B613)/F$3</f>
        <v>9.6113225359243534E-2</v>
      </c>
      <c r="E613" s="4">
        <f>-LN(C613)/B$4</f>
        <v>0.67520844851557682</v>
      </c>
      <c r="F613" s="8">
        <v>2</v>
      </c>
      <c r="G613" s="4">
        <v>171.45024558617723</v>
      </c>
    </row>
    <row r="614" spans="1:7" x14ac:dyDescent="0.3">
      <c r="A614">
        <v>214</v>
      </c>
      <c r="B614">
        <v>0.66032898953215124</v>
      </c>
      <c r="C614">
        <v>0.98516800439466534</v>
      </c>
      <c r="D614" s="4">
        <f>-LN(B614)/F$3</f>
        <v>0.17292379131998095</v>
      </c>
      <c r="E614" s="4">
        <f>-LN(C614)/B$4</f>
        <v>3.1131436493773792E-3</v>
      </c>
      <c r="F614" s="8">
        <v>2</v>
      </c>
      <c r="G614" s="4">
        <v>171.62316937749722</v>
      </c>
    </row>
    <row r="615" spans="1:7" x14ac:dyDescent="0.3">
      <c r="A615">
        <v>215</v>
      </c>
      <c r="B615">
        <v>0.62614825891903436</v>
      </c>
      <c r="C615">
        <v>0.38419751579332867</v>
      </c>
      <c r="D615" s="4">
        <f>-LN(B615)/F$3</f>
        <v>0.19507004191215757</v>
      </c>
      <c r="E615" s="4">
        <f>-LN(C615)/B$4</f>
        <v>0.19929135303940096</v>
      </c>
      <c r="F615" s="8">
        <v>2</v>
      </c>
      <c r="G615" s="4">
        <v>171.81823941940937</v>
      </c>
    </row>
    <row r="616" spans="1:7" x14ac:dyDescent="0.3">
      <c r="A616">
        <v>216</v>
      </c>
      <c r="B616">
        <v>0.89898373363444928</v>
      </c>
      <c r="C616">
        <v>0.18616290780358288</v>
      </c>
      <c r="D616" s="4">
        <f>-LN(B616)/F$3</f>
        <v>4.4370974382493336E-2</v>
      </c>
      <c r="E616" s="4">
        <f>-LN(C616)/B$4</f>
        <v>0.35023607087374614</v>
      </c>
      <c r="F616" s="8">
        <v>2</v>
      </c>
      <c r="G616" s="4">
        <v>171.86261039379187</v>
      </c>
    </row>
    <row r="617" spans="1:7" x14ac:dyDescent="0.3">
      <c r="A617">
        <v>217</v>
      </c>
      <c r="B617">
        <v>0.47538682210760824</v>
      </c>
      <c r="C617">
        <v>0.15161595507675404</v>
      </c>
      <c r="D617" s="4">
        <f>-LN(B617)/F$3</f>
        <v>0.30984435167865754</v>
      </c>
      <c r="E617" s="4">
        <f>-LN(C617)/B$4</f>
        <v>0.39300095140459779</v>
      </c>
      <c r="F617" s="8">
        <v>2</v>
      </c>
      <c r="G617" s="4">
        <v>172.17245474547053</v>
      </c>
    </row>
    <row r="618" spans="1:7" x14ac:dyDescent="0.3">
      <c r="A618">
        <v>42</v>
      </c>
      <c r="B618">
        <v>0.52845851008636735</v>
      </c>
      <c r="C618">
        <v>0.80462050233466598</v>
      </c>
      <c r="D618" s="4">
        <f>-LN(B618)/D$3</f>
        <v>0.88582080804654562</v>
      </c>
      <c r="E618" s="4">
        <f>-LN(C618)/B$4</f>
        <v>4.5288445498086194E-2</v>
      </c>
      <c r="F618" s="8">
        <v>1</v>
      </c>
      <c r="G618" s="4">
        <v>172.32497874385092</v>
      </c>
    </row>
    <row r="619" spans="1:7" x14ac:dyDescent="0.3">
      <c r="A619">
        <v>218</v>
      </c>
      <c r="B619">
        <v>0.34418774987029632</v>
      </c>
      <c r="C619">
        <v>0.53511154515213477</v>
      </c>
      <c r="D619" s="4">
        <f>-LN(B619)/F$3</f>
        <v>0.44440332749510686</v>
      </c>
      <c r="E619" s="4">
        <f>-LN(C619)/B$4</f>
        <v>0.13026667879309436</v>
      </c>
      <c r="F619" s="8">
        <v>2</v>
      </c>
      <c r="G619" s="4">
        <v>172.61685807296564</v>
      </c>
    </row>
    <row r="620" spans="1:7" x14ac:dyDescent="0.3">
      <c r="A620">
        <v>659</v>
      </c>
      <c r="B620">
        <v>1.2543107394634847E-2</v>
      </c>
      <c r="C620">
        <v>0.93115024262215029</v>
      </c>
      <c r="D620" s="4">
        <f>-LN(B620)/F$3</f>
        <v>1.8244099899413122</v>
      </c>
      <c r="E620" s="4">
        <f>-LN(C620)/F$4</f>
        <v>1.4861382717254934E-2</v>
      </c>
      <c r="F620" s="8">
        <v>3</v>
      </c>
      <c r="G620" s="4">
        <v>172.83983526016303</v>
      </c>
    </row>
    <row r="621" spans="1:7" x14ac:dyDescent="0.3">
      <c r="A621">
        <v>660</v>
      </c>
      <c r="B621">
        <v>0.54799035615100555</v>
      </c>
      <c r="C621">
        <v>7.0986053041169464E-2</v>
      </c>
      <c r="D621" s="4">
        <f>-LN(B621)/F$3</f>
        <v>0.25062399602231716</v>
      </c>
      <c r="E621" s="4">
        <f>-LN(C621)/F$4</f>
        <v>0.55109830359932799</v>
      </c>
      <c r="F621" s="8">
        <v>3</v>
      </c>
      <c r="G621" s="4">
        <v>173.09045925618534</v>
      </c>
    </row>
    <row r="622" spans="1:7" x14ac:dyDescent="0.3">
      <c r="A622">
        <v>661</v>
      </c>
      <c r="B622">
        <v>0.3826715903195288</v>
      </c>
      <c r="C622">
        <v>0.9260231330301828</v>
      </c>
      <c r="D622" s="4">
        <f>-LN(B622)/F$3</f>
        <v>0.40024088506868583</v>
      </c>
      <c r="E622" s="4">
        <f>-LN(C622)/F$4</f>
        <v>1.6011679786235626E-2</v>
      </c>
      <c r="F622" s="8">
        <v>3</v>
      </c>
      <c r="G622" s="4">
        <v>173.49070014125402</v>
      </c>
    </row>
    <row r="623" spans="1:7" x14ac:dyDescent="0.3">
      <c r="A623">
        <v>219</v>
      </c>
      <c r="B623">
        <v>9.5309305093539229E-2</v>
      </c>
      <c r="C623">
        <v>0.86297189245277262</v>
      </c>
      <c r="D623" s="4">
        <f>-LN(B623)/F$3</f>
        <v>0.97942826378012715</v>
      </c>
      <c r="E623" s="4">
        <f>-LN(C623)/B$4</f>
        <v>3.0702741251822322E-2</v>
      </c>
      <c r="F623" s="8">
        <v>2</v>
      </c>
      <c r="G623" s="4">
        <v>173.59628633674578</v>
      </c>
    </row>
    <row r="624" spans="1:7" x14ac:dyDescent="0.3">
      <c r="A624">
        <v>43</v>
      </c>
      <c r="B624">
        <v>0.38972136600848417</v>
      </c>
      <c r="C624">
        <v>0.82415234839930418</v>
      </c>
      <c r="D624" s="4">
        <f>-LN(B624)/D$3</f>
        <v>1.3087822796233317</v>
      </c>
      <c r="E624" s="4">
        <f>-LN(C624)/B$4</f>
        <v>4.0291641110081745E-2</v>
      </c>
      <c r="F624" s="8">
        <v>1</v>
      </c>
      <c r="G624" s="4">
        <v>173.63376102347425</v>
      </c>
    </row>
    <row r="625" spans="1:7" x14ac:dyDescent="0.3">
      <c r="A625">
        <v>220</v>
      </c>
      <c r="B625">
        <v>0.81359294412060912</v>
      </c>
      <c r="C625">
        <v>0.99099703970458086</v>
      </c>
      <c r="D625" s="4">
        <f>-LN(B625)/F$3</f>
        <v>8.59562944598012E-2</v>
      </c>
      <c r="E625" s="4">
        <f>-LN(C625)/B$4</f>
        <v>1.8841107993021221E-3</v>
      </c>
      <c r="F625" s="8">
        <v>2</v>
      </c>
      <c r="G625" s="4">
        <v>173.68224263120558</v>
      </c>
    </row>
    <row r="626" spans="1:7" x14ac:dyDescent="0.3">
      <c r="A626">
        <v>662</v>
      </c>
      <c r="B626">
        <v>0.22107608264412365</v>
      </c>
      <c r="C626">
        <v>0.90792565691091642</v>
      </c>
      <c r="D626" s="4">
        <f>-LN(B626)/F$3</f>
        <v>0.62885348806336661</v>
      </c>
      <c r="E626" s="4">
        <f>-LN(C626)/F$4</f>
        <v>2.0123495704501691E-2</v>
      </c>
      <c r="F626" s="8">
        <v>3</v>
      </c>
      <c r="G626" s="4">
        <v>174.11955362931738</v>
      </c>
    </row>
    <row r="627" spans="1:7" x14ac:dyDescent="0.3">
      <c r="A627">
        <v>44</v>
      </c>
      <c r="B627">
        <v>0.52168340098269605</v>
      </c>
      <c r="C627">
        <v>2.5055696279793694E-2</v>
      </c>
      <c r="D627" s="4">
        <f>-LN(B627)/D$3</f>
        <v>0.90374220365197289</v>
      </c>
      <c r="E627" s="4">
        <f>-LN(C627)/B$4</f>
        <v>0.7680529335214491</v>
      </c>
      <c r="F627" s="8">
        <v>1</v>
      </c>
      <c r="G627" s="4">
        <v>174.53750322712622</v>
      </c>
    </row>
    <row r="628" spans="1:7" x14ac:dyDescent="0.3">
      <c r="A628">
        <v>221</v>
      </c>
      <c r="B628">
        <v>0.11059907834101383</v>
      </c>
      <c r="C628">
        <v>0.13324381237220373</v>
      </c>
      <c r="D628" s="4">
        <f>-LN(B628)/F$3</f>
        <v>0.91743480133021416</v>
      </c>
      <c r="E628" s="4">
        <f>-LN(C628)/B$4</f>
        <v>0.41991138609281137</v>
      </c>
      <c r="F628" s="8">
        <v>2</v>
      </c>
      <c r="G628" s="4">
        <v>174.5996774325358</v>
      </c>
    </row>
    <row r="629" spans="1:7" x14ac:dyDescent="0.3">
      <c r="A629">
        <v>45</v>
      </c>
      <c r="B629">
        <v>0.81398968474379707</v>
      </c>
      <c r="C629">
        <v>0.59828485976744894</v>
      </c>
      <c r="D629" s="4">
        <f>-LN(B629)/D$3</f>
        <v>0.28584386856223432</v>
      </c>
      <c r="E629" s="4">
        <f>-LN(C629)/B$4</f>
        <v>0.10701839256790538</v>
      </c>
      <c r="F629" s="8">
        <v>1</v>
      </c>
      <c r="G629" s="4">
        <v>174.82334709568846</v>
      </c>
    </row>
    <row r="630" spans="1:7" x14ac:dyDescent="0.3">
      <c r="A630">
        <v>663</v>
      </c>
      <c r="B630">
        <v>0.18195135349589525</v>
      </c>
      <c r="C630">
        <v>0.70964690084536275</v>
      </c>
      <c r="D630" s="4">
        <f>-LN(B630)/F$3</f>
        <v>0.71000663171556966</v>
      </c>
      <c r="E630" s="4">
        <f>-LN(C630)/F$4</f>
        <v>7.1455782376200566E-2</v>
      </c>
      <c r="F630" s="8">
        <v>3</v>
      </c>
      <c r="G630" s="4">
        <v>174.82956026103295</v>
      </c>
    </row>
    <row r="631" spans="1:7" x14ac:dyDescent="0.3">
      <c r="A631">
        <v>664</v>
      </c>
      <c r="B631">
        <v>0.86089663380840475</v>
      </c>
      <c r="C631">
        <v>0.39744254890591141</v>
      </c>
      <c r="D631" s="4">
        <f>-LN(B631)/F$3</f>
        <v>6.2408681420915553E-2</v>
      </c>
      <c r="E631" s="4">
        <f>-LN(C631)/F$4</f>
        <v>0.19223018466410013</v>
      </c>
      <c r="F631" s="8">
        <v>3</v>
      </c>
      <c r="G631" s="4">
        <v>174.89196894245387</v>
      </c>
    </row>
    <row r="632" spans="1:7" x14ac:dyDescent="0.3">
      <c r="A632">
        <v>46</v>
      </c>
      <c r="B632">
        <v>0.86623737296670433</v>
      </c>
      <c r="C632">
        <v>0.98696859645374924</v>
      </c>
      <c r="D632" s="4">
        <f>-LN(B632)/D$3</f>
        <v>0.19943931284177474</v>
      </c>
      <c r="E632" s="4">
        <f>-LN(C632)/B$4</f>
        <v>2.7327202550595838E-3</v>
      </c>
      <c r="F632" s="8">
        <v>1</v>
      </c>
      <c r="G632" s="4">
        <v>175.02278640853024</v>
      </c>
    </row>
    <row r="633" spans="1:7" x14ac:dyDescent="0.3">
      <c r="A633">
        <v>665</v>
      </c>
      <c r="B633">
        <v>0.67024750511185038</v>
      </c>
      <c r="C633">
        <v>0.54884487441633356</v>
      </c>
      <c r="D633" s="4">
        <f>-LN(B633)/F$3</f>
        <v>0.16671176008238553</v>
      </c>
      <c r="E633" s="4">
        <f>-LN(C633)/F$4</f>
        <v>0.12498738284624294</v>
      </c>
      <c r="F633" s="8">
        <v>3</v>
      </c>
      <c r="G633" s="4">
        <v>175.05868070253626</v>
      </c>
    </row>
    <row r="634" spans="1:7" x14ac:dyDescent="0.3">
      <c r="A634">
        <v>222</v>
      </c>
      <c r="B634">
        <v>0.26416821802423168</v>
      </c>
      <c r="C634">
        <v>4.4892727439191871E-2</v>
      </c>
      <c r="D634" s="4">
        <f>-LN(B634)/F$3</f>
        <v>0.55465382886213377</v>
      </c>
      <c r="E634" s="4">
        <f>-LN(C634)/B$4</f>
        <v>0.64655822286540554</v>
      </c>
      <c r="F634" s="8">
        <v>2</v>
      </c>
      <c r="G634" s="4">
        <v>175.15433126139794</v>
      </c>
    </row>
    <row r="635" spans="1:7" x14ac:dyDescent="0.3">
      <c r="A635">
        <v>223</v>
      </c>
      <c r="B635">
        <v>0.96984771263771474</v>
      </c>
      <c r="C635">
        <v>4.2023987548448133E-2</v>
      </c>
      <c r="D635" s="4">
        <f>-LN(B635)/F$3</f>
        <v>1.275675712115755E-2</v>
      </c>
      <c r="E635" s="4">
        <f>-LN(C635)/B$4</f>
        <v>0.66031556075556863</v>
      </c>
      <c r="F635" s="8">
        <v>2</v>
      </c>
      <c r="G635" s="4">
        <v>175.16708801851911</v>
      </c>
    </row>
    <row r="636" spans="1:7" x14ac:dyDescent="0.3">
      <c r="A636">
        <v>224</v>
      </c>
      <c r="B636">
        <v>0.95290993987853634</v>
      </c>
      <c r="C636">
        <v>0.11181981872005371</v>
      </c>
      <c r="D636" s="4">
        <f>-LN(B636)/F$3</f>
        <v>2.0097867289555409E-2</v>
      </c>
      <c r="E636" s="4">
        <f>-LN(C636)/B$4</f>
        <v>0.45643051345028396</v>
      </c>
      <c r="F636" s="8">
        <v>2</v>
      </c>
      <c r="G636" s="4">
        <v>175.18718588580867</v>
      </c>
    </row>
    <row r="637" spans="1:7" x14ac:dyDescent="0.3">
      <c r="A637">
        <v>666</v>
      </c>
      <c r="B637">
        <v>0.61134678182317581</v>
      </c>
      <c r="C637">
        <v>0.4693746757408368</v>
      </c>
      <c r="D637" s="4">
        <f>-LN(B637)/F$3</f>
        <v>0.20503788185648281</v>
      </c>
      <c r="E637" s="4">
        <f>-LN(C637)/F$4</f>
        <v>0.1575737390199477</v>
      </c>
      <c r="F637" s="8">
        <v>3</v>
      </c>
      <c r="G637" s="4">
        <v>175.26371858439273</v>
      </c>
    </row>
    <row r="638" spans="1:7" x14ac:dyDescent="0.3">
      <c r="A638">
        <v>225</v>
      </c>
      <c r="B638">
        <v>0.40626239814447462</v>
      </c>
      <c r="C638">
        <v>0.44682149723807491</v>
      </c>
      <c r="D638" s="4">
        <f>-LN(B638)/F$3</f>
        <v>0.37531501137266421</v>
      </c>
      <c r="E638" s="4">
        <f>-LN(C638)/B$4</f>
        <v>0.16783252065872953</v>
      </c>
      <c r="F638" s="8">
        <v>2</v>
      </c>
      <c r="G638" s="4">
        <v>175.56250089718134</v>
      </c>
    </row>
    <row r="639" spans="1:7" x14ac:dyDescent="0.3">
      <c r="A639">
        <v>667</v>
      </c>
      <c r="B639">
        <v>0.45728934598834192</v>
      </c>
      <c r="C639">
        <v>2.6490066225165563E-2</v>
      </c>
      <c r="D639" s="4">
        <f>-LN(B639)/F$3</f>
        <v>0.32601622759644144</v>
      </c>
      <c r="E639" s="4">
        <f>-LN(C639)/F$4</f>
        <v>0.75645530743646539</v>
      </c>
      <c r="F639" s="8">
        <v>3</v>
      </c>
      <c r="G639" s="4">
        <v>175.58973481198919</v>
      </c>
    </row>
    <row r="640" spans="1:7" x14ac:dyDescent="0.3">
      <c r="A640">
        <v>47</v>
      </c>
      <c r="B640">
        <v>0.44108401745658743</v>
      </c>
      <c r="C640">
        <v>8.7130344553971978E-2</v>
      </c>
      <c r="D640" s="4">
        <f>-LN(B640)/D$3</f>
        <v>1.1368332026479748</v>
      </c>
      <c r="E640" s="4">
        <f>-LN(C640)/B$4</f>
        <v>0.50840626422193202</v>
      </c>
      <c r="F640" s="8">
        <v>1</v>
      </c>
      <c r="G640" s="4">
        <v>176.15961961117821</v>
      </c>
    </row>
    <row r="641" spans="1:7" x14ac:dyDescent="0.3">
      <c r="A641">
        <v>226</v>
      </c>
      <c r="B641">
        <v>0.23053682058168279</v>
      </c>
      <c r="C641">
        <v>0.12454603717154454</v>
      </c>
      <c r="D641" s="4">
        <f>-LN(B641)/F$3</f>
        <v>0.61139361961790917</v>
      </c>
      <c r="E641" s="4">
        <f>-LN(C641)/B$4</f>
        <v>0.43397496978116218</v>
      </c>
      <c r="F641" s="8">
        <v>2</v>
      </c>
      <c r="G641" s="4">
        <v>176.17389451679924</v>
      </c>
    </row>
    <row r="642" spans="1:7" x14ac:dyDescent="0.3">
      <c r="A642">
        <v>227</v>
      </c>
      <c r="B642">
        <v>0.52815332499160739</v>
      </c>
      <c r="C642">
        <v>0.59559923093356115</v>
      </c>
      <c r="D642" s="4">
        <f>-LN(B642)/F$3</f>
        <v>0.26598693716195826</v>
      </c>
      <c r="E642" s="4">
        <f>-LN(C642)/B$4</f>
        <v>0.10795568112909505</v>
      </c>
      <c r="F642" s="8">
        <v>2</v>
      </c>
      <c r="G642" s="4">
        <v>176.43988145396119</v>
      </c>
    </row>
    <row r="643" spans="1:7" x14ac:dyDescent="0.3">
      <c r="A643">
        <v>228</v>
      </c>
      <c r="B643">
        <v>0.8529007843256935</v>
      </c>
      <c r="C643">
        <v>0.51307718131046476</v>
      </c>
      <c r="D643" s="4">
        <f>-LN(B643)/F$3</f>
        <v>6.6296688357850145E-2</v>
      </c>
      <c r="E643" s="4">
        <f>-LN(C643)/B$4</f>
        <v>0.13902687379799514</v>
      </c>
      <c r="F643" s="8">
        <v>2</v>
      </c>
      <c r="G643" s="4">
        <v>176.50617814231904</v>
      </c>
    </row>
    <row r="644" spans="1:7" x14ac:dyDescent="0.3">
      <c r="A644">
        <v>668</v>
      </c>
      <c r="B644">
        <v>8.1209753715628524E-2</v>
      </c>
      <c r="C644">
        <v>0.57020783104953154</v>
      </c>
      <c r="D644" s="4">
        <f>-LN(B644)/F$3</f>
        <v>1.0461332997407062</v>
      </c>
      <c r="E644" s="4">
        <f>-LN(C644)/F$4</f>
        <v>0.1170321601527886</v>
      </c>
      <c r="F644" s="8">
        <v>3</v>
      </c>
      <c r="G644" s="4">
        <v>176.63586811172991</v>
      </c>
    </row>
    <row r="645" spans="1:7" x14ac:dyDescent="0.3">
      <c r="A645">
        <v>669</v>
      </c>
      <c r="B645">
        <v>0.7159642323068941</v>
      </c>
      <c r="C645">
        <v>0.27958006530961027</v>
      </c>
      <c r="D645" s="4">
        <f>-LN(B645)/F$3</f>
        <v>0.13921877839496563</v>
      </c>
      <c r="E645" s="4">
        <f>-LN(C645)/F$4</f>
        <v>0.26551386840420321</v>
      </c>
      <c r="F645" s="8">
        <v>3</v>
      </c>
      <c r="G645" s="4">
        <v>176.77508689012487</v>
      </c>
    </row>
    <row r="646" spans="1:7" x14ac:dyDescent="0.3">
      <c r="A646">
        <v>670</v>
      </c>
      <c r="B646">
        <v>0.81698049867244482</v>
      </c>
      <c r="C646">
        <v>0.67268898586993009</v>
      </c>
      <c r="D646" s="4">
        <f>-LN(B646)/F$3</f>
        <v>8.4225022433744051E-2</v>
      </c>
      <c r="E646" s="4">
        <f>-LN(C646)/F$4</f>
        <v>8.259837231331181E-2</v>
      </c>
      <c r="F646" s="8">
        <v>3</v>
      </c>
      <c r="G646" s="4">
        <v>176.85931191255861</v>
      </c>
    </row>
    <row r="647" spans="1:7" x14ac:dyDescent="0.3">
      <c r="A647">
        <v>671</v>
      </c>
      <c r="B647">
        <v>0.42359691152684104</v>
      </c>
      <c r="C647">
        <v>0.80220954008606216</v>
      </c>
      <c r="D647" s="4">
        <f>-LN(B647)/F$3</f>
        <v>0.35790539845607849</v>
      </c>
      <c r="E647" s="4">
        <f>-LN(C647)/F$4</f>
        <v>4.5913631940298016E-2</v>
      </c>
      <c r="F647" s="8">
        <v>3</v>
      </c>
      <c r="G647" s="4">
        <v>177.21721731101468</v>
      </c>
    </row>
    <row r="648" spans="1:7" x14ac:dyDescent="0.3">
      <c r="A648">
        <v>48</v>
      </c>
      <c r="B648">
        <v>0.46446119571520128</v>
      </c>
      <c r="C648">
        <v>0.71413312173833432</v>
      </c>
      <c r="D648" s="4">
        <f>-LN(B648)/D$3</f>
        <v>1.0651073112785892</v>
      </c>
      <c r="E648" s="4">
        <f>-LN(C648)/B$4</f>
        <v>7.0142893543664805E-2</v>
      </c>
      <c r="F648" s="8">
        <v>1</v>
      </c>
      <c r="G648" s="4">
        <v>177.2247269224568</v>
      </c>
    </row>
    <row r="649" spans="1:7" x14ac:dyDescent="0.3">
      <c r="A649">
        <v>229</v>
      </c>
      <c r="B649">
        <v>0.13959166234321116</v>
      </c>
      <c r="C649">
        <v>0.73900570696127199</v>
      </c>
      <c r="D649" s="4">
        <f>-LN(B649)/F$3</f>
        <v>0.82043075657194064</v>
      </c>
      <c r="E649" s="4">
        <f>-LN(C649)/B$4</f>
        <v>6.3010340732927994E-2</v>
      </c>
      <c r="F649" s="8">
        <v>2</v>
      </c>
      <c r="G649" s="4">
        <v>177.32660889889098</v>
      </c>
    </row>
    <row r="650" spans="1:7" x14ac:dyDescent="0.3">
      <c r="A650">
        <v>672</v>
      </c>
      <c r="B650">
        <v>0.59883419293801687</v>
      </c>
      <c r="C650">
        <v>0.369457075716422</v>
      </c>
      <c r="D650" s="4">
        <f>-LN(B650)/F$3</f>
        <v>0.21365438568001993</v>
      </c>
      <c r="E650" s="4">
        <f>-LN(C650)/F$4</f>
        <v>0.20744181539661488</v>
      </c>
      <c r="F650" s="8">
        <v>3</v>
      </c>
      <c r="G650" s="4">
        <v>177.43087169669471</v>
      </c>
    </row>
    <row r="651" spans="1:7" x14ac:dyDescent="0.3">
      <c r="A651">
        <v>49</v>
      </c>
      <c r="B651">
        <v>0.82189397869808034</v>
      </c>
      <c r="C651">
        <v>0.37238685262611776</v>
      </c>
      <c r="D651" s="4">
        <f>-LN(B651)/D$3</f>
        <v>0.2724220443480358</v>
      </c>
      <c r="E651" s="4">
        <f>-LN(C651)/B$4</f>
        <v>0.20579625805074711</v>
      </c>
      <c r="F651" s="8">
        <v>1</v>
      </c>
      <c r="G651" s="4">
        <v>177.49714896680484</v>
      </c>
    </row>
    <row r="652" spans="1:7" x14ac:dyDescent="0.3">
      <c r="A652">
        <v>50</v>
      </c>
      <c r="B652">
        <v>0.95284890285958435</v>
      </c>
      <c r="C652">
        <v>0.31449324015015107</v>
      </c>
      <c r="D652" s="4">
        <f>-LN(B652)/D$3</f>
        <v>6.7081856720516572E-2</v>
      </c>
      <c r="E652" s="4">
        <f>-LN(C652)/B$4</f>
        <v>0.24099847854808842</v>
      </c>
      <c r="F652" s="8">
        <v>1</v>
      </c>
      <c r="G652" s="4">
        <v>177.56423082352535</v>
      </c>
    </row>
    <row r="653" spans="1:7" x14ac:dyDescent="0.3">
      <c r="A653">
        <v>673</v>
      </c>
      <c r="B653">
        <v>0.41526535843989382</v>
      </c>
      <c r="C653">
        <v>0.65321817682424388</v>
      </c>
      <c r="D653" s="4">
        <f>-LN(B653)/F$3</f>
        <v>0.36618231048521893</v>
      </c>
      <c r="E653" s="4">
        <f>-LN(C653)/F$4</f>
        <v>8.8717518942539306E-2</v>
      </c>
      <c r="F653" s="8">
        <v>3</v>
      </c>
      <c r="G653" s="4">
        <v>177.79705400717992</v>
      </c>
    </row>
    <row r="654" spans="1:7" x14ac:dyDescent="0.3">
      <c r="A654">
        <v>230</v>
      </c>
      <c r="B654">
        <v>0.25589770195623646</v>
      </c>
      <c r="C654">
        <v>0.71544541764580216</v>
      </c>
      <c r="D654" s="4">
        <f>-LN(B654)/F$3</f>
        <v>0.56790729837419773</v>
      </c>
      <c r="E654" s="4">
        <f>-LN(C654)/B$4</f>
        <v>6.9760410105388762E-2</v>
      </c>
      <c r="F654" s="8">
        <v>2</v>
      </c>
      <c r="G654" s="4">
        <v>177.89451619726518</v>
      </c>
    </row>
    <row r="655" spans="1:7" x14ac:dyDescent="0.3">
      <c r="A655">
        <v>674</v>
      </c>
      <c r="B655">
        <v>0.456678975798822</v>
      </c>
      <c r="C655">
        <v>0.7864925077059236</v>
      </c>
      <c r="D655" s="4">
        <f>-LN(B655)/F$3</f>
        <v>0.32657274786972801</v>
      </c>
      <c r="E655" s="4">
        <f>-LN(C655)/F$4</f>
        <v>5.0035850552096618E-2</v>
      </c>
      <c r="F655" s="8">
        <v>3</v>
      </c>
      <c r="G655" s="4">
        <v>178.12362675504966</v>
      </c>
    </row>
    <row r="656" spans="1:7" x14ac:dyDescent="0.3">
      <c r="A656">
        <v>675</v>
      </c>
      <c r="B656">
        <v>0.80904568620868555</v>
      </c>
      <c r="C656">
        <v>0.11017181920834987</v>
      </c>
      <c r="D656" s="4">
        <f>-LN(B656)/F$3</f>
        <v>8.8291621280130281E-2</v>
      </c>
      <c r="E656" s="4">
        <f>-LN(C656)/F$4</f>
        <v>0.45952377896426194</v>
      </c>
      <c r="F656" s="8">
        <v>3</v>
      </c>
      <c r="G656" s="4">
        <v>178.21191837632978</v>
      </c>
    </row>
    <row r="657" spans="1:7" x14ac:dyDescent="0.3">
      <c r="A657">
        <v>676</v>
      </c>
      <c r="B657">
        <v>0.97601245155186622</v>
      </c>
      <c r="C657">
        <v>0.43662831507309185</v>
      </c>
      <c r="D657" s="4">
        <f>-LN(B657)/F$3</f>
        <v>1.0116639547023316E-2</v>
      </c>
      <c r="E657" s="4">
        <f>-LN(C657)/F$4</f>
        <v>0.17264020487271872</v>
      </c>
      <c r="F657" s="8">
        <v>3</v>
      </c>
      <c r="G657" s="4">
        <v>178.2220350158768</v>
      </c>
    </row>
    <row r="658" spans="1:7" x14ac:dyDescent="0.3">
      <c r="A658">
        <v>231</v>
      </c>
      <c r="B658">
        <v>0.19977416302987763</v>
      </c>
      <c r="C658">
        <v>0.55552842799157687</v>
      </c>
      <c r="D658" s="4">
        <f>-LN(B658)/F$3</f>
        <v>0.67106988970594084</v>
      </c>
      <c r="E658" s="4">
        <f>-LN(C658)/B$4</f>
        <v>0.12246572827280941</v>
      </c>
      <c r="F658" s="8">
        <v>2</v>
      </c>
      <c r="G658" s="4">
        <v>178.56558608697111</v>
      </c>
    </row>
    <row r="659" spans="1:7" x14ac:dyDescent="0.3">
      <c r="A659">
        <v>677</v>
      </c>
      <c r="B659">
        <v>0.34165471358378857</v>
      </c>
      <c r="C659">
        <v>0.65999328592791529</v>
      </c>
      <c r="D659" s="4">
        <f>-LN(B659)/F$3</f>
        <v>0.44748110888438691</v>
      </c>
      <c r="E659" s="4">
        <f>-LN(C659)/F$4</f>
        <v>8.656783684372947E-2</v>
      </c>
      <c r="F659" s="8">
        <v>3</v>
      </c>
      <c r="G659" s="4">
        <v>178.66951612476117</v>
      </c>
    </row>
    <row r="660" spans="1:7" x14ac:dyDescent="0.3">
      <c r="A660">
        <v>678</v>
      </c>
      <c r="B660">
        <v>0.52934354686117135</v>
      </c>
      <c r="C660">
        <v>0.59630115665150918</v>
      </c>
      <c r="D660" s="4">
        <f>-LN(B660)/F$3</f>
        <v>0.26504901289647242</v>
      </c>
      <c r="E660" s="4">
        <f>-LN(C660)/F$4</f>
        <v>0.10771030065434846</v>
      </c>
      <c r="F660" s="8">
        <v>3</v>
      </c>
      <c r="G660" s="4">
        <v>178.93456513765764</v>
      </c>
    </row>
    <row r="661" spans="1:7" x14ac:dyDescent="0.3">
      <c r="A661">
        <v>679</v>
      </c>
      <c r="B661">
        <v>0.95947141941587577</v>
      </c>
      <c r="C661">
        <v>0.82503738517410807</v>
      </c>
      <c r="D661" s="4">
        <f>-LN(B661)/F$3</f>
        <v>1.7238646222440916E-2</v>
      </c>
      <c r="E661" s="4">
        <f>-LN(C661)/F$4</f>
        <v>4.0068037148252258E-2</v>
      </c>
      <c r="F661" s="8">
        <v>3</v>
      </c>
      <c r="G661" s="4">
        <v>178.95180378388008</v>
      </c>
    </row>
    <row r="662" spans="1:7" x14ac:dyDescent="0.3">
      <c r="A662">
        <v>232</v>
      </c>
      <c r="B662">
        <v>0.32322153386028624</v>
      </c>
      <c r="C662">
        <v>3.109836115604114E-2</v>
      </c>
      <c r="D662" s="4">
        <f>-LN(B662)/F$3</f>
        <v>0.47059055312988118</v>
      </c>
      <c r="E662" s="4">
        <f>-LN(C662)/B$4</f>
        <v>0.72304169940263729</v>
      </c>
      <c r="F662" s="8">
        <v>2</v>
      </c>
      <c r="G662" s="4">
        <v>179.03617664010099</v>
      </c>
    </row>
    <row r="663" spans="1:7" x14ac:dyDescent="0.3">
      <c r="A663">
        <v>680</v>
      </c>
      <c r="B663">
        <v>0.64818262276070437</v>
      </c>
      <c r="C663">
        <v>0.95516830957976018</v>
      </c>
      <c r="D663" s="4">
        <f>-LN(B663)/F$3</f>
        <v>0.18065949878630719</v>
      </c>
      <c r="E663" s="4">
        <f>-LN(C663)/F$4</f>
        <v>9.5557736733888708E-3</v>
      </c>
      <c r="F663" s="8">
        <v>3</v>
      </c>
      <c r="G663" s="4">
        <v>179.13246328266638</v>
      </c>
    </row>
    <row r="664" spans="1:7" x14ac:dyDescent="0.3">
      <c r="A664">
        <v>681</v>
      </c>
      <c r="B664">
        <v>0.26920377208777124</v>
      </c>
      <c r="C664">
        <v>0.8282418286690878</v>
      </c>
      <c r="D664" s="4">
        <f>-LN(B664)/F$3</f>
        <v>0.54678611212359041</v>
      </c>
      <c r="E664" s="4">
        <f>-LN(C664)/F$4</f>
        <v>3.9260438256071138E-2</v>
      </c>
      <c r="F664" s="8">
        <v>3</v>
      </c>
      <c r="G664" s="4">
        <v>179.67924939478996</v>
      </c>
    </row>
    <row r="665" spans="1:7" x14ac:dyDescent="0.3">
      <c r="A665">
        <v>682</v>
      </c>
      <c r="B665">
        <v>0.97097689748832672</v>
      </c>
      <c r="C665">
        <v>0.7814569536423841</v>
      </c>
      <c r="D665" s="4">
        <f>-LN(B665)/F$3</f>
        <v>1.2271918111607199E-2</v>
      </c>
      <c r="E665" s="4">
        <f>-LN(C665)/F$4</f>
        <v>5.1374002572762416E-2</v>
      </c>
      <c r="F665" s="8">
        <v>3</v>
      </c>
      <c r="G665" s="4">
        <v>179.69152131290156</v>
      </c>
    </row>
    <row r="666" spans="1:7" x14ac:dyDescent="0.3">
      <c r="A666">
        <v>683</v>
      </c>
      <c r="B666">
        <v>0.79177220984527119</v>
      </c>
      <c r="C666">
        <v>0.61613818781090735</v>
      </c>
      <c r="D666" s="4">
        <f>-LN(B666)/F$3</f>
        <v>9.7283975986762472E-2</v>
      </c>
      <c r="E666" s="4">
        <f>-LN(C666)/F$4</f>
        <v>0.10089250203024167</v>
      </c>
      <c r="F666" s="8">
        <v>3</v>
      </c>
      <c r="G666" s="4">
        <v>179.78880528888831</v>
      </c>
    </row>
    <row r="667" spans="1:7" x14ac:dyDescent="0.3">
      <c r="A667">
        <v>233</v>
      </c>
      <c r="B667">
        <v>8.7221900082399981E-2</v>
      </c>
      <c r="C667">
        <v>0.20416882839442121</v>
      </c>
      <c r="D667" s="4">
        <f>-LN(B667)/F$3</f>
        <v>1.0163749299439881</v>
      </c>
      <c r="E667" s="4">
        <f>-LN(C667)/B$4</f>
        <v>0.33100167442356454</v>
      </c>
      <c r="F667" s="8">
        <v>2</v>
      </c>
      <c r="G667" s="4">
        <v>180.05255157004498</v>
      </c>
    </row>
    <row r="668" spans="1:7" x14ac:dyDescent="0.3">
      <c r="A668">
        <v>234</v>
      </c>
      <c r="B668">
        <v>0.89367351298562581</v>
      </c>
      <c r="C668">
        <v>0.62349314859462268</v>
      </c>
      <c r="D668" s="4">
        <f>-LN(B668)/F$3</f>
        <v>4.6839486880128782E-2</v>
      </c>
      <c r="E668" s="4">
        <f>-LN(C668)/B$4</f>
        <v>9.8420313029940851E-2</v>
      </c>
      <c r="F668" s="8">
        <v>2</v>
      </c>
      <c r="G668" s="4">
        <v>180.0993910569251</v>
      </c>
    </row>
    <row r="669" spans="1:7" x14ac:dyDescent="0.3">
      <c r="A669">
        <v>684</v>
      </c>
      <c r="B669">
        <v>0.18939786980803858</v>
      </c>
      <c r="C669">
        <v>0.29419843134861295</v>
      </c>
      <c r="D669" s="4">
        <f>-LN(B669)/F$3</f>
        <v>0.6932938938946076</v>
      </c>
      <c r="E669" s="4">
        <f>-LN(C669)/F$4</f>
        <v>0.25489600057308182</v>
      </c>
      <c r="F669" s="8">
        <v>3</v>
      </c>
      <c r="G669" s="4">
        <v>180.48209918278292</v>
      </c>
    </row>
    <row r="670" spans="1:7" x14ac:dyDescent="0.3">
      <c r="A670">
        <v>235</v>
      </c>
      <c r="B670">
        <v>0.17471846675008393</v>
      </c>
      <c r="C670">
        <v>0.83657338175603502</v>
      </c>
      <c r="D670" s="4">
        <f>-LN(B670)/F$3</f>
        <v>0.72690806747205983</v>
      </c>
      <c r="E670" s="4">
        <f>-LN(C670)/B$4</f>
        <v>3.7175216177014497E-2</v>
      </c>
      <c r="F670" s="8">
        <v>2</v>
      </c>
      <c r="G670" s="4">
        <v>180.82629912439717</v>
      </c>
    </row>
    <row r="671" spans="1:7" x14ac:dyDescent="0.3">
      <c r="A671">
        <v>236</v>
      </c>
      <c r="B671">
        <v>0.74370555742057554</v>
      </c>
      <c r="C671">
        <v>0.42432935575426495</v>
      </c>
      <c r="D671" s="4">
        <f>-LN(B671)/F$3</f>
        <v>0.12337919943180016</v>
      </c>
      <c r="E671" s="4">
        <f>-LN(C671)/B$4</f>
        <v>0.17859277976046053</v>
      </c>
      <c r="F671" s="8">
        <v>2</v>
      </c>
      <c r="G671" s="4">
        <v>180.94967832382898</v>
      </c>
    </row>
    <row r="672" spans="1:7" x14ac:dyDescent="0.3">
      <c r="A672">
        <v>237</v>
      </c>
      <c r="B672">
        <v>0.76070436719870604</v>
      </c>
      <c r="C672">
        <v>0.55970946378978848</v>
      </c>
      <c r="D672" s="4">
        <f>-LN(B672)/F$3</f>
        <v>0.11396269832044238</v>
      </c>
      <c r="E672" s="4">
        <f>-LN(C672)/B$4</f>
        <v>0.12090363428019335</v>
      </c>
      <c r="F672" s="8">
        <v>2</v>
      </c>
      <c r="G672" s="4">
        <v>181.06364102214943</v>
      </c>
    </row>
    <row r="673" spans="1:7" x14ac:dyDescent="0.3">
      <c r="A673">
        <v>238</v>
      </c>
      <c r="B673">
        <v>0.1564989165929136</v>
      </c>
      <c r="C673">
        <v>0.21863460188604389</v>
      </c>
      <c r="D673" s="4">
        <f>-LN(B673)/F$3</f>
        <v>0.77279424656453255</v>
      </c>
      <c r="E673" s="4">
        <f>-LN(C673)/B$4</f>
        <v>0.31674029732807946</v>
      </c>
      <c r="F673" s="8">
        <v>2</v>
      </c>
      <c r="G673" s="4">
        <v>181.83643526871396</v>
      </c>
    </row>
    <row r="674" spans="1:7" x14ac:dyDescent="0.3">
      <c r="A674">
        <v>239</v>
      </c>
      <c r="B674">
        <v>0.27265236365855894</v>
      </c>
      <c r="C674">
        <v>0.26303903317361982</v>
      </c>
      <c r="D674" s="4">
        <f>-LN(B674)/F$3</f>
        <v>0.54148237018471657</v>
      </c>
      <c r="E674" s="4">
        <f>-LN(C674)/B$4</f>
        <v>0.27821934223083011</v>
      </c>
      <c r="F674" s="8">
        <v>2</v>
      </c>
      <c r="G674" s="4">
        <v>182.37791763889868</v>
      </c>
    </row>
    <row r="675" spans="1:7" x14ac:dyDescent="0.3">
      <c r="A675">
        <v>240</v>
      </c>
      <c r="B675">
        <v>0.58140812402722253</v>
      </c>
      <c r="C675">
        <v>0.91735587633899962</v>
      </c>
      <c r="D675" s="4">
        <f>-LN(B675)/F$3</f>
        <v>0.22595929905831208</v>
      </c>
      <c r="E675" s="4">
        <f>-LN(C675)/B$4</f>
        <v>1.7970790500313437E-2</v>
      </c>
      <c r="F675" s="8">
        <v>2</v>
      </c>
      <c r="G675" s="4">
        <v>182.60387693795698</v>
      </c>
    </row>
    <row r="676" spans="1:7" x14ac:dyDescent="0.3">
      <c r="A676">
        <v>241</v>
      </c>
      <c r="B676">
        <v>0.47984252449110387</v>
      </c>
      <c r="C676">
        <v>0.53874324777977844</v>
      </c>
      <c r="D676" s="4">
        <f>-LN(B676)/F$3</f>
        <v>0.30595720953546163</v>
      </c>
      <c r="E676" s="4">
        <f>-LN(C676)/B$4</f>
        <v>0.12885753557627103</v>
      </c>
      <c r="F676" s="8">
        <v>2</v>
      </c>
      <c r="G676" s="4">
        <v>182.90983414749243</v>
      </c>
    </row>
    <row r="677" spans="1:7" x14ac:dyDescent="0.3">
      <c r="A677">
        <v>685</v>
      </c>
      <c r="B677">
        <v>1.8311105685598315E-3</v>
      </c>
      <c r="C677">
        <v>0.41810357982116153</v>
      </c>
      <c r="D677" s="4">
        <f>-LN(B677)/F$3</f>
        <v>2.6261802617222014</v>
      </c>
      <c r="E677" s="4">
        <f>-LN(C677)/F$4</f>
        <v>0.18167209969565992</v>
      </c>
      <c r="F677" s="8">
        <v>3</v>
      </c>
      <c r="G677" s="4">
        <v>183.10827944450511</v>
      </c>
    </row>
    <row r="678" spans="1:7" x14ac:dyDescent="0.3">
      <c r="A678">
        <v>242</v>
      </c>
      <c r="B678">
        <v>0.42143009735404524</v>
      </c>
      <c r="C678">
        <v>0.58131656849879454</v>
      </c>
      <c r="D678" s="4">
        <f>-LN(B678)/F$3</f>
        <v>0.36004223244584699</v>
      </c>
      <c r="E678" s="4">
        <f>-LN(C678)/B$4</f>
        <v>0.11301245878930942</v>
      </c>
      <c r="F678" s="8">
        <v>2</v>
      </c>
      <c r="G678" s="4">
        <v>183.26987637993827</v>
      </c>
    </row>
    <row r="679" spans="1:7" x14ac:dyDescent="0.3">
      <c r="A679">
        <v>243</v>
      </c>
      <c r="B679">
        <v>0.85338908047730944</v>
      </c>
      <c r="C679">
        <v>0.25431073946348459</v>
      </c>
      <c r="D679" s="4">
        <f>-LN(B679)/F$3</f>
        <v>6.6058209844215482E-2</v>
      </c>
      <c r="E679" s="4">
        <f>-LN(C679)/B$4</f>
        <v>0.28524966166107857</v>
      </c>
      <c r="F679" s="8">
        <v>2</v>
      </c>
      <c r="G679" s="4">
        <v>183.33593458978248</v>
      </c>
    </row>
    <row r="680" spans="1:7" x14ac:dyDescent="0.3">
      <c r="A680">
        <v>244</v>
      </c>
      <c r="B680">
        <v>0.78499710074159978</v>
      </c>
      <c r="C680">
        <v>0.77019562364574112</v>
      </c>
      <c r="D680" s="4">
        <f>-LN(B680)/F$3</f>
        <v>0.10086468938722991</v>
      </c>
      <c r="E680" s="4">
        <f>-LN(C680)/B$4</f>
        <v>5.4398070774700193E-2</v>
      </c>
      <c r="F680" s="8">
        <v>2</v>
      </c>
      <c r="G680" s="4">
        <v>183.43679927916972</v>
      </c>
    </row>
    <row r="681" spans="1:7" x14ac:dyDescent="0.3">
      <c r="A681">
        <v>245</v>
      </c>
      <c r="B681">
        <v>0.81524094363231303</v>
      </c>
      <c r="C681">
        <v>0.30674153874324778</v>
      </c>
      <c r="D681" s="4">
        <f>-LN(B681)/F$3</f>
        <v>8.5113155447677211E-2</v>
      </c>
      <c r="E681" s="4">
        <f>-LN(C681)/B$4</f>
        <v>0.24619787069388416</v>
      </c>
      <c r="F681" s="8">
        <v>2</v>
      </c>
      <c r="G681" s="4">
        <v>183.52191243461741</v>
      </c>
    </row>
    <row r="682" spans="1:7" x14ac:dyDescent="0.3">
      <c r="A682">
        <v>686</v>
      </c>
      <c r="B682">
        <v>0.29224524674214913</v>
      </c>
      <c r="C682">
        <v>0.9582811975463118</v>
      </c>
      <c r="D682" s="4">
        <f>-LN(B682)/F$3</f>
        <v>0.51256747629898947</v>
      </c>
      <c r="E682" s="4">
        <f>-LN(C682)/F$4</f>
        <v>8.8779205122998302E-3</v>
      </c>
      <c r="F682" s="8">
        <v>3</v>
      </c>
      <c r="G682" s="4">
        <v>183.6208469208041</v>
      </c>
    </row>
    <row r="683" spans="1:7" x14ac:dyDescent="0.3">
      <c r="A683">
        <v>687</v>
      </c>
      <c r="B683">
        <v>0.50691244239631339</v>
      </c>
      <c r="C683">
        <v>0.94354075746940524</v>
      </c>
      <c r="D683" s="4">
        <f>-LN(B683)/F$3</f>
        <v>0.28309041156168469</v>
      </c>
      <c r="E683" s="4">
        <f>-LN(C683)/F$4</f>
        <v>1.2107441029328066E-2</v>
      </c>
      <c r="F683" s="8">
        <v>3</v>
      </c>
      <c r="G683" s="4">
        <v>183.90393733236579</v>
      </c>
    </row>
    <row r="684" spans="1:7" x14ac:dyDescent="0.3">
      <c r="A684">
        <v>246</v>
      </c>
      <c r="B684">
        <v>0.2272408215582751</v>
      </c>
      <c r="C684">
        <v>0.8775902584917753</v>
      </c>
      <c r="D684" s="4">
        <f>-LN(B684)/F$3</f>
        <v>0.61739372330113407</v>
      </c>
      <c r="E684" s="4">
        <f>-LN(C684)/B$4</f>
        <v>2.7203222969087854E-2</v>
      </c>
      <c r="F684" s="8">
        <v>2</v>
      </c>
      <c r="G684" s="4">
        <v>184.13930615791853</v>
      </c>
    </row>
    <row r="685" spans="1:7" x14ac:dyDescent="0.3">
      <c r="A685">
        <v>688</v>
      </c>
      <c r="B685">
        <v>0.2980742820520646</v>
      </c>
      <c r="C685">
        <v>0.64647358623004847</v>
      </c>
      <c r="D685" s="4">
        <f>-LN(B685)/F$3</f>
        <v>0.50433856454496118</v>
      </c>
      <c r="E685" s="4">
        <f>-LN(C685)/F$4</f>
        <v>9.0879778785609891E-2</v>
      </c>
      <c r="F685" s="8">
        <v>3</v>
      </c>
      <c r="G685" s="4">
        <v>184.40827589691074</v>
      </c>
    </row>
    <row r="686" spans="1:7" x14ac:dyDescent="0.3">
      <c r="A686">
        <v>247</v>
      </c>
      <c r="B686">
        <v>4.9073763237403485E-2</v>
      </c>
      <c r="C686">
        <v>0.82427442243720817</v>
      </c>
      <c r="D686" s="4">
        <f>-LN(B686)/F$3</f>
        <v>1.2560128085901967</v>
      </c>
      <c r="E686" s="4">
        <f>-LN(C686)/B$4</f>
        <v>4.0260784912249457E-2</v>
      </c>
      <c r="F686" s="8">
        <v>2</v>
      </c>
      <c r="G686" s="4">
        <v>185.39531896650871</v>
      </c>
    </row>
    <row r="687" spans="1:7" x14ac:dyDescent="0.3">
      <c r="A687">
        <v>689</v>
      </c>
      <c r="B687">
        <v>4.0345469527268286E-2</v>
      </c>
      <c r="C687">
        <v>0.63332010864589372</v>
      </c>
      <c r="D687" s="4">
        <f>-LN(B687)/F$3</f>
        <v>1.3376150708098968</v>
      </c>
      <c r="E687" s="4">
        <f>-LN(C687)/F$4</f>
        <v>9.5162350791491421E-2</v>
      </c>
      <c r="F687" s="8">
        <v>3</v>
      </c>
      <c r="G687" s="4">
        <v>185.74589096772064</v>
      </c>
    </row>
    <row r="688" spans="1:7" x14ac:dyDescent="0.3">
      <c r="A688">
        <v>690</v>
      </c>
      <c r="B688">
        <v>0.70207831049531544</v>
      </c>
      <c r="C688">
        <v>0.67052217169713435</v>
      </c>
      <c r="D688" s="4">
        <f>-LN(B688)/F$3</f>
        <v>0.14737930323575618</v>
      </c>
      <c r="E688" s="4">
        <f>-LN(C688)/F$4</f>
        <v>8.327052279146116E-2</v>
      </c>
      <c r="F688" s="8">
        <v>3</v>
      </c>
      <c r="G688" s="4">
        <v>185.89327027095641</v>
      </c>
    </row>
    <row r="689" spans="1:7" x14ac:dyDescent="0.3">
      <c r="A689">
        <v>691</v>
      </c>
      <c r="B689">
        <v>0.84389782403027436</v>
      </c>
      <c r="C689">
        <v>0.21176793725394452</v>
      </c>
      <c r="D689" s="4">
        <f>-LN(B689)/F$3</f>
        <v>7.0718272204261787E-2</v>
      </c>
      <c r="E689" s="4">
        <f>-LN(C689)/F$4</f>
        <v>0.32338838321996566</v>
      </c>
      <c r="F689" s="8">
        <v>3</v>
      </c>
      <c r="G689" s="4">
        <v>185.96398854316067</v>
      </c>
    </row>
    <row r="690" spans="1:7" x14ac:dyDescent="0.3">
      <c r="A690">
        <v>248</v>
      </c>
      <c r="B690">
        <v>0.21201208532975249</v>
      </c>
      <c r="C690">
        <v>0.90469069490646081</v>
      </c>
      <c r="D690" s="4">
        <f>-LN(B690)/F$3</f>
        <v>0.6462966665260429</v>
      </c>
      <c r="E690" s="4">
        <f>-LN(C690)/B$4</f>
        <v>2.0867118184194653E-2</v>
      </c>
      <c r="F690" s="8">
        <v>2</v>
      </c>
      <c r="G690" s="4">
        <v>186.04161563303475</v>
      </c>
    </row>
    <row r="691" spans="1:7" x14ac:dyDescent="0.3">
      <c r="A691">
        <v>249</v>
      </c>
      <c r="B691">
        <v>0.9310892056031983</v>
      </c>
      <c r="C691">
        <v>0.7083346049378948</v>
      </c>
      <c r="D691" s="4">
        <f>-LN(B691)/F$3</f>
        <v>2.9750078883662E-2</v>
      </c>
      <c r="E691" s="4">
        <f>-LN(C691)/B$4</f>
        <v>7.1841393976437753E-2</v>
      </c>
      <c r="F691" s="8">
        <v>2</v>
      </c>
      <c r="G691" s="4">
        <v>186.07136571191842</v>
      </c>
    </row>
    <row r="692" spans="1:7" x14ac:dyDescent="0.3">
      <c r="A692">
        <v>250</v>
      </c>
      <c r="B692">
        <v>0.37067781609546191</v>
      </c>
      <c r="C692">
        <v>0.24417859431745353</v>
      </c>
      <c r="D692" s="4">
        <f>-LN(B692)/F$3</f>
        <v>0.41350917245744301</v>
      </c>
      <c r="E692" s="4">
        <f>-LN(C692)/B$4</f>
        <v>0.29371987031359587</v>
      </c>
      <c r="F692" s="8">
        <v>2</v>
      </c>
      <c r="G692" s="4">
        <v>186.48487488437587</v>
      </c>
    </row>
    <row r="693" spans="1:7" x14ac:dyDescent="0.3">
      <c r="A693">
        <v>692</v>
      </c>
      <c r="B693">
        <v>0.16006958220160528</v>
      </c>
      <c r="C693">
        <v>0.1913205359050264</v>
      </c>
      <c r="D693" s="4">
        <f>-LN(B693)/F$3</f>
        <v>0.76339444563541103</v>
      </c>
      <c r="E693" s="4">
        <f>-LN(C693)/F$4</f>
        <v>0.34454272064196151</v>
      </c>
      <c r="F693" s="8">
        <v>3</v>
      </c>
      <c r="G693" s="4">
        <v>186.72738298879608</v>
      </c>
    </row>
    <row r="694" spans="1:7" x14ac:dyDescent="0.3">
      <c r="A694">
        <v>251</v>
      </c>
      <c r="B694">
        <v>0.10074159978026673</v>
      </c>
      <c r="C694">
        <v>5.160679952391125E-2</v>
      </c>
      <c r="D694" s="4">
        <f>-LN(B694)/F$3</f>
        <v>0.95633185770924634</v>
      </c>
      <c r="E694" s="4">
        <f>-LN(C694)/B$4</f>
        <v>0.61752121697016749</v>
      </c>
      <c r="F694" s="8">
        <v>2</v>
      </c>
      <c r="G694" s="4">
        <v>187.44120674208511</v>
      </c>
    </row>
    <row r="695" spans="1:7" x14ac:dyDescent="0.3">
      <c r="A695">
        <v>252</v>
      </c>
      <c r="B695">
        <v>0.74565874202703941</v>
      </c>
      <c r="C695">
        <v>0.11816766869106113</v>
      </c>
      <c r="D695" s="4">
        <f>-LN(B695)/F$3</f>
        <v>0.12228634741942231</v>
      </c>
      <c r="E695" s="4">
        <f>-LN(C695)/B$4</f>
        <v>0.44492723790810756</v>
      </c>
      <c r="F695" s="8">
        <v>2</v>
      </c>
      <c r="G695" s="4">
        <v>187.56349308950453</v>
      </c>
    </row>
    <row r="696" spans="1:7" x14ac:dyDescent="0.3">
      <c r="A696">
        <v>693</v>
      </c>
      <c r="B696">
        <v>0.11877803888058107</v>
      </c>
      <c r="C696">
        <v>0.25641651661732839</v>
      </c>
      <c r="D696" s="4">
        <f>-LN(B696)/F$3</f>
        <v>0.88770781127062015</v>
      </c>
      <c r="E696" s="4">
        <f>-LN(C696)/F$4</f>
        <v>0.28353169554709512</v>
      </c>
      <c r="F696" s="8">
        <v>3</v>
      </c>
      <c r="G696" s="4">
        <v>187.6150908000667</v>
      </c>
    </row>
    <row r="697" spans="1:7" x14ac:dyDescent="0.3">
      <c r="A697">
        <v>253</v>
      </c>
      <c r="B697">
        <v>0.85985900448622088</v>
      </c>
      <c r="C697">
        <v>0.75014496292001098</v>
      </c>
      <c r="D697" s="4">
        <f>-LN(B697)/F$3</f>
        <v>6.2911188103086185E-2</v>
      </c>
      <c r="E697" s="4">
        <f>-LN(C697)/B$4</f>
        <v>5.9893501507366269E-2</v>
      </c>
      <c r="F697" s="8">
        <v>2</v>
      </c>
      <c r="G697" s="4">
        <v>187.62640427760761</v>
      </c>
    </row>
    <row r="698" spans="1:7" x14ac:dyDescent="0.3">
      <c r="A698">
        <v>694</v>
      </c>
      <c r="B698">
        <v>0.62382885219885864</v>
      </c>
      <c r="C698">
        <v>0.10803552354503006</v>
      </c>
      <c r="D698" s="4">
        <f>-LN(B698)/F$3</f>
        <v>0.19661634314808607</v>
      </c>
      <c r="E698" s="4">
        <f>-LN(C698)/F$4</f>
        <v>0.46360316338074248</v>
      </c>
      <c r="F698" s="8">
        <v>3</v>
      </c>
      <c r="G698" s="4">
        <v>187.81170714321479</v>
      </c>
    </row>
    <row r="699" spans="1:7" x14ac:dyDescent="0.3">
      <c r="A699">
        <v>254</v>
      </c>
      <c r="B699">
        <v>0.20807519760734886</v>
      </c>
      <c r="C699">
        <v>0.96420178838465531</v>
      </c>
      <c r="D699" s="4">
        <f>-LN(B699)/F$3</f>
        <v>0.6541065573573065</v>
      </c>
      <c r="E699" s="4">
        <f>-LN(C699)/B$4</f>
        <v>7.5947254638211196E-3</v>
      </c>
      <c r="F699" s="8">
        <v>2</v>
      </c>
      <c r="G699" s="4">
        <v>188.2805108349649</v>
      </c>
    </row>
    <row r="700" spans="1:7" x14ac:dyDescent="0.3">
      <c r="A700">
        <v>695</v>
      </c>
      <c r="B700">
        <v>0.15604113895077365</v>
      </c>
      <c r="C700">
        <v>0.73836481826227607</v>
      </c>
      <c r="D700" s="4">
        <f>-LN(B700)/F$3</f>
        <v>0.77401483136474369</v>
      </c>
      <c r="E700" s="4">
        <f>-LN(C700)/F$4</f>
        <v>6.3191092257414663E-2</v>
      </c>
      <c r="F700" s="8">
        <v>3</v>
      </c>
      <c r="G700" s="4">
        <v>188.58572197457954</v>
      </c>
    </row>
    <row r="701" spans="1:7" x14ac:dyDescent="0.3">
      <c r="A701">
        <v>696</v>
      </c>
      <c r="B701">
        <v>0.34467604602191226</v>
      </c>
      <c r="C701">
        <v>0.81484420300912508</v>
      </c>
      <c r="D701" s="4">
        <f>-LN(B701)/F$3</f>
        <v>0.44381262505108415</v>
      </c>
      <c r="E701" s="4">
        <f>-LN(C701)/F$4</f>
        <v>4.2657988743133944E-2</v>
      </c>
      <c r="F701" s="8">
        <v>3</v>
      </c>
      <c r="G701" s="4">
        <v>189.02953459963064</v>
      </c>
    </row>
    <row r="702" spans="1:7" x14ac:dyDescent="0.3">
      <c r="A702">
        <v>255</v>
      </c>
      <c r="B702">
        <v>7.8737754448072753E-2</v>
      </c>
      <c r="C702">
        <v>0.67732779931028164</v>
      </c>
      <c r="D702" s="4">
        <f>-LN(B702)/F$3</f>
        <v>1.0590135468498838</v>
      </c>
      <c r="E702" s="4">
        <f>-LN(C702)/B$4</f>
        <v>8.1166651936432285E-2</v>
      </c>
      <c r="F702" s="8">
        <v>2</v>
      </c>
      <c r="G702" s="4">
        <v>189.33952438181478</v>
      </c>
    </row>
    <row r="703" spans="1:7" x14ac:dyDescent="0.3">
      <c r="A703">
        <v>697</v>
      </c>
      <c r="B703">
        <v>0.14105655079805901</v>
      </c>
      <c r="C703">
        <v>0.61430707724234745</v>
      </c>
      <c r="D703" s="4">
        <f>-LN(B703)/F$3</f>
        <v>0.8160809998004408</v>
      </c>
      <c r="E703" s="4">
        <f>-LN(C703)/F$4</f>
        <v>0.10151257292799003</v>
      </c>
      <c r="F703" s="8">
        <v>3</v>
      </c>
      <c r="G703" s="4">
        <v>189.84561559943108</v>
      </c>
    </row>
    <row r="704" spans="1:7" x14ac:dyDescent="0.3">
      <c r="A704">
        <v>256</v>
      </c>
      <c r="B704">
        <v>0.25739310892056033</v>
      </c>
      <c r="C704">
        <v>0.91692861720633567</v>
      </c>
      <c r="D704" s="4">
        <f>-LN(B704)/F$3</f>
        <v>0.56547948168703277</v>
      </c>
      <c r="E704" s="4">
        <f>-LN(C704)/B$4</f>
        <v>1.8067844497365735E-2</v>
      </c>
      <c r="F704" s="8">
        <v>2</v>
      </c>
      <c r="G704" s="4">
        <v>189.9050038635018</v>
      </c>
    </row>
    <row r="705" spans="4:7" x14ac:dyDescent="0.3">
      <c r="D705" s="4"/>
      <c r="E705" s="4"/>
      <c r="G705" s="4"/>
    </row>
    <row r="706" spans="4:7" x14ac:dyDescent="0.3">
      <c r="D706" s="4"/>
      <c r="E706" s="4"/>
      <c r="G706" s="4"/>
    </row>
    <row r="707" spans="4:7" x14ac:dyDescent="0.3">
      <c r="D707" s="4"/>
      <c r="E707" s="4"/>
      <c r="G707" s="4"/>
    </row>
    <row r="708" spans="4:7" x14ac:dyDescent="0.3">
      <c r="D708" s="4"/>
      <c r="E708" s="4"/>
      <c r="G708" s="4"/>
    </row>
    <row r="709" spans="4:7" x14ac:dyDescent="0.3">
      <c r="D709" s="4"/>
      <c r="E709" s="4"/>
      <c r="G709" s="4"/>
    </row>
    <row r="710" spans="4:7" x14ac:dyDescent="0.3">
      <c r="D710" s="4"/>
      <c r="E710" s="4"/>
      <c r="G710" s="4"/>
    </row>
    <row r="711" spans="4:7" x14ac:dyDescent="0.3">
      <c r="D711" s="4"/>
      <c r="E711" s="4"/>
      <c r="G711" s="4"/>
    </row>
    <row r="712" spans="4:7" x14ac:dyDescent="0.3">
      <c r="D712" s="4"/>
      <c r="E712" s="4"/>
      <c r="G712" s="4"/>
    </row>
    <row r="713" spans="4:7" x14ac:dyDescent="0.3">
      <c r="D713" s="4"/>
      <c r="E713" s="4"/>
      <c r="G713" s="4"/>
    </row>
    <row r="714" spans="4:7" x14ac:dyDescent="0.3">
      <c r="D714" s="4"/>
      <c r="E714" s="4"/>
      <c r="G714" s="4"/>
    </row>
    <row r="715" spans="4:7" x14ac:dyDescent="0.3">
      <c r="D715" s="4"/>
      <c r="E715" s="4"/>
      <c r="G715" s="4"/>
    </row>
    <row r="716" spans="4:7" x14ac:dyDescent="0.3">
      <c r="D716" s="4"/>
      <c r="E716" s="4"/>
      <c r="G716" s="4"/>
    </row>
    <row r="717" spans="4:7" x14ac:dyDescent="0.3">
      <c r="D717" s="4"/>
      <c r="E717" s="4"/>
      <c r="G717" s="4"/>
    </row>
    <row r="718" spans="4:7" x14ac:dyDescent="0.3">
      <c r="D718" s="4"/>
      <c r="E718" s="4"/>
      <c r="G718" s="4"/>
    </row>
    <row r="719" spans="4:7" x14ac:dyDescent="0.3">
      <c r="D719" s="4"/>
      <c r="E719" s="4"/>
      <c r="G719" s="4"/>
    </row>
    <row r="720" spans="4:7" x14ac:dyDescent="0.3">
      <c r="D720" s="4"/>
      <c r="E720" s="4"/>
      <c r="G720" s="4"/>
    </row>
    <row r="721" spans="4:7" x14ac:dyDescent="0.3">
      <c r="D721" s="4"/>
      <c r="E721" s="4"/>
      <c r="G721" s="4"/>
    </row>
    <row r="722" spans="4:7" x14ac:dyDescent="0.3">
      <c r="D722" s="4"/>
      <c r="E722" s="4"/>
      <c r="G722" s="4"/>
    </row>
    <row r="723" spans="4:7" x14ac:dyDescent="0.3">
      <c r="D723" s="4"/>
      <c r="E723" s="4"/>
      <c r="G723" s="4"/>
    </row>
    <row r="724" spans="4:7" x14ac:dyDescent="0.3">
      <c r="D724" s="4"/>
      <c r="E724" s="4"/>
      <c r="G724" s="4"/>
    </row>
    <row r="725" spans="4:7" x14ac:dyDescent="0.3">
      <c r="D725" s="4"/>
      <c r="E725" s="4"/>
      <c r="G725" s="4"/>
    </row>
    <row r="726" spans="4:7" x14ac:dyDescent="0.3">
      <c r="D726" s="4"/>
      <c r="E726" s="4"/>
      <c r="G726" s="4"/>
    </row>
    <row r="727" spans="4:7" x14ac:dyDescent="0.3">
      <c r="D727" s="4"/>
      <c r="E727" s="4"/>
      <c r="G727" s="4"/>
    </row>
    <row r="728" spans="4:7" x14ac:dyDescent="0.3">
      <c r="D728" s="4"/>
      <c r="E728" s="4"/>
      <c r="G728" s="4"/>
    </row>
    <row r="729" spans="4:7" x14ac:dyDescent="0.3">
      <c r="D729" s="4"/>
      <c r="E729" s="4"/>
      <c r="G729" s="4"/>
    </row>
    <row r="730" spans="4:7" x14ac:dyDescent="0.3">
      <c r="D730" s="4"/>
      <c r="E730" s="4"/>
      <c r="G730" s="4"/>
    </row>
    <row r="731" spans="4:7" x14ac:dyDescent="0.3">
      <c r="D731" s="4"/>
      <c r="E731" s="4"/>
      <c r="G731" s="4"/>
    </row>
    <row r="732" spans="4:7" x14ac:dyDescent="0.3">
      <c r="D732" s="4"/>
      <c r="E732" s="4"/>
      <c r="G732" s="4"/>
    </row>
    <row r="733" spans="4:7" x14ac:dyDescent="0.3">
      <c r="D733" s="4"/>
      <c r="E733" s="4"/>
      <c r="G733" s="4"/>
    </row>
    <row r="734" spans="4:7" x14ac:dyDescent="0.3">
      <c r="D734" s="4"/>
      <c r="E734" s="4"/>
      <c r="G734" s="4"/>
    </row>
    <row r="735" spans="4:7" x14ac:dyDescent="0.3">
      <c r="D735" s="4"/>
      <c r="E735" s="4"/>
      <c r="G735" s="4"/>
    </row>
    <row r="736" spans="4:7" x14ac:dyDescent="0.3">
      <c r="D736" s="4"/>
      <c r="E736" s="4"/>
      <c r="G736" s="4"/>
    </row>
    <row r="737" spans="4:7" x14ac:dyDescent="0.3">
      <c r="D737" s="4"/>
      <c r="E737" s="4"/>
      <c r="G737" s="4"/>
    </row>
    <row r="738" spans="4:7" x14ac:dyDescent="0.3">
      <c r="D738" s="4"/>
      <c r="E738" s="4"/>
      <c r="G738" s="4"/>
    </row>
    <row r="739" spans="4:7" x14ac:dyDescent="0.3">
      <c r="D739" s="4"/>
      <c r="E739" s="4"/>
      <c r="G739" s="4"/>
    </row>
    <row r="740" spans="4:7" x14ac:dyDescent="0.3">
      <c r="D740" s="4"/>
      <c r="E740" s="4"/>
      <c r="G740" s="4"/>
    </row>
    <row r="741" spans="4:7" x14ac:dyDescent="0.3">
      <c r="D741" s="4"/>
      <c r="E741" s="4"/>
      <c r="G741" s="4"/>
    </row>
    <row r="742" spans="4:7" x14ac:dyDescent="0.3">
      <c r="D742" s="4"/>
      <c r="E742" s="4"/>
      <c r="G742" s="4"/>
    </row>
    <row r="743" spans="4:7" x14ac:dyDescent="0.3">
      <c r="D743" s="4"/>
      <c r="E743" s="4"/>
      <c r="G743" s="4"/>
    </row>
    <row r="744" spans="4:7" x14ac:dyDescent="0.3">
      <c r="D744" s="4"/>
      <c r="E744" s="4"/>
      <c r="G744" s="4"/>
    </row>
    <row r="745" spans="4:7" x14ac:dyDescent="0.3">
      <c r="D745" s="4"/>
      <c r="E745" s="4"/>
      <c r="G745" s="4"/>
    </row>
    <row r="746" spans="4:7" x14ac:dyDescent="0.3">
      <c r="D746" s="4"/>
      <c r="E746" s="4"/>
      <c r="G746" s="4"/>
    </row>
    <row r="747" spans="4:7" x14ac:dyDescent="0.3">
      <c r="D747" s="4"/>
      <c r="E747" s="4"/>
      <c r="G747" s="4"/>
    </row>
    <row r="748" spans="4:7" x14ac:dyDescent="0.3">
      <c r="D748" s="4"/>
      <c r="E748" s="4"/>
      <c r="G748" s="4"/>
    </row>
    <row r="749" spans="4:7" x14ac:dyDescent="0.3">
      <c r="D749" s="4"/>
      <c r="E749" s="4"/>
      <c r="G749" s="4"/>
    </row>
    <row r="750" spans="4:7" x14ac:dyDescent="0.3">
      <c r="D750" s="4"/>
      <c r="E750" s="4"/>
      <c r="G750" s="4"/>
    </row>
    <row r="751" spans="4:7" x14ac:dyDescent="0.3">
      <c r="D751" s="4"/>
      <c r="E751" s="4"/>
      <c r="G751" s="4"/>
    </row>
    <row r="752" spans="4:7" x14ac:dyDescent="0.3">
      <c r="D752" s="4"/>
      <c r="E752" s="4"/>
      <c r="G752" s="4"/>
    </row>
    <row r="753" spans="4:7" x14ac:dyDescent="0.3">
      <c r="D753" s="4"/>
      <c r="E753" s="4"/>
      <c r="G753" s="4"/>
    </row>
    <row r="754" spans="4:7" x14ac:dyDescent="0.3">
      <c r="D754" s="4"/>
      <c r="E754" s="4"/>
      <c r="G754" s="4"/>
    </row>
    <row r="755" spans="4:7" x14ac:dyDescent="0.3">
      <c r="D755" s="4"/>
      <c r="E755" s="4"/>
      <c r="G755" s="4"/>
    </row>
    <row r="756" spans="4:7" x14ac:dyDescent="0.3">
      <c r="D756" s="4"/>
      <c r="E756" s="4"/>
      <c r="G756" s="4"/>
    </row>
    <row r="757" spans="4:7" x14ac:dyDescent="0.3">
      <c r="D757" s="4"/>
      <c r="E757" s="4"/>
      <c r="G757" s="4"/>
    </row>
    <row r="758" spans="4:7" x14ac:dyDescent="0.3">
      <c r="D758" s="4"/>
      <c r="E758" s="4"/>
      <c r="G758" s="4"/>
    </row>
    <row r="759" spans="4:7" x14ac:dyDescent="0.3">
      <c r="D759" s="4"/>
      <c r="E759" s="4"/>
      <c r="G759" s="4"/>
    </row>
    <row r="760" spans="4:7" x14ac:dyDescent="0.3">
      <c r="D760" s="4"/>
      <c r="E760" s="4"/>
      <c r="G760" s="4"/>
    </row>
    <row r="761" spans="4:7" x14ac:dyDescent="0.3">
      <c r="D761" s="4"/>
      <c r="E761" s="4"/>
      <c r="G761" s="4"/>
    </row>
    <row r="762" spans="4:7" x14ac:dyDescent="0.3">
      <c r="D762" s="4"/>
      <c r="E762" s="4"/>
      <c r="G762" s="4"/>
    </row>
    <row r="763" spans="4:7" x14ac:dyDescent="0.3">
      <c r="D763" s="4"/>
      <c r="E763" s="4"/>
      <c r="G763" s="4"/>
    </row>
    <row r="764" spans="4:7" x14ac:dyDescent="0.3">
      <c r="D764" s="4"/>
      <c r="E764" s="4"/>
      <c r="G764" s="4"/>
    </row>
    <row r="765" spans="4:7" x14ac:dyDescent="0.3">
      <c r="D765" s="4"/>
      <c r="E765" s="4"/>
      <c r="G765" s="4"/>
    </row>
    <row r="766" spans="4:7" x14ac:dyDescent="0.3">
      <c r="D766" s="4"/>
      <c r="E766" s="4"/>
      <c r="G766" s="4"/>
    </row>
    <row r="767" spans="4:7" x14ac:dyDescent="0.3">
      <c r="D767" s="4"/>
      <c r="E767" s="4"/>
      <c r="G767" s="4"/>
    </row>
    <row r="768" spans="4:7" x14ac:dyDescent="0.3">
      <c r="D768" s="4"/>
      <c r="E768" s="4"/>
      <c r="G768" s="4"/>
    </row>
    <row r="769" spans="4:7" x14ac:dyDescent="0.3">
      <c r="D769" s="4"/>
      <c r="E769" s="4"/>
      <c r="G769" s="4"/>
    </row>
    <row r="770" spans="4:7" x14ac:dyDescent="0.3">
      <c r="D770" s="4"/>
      <c r="E770" s="4"/>
      <c r="G770" s="4"/>
    </row>
    <row r="771" spans="4:7" x14ac:dyDescent="0.3">
      <c r="D771" s="4"/>
      <c r="E771" s="4"/>
      <c r="G771" s="4"/>
    </row>
    <row r="772" spans="4:7" x14ac:dyDescent="0.3">
      <c r="D772" s="4"/>
      <c r="E772" s="4"/>
      <c r="G772" s="4"/>
    </row>
    <row r="773" spans="4:7" x14ac:dyDescent="0.3">
      <c r="D773" s="4"/>
      <c r="E773" s="4"/>
      <c r="G773" s="4"/>
    </row>
    <row r="774" spans="4:7" x14ac:dyDescent="0.3">
      <c r="D774" s="4"/>
      <c r="E774" s="4"/>
      <c r="G774" s="4"/>
    </row>
    <row r="775" spans="4:7" x14ac:dyDescent="0.3">
      <c r="D775" s="4"/>
      <c r="E775" s="4"/>
      <c r="G775" s="4"/>
    </row>
    <row r="776" spans="4:7" x14ac:dyDescent="0.3">
      <c r="D776" s="4"/>
      <c r="E776" s="4"/>
      <c r="G776" s="4"/>
    </row>
    <row r="777" spans="4:7" x14ac:dyDescent="0.3">
      <c r="D777" s="4"/>
      <c r="E777" s="4"/>
      <c r="G777" s="4"/>
    </row>
    <row r="778" spans="4:7" x14ac:dyDescent="0.3">
      <c r="D778" s="4"/>
      <c r="E778" s="4"/>
      <c r="G778" s="4"/>
    </row>
    <row r="779" spans="4:7" x14ac:dyDescent="0.3">
      <c r="D779" s="4"/>
      <c r="E779" s="4"/>
      <c r="G779" s="4"/>
    </row>
    <row r="780" spans="4:7" x14ac:dyDescent="0.3">
      <c r="D780" s="4"/>
      <c r="E780" s="4"/>
      <c r="G780" s="4"/>
    </row>
    <row r="781" spans="4:7" x14ac:dyDescent="0.3">
      <c r="D781" s="4"/>
      <c r="E781" s="4"/>
      <c r="G781" s="4"/>
    </row>
    <row r="782" spans="4:7" x14ac:dyDescent="0.3">
      <c r="D782" s="4"/>
      <c r="E782" s="4"/>
      <c r="G782" s="4"/>
    </row>
    <row r="783" spans="4:7" x14ac:dyDescent="0.3">
      <c r="D783" s="4"/>
      <c r="E783" s="4"/>
      <c r="G783" s="4"/>
    </row>
    <row r="784" spans="4:7" x14ac:dyDescent="0.3">
      <c r="D784" s="4"/>
      <c r="E784" s="4"/>
      <c r="G784" s="4"/>
    </row>
    <row r="785" spans="4:7" x14ac:dyDescent="0.3">
      <c r="D785" s="4"/>
      <c r="E785" s="4"/>
      <c r="G785" s="4"/>
    </row>
    <row r="786" spans="4:7" x14ac:dyDescent="0.3">
      <c r="D786" s="4"/>
      <c r="E786" s="4"/>
      <c r="G786" s="4"/>
    </row>
    <row r="787" spans="4:7" x14ac:dyDescent="0.3">
      <c r="D787" s="4"/>
      <c r="E787" s="4"/>
      <c r="G787" s="4"/>
    </row>
    <row r="788" spans="4:7" x14ac:dyDescent="0.3">
      <c r="D788" s="4"/>
      <c r="E788" s="4"/>
      <c r="G788" s="4"/>
    </row>
    <row r="789" spans="4:7" x14ac:dyDescent="0.3">
      <c r="D789" s="4"/>
      <c r="E789" s="4"/>
      <c r="G789" s="4"/>
    </row>
    <row r="790" spans="4:7" x14ac:dyDescent="0.3">
      <c r="D790" s="4"/>
      <c r="E790" s="4"/>
      <c r="G790" s="4"/>
    </row>
    <row r="791" spans="4:7" x14ac:dyDescent="0.3">
      <c r="D791" s="4"/>
      <c r="E791" s="4"/>
      <c r="G791" s="4"/>
    </row>
    <row r="792" spans="4:7" x14ac:dyDescent="0.3">
      <c r="D792" s="4"/>
      <c r="E792" s="4"/>
      <c r="G792" s="4"/>
    </row>
    <row r="793" spans="4:7" x14ac:dyDescent="0.3">
      <c r="D793" s="4"/>
      <c r="E793" s="4"/>
      <c r="G793" s="4"/>
    </row>
    <row r="794" spans="4:7" x14ac:dyDescent="0.3">
      <c r="D794" s="4"/>
      <c r="E794" s="4"/>
      <c r="G794" s="4"/>
    </row>
    <row r="795" spans="4:7" x14ac:dyDescent="0.3">
      <c r="D795" s="4"/>
      <c r="E795" s="4"/>
      <c r="G795" s="4"/>
    </row>
    <row r="796" spans="4:7" x14ac:dyDescent="0.3">
      <c r="D796" s="4"/>
      <c r="E796" s="4"/>
      <c r="G796" s="4"/>
    </row>
    <row r="797" spans="4:7" x14ac:dyDescent="0.3">
      <c r="D797" s="4"/>
      <c r="E797" s="4"/>
      <c r="G797" s="4"/>
    </row>
    <row r="798" spans="4:7" x14ac:dyDescent="0.3">
      <c r="D798" s="4"/>
      <c r="E798" s="4"/>
      <c r="G798" s="4"/>
    </row>
    <row r="799" spans="4:7" x14ac:dyDescent="0.3">
      <c r="D799" s="4"/>
      <c r="E799" s="4"/>
      <c r="G799" s="4"/>
    </row>
    <row r="800" spans="4:7" x14ac:dyDescent="0.3">
      <c r="D800" s="4"/>
      <c r="E800" s="4"/>
      <c r="G800" s="4"/>
    </row>
    <row r="801" spans="4:7" x14ac:dyDescent="0.3">
      <c r="D801" s="4"/>
      <c r="E801" s="4"/>
      <c r="G801" s="4"/>
    </row>
    <row r="802" spans="4:7" x14ac:dyDescent="0.3">
      <c r="D802" s="4"/>
      <c r="E802" s="4"/>
      <c r="G802" s="4"/>
    </row>
    <row r="803" spans="4:7" x14ac:dyDescent="0.3">
      <c r="D803" s="4"/>
      <c r="E803" s="4"/>
      <c r="G803" s="4"/>
    </row>
    <row r="804" spans="4:7" x14ac:dyDescent="0.3">
      <c r="D804" s="4"/>
      <c r="E804" s="4"/>
      <c r="G804" s="4"/>
    </row>
    <row r="805" spans="4:7" x14ac:dyDescent="0.3">
      <c r="D805" s="4"/>
      <c r="E805" s="4"/>
      <c r="G805" s="4"/>
    </row>
    <row r="806" spans="4:7" x14ac:dyDescent="0.3">
      <c r="D806" s="4"/>
      <c r="E806" s="4"/>
      <c r="G806" s="4"/>
    </row>
    <row r="807" spans="4:7" x14ac:dyDescent="0.3">
      <c r="D807" s="4"/>
      <c r="E807" s="4"/>
      <c r="G807" s="4"/>
    </row>
    <row r="808" spans="4:7" x14ac:dyDescent="0.3">
      <c r="D808" s="4"/>
      <c r="E808" s="4"/>
      <c r="G808" s="4"/>
    </row>
    <row r="809" spans="4:7" x14ac:dyDescent="0.3">
      <c r="D809" s="4"/>
      <c r="E809" s="4"/>
      <c r="G809" s="4"/>
    </row>
    <row r="810" spans="4:7" x14ac:dyDescent="0.3">
      <c r="D810" s="4"/>
      <c r="E810" s="4"/>
      <c r="G810" s="4"/>
    </row>
    <row r="811" spans="4:7" x14ac:dyDescent="0.3">
      <c r="D811" s="4"/>
      <c r="E811" s="4"/>
      <c r="G811" s="4"/>
    </row>
    <row r="812" spans="4:7" x14ac:dyDescent="0.3">
      <c r="D812" s="4"/>
      <c r="E812" s="4"/>
      <c r="G812" s="4"/>
    </row>
    <row r="813" spans="4:7" x14ac:dyDescent="0.3">
      <c r="D813" s="4"/>
      <c r="E813" s="4"/>
      <c r="G813" s="4"/>
    </row>
    <row r="814" spans="4:7" x14ac:dyDescent="0.3">
      <c r="D814" s="4"/>
      <c r="E814" s="4"/>
      <c r="G814" s="4"/>
    </row>
    <row r="815" spans="4:7" x14ac:dyDescent="0.3">
      <c r="D815" s="4"/>
      <c r="E815" s="4"/>
      <c r="G815" s="4"/>
    </row>
    <row r="816" spans="4:7" x14ac:dyDescent="0.3">
      <c r="D816" s="4"/>
      <c r="E816" s="4"/>
      <c r="G816" s="4"/>
    </row>
    <row r="817" spans="4:7" x14ac:dyDescent="0.3">
      <c r="D817" s="4"/>
      <c r="E817" s="4"/>
      <c r="G817" s="4"/>
    </row>
    <row r="818" spans="4:7" x14ac:dyDescent="0.3">
      <c r="D818" s="4"/>
      <c r="E818" s="4"/>
      <c r="G818" s="4"/>
    </row>
    <row r="819" spans="4:7" x14ac:dyDescent="0.3">
      <c r="D819" s="4"/>
      <c r="E819" s="4"/>
      <c r="G819" s="4"/>
    </row>
    <row r="820" spans="4:7" x14ac:dyDescent="0.3">
      <c r="D820" s="4"/>
      <c r="E820" s="4"/>
      <c r="G820" s="4"/>
    </row>
    <row r="821" spans="4:7" x14ac:dyDescent="0.3">
      <c r="D821" s="4"/>
      <c r="E821" s="4"/>
      <c r="G821" s="4"/>
    </row>
    <row r="822" spans="4:7" x14ac:dyDescent="0.3">
      <c r="D822" s="4"/>
      <c r="E822" s="4"/>
      <c r="G822" s="4"/>
    </row>
    <row r="823" spans="4:7" x14ac:dyDescent="0.3">
      <c r="D823" s="4"/>
      <c r="E823" s="4"/>
      <c r="G823" s="4"/>
    </row>
    <row r="824" spans="4:7" x14ac:dyDescent="0.3">
      <c r="D824" s="4"/>
      <c r="E824" s="4"/>
      <c r="G824" s="4"/>
    </row>
    <row r="825" spans="4:7" x14ac:dyDescent="0.3">
      <c r="D825" s="4"/>
      <c r="E825" s="4"/>
      <c r="G825" s="4"/>
    </row>
    <row r="826" spans="4:7" x14ac:dyDescent="0.3">
      <c r="D826" s="4"/>
      <c r="E826" s="4"/>
      <c r="G826" s="4"/>
    </row>
    <row r="827" spans="4:7" x14ac:dyDescent="0.3">
      <c r="D827" s="4"/>
      <c r="E827" s="4"/>
      <c r="G827" s="4"/>
    </row>
    <row r="828" spans="4:7" x14ac:dyDescent="0.3">
      <c r="D828" s="4"/>
      <c r="E828" s="4"/>
      <c r="G828" s="4"/>
    </row>
    <row r="829" spans="4:7" x14ac:dyDescent="0.3">
      <c r="D829" s="4"/>
      <c r="E829" s="4"/>
      <c r="G829" s="4"/>
    </row>
    <row r="830" spans="4:7" x14ac:dyDescent="0.3">
      <c r="D830" s="4"/>
      <c r="E830" s="4"/>
      <c r="G830" s="4"/>
    </row>
    <row r="831" spans="4:7" x14ac:dyDescent="0.3">
      <c r="D831" s="4"/>
      <c r="E831" s="4"/>
      <c r="G831" s="4"/>
    </row>
    <row r="832" spans="4:7" x14ac:dyDescent="0.3">
      <c r="D832" s="4"/>
      <c r="E832" s="4"/>
      <c r="G832" s="4"/>
    </row>
    <row r="833" spans="4:7" x14ac:dyDescent="0.3">
      <c r="D833" s="4"/>
      <c r="E833" s="4"/>
      <c r="G833" s="4"/>
    </row>
    <row r="834" spans="4:7" x14ac:dyDescent="0.3">
      <c r="D834" s="4"/>
      <c r="E834" s="4"/>
      <c r="G834" s="4"/>
    </row>
    <row r="835" spans="4:7" x14ac:dyDescent="0.3">
      <c r="D835" s="4"/>
      <c r="E835" s="4"/>
      <c r="G835" s="4"/>
    </row>
    <row r="836" spans="4:7" x14ac:dyDescent="0.3">
      <c r="D836" s="4"/>
      <c r="E836" s="4"/>
      <c r="G836" s="4"/>
    </row>
    <row r="837" spans="4:7" x14ac:dyDescent="0.3">
      <c r="D837" s="4"/>
      <c r="E837" s="4"/>
      <c r="G837" s="4"/>
    </row>
    <row r="838" spans="4:7" x14ac:dyDescent="0.3">
      <c r="D838" s="4"/>
      <c r="E838" s="4"/>
      <c r="G838" s="4"/>
    </row>
    <row r="839" spans="4:7" x14ac:dyDescent="0.3">
      <c r="D839" s="4"/>
      <c r="E839" s="4"/>
      <c r="G839" s="4"/>
    </row>
    <row r="840" spans="4:7" x14ac:dyDescent="0.3">
      <c r="D840" s="4"/>
      <c r="E840" s="4"/>
      <c r="G840" s="4"/>
    </row>
    <row r="841" spans="4:7" x14ac:dyDescent="0.3">
      <c r="D841" s="4"/>
      <c r="E841" s="4"/>
      <c r="G841" s="4"/>
    </row>
    <row r="842" spans="4:7" x14ac:dyDescent="0.3">
      <c r="D842" s="4"/>
      <c r="E842" s="4"/>
      <c r="G842" s="4"/>
    </row>
    <row r="843" spans="4:7" x14ac:dyDescent="0.3">
      <c r="D843" s="4"/>
      <c r="E843" s="4"/>
      <c r="G843" s="4"/>
    </row>
    <row r="844" spans="4:7" x14ac:dyDescent="0.3">
      <c r="D844" s="4"/>
      <c r="E844" s="4"/>
      <c r="G844" s="4"/>
    </row>
    <row r="845" spans="4:7" x14ac:dyDescent="0.3">
      <c r="D845" s="4"/>
      <c r="E845" s="4"/>
      <c r="G845" s="4"/>
    </row>
    <row r="846" spans="4:7" x14ac:dyDescent="0.3">
      <c r="D846" s="4"/>
      <c r="E846" s="4"/>
      <c r="G846" s="4"/>
    </row>
    <row r="847" spans="4:7" x14ac:dyDescent="0.3">
      <c r="D847" s="4"/>
      <c r="E847" s="4"/>
      <c r="G847" s="4"/>
    </row>
    <row r="848" spans="4:7" x14ac:dyDescent="0.3">
      <c r="D848" s="4"/>
      <c r="E848" s="4"/>
      <c r="G848" s="4"/>
    </row>
    <row r="849" spans="4:7" x14ac:dyDescent="0.3">
      <c r="D849" s="4"/>
      <c r="E849" s="4"/>
      <c r="G849" s="4"/>
    </row>
    <row r="850" spans="4:7" x14ac:dyDescent="0.3">
      <c r="D850" s="4"/>
      <c r="E850" s="4"/>
      <c r="G850" s="4"/>
    </row>
    <row r="851" spans="4:7" x14ac:dyDescent="0.3">
      <c r="D851" s="4"/>
      <c r="E851" s="4"/>
      <c r="G851" s="4"/>
    </row>
    <row r="852" spans="4:7" x14ac:dyDescent="0.3">
      <c r="D852" s="4"/>
      <c r="E852" s="4"/>
      <c r="G852" s="4"/>
    </row>
    <row r="853" spans="4:7" x14ac:dyDescent="0.3">
      <c r="D853" s="4"/>
      <c r="E853" s="4"/>
      <c r="G853" s="4"/>
    </row>
    <row r="854" spans="4:7" x14ac:dyDescent="0.3">
      <c r="D854" s="4"/>
      <c r="E854" s="4"/>
      <c r="G854" s="4"/>
    </row>
    <row r="855" spans="4:7" x14ac:dyDescent="0.3">
      <c r="D855" s="4"/>
      <c r="E855" s="4"/>
      <c r="G855" s="4"/>
    </row>
    <row r="856" spans="4:7" x14ac:dyDescent="0.3">
      <c r="D856" s="4"/>
      <c r="E856" s="4"/>
      <c r="G856" s="4"/>
    </row>
    <row r="857" spans="4:7" x14ac:dyDescent="0.3">
      <c r="D857" s="4"/>
      <c r="E857" s="4"/>
      <c r="G857" s="4"/>
    </row>
    <row r="858" spans="4:7" x14ac:dyDescent="0.3">
      <c r="D858" s="4"/>
      <c r="E858" s="4"/>
      <c r="G858" s="4"/>
    </row>
    <row r="859" spans="4:7" x14ac:dyDescent="0.3">
      <c r="D859" s="4"/>
      <c r="E859" s="4"/>
      <c r="G859" s="4"/>
    </row>
    <row r="860" spans="4:7" x14ac:dyDescent="0.3">
      <c r="D860" s="4"/>
      <c r="E860" s="4"/>
      <c r="G860" s="4"/>
    </row>
    <row r="861" spans="4:7" x14ac:dyDescent="0.3">
      <c r="D861" s="4"/>
      <c r="E861" s="4"/>
      <c r="G861" s="4"/>
    </row>
    <row r="862" spans="4:7" x14ac:dyDescent="0.3">
      <c r="D862" s="4"/>
      <c r="E862" s="4"/>
      <c r="G862" s="4"/>
    </row>
    <row r="863" spans="4:7" x14ac:dyDescent="0.3">
      <c r="D863" s="4"/>
      <c r="E863" s="4"/>
      <c r="G863" s="4"/>
    </row>
    <row r="864" spans="4:7" x14ac:dyDescent="0.3">
      <c r="D864" s="4"/>
      <c r="E864" s="4"/>
      <c r="G864" s="4"/>
    </row>
    <row r="865" spans="4:7" x14ac:dyDescent="0.3">
      <c r="D865" s="4"/>
      <c r="E865" s="4"/>
      <c r="G865" s="4"/>
    </row>
    <row r="866" spans="4:7" x14ac:dyDescent="0.3">
      <c r="D866" s="4"/>
      <c r="E866" s="4"/>
      <c r="G866" s="4"/>
    </row>
    <row r="867" spans="4:7" x14ac:dyDescent="0.3">
      <c r="D867" s="4"/>
      <c r="E867" s="4"/>
      <c r="G867" s="4"/>
    </row>
    <row r="868" spans="4:7" x14ac:dyDescent="0.3">
      <c r="D868" s="4"/>
      <c r="E868" s="4"/>
      <c r="G868" s="4"/>
    </row>
    <row r="869" spans="4:7" x14ac:dyDescent="0.3">
      <c r="D869" s="4"/>
      <c r="E869" s="4"/>
      <c r="G869" s="4"/>
    </row>
    <row r="870" spans="4:7" x14ac:dyDescent="0.3">
      <c r="D870" s="4"/>
      <c r="E870" s="4"/>
      <c r="G870" s="4"/>
    </row>
    <row r="871" spans="4:7" x14ac:dyDescent="0.3">
      <c r="D871" s="4"/>
      <c r="E871" s="4"/>
      <c r="G871" s="4"/>
    </row>
    <row r="872" spans="4:7" x14ac:dyDescent="0.3">
      <c r="D872" s="4"/>
      <c r="E872" s="4"/>
      <c r="G872" s="4"/>
    </row>
    <row r="873" spans="4:7" x14ac:dyDescent="0.3">
      <c r="D873" s="4"/>
      <c r="E873" s="4"/>
      <c r="G873" s="4"/>
    </row>
    <row r="874" spans="4:7" x14ac:dyDescent="0.3">
      <c r="D874" s="4"/>
      <c r="E874" s="4"/>
      <c r="G874" s="4"/>
    </row>
    <row r="875" spans="4:7" x14ac:dyDescent="0.3">
      <c r="D875" s="4"/>
      <c r="E875" s="4"/>
      <c r="G875" s="4"/>
    </row>
    <row r="876" spans="4:7" x14ac:dyDescent="0.3">
      <c r="D876" s="4"/>
      <c r="E876" s="4"/>
      <c r="G876" s="4"/>
    </row>
    <row r="877" spans="4:7" x14ac:dyDescent="0.3">
      <c r="D877" s="4"/>
      <c r="E877" s="4"/>
      <c r="G877" s="4"/>
    </row>
    <row r="878" spans="4:7" x14ac:dyDescent="0.3">
      <c r="D878" s="4"/>
      <c r="E878" s="4"/>
      <c r="G878" s="4"/>
    </row>
    <row r="879" spans="4:7" x14ac:dyDescent="0.3">
      <c r="D879" s="4"/>
      <c r="E879" s="4"/>
      <c r="G879" s="4"/>
    </row>
    <row r="880" spans="4:7" x14ac:dyDescent="0.3">
      <c r="D880" s="4"/>
      <c r="E880" s="4"/>
      <c r="G880" s="4"/>
    </row>
    <row r="881" spans="4:7" x14ac:dyDescent="0.3">
      <c r="D881" s="4"/>
      <c r="E881" s="4"/>
      <c r="G881" s="4"/>
    </row>
    <row r="882" spans="4:7" x14ac:dyDescent="0.3">
      <c r="D882" s="4"/>
      <c r="E882" s="4"/>
      <c r="G882" s="4"/>
    </row>
    <row r="883" spans="4:7" x14ac:dyDescent="0.3">
      <c r="D883" s="4"/>
      <c r="E883" s="4"/>
      <c r="G883" s="4"/>
    </row>
    <row r="884" spans="4:7" x14ac:dyDescent="0.3">
      <c r="D884" s="4"/>
      <c r="E884" s="4"/>
      <c r="G884" s="4"/>
    </row>
    <row r="885" spans="4:7" x14ac:dyDescent="0.3">
      <c r="D885" s="4"/>
      <c r="E885" s="4"/>
      <c r="G885" s="4"/>
    </row>
    <row r="886" spans="4:7" x14ac:dyDescent="0.3">
      <c r="D886" s="4"/>
      <c r="E886" s="4"/>
      <c r="G886" s="4"/>
    </row>
    <row r="887" spans="4:7" x14ac:dyDescent="0.3">
      <c r="D887" s="4"/>
      <c r="E887" s="4"/>
      <c r="G887" s="4"/>
    </row>
    <row r="888" spans="4:7" x14ac:dyDescent="0.3">
      <c r="D888" s="4"/>
      <c r="E888" s="4"/>
      <c r="G888" s="4"/>
    </row>
    <row r="889" spans="4:7" x14ac:dyDescent="0.3">
      <c r="D889" s="4"/>
      <c r="E889" s="4"/>
      <c r="G889" s="4"/>
    </row>
    <row r="890" spans="4:7" x14ac:dyDescent="0.3">
      <c r="D890" s="4"/>
      <c r="E890" s="4"/>
      <c r="G890" s="4"/>
    </row>
    <row r="891" spans="4:7" x14ac:dyDescent="0.3">
      <c r="D891" s="4"/>
      <c r="E891" s="4"/>
      <c r="G891" s="4"/>
    </row>
    <row r="892" spans="4:7" x14ac:dyDescent="0.3">
      <c r="D892" s="4"/>
      <c r="E892" s="4"/>
      <c r="G892" s="4"/>
    </row>
    <row r="893" spans="4:7" x14ac:dyDescent="0.3">
      <c r="D893" s="4"/>
      <c r="E893" s="4"/>
      <c r="G893" s="4"/>
    </row>
    <row r="894" spans="4:7" x14ac:dyDescent="0.3">
      <c r="D894" s="4"/>
      <c r="E894" s="4"/>
      <c r="G894" s="4"/>
    </row>
    <row r="895" spans="4:7" x14ac:dyDescent="0.3">
      <c r="D895" s="4"/>
      <c r="E895" s="4"/>
      <c r="G895" s="4"/>
    </row>
    <row r="896" spans="4:7" x14ac:dyDescent="0.3">
      <c r="D896" s="4"/>
      <c r="E896" s="4"/>
      <c r="G896" s="4"/>
    </row>
    <row r="897" spans="4:7" x14ac:dyDescent="0.3">
      <c r="D897" s="4"/>
      <c r="E897" s="4"/>
      <c r="G897" s="4"/>
    </row>
    <row r="898" spans="4:7" x14ac:dyDescent="0.3">
      <c r="D898" s="4"/>
      <c r="E898" s="4"/>
      <c r="G898" s="4"/>
    </row>
    <row r="899" spans="4:7" x14ac:dyDescent="0.3">
      <c r="D899" s="4"/>
      <c r="E899" s="4"/>
      <c r="G899" s="4"/>
    </row>
    <row r="900" spans="4:7" x14ac:dyDescent="0.3">
      <c r="D900" s="4"/>
      <c r="E900" s="4"/>
      <c r="G900" s="4"/>
    </row>
    <row r="901" spans="4:7" x14ac:dyDescent="0.3">
      <c r="D901" s="4"/>
      <c r="E901" s="4"/>
      <c r="G901" s="4"/>
    </row>
    <row r="902" spans="4:7" x14ac:dyDescent="0.3">
      <c r="D902" s="4"/>
      <c r="E902" s="4"/>
      <c r="G902" s="4"/>
    </row>
    <row r="903" spans="4:7" x14ac:dyDescent="0.3">
      <c r="D903" s="4"/>
      <c r="E903" s="4"/>
      <c r="G903" s="4"/>
    </row>
    <row r="904" spans="4:7" x14ac:dyDescent="0.3">
      <c r="D904" s="4"/>
      <c r="E904" s="4"/>
      <c r="G904" s="4"/>
    </row>
    <row r="905" spans="4:7" x14ac:dyDescent="0.3">
      <c r="D905" s="4"/>
      <c r="E905" s="4"/>
      <c r="G905" s="4"/>
    </row>
    <row r="906" spans="4:7" x14ac:dyDescent="0.3">
      <c r="D906" s="4"/>
      <c r="E906" s="4"/>
      <c r="G906" s="4"/>
    </row>
    <row r="907" spans="4:7" x14ac:dyDescent="0.3">
      <c r="D907" s="4"/>
      <c r="E907" s="4"/>
      <c r="G907" s="4"/>
    </row>
    <row r="908" spans="4:7" x14ac:dyDescent="0.3">
      <c r="D908" s="4"/>
      <c r="E908" s="4"/>
      <c r="G908" s="4"/>
    </row>
    <row r="909" spans="4:7" x14ac:dyDescent="0.3">
      <c r="D909" s="4"/>
      <c r="E909" s="4"/>
      <c r="G909" s="4"/>
    </row>
    <row r="910" spans="4:7" x14ac:dyDescent="0.3">
      <c r="D910" s="4"/>
      <c r="E910" s="4"/>
      <c r="G910" s="4"/>
    </row>
    <row r="911" spans="4:7" x14ac:dyDescent="0.3">
      <c r="D911" s="4"/>
      <c r="E911" s="4"/>
      <c r="G911" s="4"/>
    </row>
    <row r="912" spans="4:7" x14ac:dyDescent="0.3">
      <c r="D912" s="4"/>
      <c r="E912" s="4"/>
      <c r="G912" s="4"/>
    </row>
    <row r="913" spans="4:7" x14ac:dyDescent="0.3">
      <c r="D913" s="4"/>
      <c r="E913" s="4"/>
      <c r="G913" s="4"/>
    </row>
    <row r="914" spans="4:7" x14ac:dyDescent="0.3">
      <c r="D914" s="4"/>
      <c r="E914" s="4"/>
      <c r="G914" s="4"/>
    </row>
    <row r="915" spans="4:7" x14ac:dyDescent="0.3">
      <c r="D915" s="4"/>
      <c r="E915" s="4"/>
      <c r="G915" s="4"/>
    </row>
    <row r="916" spans="4:7" x14ac:dyDescent="0.3">
      <c r="D916" s="4"/>
      <c r="E916" s="4"/>
      <c r="G916" s="4"/>
    </row>
    <row r="917" spans="4:7" x14ac:dyDescent="0.3">
      <c r="D917" s="4"/>
      <c r="E917" s="4"/>
      <c r="G917" s="4"/>
    </row>
    <row r="918" spans="4:7" x14ac:dyDescent="0.3">
      <c r="D918" s="4"/>
      <c r="E918" s="4"/>
      <c r="G918" s="4"/>
    </row>
    <row r="919" spans="4:7" x14ac:dyDescent="0.3">
      <c r="D919" s="4"/>
      <c r="E919" s="4"/>
      <c r="G919" s="4"/>
    </row>
    <row r="920" spans="4:7" x14ac:dyDescent="0.3">
      <c r="D920" s="4"/>
      <c r="E920" s="4"/>
      <c r="G920" s="4"/>
    </row>
    <row r="921" spans="4:7" x14ac:dyDescent="0.3">
      <c r="D921" s="4"/>
      <c r="E921" s="4"/>
      <c r="G921" s="4"/>
    </row>
    <row r="922" spans="4:7" x14ac:dyDescent="0.3">
      <c r="D922" s="4"/>
      <c r="E922" s="4"/>
      <c r="G922" s="4"/>
    </row>
    <row r="923" spans="4:7" x14ac:dyDescent="0.3">
      <c r="D923" s="4"/>
      <c r="E923" s="4"/>
      <c r="G923" s="4"/>
    </row>
    <row r="924" spans="4:7" x14ac:dyDescent="0.3">
      <c r="D924" s="4"/>
      <c r="E924" s="4"/>
      <c r="G924" s="4"/>
    </row>
    <row r="925" spans="4:7" x14ac:dyDescent="0.3">
      <c r="D925" s="4"/>
      <c r="E925" s="4"/>
      <c r="G925" s="4"/>
    </row>
    <row r="926" spans="4:7" x14ac:dyDescent="0.3">
      <c r="D926" s="4"/>
      <c r="E926" s="4"/>
      <c r="G926" s="4"/>
    </row>
    <row r="927" spans="4:7" x14ac:dyDescent="0.3">
      <c r="D927" s="4"/>
      <c r="E927" s="4"/>
      <c r="G927" s="4"/>
    </row>
    <row r="928" spans="4:7" x14ac:dyDescent="0.3">
      <c r="D928" s="4"/>
      <c r="E928" s="4"/>
      <c r="G928" s="4"/>
    </row>
    <row r="929" spans="4:7" x14ac:dyDescent="0.3">
      <c r="D929" s="4"/>
      <c r="E929" s="4"/>
      <c r="G929" s="4"/>
    </row>
    <row r="930" spans="4:7" x14ac:dyDescent="0.3">
      <c r="D930" s="4"/>
      <c r="E930" s="4"/>
      <c r="G930" s="4"/>
    </row>
    <row r="931" spans="4:7" x14ac:dyDescent="0.3">
      <c r="D931" s="4"/>
      <c r="E931" s="4"/>
      <c r="G931" s="4"/>
    </row>
    <row r="932" spans="4:7" x14ac:dyDescent="0.3">
      <c r="D932" s="4"/>
      <c r="E932" s="4"/>
      <c r="G932" s="4"/>
    </row>
    <row r="933" spans="4:7" x14ac:dyDescent="0.3">
      <c r="D933" s="4"/>
      <c r="E933" s="4"/>
      <c r="G933" s="4"/>
    </row>
    <row r="934" spans="4:7" x14ac:dyDescent="0.3">
      <c r="D934" s="4"/>
      <c r="E934" s="4"/>
      <c r="G934" s="4"/>
    </row>
    <row r="935" spans="4:7" x14ac:dyDescent="0.3">
      <c r="D935" s="4"/>
      <c r="E935" s="4"/>
      <c r="G935" s="4"/>
    </row>
    <row r="936" spans="4:7" x14ac:dyDescent="0.3">
      <c r="D936" s="4"/>
      <c r="E936" s="4"/>
      <c r="G936" s="4"/>
    </row>
    <row r="937" spans="4:7" x14ac:dyDescent="0.3">
      <c r="D937" s="4"/>
      <c r="E937" s="4"/>
      <c r="G937" s="4"/>
    </row>
    <row r="938" spans="4:7" x14ac:dyDescent="0.3">
      <c r="D938" s="4"/>
      <c r="E938" s="4"/>
      <c r="G938" s="4"/>
    </row>
    <row r="939" spans="4:7" x14ac:dyDescent="0.3">
      <c r="D939" s="4"/>
      <c r="E939" s="4"/>
      <c r="G939" s="4"/>
    </row>
    <row r="940" spans="4:7" x14ac:dyDescent="0.3">
      <c r="D940" s="4"/>
      <c r="E940" s="4"/>
      <c r="G940" s="4"/>
    </row>
    <row r="941" spans="4:7" x14ac:dyDescent="0.3">
      <c r="D941" s="4"/>
      <c r="E941" s="4"/>
      <c r="G941" s="4"/>
    </row>
    <row r="942" spans="4:7" x14ac:dyDescent="0.3">
      <c r="D942" s="4"/>
      <c r="E942" s="4"/>
      <c r="G942" s="4"/>
    </row>
    <row r="943" spans="4:7" x14ac:dyDescent="0.3">
      <c r="D943" s="4"/>
      <c r="E943" s="4"/>
      <c r="G943" s="4"/>
    </row>
    <row r="944" spans="4:7" x14ac:dyDescent="0.3">
      <c r="D944" s="4"/>
      <c r="E944" s="4"/>
      <c r="G944" s="4"/>
    </row>
    <row r="945" spans="4:7" x14ac:dyDescent="0.3">
      <c r="D945" s="4"/>
      <c r="E945" s="4"/>
      <c r="G945" s="4"/>
    </row>
    <row r="946" spans="4:7" x14ac:dyDescent="0.3">
      <c r="D946" s="4"/>
      <c r="E946" s="4"/>
      <c r="G946" s="4"/>
    </row>
    <row r="947" spans="4:7" x14ac:dyDescent="0.3">
      <c r="D947" s="4"/>
      <c r="E947" s="4"/>
      <c r="G947" s="4"/>
    </row>
    <row r="948" spans="4:7" x14ac:dyDescent="0.3">
      <c r="D948" s="4"/>
      <c r="E948" s="4"/>
      <c r="G948" s="4"/>
    </row>
    <row r="949" spans="4:7" x14ac:dyDescent="0.3">
      <c r="D949" s="4"/>
      <c r="E949" s="4"/>
      <c r="G949" s="4"/>
    </row>
    <row r="950" spans="4:7" x14ac:dyDescent="0.3">
      <c r="D950" s="4"/>
      <c r="E950" s="4"/>
      <c r="G950" s="4"/>
    </row>
    <row r="951" spans="4:7" x14ac:dyDescent="0.3">
      <c r="D951" s="4"/>
      <c r="E951" s="4"/>
      <c r="G951" s="4"/>
    </row>
    <row r="952" spans="4:7" x14ac:dyDescent="0.3">
      <c r="D952" s="4"/>
      <c r="E952" s="4"/>
      <c r="G952" s="4"/>
    </row>
    <row r="953" spans="4:7" x14ac:dyDescent="0.3">
      <c r="D953" s="4"/>
      <c r="E953" s="4"/>
      <c r="G953" s="4"/>
    </row>
    <row r="954" spans="4:7" x14ac:dyDescent="0.3">
      <c r="D954" s="4"/>
      <c r="E954" s="4"/>
      <c r="G954" s="4"/>
    </row>
    <row r="955" spans="4:7" x14ac:dyDescent="0.3">
      <c r="D955" s="4"/>
      <c r="E955" s="4"/>
      <c r="G955" s="4"/>
    </row>
    <row r="956" spans="4:7" x14ac:dyDescent="0.3">
      <c r="D956" s="4"/>
      <c r="E956" s="4"/>
      <c r="G956" s="4"/>
    </row>
    <row r="957" spans="4:7" x14ac:dyDescent="0.3">
      <c r="D957" s="4"/>
      <c r="E957" s="4"/>
      <c r="G957" s="4"/>
    </row>
    <row r="958" spans="4:7" x14ac:dyDescent="0.3">
      <c r="D958" s="4"/>
      <c r="E958" s="4"/>
      <c r="G958" s="4"/>
    </row>
    <row r="959" spans="4:7" x14ac:dyDescent="0.3">
      <c r="D959" s="4"/>
      <c r="E959" s="4"/>
      <c r="G959" s="4"/>
    </row>
    <row r="960" spans="4:7" x14ac:dyDescent="0.3">
      <c r="D960" s="4"/>
      <c r="E960" s="4"/>
      <c r="G960" s="4"/>
    </row>
    <row r="961" spans="4:7" x14ac:dyDescent="0.3">
      <c r="D961" s="4"/>
      <c r="E961" s="4"/>
      <c r="G961" s="4"/>
    </row>
    <row r="962" spans="4:7" x14ac:dyDescent="0.3">
      <c r="D962" s="4"/>
      <c r="E962" s="4"/>
      <c r="G962" s="4"/>
    </row>
    <row r="963" spans="4:7" x14ac:dyDescent="0.3">
      <c r="D963" s="4"/>
      <c r="E963" s="4"/>
      <c r="G963" s="4"/>
    </row>
    <row r="964" spans="4:7" x14ac:dyDescent="0.3">
      <c r="D964" s="4"/>
      <c r="E964" s="4"/>
      <c r="G964" s="4"/>
    </row>
    <row r="965" spans="4:7" x14ac:dyDescent="0.3">
      <c r="D965" s="4"/>
      <c r="E965" s="4"/>
      <c r="G965" s="4"/>
    </row>
    <row r="966" spans="4:7" x14ac:dyDescent="0.3">
      <c r="D966" s="4"/>
      <c r="E966" s="4"/>
      <c r="G966" s="4"/>
    </row>
    <row r="967" spans="4:7" x14ac:dyDescent="0.3">
      <c r="D967" s="4"/>
      <c r="E967" s="4"/>
      <c r="G967" s="4"/>
    </row>
    <row r="968" spans="4:7" x14ac:dyDescent="0.3">
      <c r="D968" s="4"/>
      <c r="E968" s="4"/>
      <c r="G968" s="4"/>
    </row>
    <row r="969" spans="4:7" x14ac:dyDescent="0.3">
      <c r="D969" s="4"/>
      <c r="E969" s="4"/>
      <c r="G969" s="4"/>
    </row>
    <row r="970" spans="4:7" x14ac:dyDescent="0.3">
      <c r="D970" s="4"/>
      <c r="E970" s="4"/>
      <c r="G970" s="4"/>
    </row>
    <row r="971" spans="4:7" x14ac:dyDescent="0.3">
      <c r="D971" s="4"/>
      <c r="E971" s="4"/>
      <c r="G971" s="4"/>
    </row>
    <row r="972" spans="4:7" x14ac:dyDescent="0.3">
      <c r="D972" s="4"/>
      <c r="E972" s="4"/>
      <c r="G972" s="4"/>
    </row>
    <row r="973" spans="4:7" x14ac:dyDescent="0.3">
      <c r="D973" s="4"/>
      <c r="E973" s="4"/>
      <c r="G973" s="4"/>
    </row>
    <row r="974" spans="4:7" x14ac:dyDescent="0.3">
      <c r="D974" s="4"/>
      <c r="E974" s="4"/>
      <c r="G974" s="4"/>
    </row>
    <row r="975" spans="4:7" x14ac:dyDescent="0.3">
      <c r="D975" s="4"/>
      <c r="E975" s="4"/>
      <c r="G975" s="4"/>
    </row>
    <row r="976" spans="4:7" x14ac:dyDescent="0.3">
      <c r="D976" s="4"/>
      <c r="E976" s="4"/>
      <c r="G976" s="4"/>
    </row>
    <row r="977" spans="4:7" x14ac:dyDescent="0.3">
      <c r="D977" s="4"/>
      <c r="E977" s="4"/>
      <c r="G977" s="4"/>
    </row>
    <row r="978" spans="4:7" x14ac:dyDescent="0.3">
      <c r="D978" s="4"/>
      <c r="E978" s="4"/>
      <c r="G978" s="4"/>
    </row>
    <row r="979" spans="4:7" x14ac:dyDescent="0.3">
      <c r="D979" s="4"/>
      <c r="E979" s="4"/>
      <c r="G979" s="4"/>
    </row>
    <row r="980" spans="4:7" x14ac:dyDescent="0.3">
      <c r="D980" s="4"/>
      <c r="E980" s="4"/>
      <c r="G980" s="4"/>
    </row>
    <row r="981" spans="4:7" x14ac:dyDescent="0.3">
      <c r="D981" s="4"/>
      <c r="E981" s="4"/>
      <c r="G981" s="4"/>
    </row>
    <row r="982" spans="4:7" x14ac:dyDescent="0.3">
      <c r="D982" s="4"/>
      <c r="E982" s="4"/>
      <c r="G982" s="4"/>
    </row>
    <row r="983" spans="4:7" x14ac:dyDescent="0.3">
      <c r="D983" s="4"/>
      <c r="E983" s="4"/>
      <c r="G983" s="4"/>
    </row>
    <row r="984" spans="4:7" x14ac:dyDescent="0.3">
      <c r="D984" s="4"/>
      <c r="E984" s="4"/>
      <c r="G984" s="4"/>
    </row>
    <row r="985" spans="4:7" x14ac:dyDescent="0.3">
      <c r="D985" s="4"/>
      <c r="E985" s="4"/>
      <c r="G985" s="4"/>
    </row>
    <row r="986" spans="4:7" x14ac:dyDescent="0.3">
      <c r="D986" s="4"/>
      <c r="E986" s="4"/>
      <c r="G986" s="4"/>
    </row>
    <row r="987" spans="4:7" x14ac:dyDescent="0.3">
      <c r="D987" s="4"/>
      <c r="E987" s="4"/>
      <c r="G987" s="4"/>
    </row>
    <row r="988" spans="4:7" x14ac:dyDescent="0.3">
      <c r="D988" s="4"/>
      <c r="E988" s="4"/>
      <c r="G988" s="4"/>
    </row>
    <row r="989" spans="4:7" x14ac:dyDescent="0.3">
      <c r="D989" s="4"/>
      <c r="E989" s="4"/>
      <c r="G989" s="4"/>
    </row>
    <row r="990" spans="4:7" x14ac:dyDescent="0.3">
      <c r="D990" s="4"/>
      <c r="E990" s="4"/>
      <c r="G990" s="4"/>
    </row>
    <row r="991" spans="4:7" x14ac:dyDescent="0.3">
      <c r="D991" s="4"/>
      <c r="E991" s="4"/>
      <c r="G991" s="4"/>
    </row>
    <row r="992" spans="4:7" x14ac:dyDescent="0.3">
      <c r="D992" s="4"/>
      <c r="E992" s="4"/>
      <c r="G992" s="4"/>
    </row>
    <row r="993" spans="4:7" x14ac:dyDescent="0.3">
      <c r="D993" s="4"/>
      <c r="E993" s="4"/>
      <c r="G993" s="4"/>
    </row>
    <row r="994" spans="4:7" x14ac:dyDescent="0.3">
      <c r="D994" s="4"/>
      <c r="E994" s="4"/>
      <c r="G994" s="4"/>
    </row>
    <row r="995" spans="4:7" x14ac:dyDescent="0.3">
      <c r="D995" s="4"/>
      <c r="E995" s="4"/>
      <c r="G995" s="4"/>
    </row>
    <row r="996" spans="4:7" x14ac:dyDescent="0.3">
      <c r="D996" s="4"/>
      <c r="E996" s="4"/>
      <c r="G996" s="4"/>
    </row>
    <row r="997" spans="4:7" x14ac:dyDescent="0.3">
      <c r="D997" s="4"/>
      <c r="E997" s="4"/>
      <c r="G997" s="4"/>
    </row>
    <row r="998" spans="4:7" x14ac:dyDescent="0.3">
      <c r="D998" s="4"/>
      <c r="E998" s="4"/>
      <c r="G998" s="4"/>
    </row>
    <row r="999" spans="4:7" x14ac:dyDescent="0.3">
      <c r="D999" s="4"/>
      <c r="E999" s="4"/>
      <c r="G999" s="4"/>
    </row>
    <row r="1000" spans="4:7" x14ac:dyDescent="0.3">
      <c r="D1000" s="4"/>
      <c r="E1000" s="4"/>
      <c r="G1000" s="4"/>
    </row>
    <row r="1001" spans="4:7" x14ac:dyDescent="0.3">
      <c r="D1001" s="4"/>
      <c r="E1001" s="4"/>
      <c r="G1001" s="4"/>
    </row>
    <row r="1002" spans="4:7" x14ac:dyDescent="0.3">
      <c r="D1002" s="4"/>
      <c r="E1002" s="4"/>
      <c r="G1002" s="4"/>
    </row>
    <row r="1003" spans="4:7" x14ac:dyDescent="0.3">
      <c r="D1003" s="4"/>
      <c r="E1003" s="4"/>
      <c r="G1003" s="4"/>
    </row>
    <row r="1004" spans="4:7" x14ac:dyDescent="0.3">
      <c r="D1004" s="4"/>
      <c r="E1004" s="4"/>
      <c r="G1004" s="4"/>
    </row>
    <row r="1005" spans="4:7" x14ac:dyDescent="0.3">
      <c r="D1005" s="4"/>
      <c r="E1005" s="4"/>
      <c r="G1005" s="4"/>
    </row>
    <row r="1006" spans="4:7" x14ac:dyDescent="0.3">
      <c r="D1006" s="4"/>
      <c r="E1006" s="4"/>
      <c r="G1006" s="4"/>
    </row>
    <row r="1007" spans="4:7" x14ac:dyDescent="0.3">
      <c r="D1007" s="4"/>
      <c r="E1007" s="4"/>
      <c r="G1007" s="4"/>
    </row>
  </sheetData>
  <sortState ref="A8:J704">
    <sortCondition ref="G8:G704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opLeftCell="I1" zoomScale="55" zoomScaleNormal="55" workbookViewId="0">
      <selection activeCell="U8" sqref="U8:Z15"/>
    </sheetView>
  </sheetViews>
  <sheetFormatPr defaultRowHeight="14.4" x14ac:dyDescent="0.3"/>
  <cols>
    <col min="6" max="6" width="8.109375" style="8" customWidth="1"/>
    <col min="7" max="9" width="15" customWidth="1"/>
    <col min="10" max="10" width="16.5546875" customWidth="1"/>
    <col min="11" max="11" width="16.6640625" customWidth="1"/>
    <col min="12" max="12" width="9.88671875" hidden="1" customWidth="1"/>
    <col min="13" max="13" width="9.5546875" hidden="1" customWidth="1"/>
    <col min="21" max="21" width="27.44140625" customWidth="1"/>
  </cols>
  <sheetData>
    <row r="1" spans="1:26" x14ac:dyDescent="0.3">
      <c r="B1" t="s">
        <v>11</v>
      </c>
      <c r="I1">
        <v>1</v>
      </c>
      <c r="J1" s="5">
        <f>SUMIF(F$8:F$1000,1,J$8:J$1000)/O1</f>
        <v>0.9796557020412322</v>
      </c>
      <c r="K1" s="4">
        <f>SUMIF(F$8:F$1007,1,K$8:K$1007)/O1</f>
        <v>0.16254076004340576</v>
      </c>
      <c r="O1">
        <f>SUMIF(F8:F1007,1,O8:O1007)</f>
        <v>50</v>
      </c>
      <c r="Q1" s="17" t="s">
        <v>45</v>
      </c>
      <c r="R1" s="7">
        <f>B3/B4</f>
        <v>0.05</v>
      </c>
      <c r="S1" s="17" t="s">
        <v>46</v>
      </c>
      <c r="T1" s="7">
        <f>1/B4</f>
        <v>0.20833333333333334</v>
      </c>
      <c r="U1">
        <f>B3*T1*T1*(1+Z4)</f>
        <v>2.0833333333333336E-2</v>
      </c>
      <c r="V1">
        <f>B3*T1</f>
        <v>0.05</v>
      </c>
      <c r="Y1" s="17" t="s">
        <v>47</v>
      </c>
      <c r="Z1" s="7">
        <f>U4/(2*(1-V4))</f>
        <v>0.48611111111111105</v>
      </c>
    </row>
    <row r="2" spans="1:26" x14ac:dyDescent="0.3">
      <c r="A2" t="s">
        <v>15</v>
      </c>
      <c r="B2">
        <v>190</v>
      </c>
      <c r="G2">
        <v>20</v>
      </c>
      <c r="H2">
        <f>100*D3</f>
        <v>72</v>
      </c>
      <c r="I2">
        <v>2</v>
      </c>
      <c r="J2" s="5">
        <f>SUMIF(F$8:F$1000,2,J$8:J$1000)/O2</f>
        <v>0.9407531658749968</v>
      </c>
      <c r="K2" s="4">
        <f>SUMIF(F$8:F$1007,2,K$8:K$1007)/O2</f>
        <v>0.21111190190264437</v>
      </c>
      <c r="O2">
        <f>SUMIF(F8:F1007,2,O8:O1007)</f>
        <v>203</v>
      </c>
      <c r="Q2" s="17" t="s">
        <v>48</v>
      </c>
      <c r="R2" s="7">
        <f>D3/D4</f>
        <v>0.15</v>
      </c>
      <c r="S2" s="17" t="s">
        <v>49</v>
      </c>
      <c r="T2" s="7">
        <f>1/D4</f>
        <v>0.20833333333333334</v>
      </c>
      <c r="U2">
        <f>D3*T2*T2*(1+Z4)</f>
        <v>6.25E-2</v>
      </c>
      <c r="V2">
        <f>D3*T2</f>
        <v>0.15</v>
      </c>
    </row>
    <row r="3" spans="1:26" x14ac:dyDescent="0.3">
      <c r="A3" s="6" t="s">
        <v>25</v>
      </c>
      <c r="B3" s="7">
        <f>0.05*B4</f>
        <v>0.24</v>
      </c>
      <c r="C3" s="6" t="s">
        <v>26</v>
      </c>
      <c r="D3" s="7">
        <f>0.15*D4</f>
        <v>0.72</v>
      </c>
      <c r="E3" s="6" t="s">
        <v>28</v>
      </c>
      <c r="F3" s="7">
        <f>0.5*F4</f>
        <v>2.4</v>
      </c>
      <c r="I3">
        <v>3</v>
      </c>
      <c r="J3" s="5">
        <f>SUMIF(F$8:F$1000,3,J$8:J$1000)/O3</f>
        <v>0.75039494336427748</v>
      </c>
      <c r="K3" s="4">
        <f>SUMIF(F$8:F$1007,3,K$8:K$1007)/O3</f>
        <v>0.20717367902229991</v>
      </c>
      <c r="O3">
        <f>SUMIF(F8:F1007,3,O8:O1007)</f>
        <v>437</v>
      </c>
      <c r="Q3" s="17" t="s">
        <v>50</v>
      </c>
      <c r="R3" s="7">
        <f>F3/F4</f>
        <v>0.5</v>
      </c>
      <c r="S3" s="17" t="s">
        <v>51</v>
      </c>
      <c r="T3" s="7">
        <f>1/F4</f>
        <v>0.20833333333333334</v>
      </c>
      <c r="U3">
        <f>F3*T3*T3*(1+Z4)</f>
        <v>0.20833333333333334</v>
      </c>
      <c r="V3">
        <f>F3*T3</f>
        <v>0.5</v>
      </c>
    </row>
    <row r="4" spans="1:26" x14ac:dyDescent="0.3">
      <c r="A4" s="6" t="s">
        <v>24</v>
      </c>
      <c r="B4" s="7">
        <f>3+18/10</f>
        <v>4.8</v>
      </c>
      <c r="C4" s="6" t="s">
        <v>27</v>
      </c>
      <c r="D4" s="7">
        <f>3+18/10</f>
        <v>4.8</v>
      </c>
      <c r="E4" s="6" t="s">
        <v>29</v>
      </c>
      <c r="F4" s="7">
        <f>3+18/10</f>
        <v>4.8</v>
      </c>
      <c r="I4" s="17" t="s">
        <v>23</v>
      </c>
      <c r="J4" t="s">
        <v>30</v>
      </c>
      <c r="K4" t="s">
        <v>31</v>
      </c>
      <c r="O4" t="s">
        <v>52</v>
      </c>
      <c r="U4">
        <f>SUM(U1:U3)</f>
        <v>0.29166666666666669</v>
      </c>
      <c r="V4">
        <f>SUM(V1:V3)</f>
        <v>0.7</v>
      </c>
      <c r="Y4" s="17" t="s">
        <v>53</v>
      </c>
      <c r="Z4" s="18">
        <v>1</v>
      </c>
    </row>
    <row r="5" spans="1:26" x14ac:dyDescent="0.3">
      <c r="G5" t="s">
        <v>5</v>
      </c>
      <c r="H5" t="s">
        <v>6</v>
      </c>
      <c r="I5" t="s">
        <v>7</v>
      </c>
    </row>
    <row r="6" spans="1:26" ht="15.6" x14ac:dyDescent="0.35">
      <c r="A6" t="s">
        <v>0</v>
      </c>
      <c r="B6" s="1" t="s">
        <v>1</v>
      </c>
      <c r="C6" s="1" t="s">
        <v>3</v>
      </c>
      <c r="D6" s="1" t="s">
        <v>2</v>
      </c>
      <c r="E6" s="1" t="s">
        <v>4</v>
      </c>
      <c r="F6" s="9" t="s">
        <v>23</v>
      </c>
      <c r="G6" s="1" t="s">
        <v>8</v>
      </c>
      <c r="H6" s="1" t="s">
        <v>9</v>
      </c>
      <c r="I6" s="1" t="s">
        <v>10</v>
      </c>
      <c r="J6" t="s">
        <v>30</v>
      </c>
      <c r="K6" t="s">
        <v>31</v>
      </c>
      <c r="N6" t="s">
        <v>22</v>
      </c>
      <c r="O6" t="s">
        <v>16</v>
      </c>
    </row>
    <row r="7" spans="1:26" s="2" customFormat="1" x14ac:dyDescent="0.3">
      <c r="B7" s="3"/>
      <c r="C7" s="3"/>
      <c r="D7" s="3"/>
      <c r="E7" s="3"/>
      <c r="F7" s="10"/>
      <c r="J7" s="5">
        <f>SUM(J8:J1007)/O7</f>
        <v>0.82301198264474695</v>
      </c>
      <c r="K7" s="5">
        <f>SUM(K8:K1007)/O7</f>
        <v>0.20509804611761182</v>
      </c>
      <c r="N7" s="2">
        <f>SUM(N8:N1007)</f>
        <v>697</v>
      </c>
      <c r="O7" s="2">
        <f>SUM(O8:O1007)</f>
        <v>690</v>
      </c>
      <c r="V7" s="2" t="s">
        <v>40</v>
      </c>
      <c r="W7" s="2" t="s">
        <v>36</v>
      </c>
      <c r="X7" s="2" t="s">
        <v>41</v>
      </c>
      <c r="Y7" s="2" t="s">
        <v>42</v>
      </c>
    </row>
    <row r="8" spans="1:26" x14ac:dyDescent="0.3">
      <c r="A8">
        <v>51</v>
      </c>
      <c r="B8">
        <v>0.99288918729209263</v>
      </c>
      <c r="C8">
        <v>0.6334727011932737</v>
      </c>
      <c r="D8" s="4">
        <f>-LN(B8)/D$3</f>
        <v>9.9114097624794176E-3</v>
      </c>
      <c r="E8" s="4">
        <f>-LN(C8)/B$4</f>
        <v>9.5112160872596496E-2</v>
      </c>
      <c r="F8" s="8">
        <v>2</v>
      </c>
      <c r="G8" s="4">
        <v>9.9114097624794176E-3</v>
      </c>
      <c r="H8" s="4">
        <f>+G8</f>
        <v>9.9114097624794176E-3</v>
      </c>
      <c r="I8" s="4">
        <f>+H8+E8</f>
        <v>0.10502357063507592</v>
      </c>
      <c r="J8" s="4">
        <f>(H8-G8)*O8</f>
        <v>0</v>
      </c>
      <c r="K8" s="4">
        <f>(I8-H8)*O8</f>
        <v>9.5112160872596496E-2</v>
      </c>
      <c r="L8">
        <f>_xlfn.RANK.EQ(I8,I$8:I$507,1)</f>
        <v>1</v>
      </c>
      <c r="M8">
        <f>IF(L8=A8,0,1)</f>
        <v>1</v>
      </c>
      <c r="N8">
        <f>IF(G8&lt;B$2,1,0)</f>
        <v>1</v>
      </c>
      <c r="O8">
        <f>IF(I8&lt;B$2,1,0)</f>
        <v>1</v>
      </c>
      <c r="T8" s="4"/>
      <c r="U8" t="s">
        <v>12</v>
      </c>
      <c r="V8" s="4">
        <f>+J7</f>
        <v>0.82301198264474695</v>
      </c>
      <c r="W8" s="4">
        <f>J1</f>
        <v>0.9796557020412322</v>
      </c>
      <c r="X8" s="4">
        <f>J2</f>
        <v>0.9407531658749968</v>
      </c>
      <c r="Y8" s="4">
        <f>J3</f>
        <v>0.75039494336427748</v>
      </c>
      <c r="Z8" s="4">
        <f>Z1</f>
        <v>0.48611111111111105</v>
      </c>
    </row>
    <row r="9" spans="1:26" x14ac:dyDescent="0.3">
      <c r="A9">
        <v>52</v>
      </c>
      <c r="B9">
        <v>0.94668416394543287</v>
      </c>
      <c r="C9">
        <v>5.2644428846095159E-2</v>
      </c>
      <c r="D9" s="4">
        <f>-LN(B9)/D$3</f>
        <v>7.6096880034519587E-2</v>
      </c>
      <c r="E9" s="4">
        <f>-LN(C9)/B$4</f>
        <v>0.61337392935206747</v>
      </c>
      <c r="F9" s="8">
        <v>2</v>
      </c>
      <c r="G9" s="4">
        <v>8.600828979699901E-2</v>
      </c>
      <c r="H9" s="4">
        <f>IF(G9&gt;MAX(I$8:I8),G9,MAX(I$8:I8))</f>
        <v>0.10502357063507592</v>
      </c>
      <c r="I9" s="4">
        <f>+H9+E9</f>
        <v>0.71839749998714342</v>
      </c>
      <c r="J9" s="4">
        <f>(H9-G9)*O9</f>
        <v>1.9015280838076909E-2</v>
      </c>
      <c r="K9" s="4">
        <f>(I9-H9)*O9</f>
        <v>0.61337392935206747</v>
      </c>
      <c r="L9">
        <f>_xlfn.RANK.EQ(I9,I$8:I$507,1)</f>
        <v>2</v>
      </c>
      <c r="M9">
        <f>IF(L9=A9,0,1)</f>
        <v>1</v>
      </c>
      <c r="N9">
        <f>IF(G9&lt;B$2,1,0)</f>
        <v>1</v>
      </c>
      <c r="O9">
        <f>IF(I9&lt;B$2,1,0)</f>
        <v>1</v>
      </c>
      <c r="U9" t="s">
        <v>13</v>
      </c>
      <c r="V9" s="4">
        <f>+K7</f>
        <v>0.20509804611761182</v>
      </c>
      <c r="W9" s="4">
        <f>K1</f>
        <v>0.16254076004340576</v>
      </c>
      <c r="X9" s="4">
        <f>K2</f>
        <v>0.21111190190264437</v>
      </c>
      <c r="Y9" s="4">
        <f>K3</f>
        <v>0.20717367902229991</v>
      </c>
      <c r="Z9" s="4">
        <f>T1</f>
        <v>0.20833333333333334</v>
      </c>
    </row>
    <row r="10" spans="1:26" x14ac:dyDescent="0.3">
      <c r="A10">
        <v>257</v>
      </c>
      <c r="B10">
        <v>0.23963133640552994</v>
      </c>
      <c r="C10">
        <v>0.22666096987823114</v>
      </c>
      <c r="D10" s="4">
        <f>-LN(B10)/F$3</f>
        <v>0.59527234789959682</v>
      </c>
      <c r="E10" s="4">
        <f>-LN(C10)/B$4</f>
        <v>0.30922914639293492</v>
      </c>
      <c r="F10" s="8">
        <v>3</v>
      </c>
      <c r="G10" s="4">
        <v>0.59527234789959682</v>
      </c>
      <c r="H10" s="4">
        <f>IF(G10&gt;MAX(I$8:I9),G10,MAX(I$8:I9))</f>
        <v>0.71839749998714342</v>
      </c>
      <c r="I10" s="4">
        <f>+H10+E10</f>
        <v>1.0276266463800783</v>
      </c>
      <c r="J10" s="4">
        <f>(H10-G10)*O10</f>
        <v>0.1231251520875466</v>
      </c>
      <c r="K10" s="4">
        <f>(I10-H10)*O10</f>
        <v>0.30922914639293486</v>
      </c>
      <c r="L10">
        <f>_xlfn.RANK.EQ(I10,I$8:I$507,1)</f>
        <v>3</v>
      </c>
      <c r="M10">
        <f>IF(L10=A10,0,1)</f>
        <v>1</v>
      </c>
      <c r="N10">
        <f>IF(G10&lt;B$2,1,0)</f>
        <v>1</v>
      </c>
      <c r="O10">
        <f>IF(I10&lt;B$2,1,0)</f>
        <v>1</v>
      </c>
      <c r="U10" t="s">
        <v>14</v>
      </c>
      <c r="V10" s="4">
        <f>+V8+V9</f>
        <v>1.0281100287623588</v>
      </c>
      <c r="W10" s="4">
        <f t="shared" ref="W10:Y10" si="0">+W8+W9</f>
        <v>1.1421964620846379</v>
      </c>
      <c r="X10" s="4">
        <f t="shared" si="0"/>
        <v>1.1518650677776412</v>
      </c>
      <c r="Y10" s="4">
        <f t="shared" si="0"/>
        <v>0.95756862238657736</v>
      </c>
      <c r="Z10" s="4">
        <f>Z8+Z9</f>
        <v>0.69444444444444442</v>
      </c>
    </row>
    <row r="11" spans="1:26" x14ac:dyDescent="0.3">
      <c r="A11">
        <v>258</v>
      </c>
      <c r="B11">
        <v>0.56782738731040372</v>
      </c>
      <c r="C11">
        <v>0.2153996398815882</v>
      </c>
      <c r="D11" s="4">
        <f>-LN(B11)/F$3</f>
        <v>0.23580741751120002</v>
      </c>
      <c r="E11" s="4">
        <f>-LN(C11)/B$4</f>
        <v>0.31984587210836846</v>
      </c>
      <c r="F11" s="8">
        <v>3</v>
      </c>
      <c r="G11" s="4">
        <v>0.83107976541079687</v>
      </c>
      <c r="H11" s="4">
        <f>IF(G11&gt;MAX(I$8:I10),G11,MAX(I$8:I10))</f>
        <v>1.0276266463800783</v>
      </c>
      <c r="I11" s="4">
        <f t="shared" ref="I11:I74" si="1">+H11+E11</f>
        <v>1.3474725184884466</v>
      </c>
      <c r="J11" s="4">
        <f t="shared" ref="J11:J74" si="2">(H11-G11)*O11</f>
        <v>0.19654688096928141</v>
      </c>
      <c r="K11" s="4">
        <f t="shared" ref="K11:K74" si="3">(I11-H11)*O11</f>
        <v>0.31984587210836835</v>
      </c>
      <c r="L11">
        <f t="shared" ref="L11:L74" si="4">_xlfn.RANK.EQ(I11,I$8:I$507,1)</f>
        <v>4</v>
      </c>
      <c r="M11">
        <f t="shared" ref="M11:M74" si="5">IF(L11=A11,0,1)</f>
        <v>1</v>
      </c>
      <c r="N11">
        <f t="shared" ref="N11:N74" si="6">IF(G11&lt;B$2,1,0)</f>
        <v>1</v>
      </c>
      <c r="O11">
        <f t="shared" ref="O11:O74" si="7">IF(I11&lt;B$2,1,0)</f>
        <v>1</v>
      </c>
      <c r="U11" t="s">
        <v>17</v>
      </c>
      <c r="V11" s="4">
        <f>+O7/B2</f>
        <v>3.6315789473684212</v>
      </c>
      <c r="W11" s="4">
        <f>+O1/B2</f>
        <v>0.26315789473684209</v>
      </c>
      <c r="X11" s="4">
        <f>+O2/B2</f>
        <v>1.0684210526315789</v>
      </c>
      <c r="Y11" s="4">
        <f>+O3/B2</f>
        <v>2.2999999999999998</v>
      </c>
      <c r="Z11" s="4">
        <f>O7/B2</f>
        <v>3.6315789473684212</v>
      </c>
    </row>
    <row r="12" spans="1:26" x14ac:dyDescent="0.3">
      <c r="A12">
        <v>259</v>
      </c>
      <c r="B12">
        <v>0.76964629047517319</v>
      </c>
      <c r="C12">
        <v>0.98504593035676136</v>
      </c>
      <c r="D12" s="4">
        <f>-LN(B12)/F$3</f>
        <v>0.10909343028882364</v>
      </c>
      <c r="E12" s="4">
        <f>-LN(C12)/B$4</f>
        <v>3.1389602277843835E-3</v>
      </c>
      <c r="F12" s="8">
        <v>3</v>
      </c>
      <c r="G12" s="4">
        <v>0.94017319569962055</v>
      </c>
      <c r="H12" s="4">
        <f>IF(G12&gt;MAX(I$8:I11),G12,MAX(I$8:I11))</f>
        <v>1.3474725184884466</v>
      </c>
      <c r="I12" s="4">
        <f t="shared" si="1"/>
        <v>1.3506114787162311</v>
      </c>
      <c r="J12" s="4">
        <f t="shared" si="2"/>
        <v>0.40729932278882608</v>
      </c>
      <c r="K12" s="4">
        <f t="shared" si="3"/>
        <v>3.1389602277844819E-3</v>
      </c>
      <c r="L12">
        <f t="shared" si="4"/>
        <v>5</v>
      </c>
      <c r="M12">
        <f t="shared" si="5"/>
        <v>1</v>
      </c>
      <c r="N12">
        <f t="shared" si="6"/>
        <v>1</v>
      </c>
      <c r="O12">
        <f t="shared" si="7"/>
        <v>1</v>
      </c>
      <c r="U12" t="s">
        <v>18</v>
      </c>
      <c r="V12" s="4">
        <f>+V8*V11</f>
        <v>2.9888329896046075</v>
      </c>
      <c r="W12" s="4">
        <f t="shared" ref="W12:Y12" si="8">+W8*W11</f>
        <v>0.25780413211611375</v>
      </c>
      <c r="X12" s="4">
        <f t="shared" si="8"/>
        <v>1.0051204877506545</v>
      </c>
      <c r="Y12" s="4">
        <f t="shared" si="8"/>
        <v>1.7259083697378381</v>
      </c>
      <c r="Z12" s="4">
        <f>+Z8*Z11</f>
        <v>1.7653508771929822</v>
      </c>
    </row>
    <row r="13" spans="1:26" x14ac:dyDescent="0.3">
      <c r="A13">
        <v>53</v>
      </c>
      <c r="B13">
        <v>0.2457655568102054</v>
      </c>
      <c r="C13">
        <v>0.73079622791222876</v>
      </c>
      <c r="D13" s="4">
        <f>-LN(B13)/D$3</f>
        <v>1.9491350257775542</v>
      </c>
      <c r="E13" s="4">
        <f>-LN(C13)/B$4</f>
        <v>6.5337628349707286E-2</v>
      </c>
      <c r="F13" s="8">
        <v>2</v>
      </c>
      <c r="G13" s="4">
        <v>2.0351433155745533</v>
      </c>
      <c r="H13" s="4">
        <f>IF(G13&gt;MAX(I$8:I12),G13,MAX(I$8:I12))</f>
        <v>2.0351433155745533</v>
      </c>
      <c r="I13" s="4">
        <f t="shared" si="1"/>
        <v>2.1004809439242607</v>
      </c>
      <c r="J13" s="4">
        <f t="shared" si="2"/>
        <v>0</v>
      </c>
      <c r="K13" s="4">
        <f t="shared" si="3"/>
        <v>6.5337628349707355E-2</v>
      </c>
      <c r="L13">
        <f t="shared" si="4"/>
        <v>6</v>
      </c>
      <c r="M13">
        <f t="shared" si="5"/>
        <v>1</v>
      </c>
      <c r="N13">
        <f t="shared" si="6"/>
        <v>1</v>
      </c>
      <c r="O13">
        <f t="shared" si="7"/>
        <v>1</v>
      </c>
      <c r="U13" t="s">
        <v>19</v>
      </c>
      <c r="V13" s="4">
        <f>+V9*V11</f>
        <v>0.74482974642711663</v>
      </c>
      <c r="W13" s="4">
        <f t="shared" ref="W13:Y13" si="9">+W9*W11</f>
        <v>4.2773884221948881E-2</v>
      </c>
      <c r="X13" s="4">
        <f t="shared" si="9"/>
        <v>0.22555640045387793</v>
      </c>
      <c r="Y13" s="4">
        <f t="shared" si="9"/>
        <v>0.47649946175128977</v>
      </c>
      <c r="Z13" s="4">
        <f>+Z9*Z11</f>
        <v>0.75657894736842113</v>
      </c>
    </row>
    <row r="14" spans="1:26" x14ac:dyDescent="0.3">
      <c r="A14">
        <v>260</v>
      </c>
      <c r="B14">
        <v>7.138279366435743E-2</v>
      </c>
      <c r="C14">
        <v>0.49934385204626608</v>
      </c>
      <c r="D14" s="4">
        <f>-LN(B14)/F$3</f>
        <v>1.099874343238002</v>
      </c>
      <c r="E14" s="4">
        <f>-LN(C14)/B$4</f>
        <v>0.14467923714202924</v>
      </c>
      <c r="F14" s="8">
        <v>3</v>
      </c>
      <c r="G14" s="4">
        <v>2.0400475389376225</v>
      </c>
      <c r="H14" s="4">
        <f>IF(G14&gt;MAX(I$8:I13),G14,MAX(I$8:I13))</f>
        <v>2.1004809439242607</v>
      </c>
      <c r="I14" s="4">
        <f t="shared" si="1"/>
        <v>2.2451601810662898</v>
      </c>
      <c r="J14" s="4">
        <f t="shared" si="2"/>
        <v>6.0433404986638184E-2</v>
      </c>
      <c r="K14" s="4">
        <f t="shared" si="3"/>
        <v>0.14467923714202913</v>
      </c>
      <c r="L14">
        <f t="shared" si="4"/>
        <v>7</v>
      </c>
      <c r="M14">
        <f t="shared" si="5"/>
        <v>1</v>
      </c>
      <c r="N14">
        <f t="shared" si="6"/>
        <v>1</v>
      </c>
      <c r="O14">
        <f t="shared" si="7"/>
        <v>1</v>
      </c>
      <c r="U14" t="s">
        <v>21</v>
      </c>
      <c r="V14" s="4">
        <f>+V10*V11</f>
        <v>3.7336627360317243</v>
      </c>
      <c r="W14" s="4">
        <f t="shared" ref="W14:Y14" si="10">+W10*W11</f>
        <v>0.30057801633806258</v>
      </c>
      <c r="X14" s="4">
        <f t="shared" si="10"/>
        <v>1.2306768882045325</v>
      </c>
      <c r="Y14" s="4">
        <f t="shared" si="10"/>
        <v>2.2024078314891278</v>
      </c>
      <c r="Z14" s="4">
        <f>Z12+Z13</f>
        <v>2.5219298245614032</v>
      </c>
    </row>
    <row r="15" spans="1:26" x14ac:dyDescent="0.3">
      <c r="A15">
        <v>261</v>
      </c>
      <c r="B15">
        <v>0.54573198644978183</v>
      </c>
      <c r="C15">
        <v>0.89446699423200171</v>
      </c>
      <c r="D15" s="4">
        <f>-LN(B15)/F$3</f>
        <v>0.25234470460838354</v>
      </c>
      <c r="E15" s="4">
        <f>-LN(C15)/B$4</f>
        <v>2.3234849016859845E-2</v>
      </c>
      <c r="F15" s="8">
        <v>3</v>
      </c>
      <c r="G15" s="4">
        <v>2.292392243546006</v>
      </c>
      <c r="H15" s="4">
        <f>IF(G15&gt;MAX(I$8:I14),G15,MAX(I$8:I14))</f>
        <v>2.292392243546006</v>
      </c>
      <c r="I15" s="4">
        <f t="shared" si="1"/>
        <v>2.3156270925628659</v>
      </c>
      <c r="J15" s="4">
        <f t="shared" si="2"/>
        <v>0</v>
      </c>
      <c r="K15" s="4">
        <f t="shared" si="3"/>
        <v>2.3234849016859904E-2</v>
      </c>
      <c r="L15">
        <f t="shared" si="4"/>
        <v>8</v>
      </c>
      <c r="M15">
        <f t="shared" si="5"/>
        <v>1</v>
      </c>
      <c r="N15">
        <f t="shared" si="6"/>
        <v>1</v>
      </c>
      <c r="O15">
        <f t="shared" si="7"/>
        <v>1</v>
      </c>
      <c r="U15" t="s">
        <v>20</v>
      </c>
      <c r="V15" s="4">
        <f>+V11/B4</f>
        <v>0.75657894736842113</v>
      </c>
      <c r="W15" s="4">
        <f>+W11/B4</f>
        <v>5.4824561403508769E-2</v>
      </c>
      <c r="X15" s="4">
        <f>+X11/D4</f>
        <v>0.22258771929824561</v>
      </c>
      <c r="Y15" s="4">
        <f>+Y11/F4</f>
        <v>0.47916666666666663</v>
      </c>
      <c r="Z15" s="4">
        <f>Z11/B4</f>
        <v>0.75657894736842113</v>
      </c>
    </row>
    <row r="16" spans="1:26" x14ac:dyDescent="0.3">
      <c r="A16">
        <v>262</v>
      </c>
      <c r="B16">
        <v>0.18088320566423535</v>
      </c>
      <c r="C16">
        <v>0.17184972685934019</v>
      </c>
      <c r="D16" s="4">
        <f>-LN(B16)/F$3</f>
        <v>0.7124598869031441</v>
      </c>
      <c r="E16" s="4">
        <f>-LN(C16)/B$4</f>
        <v>0.36690309689599282</v>
      </c>
      <c r="F16" s="8">
        <v>3</v>
      </c>
      <c r="G16" s="4">
        <v>3.0048521304491502</v>
      </c>
      <c r="H16" s="4">
        <f>IF(G16&gt;MAX(I$8:I15),G16,MAX(I$8:I15))</f>
        <v>3.0048521304491502</v>
      </c>
      <c r="I16" s="4">
        <f t="shared" si="1"/>
        <v>3.371755227345143</v>
      </c>
      <c r="J16" s="4">
        <f t="shared" si="2"/>
        <v>0</v>
      </c>
      <c r="K16" s="4">
        <f t="shared" si="3"/>
        <v>0.36690309689599276</v>
      </c>
      <c r="L16">
        <f t="shared" si="4"/>
        <v>9</v>
      </c>
      <c r="M16">
        <f t="shared" si="5"/>
        <v>1</v>
      </c>
      <c r="N16">
        <f t="shared" si="6"/>
        <v>1</v>
      </c>
      <c r="O16">
        <f t="shared" si="7"/>
        <v>1</v>
      </c>
    </row>
    <row r="17" spans="1:15" x14ac:dyDescent="0.3">
      <c r="A17">
        <v>54</v>
      </c>
      <c r="B17">
        <v>0.22016052735984373</v>
      </c>
      <c r="C17">
        <v>0.19757683034760581</v>
      </c>
      <c r="D17" s="4">
        <f>-LN(B17)/D$3</f>
        <v>2.1019421234609719</v>
      </c>
      <c r="E17" s="4">
        <f>-LN(C17)/B$4</f>
        <v>0.33783911580608217</v>
      </c>
      <c r="F17" s="8">
        <v>2</v>
      </c>
      <c r="G17" s="4">
        <v>4.1370854390355252</v>
      </c>
      <c r="H17" s="4">
        <f>IF(G17&gt;MAX(I$8:I16),G17,MAX(I$8:I16))</f>
        <v>4.1370854390355252</v>
      </c>
      <c r="I17" s="4">
        <f t="shared" si="1"/>
        <v>4.474924554841607</v>
      </c>
      <c r="J17" s="4">
        <f t="shared" si="2"/>
        <v>0</v>
      </c>
      <c r="K17" s="4">
        <f t="shared" si="3"/>
        <v>0.33783911580608184</v>
      </c>
      <c r="L17">
        <f t="shared" si="4"/>
        <v>10</v>
      </c>
      <c r="M17">
        <f t="shared" si="5"/>
        <v>1</v>
      </c>
      <c r="N17">
        <f t="shared" si="6"/>
        <v>1</v>
      </c>
      <c r="O17">
        <f t="shared" si="7"/>
        <v>1</v>
      </c>
    </row>
    <row r="18" spans="1:15" x14ac:dyDescent="0.3">
      <c r="A18">
        <v>1</v>
      </c>
      <c r="B18">
        <v>0.32282479323709828</v>
      </c>
      <c r="C18">
        <v>0.38074892422254097</v>
      </c>
      <c r="D18" s="4">
        <f>-LN(B18)/B$3</f>
        <v>4.7110230780394113</v>
      </c>
      <c r="E18" s="4">
        <f>-LN(C18)/B$4</f>
        <v>0.20116981513076876</v>
      </c>
      <c r="F18" s="11">
        <v>1</v>
      </c>
      <c r="G18" s="4">
        <v>4.7110230780394113</v>
      </c>
      <c r="H18" s="4">
        <f>IF(G18&gt;MAX(I$8:I17),G18,MAX(I$8:I17))</f>
        <v>4.7110230780394113</v>
      </c>
      <c r="I18" s="4">
        <f t="shared" si="1"/>
        <v>4.9121928931701797</v>
      </c>
      <c r="J18" s="4">
        <f t="shared" si="2"/>
        <v>0</v>
      </c>
      <c r="K18" s="4">
        <f t="shared" si="3"/>
        <v>0.20116981513076837</v>
      </c>
      <c r="L18">
        <f t="shared" si="4"/>
        <v>11</v>
      </c>
      <c r="M18">
        <f t="shared" si="5"/>
        <v>1</v>
      </c>
      <c r="N18">
        <f t="shared" si="6"/>
        <v>1</v>
      </c>
      <c r="O18">
        <f t="shared" si="7"/>
        <v>1</v>
      </c>
    </row>
    <row r="19" spans="1:15" x14ac:dyDescent="0.3">
      <c r="A19">
        <v>263</v>
      </c>
      <c r="B19">
        <v>1.0528885769219032E-2</v>
      </c>
      <c r="C19">
        <v>0.62092959379863888</v>
      </c>
      <c r="D19" s="4">
        <f>-LN(B19)/F$3</f>
        <v>1.8973469888850101</v>
      </c>
      <c r="E19" s="4">
        <f>-LN(C19)/B$4</f>
        <v>9.9278662292018802E-2</v>
      </c>
      <c r="F19" s="8">
        <v>3</v>
      </c>
      <c r="G19" s="4">
        <v>4.9021991193341599</v>
      </c>
      <c r="H19" s="4">
        <f>IF(G19&gt;MAX(I$8:I18),G19,MAX(I$8:I18))</f>
        <v>4.9121928931701797</v>
      </c>
      <c r="I19" s="4">
        <f t="shared" si="1"/>
        <v>5.0114715554621982</v>
      </c>
      <c r="J19" s="4">
        <f t="shared" si="2"/>
        <v>9.993773836019848E-3</v>
      </c>
      <c r="K19" s="4">
        <f t="shared" si="3"/>
        <v>9.9278662292018538E-2</v>
      </c>
      <c r="L19">
        <f t="shared" si="4"/>
        <v>12</v>
      </c>
      <c r="M19">
        <f t="shared" si="5"/>
        <v>1</v>
      </c>
      <c r="N19">
        <f t="shared" si="6"/>
        <v>1</v>
      </c>
      <c r="O19">
        <f t="shared" si="7"/>
        <v>1</v>
      </c>
    </row>
    <row r="20" spans="1:15" x14ac:dyDescent="0.3">
      <c r="A20">
        <v>264</v>
      </c>
      <c r="B20">
        <v>8.7160863063447988E-2</v>
      </c>
      <c r="C20">
        <v>0.92144535660878324</v>
      </c>
      <c r="D20" s="4">
        <f>-LN(B20)/F$3</f>
        <v>1.0166666112066287</v>
      </c>
      <c r="E20" s="4">
        <f>-LN(C20)/B$4</f>
        <v>1.7044125403937849E-2</v>
      </c>
      <c r="F20" s="8">
        <v>3</v>
      </c>
      <c r="G20" s="4">
        <v>5.918865730540789</v>
      </c>
      <c r="H20" s="4">
        <f>IF(G20&gt;MAX(I$8:I19),G20,MAX(I$8:I19))</f>
        <v>5.918865730540789</v>
      </c>
      <c r="I20" s="4">
        <f t="shared" si="1"/>
        <v>5.9359098559447272</v>
      </c>
      <c r="J20" s="4">
        <f t="shared" si="2"/>
        <v>0</v>
      </c>
      <c r="K20" s="4">
        <f t="shared" si="3"/>
        <v>1.7044125403938182E-2</v>
      </c>
      <c r="L20">
        <f t="shared" si="4"/>
        <v>13</v>
      </c>
      <c r="M20">
        <f t="shared" si="5"/>
        <v>1</v>
      </c>
      <c r="N20">
        <f t="shared" si="6"/>
        <v>1</v>
      </c>
      <c r="O20">
        <f t="shared" si="7"/>
        <v>1</v>
      </c>
    </row>
    <row r="21" spans="1:15" x14ac:dyDescent="0.3">
      <c r="A21">
        <v>2</v>
      </c>
      <c r="B21">
        <v>0.7048554948576311</v>
      </c>
      <c r="C21">
        <v>0.92733542893765064</v>
      </c>
      <c r="D21" s="4">
        <f>-LN(B21)/B$3</f>
        <v>1.4573436208858872</v>
      </c>
      <c r="E21" s="4">
        <f>-LN(C21)/B$4</f>
        <v>1.5716653198265037E-2</v>
      </c>
      <c r="F21" s="8">
        <v>1</v>
      </c>
      <c r="G21" s="4">
        <v>6.1683666989252988</v>
      </c>
      <c r="H21" s="4">
        <f>IF(G21&gt;MAX(I$8:I20),G21,MAX(I$8:I20))</f>
        <v>6.1683666989252988</v>
      </c>
      <c r="I21" s="4">
        <f t="shared" si="1"/>
        <v>6.1840833521235634</v>
      </c>
      <c r="J21" s="4">
        <f t="shared" si="2"/>
        <v>0</v>
      </c>
      <c r="K21" s="4">
        <f t="shared" si="3"/>
        <v>1.5716653198264652E-2</v>
      </c>
      <c r="L21">
        <f t="shared" si="4"/>
        <v>14</v>
      </c>
      <c r="M21">
        <f t="shared" si="5"/>
        <v>1</v>
      </c>
      <c r="N21">
        <f t="shared" si="6"/>
        <v>1</v>
      </c>
      <c r="O21">
        <f t="shared" si="7"/>
        <v>1</v>
      </c>
    </row>
    <row r="22" spans="1:15" x14ac:dyDescent="0.3">
      <c r="A22">
        <v>265</v>
      </c>
      <c r="B22">
        <v>0.34748374889370404</v>
      </c>
      <c r="C22">
        <v>0.10174871059297463</v>
      </c>
      <c r="D22" s="4">
        <f>-LN(B22)/F$3</f>
        <v>0.44043224201848197</v>
      </c>
      <c r="E22" s="4">
        <f>-LN(C22)/B$4</f>
        <v>0.47609356813430093</v>
      </c>
      <c r="F22" s="8">
        <v>3</v>
      </c>
      <c r="G22" s="4">
        <v>6.3592979725592711</v>
      </c>
      <c r="H22" s="4">
        <f>IF(G22&gt;MAX(I$8:I21),G22,MAX(I$8:I21))</f>
        <v>6.3592979725592711</v>
      </c>
      <c r="I22" s="4">
        <f t="shared" si="1"/>
        <v>6.8353915406935721</v>
      </c>
      <c r="J22" s="4">
        <f t="shared" si="2"/>
        <v>0</v>
      </c>
      <c r="K22" s="4">
        <f t="shared" si="3"/>
        <v>0.47609356813430104</v>
      </c>
      <c r="L22">
        <f t="shared" si="4"/>
        <v>15</v>
      </c>
      <c r="M22">
        <f t="shared" si="5"/>
        <v>1</v>
      </c>
      <c r="N22">
        <f t="shared" si="6"/>
        <v>1</v>
      </c>
      <c r="O22">
        <f t="shared" si="7"/>
        <v>1</v>
      </c>
    </row>
    <row r="23" spans="1:15" x14ac:dyDescent="0.3">
      <c r="A23">
        <v>55</v>
      </c>
      <c r="B23">
        <v>0.12280648213141271</v>
      </c>
      <c r="C23">
        <v>0.86928922391430408</v>
      </c>
      <c r="D23" s="4">
        <f>-LN(B23)/D$3</f>
        <v>2.9127020535775121</v>
      </c>
      <c r="E23" s="4">
        <f>-LN(C23)/B$4</f>
        <v>2.9183205261118426E-2</v>
      </c>
      <c r="F23" s="8">
        <v>2</v>
      </c>
      <c r="G23" s="4">
        <v>7.0497874926130368</v>
      </c>
      <c r="H23" s="4">
        <f>IF(G23&gt;MAX(I$8:I22),G23,MAX(I$8:I22))</f>
        <v>7.0497874926130368</v>
      </c>
      <c r="I23" s="4">
        <f t="shared" si="1"/>
        <v>7.0789706978741549</v>
      </c>
      <c r="J23" s="4">
        <f t="shared" si="2"/>
        <v>0</v>
      </c>
      <c r="K23" s="4">
        <f t="shared" si="3"/>
        <v>2.9183205261118061E-2</v>
      </c>
      <c r="L23">
        <f t="shared" si="4"/>
        <v>16</v>
      </c>
      <c r="M23">
        <f t="shared" si="5"/>
        <v>1</v>
      </c>
      <c r="N23">
        <f t="shared" si="6"/>
        <v>1</v>
      </c>
      <c r="O23">
        <f t="shared" si="7"/>
        <v>1</v>
      </c>
    </row>
    <row r="24" spans="1:15" x14ac:dyDescent="0.3">
      <c r="A24">
        <v>266</v>
      </c>
      <c r="B24">
        <v>3.4730063783684803E-2</v>
      </c>
      <c r="C24">
        <v>0.74047059541611993</v>
      </c>
      <c r="D24" s="4">
        <f>-LN(B24)/F$3</f>
        <v>1.4000623231954616</v>
      </c>
      <c r="E24" s="4">
        <f>-LN(C24)/B$4</f>
        <v>6.2597782324250853E-2</v>
      </c>
      <c r="F24" s="8">
        <v>3</v>
      </c>
      <c r="G24" s="4">
        <v>7.7593602957547327</v>
      </c>
      <c r="H24" s="4">
        <f>IF(G24&gt;MAX(I$8:I23),G24,MAX(I$8:I23))</f>
        <v>7.7593602957547327</v>
      </c>
      <c r="I24" s="4">
        <f t="shared" si="1"/>
        <v>7.8219580780789837</v>
      </c>
      <c r="J24" s="4">
        <f t="shared" si="2"/>
        <v>0</v>
      </c>
      <c r="K24" s="4">
        <f t="shared" si="3"/>
        <v>6.259778232425095E-2</v>
      </c>
      <c r="L24">
        <f t="shared" si="4"/>
        <v>17</v>
      </c>
      <c r="M24">
        <f t="shared" si="5"/>
        <v>1</v>
      </c>
      <c r="N24">
        <f t="shared" si="6"/>
        <v>1</v>
      </c>
      <c r="O24">
        <f t="shared" si="7"/>
        <v>1</v>
      </c>
    </row>
    <row r="25" spans="1:15" x14ac:dyDescent="0.3">
      <c r="A25">
        <v>267</v>
      </c>
      <c r="B25">
        <v>0.25144199957274088</v>
      </c>
      <c r="C25">
        <v>0.50950651570177308</v>
      </c>
      <c r="D25" s="4">
        <f>-LN(B25)/F$3</f>
        <v>0.57522622251658084</v>
      </c>
      <c r="E25" s="4">
        <f>-LN(C25)/B$4</f>
        <v>0.14048179957867274</v>
      </c>
      <c r="F25" s="8">
        <v>3</v>
      </c>
      <c r="G25" s="4">
        <v>8.3345865182713137</v>
      </c>
      <c r="H25" s="4">
        <f>IF(G25&gt;MAX(I$8:I24),G25,MAX(I$8:I24))</f>
        <v>8.3345865182713137</v>
      </c>
      <c r="I25" s="4">
        <f t="shared" si="1"/>
        <v>8.4750683178499866</v>
      </c>
      <c r="J25" s="4">
        <f t="shared" si="2"/>
        <v>0</v>
      </c>
      <c r="K25" s="4">
        <f t="shared" si="3"/>
        <v>0.14048179957867291</v>
      </c>
      <c r="L25">
        <f t="shared" si="4"/>
        <v>18</v>
      </c>
      <c r="M25">
        <f t="shared" si="5"/>
        <v>1</v>
      </c>
      <c r="N25">
        <f t="shared" si="6"/>
        <v>1</v>
      </c>
      <c r="O25">
        <f t="shared" si="7"/>
        <v>1</v>
      </c>
    </row>
    <row r="26" spans="1:15" x14ac:dyDescent="0.3">
      <c r="A26">
        <v>268</v>
      </c>
      <c r="B26">
        <v>0.21680349131748405</v>
      </c>
      <c r="C26">
        <v>0.97463911862544639</v>
      </c>
      <c r="D26" s="4">
        <f>-LN(B26)/F$3</f>
        <v>0.63698496070140753</v>
      </c>
      <c r="E26" s="4">
        <f>-LN(C26)/B$4</f>
        <v>5.351669009206938E-3</v>
      </c>
      <c r="F26" s="8">
        <v>3</v>
      </c>
      <c r="G26" s="4">
        <v>8.9715714789727219</v>
      </c>
      <c r="H26" s="4">
        <f>IF(G26&gt;MAX(I$8:I25),G26,MAX(I$8:I25))</f>
        <v>8.9715714789727219</v>
      </c>
      <c r="I26" s="4">
        <f t="shared" si="1"/>
        <v>8.9769231479819283</v>
      </c>
      <c r="J26" s="4">
        <f t="shared" si="2"/>
        <v>0</v>
      </c>
      <c r="K26" s="4">
        <f t="shared" si="3"/>
        <v>5.3516690092063612E-3</v>
      </c>
      <c r="L26">
        <f t="shared" si="4"/>
        <v>19</v>
      </c>
      <c r="M26">
        <f t="shared" si="5"/>
        <v>1</v>
      </c>
      <c r="N26">
        <f t="shared" si="6"/>
        <v>1</v>
      </c>
      <c r="O26">
        <f t="shared" si="7"/>
        <v>1</v>
      </c>
    </row>
    <row r="27" spans="1:15" x14ac:dyDescent="0.3">
      <c r="A27">
        <v>269</v>
      </c>
      <c r="B27">
        <v>0.62218085268715473</v>
      </c>
      <c r="C27">
        <v>0.27942747276223029</v>
      </c>
      <c r="D27" s="4">
        <f>-LN(B27)/F$3</f>
        <v>0.19771852856593541</v>
      </c>
      <c r="E27" s="4">
        <f>-LN(C27)/B$4</f>
        <v>0.2656276061006097</v>
      </c>
      <c r="F27" s="8">
        <v>3</v>
      </c>
      <c r="G27" s="4">
        <v>9.1692900075386579</v>
      </c>
      <c r="H27" s="4">
        <f>IF(G27&gt;MAX(I$8:I26),G27,MAX(I$8:I26))</f>
        <v>9.1692900075386579</v>
      </c>
      <c r="I27" s="4">
        <f t="shared" si="1"/>
        <v>9.4349176136392678</v>
      </c>
      <c r="J27" s="4">
        <f t="shared" si="2"/>
        <v>0</v>
      </c>
      <c r="K27" s="4">
        <f t="shared" si="3"/>
        <v>0.26562760610060998</v>
      </c>
      <c r="L27">
        <f t="shared" si="4"/>
        <v>20</v>
      </c>
      <c r="M27">
        <f t="shared" si="5"/>
        <v>1</v>
      </c>
      <c r="N27">
        <f t="shared" si="6"/>
        <v>1</v>
      </c>
      <c r="O27">
        <f t="shared" si="7"/>
        <v>1</v>
      </c>
    </row>
    <row r="28" spans="1:15" x14ac:dyDescent="0.3">
      <c r="A28">
        <v>270</v>
      </c>
      <c r="B28">
        <v>0.55772576067384871</v>
      </c>
      <c r="C28">
        <v>0.71321756645405443</v>
      </c>
      <c r="D28" s="4">
        <f>-LN(B28)/F$3</f>
        <v>0.24328662739058524</v>
      </c>
      <c r="E28" s="4">
        <f>-LN(C28)/B$4</f>
        <v>7.0410158921350038E-2</v>
      </c>
      <c r="F28" s="8">
        <v>3</v>
      </c>
      <c r="G28" s="4">
        <v>9.412576634929243</v>
      </c>
      <c r="H28" s="4">
        <f>IF(G28&gt;MAX(I$8:I27),G28,MAX(I$8:I27))</f>
        <v>9.4349176136392678</v>
      </c>
      <c r="I28" s="4">
        <f t="shared" si="1"/>
        <v>9.5053277725606176</v>
      </c>
      <c r="J28" s="4">
        <f t="shared" si="2"/>
        <v>2.2340978710024828E-2</v>
      </c>
      <c r="K28" s="4">
        <f t="shared" si="3"/>
        <v>7.0410158921349719E-2</v>
      </c>
      <c r="L28">
        <f t="shared" si="4"/>
        <v>21</v>
      </c>
      <c r="M28">
        <f t="shared" si="5"/>
        <v>1</v>
      </c>
      <c r="N28">
        <f t="shared" si="6"/>
        <v>1</v>
      </c>
      <c r="O28">
        <f t="shared" si="7"/>
        <v>1</v>
      </c>
    </row>
    <row r="29" spans="1:15" x14ac:dyDescent="0.3">
      <c r="A29">
        <v>271</v>
      </c>
      <c r="B29">
        <v>0.62779625843073827</v>
      </c>
      <c r="C29">
        <v>0.52116458632160401</v>
      </c>
      <c r="D29" s="4">
        <f>-LN(B29)/F$3</f>
        <v>0.19397483100121238</v>
      </c>
      <c r="E29" s="4">
        <f>-LN(C29)/B$4</f>
        <v>0.13576862134753021</v>
      </c>
      <c r="F29" s="8">
        <v>3</v>
      </c>
      <c r="G29" s="4">
        <v>9.6065514659304547</v>
      </c>
      <c r="H29" s="4">
        <f>IF(G29&gt;MAX(I$8:I28),G29,MAX(I$8:I28))</f>
        <v>9.6065514659304547</v>
      </c>
      <c r="I29" s="4">
        <f t="shared" si="1"/>
        <v>9.7423200872779852</v>
      </c>
      <c r="J29" s="4">
        <f t="shared" si="2"/>
        <v>0</v>
      </c>
      <c r="K29" s="4">
        <f t="shared" si="3"/>
        <v>0.13576862134753043</v>
      </c>
      <c r="L29">
        <f t="shared" si="4"/>
        <v>22</v>
      </c>
      <c r="M29">
        <f t="shared" si="5"/>
        <v>1</v>
      </c>
      <c r="N29">
        <f t="shared" si="6"/>
        <v>1</v>
      </c>
      <c r="O29">
        <f t="shared" si="7"/>
        <v>1</v>
      </c>
    </row>
    <row r="30" spans="1:15" x14ac:dyDescent="0.3">
      <c r="A30">
        <v>56</v>
      </c>
      <c r="B30">
        <v>0.11450544755394147</v>
      </c>
      <c r="C30">
        <v>0.41074861903744619</v>
      </c>
      <c r="D30" s="4">
        <f>-LN(B30)/D$3</f>
        <v>3.0099067780962065</v>
      </c>
      <c r="E30" s="4">
        <f>-LN(C30)/B$4</f>
        <v>0.18536955919201423</v>
      </c>
      <c r="F30" s="8">
        <v>2</v>
      </c>
      <c r="G30" s="4">
        <v>10.059694270709244</v>
      </c>
      <c r="H30" s="4">
        <f>IF(G30&gt;MAX(I$8:I29),G30,MAX(I$8:I29))</f>
        <v>10.059694270709244</v>
      </c>
      <c r="I30" s="4">
        <f t="shared" si="1"/>
        <v>10.245063829901259</v>
      </c>
      <c r="J30" s="4">
        <f t="shared" si="2"/>
        <v>0</v>
      </c>
      <c r="K30" s="4">
        <f t="shared" si="3"/>
        <v>0.18536955919201503</v>
      </c>
      <c r="L30">
        <f t="shared" si="4"/>
        <v>23</v>
      </c>
      <c r="M30">
        <f t="shared" si="5"/>
        <v>1</v>
      </c>
      <c r="N30">
        <f t="shared" si="6"/>
        <v>1</v>
      </c>
      <c r="O30">
        <f t="shared" si="7"/>
        <v>1</v>
      </c>
    </row>
    <row r="31" spans="1:15" x14ac:dyDescent="0.3">
      <c r="A31">
        <v>272</v>
      </c>
      <c r="B31">
        <v>0.29276406140324107</v>
      </c>
      <c r="C31">
        <v>0.80813013092440567</v>
      </c>
      <c r="D31" s="4">
        <f>-LN(B31)/F$3</f>
        <v>0.51182843564059843</v>
      </c>
      <c r="E31" s="4">
        <f>-LN(C31)/B$4</f>
        <v>4.438170423009153E-2</v>
      </c>
      <c r="F31" s="8">
        <v>3</v>
      </c>
      <c r="G31" s="4">
        <v>10.118379901571053</v>
      </c>
      <c r="H31" s="4">
        <f>IF(G31&gt;MAX(I$8:I30),G31,MAX(I$8:I30))</f>
        <v>10.245063829901259</v>
      </c>
      <c r="I31" s="4">
        <f t="shared" si="1"/>
        <v>10.28944553413135</v>
      </c>
      <c r="J31" s="4">
        <f t="shared" si="2"/>
        <v>0.12668392833020548</v>
      </c>
      <c r="K31" s="4">
        <f t="shared" si="3"/>
        <v>4.4381704230090691E-2</v>
      </c>
      <c r="L31">
        <f t="shared" si="4"/>
        <v>24</v>
      </c>
      <c r="M31">
        <f t="shared" si="5"/>
        <v>1</v>
      </c>
      <c r="N31">
        <f t="shared" si="6"/>
        <v>1</v>
      </c>
      <c r="O31">
        <f t="shared" si="7"/>
        <v>1</v>
      </c>
    </row>
    <row r="32" spans="1:15" x14ac:dyDescent="0.3">
      <c r="A32">
        <v>273</v>
      </c>
      <c r="B32">
        <v>0.65617847224341563</v>
      </c>
      <c r="C32">
        <v>0.19919431134983367</v>
      </c>
      <c r="D32" s="4">
        <f>-LN(B32)/F$3</f>
        <v>0.17555102737223124</v>
      </c>
      <c r="E32" s="4">
        <f>-LN(C32)/B$4</f>
        <v>0.33614051910836801</v>
      </c>
      <c r="F32" s="8">
        <v>3</v>
      </c>
      <c r="G32" s="4">
        <v>10.293930928943285</v>
      </c>
      <c r="H32" s="4">
        <f>IF(G32&gt;MAX(I$8:I31),G32,MAX(I$8:I31))</f>
        <v>10.293930928943285</v>
      </c>
      <c r="I32" s="4">
        <f t="shared" si="1"/>
        <v>10.630071448051652</v>
      </c>
      <c r="J32" s="4">
        <f t="shared" si="2"/>
        <v>0</v>
      </c>
      <c r="K32" s="4">
        <f t="shared" si="3"/>
        <v>0.33614051910836729</v>
      </c>
      <c r="L32">
        <f t="shared" si="4"/>
        <v>25</v>
      </c>
      <c r="M32">
        <f t="shared" si="5"/>
        <v>1</v>
      </c>
      <c r="N32">
        <f t="shared" si="6"/>
        <v>1</v>
      </c>
      <c r="O32">
        <f t="shared" si="7"/>
        <v>1</v>
      </c>
    </row>
    <row r="33" spans="1:22" x14ac:dyDescent="0.3">
      <c r="A33">
        <v>274</v>
      </c>
      <c r="B33">
        <v>3.9490951261940369E-2</v>
      </c>
      <c r="C33">
        <v>0.61720633564256722</v>
      </c>
      <c r="D33" s="4">
        <f>-LN(B33)/F$3</f>
        <v>1.3465348813727243</v>
      </c>
      <c r="E33" s="4">
        <f>-LN(C33)/B$4</f>
        <v>0.10053164446016664</v>
      </c>
      <c r="F33" s="8">
        <v>3</v>
      </c>
      <c r="G33" s="4">
        <v>11.640465810316009</v>
      </c>
      <c r="H33" s="4">
        <f>IF(G33&gt;MAX(I$8:I32),G33,MAX(I$8:I32))</f>
        <v>11.640465810316009</v>
      </c>
      <c r="I33" s="4">
        <f t="shared" si="1"/>
        <v>11.740997454776176</v>
      </c>
      <c r="J33" s="4">
        <f t="shared" si="2"/>
        <v>0</v>
      </c>
      <c r="K33" s="4">
        <f t="shared" si="3"/>
        <v>0.10053164446016716</v>
      </c>
      <c r="L33">
        <f t="shared" si="4"/>
        <v>26</v>
      </c>
      <c r="M33">
        <f t="shared" si="5"/>
        <v>1</v>
      </c>
      <c r="N33">
        <f t="shared" si="6"/>
        <v>1</v>
      </c>
      <c r="O33">
        <f t="shared" si="7"/>
        <v>1</v>
      </c>
    </row>
    <row r="34" spans="1:22" x14ac:dyDescent="0.3">
      <c r="A34">
        <v>275</v>
      </c>
      <c r="B34">
        <v>0.32389294106875821</v>
      </c>
      <c r="C34">
        <v>4.7883541367839594E-2</v>
      </c>
      <c r="D34" s="4">
        <f>-LN(B34)/F$3</f>
        <v>0.46972593608065061</v>
      </c>
      <c r="E34" s="4">
        <f>-LN(C34)/B$4</f>
        <v>0.63312154950465649</v>
      </c>
      <c r="F34" s="8">
        <v>3</v>
      </c>
      <c r="G34" s="4">
        <v>12.110191746396659</v>
      </c>
      <c r="H34" s="4">
        <f>IF(G34&gt;MAX(I$8:I33),G34,MAX(I$8:I33))</f>
        <v>12.110191746396659</v>
      </c>
      <c r="I34" s="4">
        <f t="shared" si="1"/>
        <v>12.743313295901315</v>
      </c>
      <c r="J34" s="4">
        <f t="shared" si="2"/>
        <v>0</v>
      </c>
      <c r="K34" s="4">
        <f t="shared" si="3"/>
        <v>0.63312154950465604</v>
      </c>
      <c r="L34">
        <f t="shared" si="4"/>
        <v>27</v>
      </c>
      <c r="M34">
        <f t="shared" si="5"/>
        <v>1</v>
      </c>
      <c r="N34">
        <f t="shared" si="6"/>
        <v>1</v>
      </c>
      <c r="O34">
        <f t="shared" si="7"/>
        <v>1</v>
      </c>
    </row>
    <row r="35" spans="1:22" x14ac:dyDescent="0.3">
      <c r="A35">
        <v>276</v>
      </c>
      <c r="B35">
        <v>0.10254219183935057</v>
      </c>
      <c r="C35">
        <v>0.82631916257210003</v>
      </c>
      <c r="D35" s="4">
        <f>-LN(B35)/F$3</f>
        <v>0.94895039058255581</v>
      </c>
      <c r="E35" s="4">
        <f>-LN(C35)/B$4</f>
        <v>3.9744621818101164E-2</v>
      </c>
      <c r="F35" s="8">
        <v>3</v>
      </c>
      <c r="G35" s="4">
        <v>13.059142136979215</v>
      </c>
      <c r="H35" s="4">
        <f>IF(G35&gt;MAX(I$8:I34),G35,MAX(I$8:I34))</f>
        <v>13.059142136979215</v>
      </c>
      <c r="I35" s="4">
        <f t="shared" si="1"/>
        <v>13.098886758797317</v>
      </c>
      <c r="J35" s="4">
        <f t="shared" si="2"/>
        <v>0</v>
      </c>
      <c r="K35" s="4">
        <f t="shared" si="3"/>
        <v>3.9744621818101677E-2</v>
      </c>
      <c r="L35">
        <f t="shared" si="4"/>
        <v>28</v>
      </c>
      <c r="M35">
        <f t="shared" si="5"/>
        <v>1</v>
      </c>
      <c r="N35">
        <f t="shared" si="6"/>
        <v>1</v>
      </c>
      <c r="O35">
        <f t="shared" si="7"/>
        <v>1</v>
      </c>
      <c r="V35" s="4"/>
    </row>
    <row r="36" spans="1:22" x14ac:dyDescent="0.3">
      <c r="A36">
        <v>277</v>
      </c>
      <c r="B36">
        <v>0.56575212866603597</v>
      </c>
      <c r="C36">
        <v>0.40601825006866665</v>
      </c>
      <c r="D36" s="4">
        <f>-LN(B36)/F$3</f>
        <v>0.23733301329983578</v>
      </c>
      <c r="E36" s="4">
        <f>-LN(C36)/B$4</f>
        <v>0.18778274364221256</v>
      </c>
      <c r="F36" s="8">
        <v>3</v>
      </c>
      <c r="G36" s="4">
        <v>13.296475150279051</v>
      </c>
      <c r="H36" s="4">
        <f>IF(G36&gt;MAX(I$8:I35),G36,MAX(I$8:I35))</f>
        <v>13.296475150279051</v>
      </c>
      <c r="I36" s="4">
        <f t="shared" si="1"/>
        <v>13.484257893921264</v>
      </c>
      <c r="J36" s="4">
        <f t="shared" si="2"/>
        <v>0</v>
      </c>
      <c r="K36" s="4">
        <f t="shared" si="3"/>
        <v>0.18778274364221303</v>
      </c>
      <c r="L36">
        <f t="shared" si="4"/>
        <v>29</v>
      </c>
      <c r="M36">
        <f t="shared" si="5"/>
        <v>1</v>
      </c>
      <c r="N36">
        <f t="shared" si="6"/>
        <v>1</v>
      </c>
      <c r="O36">
        <f t="shared" si="7"/>
        <v>1</v>
      </c>
      <c r="V36" s="4"/>
    </row>
    <row r="37" spans="1:22" x14ac:dyDescent="0.3">
      <c r="A37">
        <v>278</v>
      </c>
      <c r="B37">
        <v>0.19412823877681815</v>
      </c>
      <c r="C37">
        <v>4.263435773796808E-2</v>
      </c>
      <c r="D37" s="4">
        <f>-LN(B37)/F$3</f>
        <v>0.68301513069857478</v>
      </c>
      <c r="E37" s="4">
        <f>-LN(C37)/B$4</f>
        <v>0.65731142314550461</v>
      </c>
      <c r="F37" s="8">
        <v>3</v>
      </c>
      <c r="G37" s="4">
        <v>13.979490280977625</v>
      </c>
      <c r="H37" s="4">
        <f>IF(G37&gt;MAX(I$8:I36),G37,MAX(I$8:I36))</f>
        <v>13.979490280977625</v>
      </c>
      <c r="I37" s="4">
        <f t="shared" si="1"/>
        <v>14.63680170412313</v>
      </c>
      <c r="J37" s="4">
        <f t="shared" si="2"/>
        <v>0</v>
      </c>
      <c r="K37" s="4">
        <f t="shared" si="3"/>
        <v>0.65731142314550439</v>
      </c>
      <c r="L37">
        <f t="shared" si="4"/>
        <v>30</v>
      </c>
      <c r="M37">
        <f t="shared" si="5"/>
        <v>1</v>
      </c>
      <c r="N37">
        <f t="shared" si="6"/>
        <v>1</v>
      </c>
      <c r="O37">
        <f t="shared" si="7"/>
        <v>1</v>
      </c>
      <c r="V37" s="4"/>
    </row>
    <row r="38" spans="1:22" x14ac:dyDescent="0.3">
      <c r="A38">
        <v>279</v>
      </c>
      <c r="B38">
        <v>0.50843836787011321</v>
      </c>
      <c r="C38">
        <v>0.14368114261299478</v>
      </c>
      <c r="D38" s="4">
        <f>-LN(B38)/F$3</f>
        <v>0.28183803109772926</v>
      </c>
      <c r="E38" s="4">
        <f>-LN(C38)/B$4</f>
        <v>0.40419973374483681</v>
      </c>
      <c r="F38" s="8">
        <v>3</v>
      </c>
      <c r="G38" s="4">
        <v>14.261328312075355</v>
      </c>
      <c r="H38" s="4">
        <f>IF(G38&gt;MAX(I$8:I37),G38,MAX(I$8:I37))</f>
        <v>14.63680170412313</v>
      </c>
      <c r="I38" s="4">
        <f t="shared" si="1"/>
        <v>15.041001437867967</v>
      </c>
      <c r="J38" s="4">
        <f t="shared" si="2"/>
        <v>0.37547339204777508</v>
      </c>
      <c r="K38" s="4">
        <f t="shared" si="3"/>
        <v>0.40419973374483753</v>
      </c>
      <c r="L38">
        <f t="shared" si="4"/>
        <v>31</v>
      </c>
      <c r="M38">
        <f t="shared" si="5"/>
        <v>1</v>
      </c>
      <c r="N38">
        <f t="shared" si="6"/>
        <v>1</v>
      </c>
      <c r="O38">
        <f t="shared" si="7"/>
        <v>1</v>
      </c>
      <c r="V38" s="4"/>
    </row>
    <row r="39" spans="1:22" x14ac:dyDescent="0.3">
      <c r="A39">
        <v>280</v>
      </c>
      <c r="B39">
        <v>0.70693075350199897</v>
      </c>
      <c r="C39">
        <v>0.89318521683400987</v>
      </c>
      <c r="D39" s="4">
        <f>-LN(B39)/F$3</f>
        <v>0.14450940083737646</v>
      </c>
      <c r="E39" s="4">
        <f>-LN(C39)/B$4</f>
        <v>2.3533606238230316E-2</v>
      </c>
      <c r="F39" s="8">
        <v>3</v>
      </c>
      <c r="G39" s="4">
        <v>14.405837712912732</v>
      </c>
      <c r="H39" s="4">
        <f>IF(G39&gt;MAX(I$8:I38),G39,MAX(I$8:I38))</f>
        <v>15.041001437867967</v>
      </c>
      <c r="I39" s="4">
        <f t="shared" si="1"/>
        <v>15.064535044106197</v>
      </c>
      <c r="J39" s="4">
        <f t="shared" si="2"/>
        <v>0.63516372495523576</v>
      </c>
      <c r="K39" s="4">
        <f t="shared" si="3"/>
        <v>2.3533606238229865E-2</v>
      </c>
      <c r="L39">
        <f t="shared" si="4"/>
        <v>32</v>
      </c>
      <c r="M39">
        <f t="shared" si="5"/>
        <v>1</v>
      </c>
      <c r="N39">
        <f t="shared" si="6"/>
        <v>1</v>
      </c>
      <c r="O39">
        <f t="shared" si="7"/>
        <v>1</v>
      </c>
      <c r="V39" s="4"/>
    </row>
    <row r="40" spans="1:22" x14ac:dyDescent="0.3">
      <c r="A40">
        <v>281</v>
      </c>
      <c r="B40">
        <v>0.96816919461653494</v>
      </c>
      <c r="C40">
        <v>0.73036896877956481</v>
      </c>
      <c r="D40" s="4">
        <f>-LN(B40)/F$3</f>
        <v>1.3478507980072343E-2</v>
      </c>
      <c r="E40" s="4">
        <f>-LN(C40)/B$4</f>
        <v>6.5459465801137803E-2</v>
      </c>
      <c r="F40" s="8">
        <v>3</v>
      </c>
      <c r="G40" s="4">
        <v>14.419316220892805</v>
      </c>
      <c r="H40" s="4">
        <f>IF(G40&gt;MAX(I$8:I39),G40,MAX(I$8:I39))</f>
        <v>15.064535044106197</v>
      </c>
      <c r="I40" s="4">
        <f t="shared" si="1"/>
        <v>15.129994509907334</v>
      </c>
      <c r="J40" s="4">
        <f t="shared" si="2"/>
        <v>0.64521882321339241</v>
      </c>
      <c r="K40" s="4">
        <f t="shared" si="3"/>
        <v>6.5459465801136929E-2</v>
      </c>
      <c r="L40">
        <f t="shared" si="4"/>
        <v>33</v>
      </c>
      <c r="M40">
        <f t="shared" si="5"/>
        <v>1</v>
      </c>
      <c r="N40">
        <f t="shared" si="6"/>
        <v>1</v>
      </c>
      <c r="O40">
        <f t="shared" si="7"/>
        <v>1</v>
      </c>
      <c r="V40" s="4"/>
    </row>
    <row r="41" spans="1:22" x14ac:dyDescent="0.3">
      <c r="A41">
        <v>282</v>
      </c>
      <c r="B41">
        <v>0.27216406750694294</v>
      </c>
      <c r="C41">
        <v>0.73100985747856073</v>
      </c>
      <c r="D41" s="4">
        <f>-LN(B41)/F$3</f>
        <v>0.54222925215331752</v>
      </c>
      <c r="E41" s="4">
        <f>-LN(C41)/B$4</f>
        <v>6.527673633343492E-2</v>
      </c>
      <c r="F41" s="8">
        <v>3</v>
      </c>
      <c r="G41" s="4">
        <v>14.961545473046122</v>
      </c>
      <c r="H41" s="4">
        <f>IF(G41&gt;MAX(I$8:I40),G41,MAX(I$8:I40))</f>
        <v>15.129994509907334</v>
      </c>
      <c r="I41" s="4">
        <f t="shared" si="1"/>
        <v>15.195271246240768</v>
      </c>
      <c r="J41" s="4">
        <f t="shared" si="2"/>
        <v>0.16844903686121171</v>
      </c>
      <c r="K41" s="4">
        <f t="shared" si="3"/>
        <v>6.5276736333434116E-2</v>
      </c>
      <c r="L41">
        <f t="shared" si="4"/>
        <v>34</v>
      </c>
      <c r="M41">
        <f t="shared" si="5"/>
        <v>1</v>
      </c>
      <c r="N41">
        <f t="shared" si="6"/>
        <v>1</v>
      </c>
      <c r="O41">
        <f t="shared" si="7"/>
        <v>1</v>
      </c>
      <c r="V41" s="4"/>
    </row>
    <row r="42" spans="1:22" x14ac:dyDescent="0.3">
      <c r="A42">
        <v>283</v>
      </c>
      <c r="B42">
        <v>0.62382885219885864</v>
      </c>
      <c r="C42">
        <v>0.38544877468184452</v>
      </c>
      <c r="D42" s="4">
        <f>-LN(B42)/F$3</f>
        <v>0.19661634314808607</v>
      </c>
      <c r="E42" s="4">
        <f>-LN(C42)/B$4</f>
        <v>0.19861395312725982</v>
      </c>
      <c r="F42" s="8">
        <v>3</v>
      </c>
      <c r="G42" s="4">
        <v>15.158161816194209</v>
      </c>
      <c r="H42" s="4">
        <f>IF(G42&gt;MAX(I$8:I41),G42,MAX(I$8:I41))</f>
        <v>15.195271246240768</v>
      </c>
      <c r="I42" s="4">
        <f t="shared" si="1"/>
        <v>15.393885199368029</v>
      </c>
      <c r="J42" s="4">
        <f t="shared" si="2"/>
        <v>3.7109430046559311E-2</v>
      </c>
      <c r="K42" s="4">
        <f t="shared" si="3"/>
        <v>0.1986139531272606</v>
      </c>
      <c r="L42">
        <f t="shared" si="4"/>
        <v>35</v>
      </c>
      <c r="M42">
        <f t="shared" si="5"/>
        <v>1</v>
      </c>
      <c r="N42">
        <f t="shared" si="6"/>
        <v>1</v>
      </c>
      <c r="O42">
        <f t="shared" si="7"/>
        <v>1</v>
      </c>
    </row>
    <row r="43" spans="1:22" x14ac:dyDescent="0.3">
      <c r="A43">
        <v>284</v>
      </c>
      <c r="B43">
        <v>0.69716483046967981</v>
      </c>
      <c r="C43">
        <v>0.37434003723258158</v>
      </c>
      <c r="D43" s="4">
        <f>-LN(B43)/F$3</f>
        <v>0.15030558773776267</v>
      </c>
      <c r="E43" s="4">
        <f>-LN(C43)/B$4</f>
        <v>0.20470639670196977</v>
      </c>
      <c r="F43" s="8">
        <v>3</v>
      </c>
      <c r="G43" s="4">
        <v>15.308467403931971</v>
      </c>
      <c r="H43" s="4">
        <f>IF(G43&gt;MAX(I$8:I42),G43,MAX(I$8:I42))</f>
        <v>15.393885199368029</v>
      </c>
      <c r="I43" s="4">
        <f t="shared" si="1"/>
        <v>15.598591596069998</v>
      </c>
      <c r="J43" s="4">
        <f t="shared" si="2"/>
        <v>8.5417795436057986E-2</v>
      </c>
      <c r="K43" s="4">
        <f t="shared" si="3"/>
        <v>0.20470639670196888</v>
      </c>
      <c r="L43">
        <f t="shared" si="4"/>
        <v>36</v>
      </c>
      <c r="M43">
        <f t="shared" si="5"/>
        <v>1</v>
      </c>
      <c r="N43">
        <f t="shared" si="6"/>
        <v>1</v>
      </c>
      <c r="O43">
        <f t="shared" si="7"/>
        <v>1</v>
      </c>
    </row>
    <row r="44" spans="1:22" x14ac:dyDescent="0.3">
      <c r="A44">
        <v>285</v>
      </c>
      <c r="B44">
        <v>0.83410138248847931</v>
      </c>
      <c r="C44">
        <v>0.28687398907437361</v>
      </c>
      <c r="D44" s="4">
        <f>-LN(B44)/F$3</f>
        <v>7.558346761443073E-2</v>
      </c>
      <c r="E44" s="4">
        <f>-LN(C44)/B$4</f>
        <v>0.26014837960360182</v>
      </c>
      <c r="F44" s="8">
        <v>3</v>
      </c>
      <c r="G44" s="4">
        <v>15.384050871546401</v>
      </c>
      <c r="H44" s="4">
        <f>IF(G44&gt;MAX(I$8:I43),G44,MAX(I$8:I43))</f>
        <v>15.598591596069998</v>
      </c>
      <c r="I44" s="4">
        <f t="shared" si="1"/>
        <v>15.858739975673599</v>
      </c>
      <c r="J44" s="4">
        <f t="shared" si="2"/>
        <v>0.21454072452359618</v>
      </c>
      <c r="K44" s="4">
        <f t="shared" si="3"/>
        <v>0.26014837960360104</v>
      </c>
      <c r="L44">
        <f t="shared" si="4"/>
        <v>37</v>
      </c>
      <c r="M44">
        <f t="shared" si="5"/>
        <v>1</v>
      </c>
      <c r="N44">
        <f t="shared" si="6"/>
        <v>1</v>
      </c>
      <c r="O44">
        <f t="shared" si="7"/>
        <v>1</v>
      </c>
    </row>
    <row r="45" spans="1:22" x14ac:dyDescent="0.3">
      <c r="A45">
        <v>286</v>
      </c>
      <c r="B45">
        <v>0.62746055482650231</v>
      </c>
      <c r="C45">
        <v>0.20401623584704123</v>
      </c>
      <c r="D45" s="4">
        <f>-LN(B45)/F$3</f>
        <v>0.19419769616095101</v>
      </c>
      <c r="E45" s="4">
        <f>-LN(C45)/B$4</f>
        <v>0.33115743767069594</v>
      </c>
      <c r="F45" s="8">
        <v>3</v>
      </c>
      <c r="G45" s="4">
        <v>15.578248567707352</v>
      </c>
      <c r="H45" s="4">
        <f>IF(G45&gt;MAX(I$8:I44),G45,MAX(I$8:I44))</f>
        <v>15.858739975673599</v>
      </c>
      <c r="I45" s="4">
        <f t="shared" si="1"/>
        <v>16.189897413344294</v>
      </c>
      <c r="J45" s="4">
        <f t="shared" si="2"/>
        <v>0.28049140796624705</v>
      </c>
      <c r="K45" s="4">
        <f t="shared" si="3"/>
        <v>0.33115743767069539</v>
      </c>
      <c r="L45">
        <f t="shared" si="4"/>
        <v>38</v>
      </c>
      <c r="M45">
        <f t="shared" si="5"/>
        <v>1</v>
      </c>
      <c r="N45">
        <f t="shared" si="6"/>
        <v>1</v>
      </c>
      <c r="O45">
        <f t="shared" si="7"/>
        <v>1</v>
      </c>
    </row>
    <row r="46" spans="1:22" x14ac:dyDescent="0.3">
      <c r="A46">
        <v>287</v>
      </c>
      <c r="B46">
        <v>0.31003753776665549</v>
      </c>
      <c r="C46">
        <v>0.11078218939786981</v>
      </c>
      <c r="D46" s="4">
        <f>-LN(B46)/F$3</f>
        <v>0.48794245802659952</v>
      </c>
      <c r="E46" s="4">
        <f>-LN(C46)/B$4</f>
        <v>0.4583727631451015</v>
      </c>
      <c r="F46" s="8">
        <v>3</v>
      </c>
      <c r="G46" s="4">
        <v>16.06619102573395</v>
      </c>
      <c r="H46" s="4">
        <f>IF(G46&gt;MAX(I$8:I45),G46,MAX(I$8:I45))</f>
        <v>16.189897413344294</v>
      </c>
      <c r="I46" s="4">
        <f t="shared" si="1"/>
        <v>16.648270176489394</v>
      </c>
      <c r="J46" s="4">
        <f t="shared" si="2"/>
        <v>0.12370638761034414</v>
      </c>
      <c r="K46" s="4">
        <f t="shared" si="3"/>
        <v>0.45837276314509978</v>
      </c>
      <c r="L46">
        <f t="shared" si="4"/>
        <v>39</v>
      </c>
      <c r="M46">
        <f t="shared" si="5"/>
        <v>1</v>
      </c>
      <c r="N46">
        <f t="shared" si="6"/>
        <v>1</v>
      </c>
      <c r="O46">
        <f t="shared" si="7"/>
        <v>1</v>
      </c>
    </row>
    <row r="47" spans="1:22" x14ac:dyDescent="0.3">
      <c r="A47">
        <v>288</v>
      </c>
      <c r="B47">
        <v>0.54826502273628952</v>
      </c>
      <c r="C47">
        <v>4.8219244972075567E-2</v>
      </c>
      <c r="D47" s="4">
        <f>-LN(B47)/F$3</f>
        <v>0.25041520450323534</v>
      </c>
      <c r="E47" s="4">
        <f>-LN(C47)/B$4</f>
        <v>0.63166605506966067</v>
      </c>
      <c r="F47" s="8">
        <v>3</v>
      </c>
      <c r="G47" s="4">
        <v>16.316606230237184</v>
      </c>
      <c r="H47" s="4">
        <f>IF(G47&gt;MAX(I$8:I46),G47,MAX(I$8:I46))</f>
        <v>16.648270176489394</v>
      </c>
      <c r="I47" s="4">
        <f t="shared" si="1"/>
        <v>17.279936231559056</v>
      </c>
      <c r="J47" s="4">
        <f t="shared" si="2"/>
        <v>0.33166394625220974</v>
      </c>
      <c r="K47" s="4">
        <f t="shared" si="3"/>
        <v>0.63166605506966178</v>
      </c>
      <c r="L47">
        <f t="shared" si="4"/>
        <v>40</v>
      </c>
      <c r="M47">
        <f t="shared" si="5"/>
        <v>1</v>
      </c>
      <c r="N47">
        <f t="shared" si="6"/>
        <v>1</v>
      </c>
      <c r="O47">
        <f t="shared" si="7"/>
        <v>1</v>
      </c>
    </row>
    <row r="48" spans="1:22" x14ac:dyDescent="0.3">
      <c r="A48">
        <v>57</v>
      </c>
      <c r="B48">
        <v>8.728293710135197E-3</v>
      </c>
      <c r="C48">
        <v>0.29792168950468462</v>
      </c>
      <c r="D48" s="4">
        <f>-LN(B48)/D$3</f>
        <v>6.5849796937993501</v>
      </c>
      <c r="E48" s="4">
        <f>-LN(C48)/B$4</f>
        <v>0.25227596123089396</v>
      </c>
      <c r="F48" s="8">
        <v>2</v>
      </c>
      <c r="G48" s="4">
        <v>16.644673964508595</v>
      </c>
      <c r="H48" s="4">
        <f>IF(G48&gt;MAX(I$8:I47),G48,MAX(I$8:I47))</f>
        <v>17.279936231559056</v>
      </c>
      <c r="I48" s="4">
        <f t="shared" si="1"/>
        <v>17.532212192789949</v>
      </c>
      <c r="J48" s="4">
        <f t="shared" si="2"/>
        <v>0.63526226705046085</v>
      </c>
      <c r="K48" s="4">
        <f t="shared" si="3"/>
        <v>0.25227596123089313</v>
      </c>
      <c r="L48">
        <f t="shared" si="4"/>
        <v>41</v>
      </c>
      <c r="M48">
        <f t="shared" si="5"/>
        <v>1</v>
      </c>
      <c r="N48">
        <f t="shared" si="6"/>
        <v>1</v>
      </c>
      <c r="O48">
        <f t="shared" si="7"/>
        <v>1</v>
      </c>
    </row>
    <row r="49" spans="1:15" x14ac:dyDescent="0.3">
      <c r="A49">
        <v>3</v>
      </c>
      <c r="B49">
        <v>7.3824274422437206E-2</v>
      </c>
      <c r="C49">
        <v>0.70165105136265149</v>
      </c>
      <c r="D49" s="4">
        <f>-LN(B49)/B$3</f>
        <v>10.85861533227232</v>
      </c>
      <c r="E49" s="4">
        <f>-LN(C49)/B$4</f>
        <v>7.3816474244051536E-2</v>
      </c>
      <c r="F49" s="8">
        <v>1</v>
      </c>
      <c r="G49" s="4">
        <v>17.026982031197619</v>
      </c>
      <c r="H49" s="4">
        <f>IF(G49&gt;MAX(I$8:I48),G49,MAX(I$8:I48))</f>
        <v>17.532212192789949</v>
      </c>
      <c r="I49" s="4">
        <f t="shared" si="1"/>
        <v>17.606028667034</v>
      </c>
      <c r="J49" s="4">
        <f t="shared" si="2"/>
        <v>0.50523016159232981</v>
      </c>
      <c r="K49" s="4">
        <f t="shared" si="3"/>
        <v>7.3816474244051022E-2</v>
      </c>
      <c r="L49">
        <f t="shared" si="4"/>
        <v>42</v>
      </c>
      <c r="M49">
        <f t="shared" si="5"/>
        <v>1</v>
      </c>
      <c r="N49">
        <f t="shared" si="6"/>
        <v>1</v>
      </c>
      <c r="O49">
        <f t="shared" si="7"/>
        <v>1</v>
      </c>
    </row>
    <row r="50" spans="1:15" x14ac:dyDescent="0.3">
      <c r="A50">
        <v>289</v>
      </c>
      <c r="B50">
        <v>5.3376873073519092E-2</v>
      </c>
      <c r="C50">
        <v>0.8657185583056124</v>
      </c>
      <c r="D50" s="4">
        <f>-LN(B50)/F$3</f>
        <v>1.2209907147236592</v>
      </c>
      <c r="E50" s="4">
        <f>-LN(C50)/B$4</f>
        <v>3.0040711177031876E-2</v>
      </c>
      <c r="F50" s="8">
        <v>3</v>
      </c>
      <c r="G50" s="4">
        <v>17.537596944960843</v>
      </c>
      <c r="H50" s="4">
        <f>IF(G50&gt;MAX(I$8:I49),G50,MAX(I$8:I49))</f>
        <v>17.606028667034</v>
      </c>
      <c r="I50" s="4">
        <f t="shared" si="1"/>
        <v>17.636069378211033</v>
      </c>
      <c r="J50" s="4">
        <f t="shared" si="2"/>
        <v>6.8431722073157175E-2</v>
      </c>
      <c r="K50" s="4">
        <f t="shared" si="3"/>
        <v>3.004071117703333E-2</v>
      </c>
      <c r="L50">
        <f t="shared" si="4"/>
        <v>43</v>
      </c>
      <c r="M50">
        <f t="shared" si="5"/>
        <v>1</v>
      </c>
      <c r="N50">
        <f t="shared" si="6"/>
        <v>1</v>
      </c>
      <c r="O50">
        <f t="shared" si="7"/>
        <v>1</v>
      </c>
    </row>
    <row r="51" spans="1:15" x14ac:dyDescent="0.3">
      <c r="A51">
        <v>58</v>
      </c>
      <c r="B51">
        <v>0.31333353679006315</v>
      </c>
      <c r="C51">
        <v>5.8168279061250647E-2</v>
      </c>
      <c r="D51" s="4">
        <f>-LN(B51)/D$3</f>
        <v>1.6117875598005822</v>
      </c>
      <c r="E51" s="4">
        <f>-LN(C51)/B$4</f>
        <v>0.59258648044609097</v>
      </c>
      <c r="F51" s="8">
        <v>2</v>
      </c>
      <c r="G51" s="4">
        <v>18.256461524309177</v>
      </c>
      <c r="H51" s="4">
        <f>IF(G51&gt;MAX(I$8:I50),G51,MAX(I$8:I50))</f>
        <v>18.256461524309177</v>
      </c>
      <c r="I51" s="4">
        <f t="shared" si="1"/>
        <v>18.849048004755268</v>
      </c>
      <c r="J51" s="4">
        <f t="shared" si="2"/>
        <v>0</v>
      </c>
      <c r="K51" s="4">
        <f t="shared" si="3"/>
        <v>0.59258648044609075</v>
      </c>
      <c r="L51">
        <f t="shared" si="4"/>
        <v>44</v>
      </c>
      <c r="M51">
        <f t="shared" si="5"/>
        <v>1</v>
      </c>
      <c r="N51">
        <f t="shared" si="6"/>
        <v>1</v>
      </c>
      <c r="O51">
        <f t="shared" si="7"/>
        <v>1</v>
      </c>
    </row>
    <row r="52" spans="1:15" x14ac:dyDescent="0.3">
      <c r="A52">
        <v>290</v>
      </c>
      <c r="B52">
        <v>0.1456343272194586</v>
      </c>
      <c r="C52">
        <v>0.21494186223944822</v>
      </c>
      <c r="D52" s="4">
        <f>-LN(B52)/F$3</f>
        <v>0.80277350297399053</v>
      </c>
      <c r="E52" s="4">
        <f>-LN(C52)/B$4</f>
        <v>0.32028910325207782</v>
      </c>
      <c r="F52" s="8">
        <v>3</v>
      </c>
      <c r="G52" s="4">
        <v>18.340370447934834</v>
      </c>
      <c r="H52" s="4">
        <f>IF(G52&gt;MAX(I$8:I51),G52,MAX(I$8:I51))</f>
        <v>18.849048004755268</v>
      </c>
      <c r="I52" s="4">
        <f t="shared" si="1"/>
        <v>19.169337108007348</v>
      </c>
      <c r="J52" s="4">
        <f t="shared" si="2"/>
        <v>0.50867755682043381</v>
      </c>
      <c r="K52" s="4">
        <f t="shared" si="3"/>
        <v>0.3202891032520796</v>
      </c>
      <c r="L52">
        <f t="shared" si="4"/>
        <v>45</v>
      </c>
      <c r="M52">
        <f t="shared" si="5"/>
        <v>1</v>
      </c>
      <c r="N52">
        <f t="shared" si="6"/>
        <v>1</v>
      </c>
      <c r="O52">
        <f t="shared" si="7"/>
        <v>1</v>
      </c>
    </row>
    <row r="53" spans="1:15" x14ac:dyDescent="0.3">
      <c r="A53">
        <v>291</v>
      </c>
      <c r="B53">
        <v>0.74465163121433153</v>
      </c>
      <c r="C53">
        <v>0.18939786980803858</v>
      </c>
      <c r="D53" s="4">
        <f>-LN(B53)/F$3</f>
        <v>0.12284949128087107</v>
      </c>
      <c r="E53" s="4">
        <f>-LN(C53)/B$4</f>
        <v>0.3466469469473038</v>
      </c>
      <c r="F53" s="8">
        <v>3</v>
      </c>
      <c r="G53" s="4">
        <v>18.463219939215705</v>
      </c>
      <c r="H53" s="4">
        <f>IF(G53&gt;MAX(I$8:I52),G53,MAX(I$8:I52))</f>
        <v>19.169337108007348</v>
      </c>
      <c r="I53" s="4">
        <f t="shared" si="1"/>
        <v>19.51598405495465</v>
      </c>
      <c r="J53" s="4">
        <f t="shared" si="2"/>
        <v>0.70611716879164277</v>
      </c>
      <c r="K53" s="4">
        <f t="shared" si="3"/>
        <v>0.34664694694730258</v>
      </c>
      <c r="L53">
        <f t="shared" si="4"/>
        <v>46</v>
      </c>
      <c r="M53">
        <f t="shared" si="5"/>
        <v>1</v>
      </c>
      <c r="N53">
        <f t="shared" si="6"/>
        <v>1</v>
      </c>
      <c r="O53">
        <f t="shared" si="7"/>
        <v>1</v>
      </c>
    </row>
    <row r="54" spans="1:15" x14ac:dyDescent="0.3">
      <c r="A54">
        <v>292</v>
      </c>
      <c r="B54">
        <v>0.72414319284646134</v>
      </c>
      <c r="C54">
        <v>0.41782891323587756</v>
      </c>
      <c r="D54" s="4">
        <f>-LN(B54)/F$3</f>
        <v>0.13448588582402943</v>
      </c>
      <c r="E54" s="4">
        <f>-LN(C54)/B$4</f>
        <v>0.18180900598367247</v>
      </c>
      <c r="F54" s="8">
        <v>3</v>
      </c>
      <c r="G54" s="4">
        <v>18.597705825039736</v>
      </c>
      <c r="H54" s="4">
        <f>IF(G54&gt;MAX(I$8:I53),G54,MAX(I$8:I53))</f>
        <v>19.51598405495465</v>
      </c>
      <c r="I54" s="4">
        <f t="shared" si="1"/>
        <v>19.697793060938324</v>
      </c>
      <c r="J54" s="4">
        <f t="shared" si="2"/>
        <v>0.91827822991491459</v>
      </c>
      <c r="K54" s="4">
        <f t="shared" si="3"/>
        <v>0.18180900598367344</v>
      </c>
      <c r="L54">
        <f t="shared" si="4"/>
        <v>47</v>
      </c>
      <c r="M54">
        <f t="shared" si="5"/>
        <v>1</v>
      </c>
      <c r="N54">
        <f t="shared" si="6"/>
        <v>1</v>
      </c>
      <c r="O54">
        <f t="shared" si="7"/>
        <v>1</v>
      </c>
    </row>
    <row r="55" spans="1:15" x14ac:dyDescent="0.3">
      <c r="A55">
        <v>293</v>
      </c>
      <c r="B55">
        <v>0.74474318674275952</v>
      </c>
      <c r="C55">
        <v>0.12237922299874875</v>
      </c>
      <c r="D55" s="4">
        <f>-LN(B55)/F$3</f>
        <v>0.12279826492177126</v>
      </c>
      <c r="E55" s="4">
        <f>-LN(C55)/B$4</f>
        <v>0.43763138959474351</v>
      </c>
      <c r="F55" s="8">
        <v>3</v>
      </c>
      <c r="G55" s="4">
        <v>18.720504089961508</v>
      </c>
      <c r="H55" s="4">
        <f>IF(G55&gt;MAX(I$8:I54),G55,MAX(I$8:I54))</f>
        <v>19.697793060938324</v>
      </c>
      <c r="I55" s="4">
        <f t="shared" si="1"/>
        <v>20.135424450533066</v>
      </c>
      <c r="J55" s="4">
        <f t="shared" si="2"/>
        <v>0.97728897097681511</v>
      </c>
      <c r="K55" s="4">
        <f t="shared" si="3"/>
        <v>0.4376313895947419</v>
      </c>
      <c r="L55">
        <f t="shared" si="4"/>
        <v>48</v>
      </c>
      <c r="M55">
        <f t="shared" si="5"/>
        <v>1</v>
      </c>
      <c r="N55">
        <f t="shared" si="6"/>
        <v>1</v>
      </c>
      <c r="O55">
        <f t="shared" si="7"/>
        <v>1</v>
      </c>
    </row>
    <row r="56" spans="1:15" x14ac:dyDescent="0.3">
      <c r="A56">
        <v>294</v>
      </c>
      <c r="B56">
        <v>0.4400158696249275</v>
      </c>
      <c r="C56">
        <v>0.80339976195562612</v>
      </c>
      <c r="D56" s="4">
        <f>-LN(B56)/F$3</f>
        <v>0.34206020224619166</v>
      </c>
      <c r="E56" s="4">
        <f>-LN(C56)/B$4</f>
        <v>4.560476111525158E-2</v>
      </c>
      <c r="F56" s="8">
        <v>3</v>
      </c>
      <c r="G56" s="4">
        <v>19.0625642922077</v>
      </c>
      <c r="H56" s="4">
        <f>IF(G56&gt;MAX(I$8:I55),G56,MAX(I$8:I55))</f>
        <v>20.135424450533066</v>
      </c>
      <c r="I56" s="4">
        <f t="shared" si="1"/>
        <v>20.181029211648315</v>
      </c>
      <c r="J56" s="4">
        <f t="shared" si="2"/>
        <v>1.0728601583253656</v>
      </c>
      <c r="K56" s="4">
        <f t="shared" si="3"/>
        <v>4.5604761115249914E-2</v>
      </c>
      <c r="L56">
        <f t="shared" si="4"/>
        <v>49</v>
      </c>
      <c r="M56">
        <f t="shared" si="5"/>
        <v>1</v>
      </c>
      <c r="N56">
        <f t="shared" si="6"/>
        <v>1</v>
      </c>
      <c r="O56">
        <f t="shared" si="7"/>
        <v>1</v>
      </c>
    </row>
    <row r="57" spans="1:15" x14ac:dyDescent="0.3">
      <c r="A57">
        <v>295</v>
      </c>
      <c r="B57">
        <v>0.68007446516312142</v>
      </c>
      <c r="C57">
        <v>0.98333689382610556</v>
      </c>
      <c r="D57" s="4">
        <f>-LN(B57)/F$3</f>
        <v>0.16064707467278241</v>
      </c>
      <c r="E57" s="4">
        <f>-LN(C57)/B$4</f>
        <v>3.5007286422560641E-3</v>
      </c>
      <c r="F57" s="8">
        <v>3</v>
      </c>
      <c r="G57" s="4">
        <v>19.223211366880481</v>
      </c>
      <c r="H57" s="4">
        <f>IF(G57&gt;MAX(I$8:I56),G57,MAX(I$8:I56))</f>
        <v>20.181029211648315</v>
      </c>
      <c r="I57" s="4">
        <f t="shared" si="1"/>
        <v>20.18452994029057</v>
      </c>
      <c r="J57" s="4">
        <f t="shared" si="2"/>
        <v>0.95781784476783471</v>
      </c>
      <c r="K57" s="4">
        <f t="shared" si="3"/>
        <v>3.5007286422548134E-3</v>
      </c>
      <c r="L57">
        <f t="shared" si="4"/>
        <v>50</v>
      </c>
      <c r="M57">
        <f t="shared" si="5"/>
        <v>1</v>
      </c>
      <c r="N57">
        <f t="shared" si="6"/>
        <v>1</v>
      </c>
      <c r="O57">
        <f t="shared" si="7"/>
        <v>1</v>
      </c>
    </row>
    <row r="58" spans="1:15" x14ac:dyDescent="0.3">
      <c r="A58">
        <v>296</v>
      </c>
      <c r="B58">
        <v>0.69081698049867246</v>
      </c>
      <c r="C58">
        <v>0.45399334696493421</v>
      </c>
      <c r="D58" s="4">
        <f>-LN(B58)/F$3</f>
        <v>0.15411681337207059</v>
      </c>
      <c r="E58" s="4">
        <f>-LN(C58)/B$4</f>
        <v>0.16451515318967153</v>
      </c>
      <c r="F58" s="8">
        <v>3</v>
      </c>
      <c r="G58" s="4">
        <v>19.377328180252551</v>
      </c>
      <c r="H58" s="4">
        <f>IF(G58&gt;MAX(I$8:I57),G58,MAX(I$8:I57))</f>
        <v>20.18452994029057</v>
      </c>
      <c r="I58" s="4">
        <f t="shared" si="1"/>
        <v>20.349045093480242</v>
      </c>
      <c r="J58" s="4">
        <f t="shared" si="2"/>
        <v>0.80720176003801924</v>
      </c>
      <c r="K58" s="4">
        <f t="shared" si="3"/>
        <v>0.16451515318967225</v>
      </c>
      <c r="L58">
        <f t="shared" si="4"/>
        <v>51</v>
      </c>
      <c r="M58">
        <f t="shared" si="5"/>
        <v>1</v>
      </c>
      <c r="N58">
        <f t="shared" si="6"/>
        <v>1</v>
      </c>
      <c r="O58">
        <f t="shared" si="7"/>
        <v>1</v>
      </c>
    </row>
    <row r="59" spans="1:15" x14ac:dyDescent="0.3">
      <c r="A59">
        <v>297</v>
      </c>
      <c r="B59">
        <v>0.84066286202581864</v>
      </c>
      <c r="C59">
        <v>0.47315897091586046</v>
      </c>
      <c r="D59" s="4">
        <f>-LN(B59)/F$3</f>
        <v>7.23185736992112E-2</v>
      </c>
      <c r="E59" s="4">
        <f>-LN(C59)/B$4</f>
        <v>0.15590080338017426</v>
      </c>
      <c r="F59" s="8">
        <v>3</v>
      </c>
      <c r="G59" s="4">
        <v>19.449646753951761</v>
      </c>
      <c r="H59" s="4">
        <f>IF(G59&gt;MAX(I$8:I58),G59,MAX(I$8:I58))</f>
        <v>20.349045093480242</v>
      </c>
      <c r="I59" s="4">
        <f t="shared" si="1"/>
        <v>20.504945896860416</v>
      </c>
      <c r="J59" s="4">
        <f t="shared" si="2"/>
        <v>0.89939833952848147</v>
      </c>
      <c r="K59" s="4">
        <f t="shared" si="3"/>
        <v>0.15590080338017387</v>
      </c>
      <c r="L59">
        <f t="shared" si="4"/>
        <v>52</v>
      </c>
      <c r="M59">
        <f t="shared" si="5"/>
        <v>1</v>
      </c>
      <c r="N59">
        <f t="shared" si="6"/>
        <v>1</v>
      </c>
      <c r="O59">
        <f t="shared" si="7"/>
        <v>1</v>
      </c>
    </row>
    <row r="60" spans="1:15" x14ac:dyDescent="0.3">
      <c r="A60">
        <v>298</v>
      </c>
      <c r="B60">
        <v>0.22132023071993165</v>
      </c>
      <c r="C60">
        <v>0.2349009674367504</v>
      </c>
      <c r="D60" s="4">
        <f>-LN(B60)/F$3</f>
        <v>0.62839359103360093</v>
      </c>
      <c r="E60" s="4">
        <f>-LN(C60)/B$4</f>
        <v>0.30178984767105554</v>
      </c>
      <c r="F60" s="8">
        <v>3</v>
      </c>
      <c r="G60" s="4">
        <v>20.078040344985361</v>
      </c>
      <c r="H60" s="4">
        <f>IF(G60&gt;MAX(I$8:I59),G60,MAX(I$8:I59))</f>
        <v>20.504945896860416</v>
      </c>
      <c r="I60" s="4">
        <f t="shared" si="1"/>
        <v>20.806735744531473</v>
      </c>
      <c r="J60" s="4">
        <f t="shared" si="2"/>
        <v>0.42690555187505552</v>
      </c>
      <c r="K60" s="4">
        <f t="shared" si="3"/>
        <v>0.30178984767105632</v>
      </c>
      <c r="L60">
        <f t="shared" si="4"/>
        <v>53</v>
      </c>
      <c r="M60">
        <f t="shared" si="5"/>
        <v>1</v>
      </c>
      <c r="N60">
        <f t="shared" si="6"/>
        <v>1</v>
      </c>
      <c r="O60">
        <f t="shared" si="7"/>
        <v>1</v>
      </c>
    </row>
    <row r="61" spans="1:15" x14ac:dyDescent="0.3">
      <c r="A61">
        <v>299</v>
      </c>
      <c r="B61">
        <v>0.9591967528305918</v>
      </c>
      <c r="C61">
        <v>0.65346232490005185</v>
      </c>
      <c r="D61" s="4">
        <f>-LN(B61)/F$3</f>
        <v>1.7357941901571063E-2</v>
      </c>
      <c r="E61" s="4">
        <f>-LN(C61)/B$4</f>
        <v>8.8639666425440009E-2</v>
      </c>
      <c r="F61" s="8">
        <v>3</v>
      </c>
      <c r="G61" s="4">
        <v>20.095398286886933</v>
      </c>
      <c r="H61" s="4">
        <f>IF(G61&gt;MAX(I$8:I60),G61,MAX(I$8:I60))</f>
        <v>20.806735744531473</v>
      </c>
      <c r="I61" s="4">
        <f t="shared" si="1"/>
        <v>20.895375410956913</v>
      </c>
      <c r="J61" s="4">
        <f t="shared" si="2"/>
        <v>0.71133745764453948</v>
      </c>
      <c r="K61" s="4">
        <f t="shared" si="3"/>
        <v>8.8639666425439856E-2</v>
      </c>
      <c r="L61">
        <f t="shared" si="4"/>
        <v>54</v>
      </c>
      <c r="M61">
        <f t="shared" si="5"/>
        <v>1</v>
      </c>
      <c r="N61">
        <f t="shared" si="6"/>
        <v>1</v>
      </c>
      <c r="O61">
        <f t="shared" si="7"/>
        <v>1</v>
      </c>
    </row>
    <row r="62" spans="1:15" x14ac:dyDescent="0.3">
      <c r="A62">
        <v>300</v>
      </c>
      <c r="B62">
        <v>0.49415570543534654</v>
      </c>
      <c r="C62">
        <v>0.30143131809442425</v>
      </c>
      <c r="D62" s="4">
        <f>-LN(B62)/F$3</f>
        <v>0.29371025761174663</v>
      </c>
      <c r="E62" s="4">
        <f>-LN(C62)/B$4</f>
        <v>0.24983606030151179</v>
      </c>
      <c r="F62" s="8">
        <v>3</v>
      </c>
      <c r="G62" s="4">
        <v>20.389108544498679</v>
      </c>
      <c r="H62" s="4">
        <f>IF(G62&gt;MAX(I$8:I61),G62,MAX(I$8:I61))</f>
        <v>20.895375410956913</v>
      </c>
      <c r="I62" s="4">
        <f t="shared" si="1"/>
        <v>21.145211471258424</v>
      </c>
      <c r="J62" s="4">
        <f t="shared" si="2"/>
        <v>0.50626686645823327</v>
      </c>
      <c r="K62" s="4">
        <f t="shared" si="3"/>
        <v>0.24983606030151151</v>
      </c>
      <c r="L62">
        <f t="shared" si="4"/>
        <v>55</v>
      </c>
      <c r="M62">
        <f t="shared" si="5"/>
        <v>1</v>
      </c>
      <c r="N62">
        <f t="shared" si="6"/>
        <v>1</v>
      </c>
      <c r="O62">
        <f t="shared" si="7"/>
        <v>1</v>
      </c>
    </row>
    <row r="63" spans="1:15" x14ac:dyDescent="0.3">
      <c r="A63">
        <v>301</v>
      </c>
      <c r="B63">
        <v>0.97924741355632194</v>
      </c>
      <c r="C63">
        <v>0.10126041444135868</v>
      </c>
      <c r="D63" s="4">
        <f>-LN(B63)/F$3</f>
        <v>8.7378948705382833E-3</v>
      </c>
      <c r="E63" s="4">
        <f>-LN(C63)/D$4</f>
        <v>0.47709577491770711</v>
      </c>
      <c r="F63" s="8">
        <v>3</v>
      </c>
      <c r="G63" s="4">
        <v>20.397846439369218</v>
      </c>
      <c r="H63" s="4">
        <f>IF(G63&gt;MAX(I$8:I62),G63,MAX(I$8:I62))</f>
        <v>21.145211471258424</v>
      </c>
      <c r="I63" s="4">
        <f t="shared" si="1"/>
        <v>21.622307246176131</v>
      </c>
      <c r="J63" s="4">
        <f t="shared" si="2"/>
        <v>0.74736503188920622</v>
      </c>
      <c r="K63" s="4">
        <f t="shared" si="3"/>
        <v>0.47709577491770716</v>
      </c>
      <c r="L63">
        <f t="shared" si="4"/>
        <v>56</v>
      </c>
      <c r="M63">
        <f t="shared" si="5"/>
        <v>1</v>
      </c>
      <c r="N63">
        <f t="shared" si="6"/>
        <v>1</v>
      </c>
      <c r="O63">
        <f t="shared" si="7"/>
        <v>1</v>
      </c>
    </row>
    <row r="64" spans="1:15" x14ac:dyDescent="0.3">
      <c r="A64">
        <v>302</v>
      </c>
      <c r="B64">
        <v>0.74755088961455118</v>
      </c>
      <c r="C64">
        <v>0.60658589434492016</v>
      </c>
      <c r="D64" s="4">
        <f>-LN(B64)/F$3</f>
        <v>0.12123037345112865</v>
      </c>
      <c r="E64" s="4">
        <f>-LN(C64)/D$4</f>
        <v>0.10414769534024432</v>
      </c>
      <c r="F64" s="8">
        <v>3</v>
      </c>
      <c r="G64" s="4">
        <v>20.519076812820348</v>
      </c>
      <c r="H64" s="4">
        <f>IF(G64&gt;MAX(I$8:I63),G64,MAX(I$8:I63))</f>
        <v>21.622307246176131</v>
      </c>
      <c r="I64" s="4">
        <f t="shared" si="1"/>
        <v>21.726454941516376</v>
      </c>
      <c r="J64" s="4">
        <f t="shared" si="2"/>
        <v>1.1032304333557832</v>
      </c>
      <c r="K64" s="4">
        <f t="shared" si="3"/>
        <v>0.10414769534024515</v>
      </c>
      <c r="L64">
        <f t="shared" si="4"/>
        <v>57</v>
      </c>
      <c r="M64">
        <f t="shared" si="5"/>
        <v>1</v>
      </c>
      <c r="N64">
        <f t="shared" si="6"/>
        <v>1</v>
      </c>
      <c r="O64">
        <f t="shared" si="7"/>
        <v>1</v>
      </c>
    </row>
    <row r="65" spans="1:15" x14ac:dyDescent="0.3">
      <c r="A65">
        <v>303</v>
      </c>
      <c r="B65">
        <v>0.79100924710837117</v>
      </c>
      <c r="C65">
        <v>0.46769615771965695</v>
      </c>
      <c r="D65" s="4">
        <f>-LN(B65)/F$3</f>
        <v>9.7685675366801422E-2</v>
      </c>
      <c r="E65" s="4">
        <f>-LN(C65)/D$4</f>
        <v>0.15832008948978579</v>
      </c>
      <c r="F65" s="8">
        <v>3</v>
      </c>
      <c r="G65" s="4">
        <v>20.616762488187149</v>
      </c>
      <c r="H65" s="4">
        <f>IF(G65&gt;MAX(I$8:I64),G65,MAX(I$8:I64))</f>
        <v>21.726454941516376</v>
      </c>
      <c r="I65" s="4">
        <f t="shared" si="1"/>
        <v>21.884775031006161</v>
      </c>
      <c r="J65" s="4">
        <f t="shared" si="2"/>
        <v>1.1096924533292274</v>
      </c>
      <c r="K65" s="4">
        <f t="shared" si="3"/>
        <v>0.15832008948978427</v>
      </c>
      <c r="L65">
        <f t="shared" si="4"/>
        <v>58</v>
      </c>
      <c r="M65">
        <f t="shared" si="5"/>
        <v>1</v>
      </c>
      <c r="N65">
        <f t="shared" si="6"/>
        <v>1</v>
      </c>
      <c r="O65">
        <f t="shared" si="7"/>
        <v>1</v>
      </c>
    </row>
    <row r="66" spans="1:15" x14ac:dyDescent="0.3">
      <c r="A66">
        <v>59</v>
      </c>
      <c r="B66">
        <v>0.15201269569994202</v>
      </c>
      <c r="C66">
        <v>0.1424298837244789</v>
      </c>
      <c r="D66" s="4">
        <f>-LN(B66)/D$3</f>
        <v>2.6163767184473619</v>
      </c>
      <c r="E66" s="4">
        <f>-LN(C66)/B$4</f>
        <v>0.40602196758449338</v>
      </c>
      <c r="F66" s="8">
        <v>2</v>
      </c>
      <c r="G66" s="4">
        <v>20.87283824275654</v>
      </c>
      <c r="H66" s="4">
        <f>IF(G66&gt;MAX(I$8:I65),G66,MAX(I$8:I65))</f>
        <v>21.884775031006161</v>
      </c>
      <c r="I66" s="4">
        <f t="shared" si="1"/>
        <v>22.290796998590654</v>
      </c>
      <c r="J66" s="4">
        <f t="shared" si="2"/>
        <v>1.0119367882496206</v>
      </c>
      <c r="K66" s="4">
        <f t="shared" si="3"/>
        <v>0.40602196758449338</v>
      </c>
      <c r="L66">
        <f t="shared" si="4"/>
        <v>59</v>
      </c>
      <c r="M66">
        <f t="shared" si="5"/>
        <v>0</v>
      </c>
      <c r="N66">
        <f t="shared" si="6"/>
        <v>1</v>
      </c>
      <c r="O66">
        <f t="shared" si="7"/>
        <v>1</v>
      </c>
    </row>
    <row r="67" spans="1:15" x14ac:dyDescent="0.3">
      <c r="A67">
        <v>4</v>
      </c>
      <c r="B67">
        <v>0.3881954405346843</v>
      </c>
      <c r="C67">
        <v>0.66725669118320263</v>
      </c>
      <c r="D67" s="4">
        <f>-LN(B67)/B$3</f>
        <v>3.9426931394219613</v>
      </c>
      <c r="E67" s="4">
        <f>-LN(C67)/B$4</f>
        <v>8.4287596405724974E-2</v>
      </c>
      <c r="F67" s="8">
        <v>1</v>
      </c>
      <c r="G67" s="4">
        <v>20.969675170619581</v>
      </c>
      <c r="H67" s="4">
        <f>IF(G67&gt;MAX(I$8:I66),G67,MAX(I$8:I66))</f>
        <v>22.290796998590654</v>
      </c>
      <c r="I67" s="4">
        <f t="shared" si="1"/>
        <v>22.37508459499638</v>
      </c>
      <c r="J67" s="4">
        <f t="shared" si="2"/>
        <v>1.3211218279710728</v>
      </c>
      <c r="K67" s="4">
        <f t="shared" si="3"/>
        <v>8.4287596405726362E-2</v>
      </c>
      <c r="L67">
        <f t="shared" si="4"/>
        <v>60</v>
      </c>
      <c r="M67">
        <f t="shared" si="5"/>
        <v>1</v>
      </c>
      <c r="N67">
        <f t="shared" si="6"/>
        <v>1</v>
      </c>
      <c r="O67">
        <f t="shared" si="7"/>
        <v>1</v>
      </c>
    </row>
    <row r="68" spans="1:15" x14ac:dyDescent="0.3">
      <c r="A68">
        <v>60</v>
      </c>
      <c r="B68">
        <v>0.73561815240943629</v>
      </c>
      <c r="C68">
        <v>0.40333262123477892</v>
      </c>
      <c r="D68" s="4">
        <f>-LN(B68)/D$3</f>
        <v>0.42645015214617604</v>
      </c>
      <c r="E68" s="4">
        <f>-LN(C68)/B$4</f>
        <v>0.1891653530405468</v>
      </c>
      <c r="F68" s="8">
        <v>2</v>
      </c>
      <c r="G68" s="4">
        <v>21.299288394902717</v>
      </c>
      <c r="H68" s="4">
        <f>IF(G68&gt;MAX(I$8:I67),G68,MAX(I$8:I67))</f>
        <v>22.37508459499638</v>
      </c>
      <c r="I68" s="4">
        <f t="shared" si="1"/>
        <v>22.564249948036927</v>
      </c>
      <c r="J68" s="4">
        <f t="shared" si="2"/>
        <v>1.0757962000936629</v>
      </c>
      <c r="K68" s="4">
        <f t="shared" si="3"/>
        <v>0.18916535304054705</v>
      </c>
      <c r="L68">
        <f t="shared" si="4"/>
        <v>61</v>
      </c>
      <c r="M68">
        <f t="shared" si="5"/>
        <v>1</v>
      </c>
      <c r="N68">
        <f t="shared" si="6"/>
        <v>1</v>
      </c>
      <c r="O68">
        <f t="shared" si="7"/>
        <v>1</v>
      </c>
    </row>
    <row r="69" spans="1:15" x14ac:dyDescent="0.3">
      <c r="A69">
        <v>304</v>
      </c>
      <c r="B69">
        <v>5.8442945646534621E-2</v>
      </c>
      <c r="C69">
        <v>0.97933896908474993</v>
      </c>
      <c r="D69" s="4">
        <f>-LN(B69)/F$3</f>
        <v>1.183210120308599</v>
      </c>
      <c r="E69" s="4">
        <f>-LN(C69)/D$4</f>
        <v>4.3494700523919365E-3</v>
      </c>
      <c r="F69" s="8">
        <v>3</v>
      </c>
      <c r="G69" s="4">
        <v>21.799972608495747</v>
      </c>
      <c r="H69" s="4">
        <f>IF(G69&gt;MAX(I$8:I68),G69,MAX(I$8:I68))</f>
        <v>22.564249948036927</v>
      </c>
      <c r="I69" s="4">
        <f t="shared" si="1"/>
        <v>22.56859941808932</v>
      </c>
      <c r="J69" s="4">
        <f t="shared" si="2"/>
        <v>0.76427733954118082</v>
      </c>
      <c r="K69" s="4">
        <f t="shared" si="3"/>
        <v>4.3494700523929453E-3</v>
      </c>
      <c r="L69">
        <f t="shared" si="4"/>
        <v>62</v>
      </c>
      <c r="M69">
        <f t="shared" si="5"/>
        <v>1</v>
      </c>
      <c r="N69">
        <f t="shared" si="6"/>
        <v>1</v>
      </c>
      <c r="O69">
        <f t="shared" si="7"/>
        <v>1</v>
      </c>
    </row>
    <row r="70" spans="1:15" x14ac:dyDescent="0.3">
      <c r="A70">
        <v>5</v>
      </c>
      <c r="B70">
        <v>0.78221991637928401</v>
      </c>
      <c r="C70">
        <v>0.81255531479842524</v>
      </c>
      <c r="D70" s="4">
        <f>-LN(B70)/B$3</f>
        <v>1.0234139790882817</v>
      </c>
      <c r="E70" s="4">
        <f>-LN(C70)/B$4</f>
        <v>4.3244018196595346E-2</v>
      </c>
      <c r="F70" s="8">
        <v>1</v>
      </c>
      <c r="G70" s="4">
        <v>21.993089149707863</v>
      </c>
      <c r="H70" s="4">
        <f>IF(G70&gt;MAX(I$8:I69),G70,MAX(I$8:I69))</f>
        <v>22.56859941808932</v>
      </c>
      <c r="I70" s="4">
        <f t="shared" si="1"/>
        <v>22.611843436285916</v>
      </c>
      <c r="J70" s="4">
        <f t="shared" si="2"/>
        <v>0.57551026838145702</v>
      </c>
      <c r="K70" s="4">
        <f t="shared" si="3"/>
        <v>4.3244018196595846E-2</v>
      </c>
      <c r="L70">
        <f t="shared" si="4"/>
        <v>63</v>
      </c>
      <c r="M70">
        <f t="shared" si="5"/>
        <v>1</v>
      </c>
      <c r="N70">
        <f t="shared" si="6"/>
        <v>1</v>
      </c>
      <c r="O70">
        <f t="shared" si="7"/>
        <v>1</v>
      </c>
    </row>
    <row r="71" spans="1:15" x14ac:dyDescent="0.3">
      <c r="A71">
        <v>305</v>
      </c>
      <c r="B71">
        <v>0.23386333811456647</v>
      </c>
      <c r="C71">
        <v>0.98123111667226171</v>
      </c>
      <c r="D71" s="4">
        <f>-LN(B71)/F$3</f>
        <v>0.60542431641040828</v>
      </c>
      <c r="E71" s="4">
        <f>-LN(C71)/D$4</f>
        <v>3.9473446304889304E-3</v>
      </c>
      <c r="F71" s="8">
        <v>3</v>
      </c>
      <c r="G71" s="4">
        <v>22.405396924906157</v>
      </c>
      <c r="H71" s="4">
        <f>IF(G71&gt;MAX(I$8:I70),G71,MAX(I$8:I70))</f>
        <v>22.611843436285916</v>
      </c>
      <c r="I71" s="4">
        <f t="shared" si="1"/>
        <v>22.615790780916406</v>
      </c>
      <c r="J71" s="4">
        <f t="shared" si="2"/>
        <v>0.20644651137975956</v>
      </c>
      <c r="K71" s="4">
        <f t="shared" si="3"/>
        <v>3.9473446304896243E-3</v>
      </c>
      <c r="L71">
        <f t="shared" si="4"/>
        <v>64</v>
      </c>
      <c r="M71">
        <f t="shared" si="5"/>
        <v>1</v>
      </c>
      <c r="N71">
        <f t="shared" si="6"/>
        <v>1</v>
      </c>
      <c r="O71">
        <f t="shared" si="7"/>
        <v>1</v>
      </c>
    </row>
    <row r="72" spans="1:15" x14ac:dyDescent="0.3">
      <c r="A72">
        <v>306</v>
      </c>
      <c r="B72">
        <v>0.76000244148075813</v>
      </c>
      <c r="C72">
        <v>0.39979247413556324</v>
      </c>
      <c r="D72" s="4">
        <f>-LN(B72)/F$3</f>
        <v>0.11434734718009938</v>
      </c>
      <c r="E72" s="4">
        <f>-LN(C72)/D$4</f>
        <v>0.19100201690961269</v>
      </c>
      <c r="F72" s="8">
        <v>3</v>
      </c>
      <c r="G72" s="4">
        <v>22.519744272086257</v>
      </c>
      <c r="H72" s="4">
        <f>IF(G72&gt;MAX(I$8:I71),G72,MAX(I$8:I71))</f>
        <v>22.615790780916406</v>
      </c>
      <c r="I72" s="4">
        <f t="shared" si="1"/>
        <v>22.80679279782602</v>
      </c>
      <c r="J72" s="4">
        <f t="shared" si="2"/>
        <v>9.604650883014898E-2</v>
      </c>
      <c r="K72" s="4">
        <f t="shared" si="3"/>
        <v>0.19100201690961427</v>
      </c>
      <c r="L72">
        <f t="shared" si="4"/>
        <v>65</v>
      </c>
      <c r="M72">
        <f t="shared" si="5"/>
        <v>1</v>
      </c>
      <c r="N72">
        <f t="shared" si="6"/>
        <v>1</v>
      </c>
      <c r="O72">
        <f t="shared" si="7"/>
        <v>1</v>
      </c>
    </row>
    <row r="73" spans="1:15" x14ac:dyDescent="0.3">
      <c r="A73">
        <v>307</v>
      </c>
      <c r="B73">
        <v>0.5671254615924558</v>
      </c>
      <c r="C73">
        <v>0.26734214300973541</v>
      </c>
      <c r="D73" s="4">
        <f>-LN(B73)/F$3</f>
        <v>0.23632280295072219</v>
      </c>
      <c r="E73" s="4">
        <f>-LN(C73)/D$4</f>
        <v>0.27483875133853058</v>
      </c>
      <c r="F73" s="8">
        <v>3</v>
      </c>
      <c r="G73" s="4">
        <v>22.756067075036977</v>
      </c>
      <c r="H73" s="4">
        <f>IF(G73&gt;MAX(I$8:I72),G73,MAX(I$8:I72))</f>
        <v>22.80679279782602</v>
      </c>
      <c r="I73" s="4">
        <f t="shared" si="1"/>
        <v>23.081631549164552</v>
      </c>
      <c r="J73" s="4">
        <f t="shared" si="2"/>
        <v>5.0725722789042749E-2</v>
      </c>
      <c r="K73" s="4">
        <f t="shared" si="3"/>
        <v>0.27483875133853175</v>
      </c>
      <c r="L73">
        <f t="shared" si="4"/>
        <v>66</v>
      </c>
      <c r="M73">
        <f t="shared" si="5"/>
        <v>1</v>
      </c>
      <c r="N73">
        <f t="shared" si="6"/>
        <v>1</v>
      </c>
      <c r="O73">
        <f t="shared" si="7"/>
        <v>1</v>
      </c>
    </row>
    <row r="74" spans="1:15" x14ac:dyDescent="0.3">
      <c r="A74">
        <v>308</v>
      </c>
      <c r="B74">
        <v>0.86184270760216075</v>
      </c>
      <c r="C74">
        <v>0.60673848689230014</v>
      </c>
      <c r="D74" s="4">
        <f>-LN(B74)/F$3</f>
        <v>6.1951041145085615E-2</v>
      </c>
      <c r="E74" s="4">
        <f>-LN(C74)/D$4</f>
        <v>0.10409529366646821</v>
      </c>
      <c r="F74" s="8">
        <v>3</v>
      </c>
      <c r="G74" s="4">
        <v>22.818018116182063</v>
      </c>
      <c r="H74" s="4">
        <f>IF(G74&gt;MAX(I$8:I73),G74,MAX(I$8:I73))</f>
        <v>23.081631549164552</v>
      </c>
      <c r="I74" s="4">
        <f t="shared" si="1"/>
        <v>23.18572684283102</v>
      </c>
      <c r="J74" s="4">
        <f t="shared" si="2"/>
        <v>0.2636134329824884</v>
      </c>
      <c r="K74" s="4">
        <f t="shared" si="3"/>
        <v>0.10409529366646808</v>
      </c>
      <c r="L74">
        <f t="shared" si="4"/>
        <v>67</v>
      </c>
      <c r="M74">
        <f t="shared" si="5"/>
        <v>1</v>
      </c>
      <c r="N74">
        <f t="shared" si="6"/>
        <v>1</v>
      </c>
      <c r="O74">
        <f t="shared" si="7"/>
        <v>1</v>
      </c>
    </row>
    <row r="75" spans="1:15" x14ac:dyDescent="0.3">
      <c r="A75">
        <v>309</v>
      </c>
      <c r="B75">
        <v>0.71187475203711048</v>
      </c>
      <c r="C75">
        <v>0.32642597735526596</v>
      </c>
      <c r="D75" s="4">
        <f>-LN(B75)/F$3</f>
        <v>0.1416055387934953</v>
      </c>
      <c r="E75" s="4">
        <f>-LN(C75)/D$4</f>
        <v>0.23324001491116766</v>
      </c>
      <c r="F75" s="8">
        <v>3</v>
      </c>
      <c r="G75" s="4">
        <v>22.959623654975559</v>
      </c>
      <c r="H75" s="4">
        <f>IF(G75&gt;MAX(I$8:I74),G75,MAX(I$8:I74))</f>
        <v>23.18572684283102</v>
      </c>
      <c r="I75" s="4">
        <f t="shared" ref="I75:I138" si="11">+H75+E75</f>
        <v>23.418966857742188</v>
      </c>
      <c r="J75" s="4">
        <f t="shared" ref="J75:J138" si="12">(H75-G75)*O75</f>
        <v>0.22610318785546113</v>
      </c>
      <c r="K75" s="4">
        <f t="shared" ref="K75:K138" si="13">(I75-H75)*O75</f>
        <v>0.23324001491116775</v>
      </c>
      <c r="L75">
        <f t="shared" ref="L75:L138" si="14">_xlfn.RANK.EQ(I75,I$8:I$507,1)</f>
        <v>68</v>
      </c>
      <c r="M75">
        <f t="shared" ref="M75:M138" si="15">IF(L75=A75,0,1)</f>
        <v>1</v>
      </c>
      <c r="N75">
        <f t="shared" ref="N75:N138" si="16">IF(G75&lt;B$2,1,0)</f>
        <v>1</v>
      </c>
      <c r="O75">
        <f t="shared" ref="O75:O138" si="17">IF(I75&lt;B$2,1,0)</f>
        <v>1</v>
      </c>
    </row>
    <row r="76" spans="1:15" x14ac:dyDescent="0.3">
      <c r="A76">
        <v>310</v>
      </c>
      <c r="B76">
        <v>0.81225012970366528</v>
      </c>
      <c r="C76">
        <v>0.76180303353984191</v>
      </c>
      <c r="D76" s="4">
        <f>-LN(B76)/F$3</f>
        <v>8.6644560311885874E-2</v>
      </c>
      <c r="E76" s="4">
        <f>-LN(C76)/D$4</f>
        <v>5.6680675599371851E-2</v>
      </c>
      <c r="F76" s="8">
        <v>3</v>
      </c>
      <c r="G76" s="4">
        <v>23.046268215287444</v>
      </c>
      <c r="H76" s="4">
        <f>IF(G76&gt;MAX(I$8:I75),G76,MAX(I$8:I75))</f>
        <v>23.418966857742188</v>
      </c>
      <c r="I76" s="4">
        <f t="shared" si="11"/>
        <v>23.475647533341558</v>
      </c>
      <c r="J76" s="4">
        <f t="shared" si="12"/>
        <v>0.37269864245474338</v>
      </c>
      <c r="K76" s="4">
        <f t="shared" si="13"/>
        <v>5.6680675599370289E-2</v>
      </c>
      <c r="L76">
        <f t="shared" si="14"/>
        <v>69</v>
      </c>
      <c r="M76">
        <f t="shared" si="15"/>
        <v>1</v>
      </c>
      <c r="N76">
        <f t="shared" si="16"/>
        <v>1</v>
      </c>
      <c r="O76">
        <f t="shared" si="17"/>
        <v>1</v>
      </c>
    </row>
    <row r="77" spans="1:15" x14ac:dyDescent="0.3">
      <c r="A77">
        <v>311</v>
      </c>
      <c r="B77">
        <v>0.50050355540635394</v>
      </c>
      <c r="C77">
        <v>0.74806970427564323</v>
      </c>
      <c r="D77" s="4">
        <f>-LN(B77)/F$3</f>
        <v>0.28839190689295591</v>
      </c>
      <c r="E77" s="4">
        <f>-LN(C77)/D$4</f>
        <v>6.047064954480541E-2</v>
      </c>
      <c r="F77" s="8">
        <v>3</v>
      </c>
      <c r="G77" s="4">
        <v>23.334660122180399</v>
      </c>
      <c r="H77" s="4">
        <f>IF(G77&gt;MAX(I$8:I76),G77,MAX(I$8:I76))</f>
        <v>23.475647533341558</v>
      </c>
      <c r="I77" s="4">
        <f t="shared" si="11"/>
        <v>23.536118182886362</v>
      </c>
      <c r="J77" s="4">
        <f t="shared" si="12"/>
        <v>0.14098741116115932</v>
      </c>
      <c r="K77" s="4">
        <f t="shared" si="13"/>
        <v>6.0470649544804189E-2</v>
      </c>
      <c r="L77">
        <f t="shared" si="14"/>
        <v>70</v>
      </c>
      <c r="M77">
        <f t="shared" si="15"/>
        <v>1</v>
      </c>
      <c r="N77">
        <f t="shared" si="16"/>
        <v>1</v>
      </c>
      <c r="O77">
        <f t="shared" si="17"/>
        <v>1</v>
      </c>
    </row>
    <row r="78" spans="1:15" x14ac:dyDescent="0.3">
      <c r="A78">
        <v>312</v>
      </c>
      <c r="B78">
        <v>0.14465773491622669</v>
      </c>
      <c r="C78">
        <v>0.18515579699087498</v>
      </c>
      <c r="D78" s="4">
        <f>-LN(B78)/F$3</f>
        <v>0.80557698986094239</v>
      </c>
      <c r="E78" s="4">
        <f>-LN(C78)/D$4</f>
        <v>0.35136617966939293</v>
      </c>
      <c r="F78" s="8">
        <v>3</v>
      </c>
      <c r="G78" s="4">
        <v>24.140237112041341</v>
      </c>
      <c r="H78" s="4">
        <f>IF(G78&gt;MAX(I$8:I77),G78,MAX(I$8:I77))</f>
        <v>24.140237112041341</v>
      </c>
      <c r="I78" s="4">
        <f t="shared" si="11"/>
        <v>24.491603291710735</v>
      </c>
      <c r="J78" s="4">
        <f t="shared" si="12"/>
        <v>0</v>
      </c>
      <c r="K78" s="4">
        <f t="shared" si="13"/>
        <v>0.35136617966939454</v>
      </c>
      <c r="L78">
        <f t="shared" si="14"/>
        <v>71</v>
      </c>
      <c r="M78">
        <f t="shared" si="15"/>
        <v>1</v>
      </c>
      <c r="N78">
        <f t="shared" si="16"/>
        <v>1</v>
      </c>
      <c r="O78">
        <f t="shared" si="17"/>
        <v>1</v>
      </c>
    </row>
    <row r="79" spans="1:15" x14ac:dyDescent="0.3">
      <c r="A79">
        <v>61</v>
      </c>
      <c r="B79">
        <v>0.11508529923398542</v>
      </c>
      <c r="C79">
        <v>0.75301370281075475</v>
      </c>
      <c r="D79" s="4">
        <f>-LN(B79)/D$3</f>
        <v>3.002891240412537</v>
      </c>
      <c r="E79" s="4">
        <f>-LN(C79)/B$4</f>
        <v>5.9098302859161234E-2</v>
      </c>
      <c r="F79" s="8">
        <v>2</v>
      </c>
      <c r="G79" s="4">
        <v>24.302179635315255</v>
      </c>
      <c r="H79" s="4">
        <f>IF(G79&gt;MAX(I$8:I78),G79,MAX(I$8:I78))</f>
        <v>24.491603291710735</v>
      </c>
      <c r="I79" s="4">
        <f t="shared" si="11"/>
        <v>24.550701594569897</v>
      </c>
      <c r="J79" s="4">
        <f t="shared" si="12"/>
        <v>0.18942365639547987</v>
      </c>
      <c r="K79" s="4">
        <f t="shared" si="13"/>
        <v>5.9098302859162288E-2</v>
      </c>
      <c r="L79">
        <f t="shared" si="14"/>
        <v>72</v>
      </c>
      <c r="M79">
        <f t="shared" si="15"/>
        <v>1</v>
      </c>
      <c r="N79">
        <f t="shared" si="16"/>
        <v>1</v>
      </c>
      <c r="O79">
        <f t="shared" si="17"/>
        <v>1</v>
      </c>
    </row>
    <row r="80" spans="1:15" x14ac:dyDescent="0.3">
      <c r="A80">
        <v>313</v>
      </c>
      <c r="B80">
        <v>0.55366679891354109</v>
      </c>
      <c r="C80">
        <v>0.3673818170720542</v>
      </c>
      <c r="D80" s="4">
        <f>-LN(B80)/F$3</f>
        <v>0.246330091325206</v>
      </c>
      <c r="E80" s="4">
        <f>-LN(C80)/D$4</f>
        <v>0.20861533296826412</v>
      </c>
      <c r="F80" s="8">
        <v>3</v>
      </c>
      <c r="G80" s="4">
        <v>24.386567203366546</v>
      </c>
      <c r="H80" s="4">
        <f>IF(G80&gt;MAX(I$8:I79),G80,MAX(I$8:I79))</f>
        <v>24.550701594569897</v>
      </c>
      <c r="I80" s="4">
        <f t="shared" si="11"/>
        <v>24.759316927538162</v>
      </c>
      <c r="J80" s="4">
        <f t="shared" si="12"/>
        <v>0.16413439120335127</v>
      </c>
      <c r="K80" s="4">
        <f t="shared" si="13"/>
        <v>0.20861533296826451</v>
      </c>
      <c r="L80">
        <f t="shared" si="14"/>
        <v>73</v>
      </c>
      <c r="M80">
        <f t="shared" si="15"/>
        <v>1</v>
      </c>
      <c r="N80">
        <f t="shared" si="16"/>
        <v>1</v>
      </c>
      <c r="O80">
        <f t="shared" si="17"/>
        <v>1</v>
      </c>
    </row>
    <row r="81" spans="1:15" x14ac:dyDescent="0.3">
      <c r="A81">
        <v>62</v>
      </c>
      <c r="B81">
        <v>0.79821161534470653</v>
      </c>
      <c r="C81">
        <v>0.78698080385753955</v>
      </c>
      <c r="D81" s="4">
        <f>-LN(B81)/D$3</f>
        <v>0.3130299090981562</v>
      </c>
      <c r="E81" s="4">
        <f>-LN(C81)/B$4</f>
        <v>4.9906546333921414E-2</v>
      </c>
      <c r="F81" s="8">
        <v>2</v>
      </c>
      <c r="G81" s="4">
        <v>24.61520954441341</v>
      </c>
      <c r="H81" s="4">
        <f>IF(G81&gt;MAX(I$8:I80),G81,MAX(I$8:I80))</f>
        <v>24.759316927538162</v>
      </c>
      <c r="I81" s="4">
        <f t="shared" si="11"/>
        <v>24.809223473872084</v>
      </c>
      <c r="J81" s="4">
        <f t="shared" si="12"/>
        <v>0.14410738312475146</v>
      </c>
      <c r="K81" s="4">
        <f t="shared" si="13"/>
        <v>4.9906546333922108E-2</v>
      </c>
      <c r="L81">
        <f t="shared" si="14"/>
        <v>74</v>
      </c>
      <c r="M81">
        <f t="shared" si="15"/>
        <v>1</v>
      </c>
      <c r="N81">
        <f t="shared" si="16"/>
        <v>1</v>
      </c>
      <c r="O81">
        <f t="shared" si="17"/>
        <v>1</v>
      </c>
    </row>
    <row r="82" spans="1:15" x14ac:dyDescent="0.3">
      <c r="A82">
        <v>314</v>
      </c>
      <c r="B82">
        <v>0.39750358592486346</v>
      </c>
      <c r="C82">
        <v>0.79665517136143071</v>
      </c>
      <c r="D82" s="4">
        <f>-LN(B82)/F$3</f>
        <v>0.38439638488909006</v>
      </c>
      <c r="E82" s="4">
        <f>-LN(C82)/D$4</f>
        <v>4.7361115017130695E-2</v>
      </c>
      <c r="F82" s="8">
        <v>3</v>
      </c>
      <c r="G82" s="4">
        <v>24.770963588255636</v>
      </c>
      <c r="H82" s="4">
        <f>IF(G82&gt;MAX(I$8:I81),G82,MAX(I$8:I81))</f>
        <v>24.809223473872084</v>
      </c>
      <c r="I82" s="4">
        <f t="shared" si="11"/>
        <v>24.856584588889216</v>
      </c>
      <c r="J82" s="4">
        <f t="shared" si="12"/>
        <v>3.8259885616447775E-2</v>
      </c>
      <c r="K82" s="4">
        <f t="shared" si="13"/>
        <v>4.7361115017132249E-2</v>
      </c>
      <c r="L82">
        <f t="shared" si="14"/>
        <v>75</v>
      </c>
      <c r="M82">
        <f t="shared" si="15"/>
        <v>1</v>
      </c>
      <c r="N82">
        <f t="shared" si="16"/>
        <v>1</v>
      </c>
      <c r="O82">
        <f t="shared" si="17"/>
        <v>1</v>
      </c>
    </row>
    <row r="83" spans="1:15" x14ac:dyDescent="0.3">
      <c r="A83">
        <v>315</v>
      </c>
      <c r="B83">
        <v>0.86788537247840813</v>
      </c>
      <c r="C83">
        <v>0.71138645588549454</v>
      </c>
      <c r="D83" s="4">
        <f>-LN(B83)/F$3</f>
        <v>5.9039846832943402E-2</v>
      </c>
      <c r="E83" s="4">
        <f>-LN(C83)/D$4</f>
        <v>7.0945720484496058E-2</v>
      </c>
      <c r="F83" s="8">
        <v>3</v>
      </c>
      <c r="G83" s="4">
        <v>24.830003435088578</v>
      </c>
      <c r="H83" s="4">
        <f>IF(G83&gt;MAX(I$8:I82),G83,MAX(I$8:I82))</f>
        <v>24.856584588889216</v>
      </c>
      <c r="I83" s="4">
        <f t="shared" si="11"/>
        <v>24.927530309373712</v>
      </c>
      <c r="J83" s="4">
        <f t="shared" si="12"/>
        <v>2.6581153800638191E-2</v>
      </c>
      <c r="K83" s="4">
        <f t="shared" si="13"/>
        <v>7.0945720484495212E-2</v>
      </c>
      <c r="L83">
        <f t="shared" si="14"/>
        <v>76</v>
      </c>
      <c r="M83">
        <f t="shared" si="15"/>
        <v>1</v>
      </c>
      <c r="N83">
        <f t="shared" si="16"/>
        <v>1</v>
      </c>
      <c r="O83">
        <f t="shared" si="17"/>
        <v>1</v>
      </c>
    </row>
    <row r="84" spans="1:15" x14ac:dyDescent="0.3">
      <c r="A84">
        <v>316</v>
      </c>
      <c r="B84">
        <v>0.30793176061281169</v>
      </c>
      <c r="C84">
        <v>0.46864223151341289</v>
      </c>
      <c r="D84" s="4">
        <f>-LN(B84)/F$3</f>
        <v>0.49078211541988714</v>
      </c>
      <c r="E84" s="4">
        <f>-LN(C84)/D$4</f>
        <v>0.15789909046556158</v>
      </c>
      <c r="F84" s="8">
        <v>3</v>
      </c>
      <c r="G84" s="4">
        <v>25.320785550508464</v>
      </c>
      <c r="H84" s="4">
        <f>IF(G84&gt;MAX(I$8:I83),G84,MAX(I$8:I83))</f>
        <v>25.320785550508464</v>
      </c>
      <c r="I84" s="4">
        <f t="shared" si="11"/>
        <v>25.478684640974027</v>
      </c>
      <c r="J84" s="4">
        <f t="shared" si="12"/>
        <v>0</v>
      </c>
      <c r="K84" s="4">
        <f t="shared" si="13"/>
        <v>0.15789909046556261</v>
      </c>
      <c r="L84">
        <f t="shared" si="14"/>
        <v>77</v>
      </c>
      <c r="M84">
        <f t="shared" si="15"/>
        <v>1</v>
      </c>
      <c r="N84">
        <f t="shared" si="16"/>
        <v>1</v>
      </c>
      <c r="O84">
        <f t="shared" si="17"/>
        <v>1</v>
      </c>
    </row>
    <row r="85" spans="1:15" x14ac:dyDescent="0.3">
      <c r="A85">
        <v>317</v>
      </c>
      <c r="B85">
        <v>0.36359752189703054</v>
      </c>
      <c r="C85">
        <v>0.86581011383404038</v>
      </c>
      <c r="D85" s="4">
        <f>-LN(B85)/F$3</f>
        <v>0.42154488840281301</v>
      </c>
      <c r="E85" s="4">
        <f>-LN(C85)/D$4</f>
        <v>3.0018679698434754E-2</v>
      </c>
      <c r="F85" s="8">
        <v>3</v>
      </c>
      <c r="G85" s="4">
        <v>25.742330438911278</v>
      </c>
      <c r="H85" s="4">
        <f>IF(G85&gt;MAX(I$8:I84),G85,MAX(I$8:I84))</f>
        <v>25.742330438911278</v>
      </c>
      <c r="I85" s="4">
        <f t="shared" si="11"/>
        <v>25.772349118609714</v>
      </c>
      <c r="J85" s="4">
        <f t="shared" si="12"/>
        <v>0</v>
      </c>
      <c r="K85" s="4">
        <f t="shared" si="13"/>
        <v>3.0018679698436301E-2</v>
      </c>
      <c r="L85">
        <f t="shared" si="14"/>
        <v>78</v>
      </c>
      <c r="M85">
        <f t="shared" si="15"/>
        <v>1</v>
      </c>
      <c r="N85">
        <f t="shared" si="16"/>
        <v>1</v>
      </c>
      <c r="O85">
        <f t="shared" si="17"/>
        <v>1</v>
      </c>
    </row>
    <row r="86" spans="1:15" x14ac:dyDescent="0.3">
      <c r="A86">
        <v>318</v>
      </c>
      <c r="B86">
        <v>0.78136539811395611</v>
      </c>
      <c r="C86">
        <v>0.64745017853328046</v>
      </c>
      <c r="D86" s="4">
        <f>-LN(B86)/F$3</f>
        <v>0.10279682468902031</v>
      </c>
      <c r="E86" s="4">
        <f>-LN(C86)/D$4</f>
        <v>9.0565298483116383E-2</v>
      </c>
      <c r="F86" s="8">
        <v>3</v>
      </c>
      <c r="G86" s="4">
        <v>25.845127263600297</v>
      </c>
      <c r="H86" s="4">
        <f>IF(G86&gt;MAX(I$8:I85),G86,MAX(I$8:I85))</f>
        <v>25.845127263600297</v>
      </c>
      <c r="I86" s="4">
        <f t="shared" si="11"/>
        <v>25.935692562083414</v>
      </c>
      <c r="J86" s="4">
        <f t="shared" si="12"/>
        <v>0</v>
      </c>
      <c r="K86" s="4">
        <f t="shared" si="13"/>
        <v>9.0565298483117118E-2</v>
      </c>
      <c r="L86">
        <f t="shared" si="14"/>
        <v>79</v>
      </c>
      <c r="M86">
        <f t="shared" si="15"/>
        <v>1</v>
      </c>
      <c r="N86">
        <f t="shared" si="16"/>
        <v>1</v>
      </c>
      <c r="O86">
        <f t="shared" si="17"/>
        <v>1</v>
      </c>
    </row>
    <row r="87" spans="1:15" x14ac:dyDescent="0.3">
      <c r="A87">
        <v>319</v>
      </c>
      <c r="B87">
        <v>0.13660084841456344</v>
      </c>
      <c r="C87">
        <v>0.94326609088412117</v>
      </c>
      <c r="D87" s="4">
        <f>-LN(B87)/F$3</f>
        <v>0.82945505038482004</v>
      </c>
      <c r="E87" s="4">
        <f>-LN(C87)/D$4</f>
        <v>1.2168096104564466E-2</v>
      </c>
      <c r="F87" s="8">
        <v>3</v>
      </c>
      <c r="G87" s="4">
        <v>26.674582313985116</v>
      </c>
      <c r="H87" s="4">
        <f>IF(G87&gt;MAX(I$8:I86),G87,MAX(I$8:I86))</f>
        <v>26.674582313985116</v>
      </c>
      <c r="I87" s="4">
        <f t="shared" si="11"/>
        <v>26.68675041008968</v>
      </c>
      <c r="J87" s="4">
        <f t="shared" si="12"/>
        <v>0</v>
      </c>
      <c r="K87" s="4">
        <f t="shared" si="13"/>
        <v>1.2168096104563375E-2</v>
      </c>
      <c r="L87">
        <f t="shared" si="14"/>
        <v>80</v>
      </c>
      <c r="M87">
        <f t="shared" si="15"/>
        <v>1</v>
      </c>
      <c r="N87">
        <f t="shared" si="16"/>
        <v>1</v>
      </c>
      <c r="O87">
        <f t="shared" si="17"/>
        <v>1</v>
      </c>
    </row>
    <row r="88" spans="1:15" x14ac:dyDescent="0.3">
      <c r="A88">
        <v>320</v>
      </c>
      <c r="B88">
        <v>0.65678884243293556</v>
      </c>
      <c r="C88">
        <v>0.95327616199224829</v>
      </c>
      <c r="D88" s="4">
        <f>-LN(B88)/F$3</f>
        <v>0.17516362864908289</v>
      </c>
      <c r="E88" s="4">
        <f>-LN(C88)/D$4</f>
        <v>9.9688824110037919E-3</v>
      </c>
      <c r="F88" s="8">
        <v>3</v>
      </c>
      <c r="G88" s="4">
        <v>26.8497459426342</v>
      </c>
      <c r="H88" s="4">
        <f>IF(G88&gt;MAX(I$8:I87),G88,MAX(I$8:I87))</f>
        <v>26.8497459426342</v>
      </c>
      <c r="I88" s="4">
        <f t="shared" si="11"/>
        <v>26.859714825045206</v>
      </c>
      <c r="J88" s="4">
        <f t="shared" si="12"/>
        <v>0</v>
      </c>
      <c r="K88" s="4">
        <f t="shared" si="13"/>
        <v>9.9688824110053531E-3</v>
      </c>
      <c r="L88">
        <f t="shared" si="14"/>
        <v>81</v>
      </c>
      <c r="M88">
        <f t="shared" si="15"/>
        <v>1</v>
      </c>
      <c r="N88">
        <f t="shared" si="16"/>
        <v>1</v>
      </c>
      <c r="O88">
        <f t="shared" si="17"/>
        <v>1</v>
      </c>
    </row>
    <row r="89" spans="1:15" x14ac:dyDescent="0.3">
      <c r="A89">
        <v>321</v>
      </c>
      <c r="B89">
        <v>0.60362559892574852</v>
      </c>
      <c r="C89">
        <v>0.27143162327951903</v>
      </c>
      <c r="D89" s="4">
        <f>-LN(B89)/F$3</f>
        <v>0.21033380940582269</v>
      </c>
      <c r="E89" s="4">
        <f>-LN(C89)/D$4</f>
        <v>0.2716760456843213</v>
      </c>
      <c r="F89" s="8">
        <v>3</v>
      </c>
      <c r="G89" s="4">
        <v>27.060079752040025</v>
      </c>
      <c r="H89" s="4">
        <f>IF(G89&gt;MAX(I$8:I88),G89,MAX(I$8:I88))</f>
        <v>27.060079752040025</v>
      </c>
      <c r="I89" s="4">
        <f t="shared" si="11"/>
        <v>27.331755797724345</v>
      </c>
      <c r="J89" s="4">
        <f t="shared" si="12"/>
        <v>0</v>
      </c>
      <c r="K89" s="4">
        <f t="shared" si="13"/>
        <v>0.27167604568431969</v>
      </c>
      <c r="L89">
        <f t="shared" si="14"/>
        <v>82</v>
      </c>
      <c r="M89">
        <f t="shared" si="15"/>
        <v>1</v>
      </c>
      <c r="N89">
        <f t="shared" si="16"/>
        <v>1</v>
      </c>
      <c r="O89">
        <f t="shared" si="17"/>
        <v>1</v>
      </c>
    </row>
    <row r="90" spans="1:15" x14ac:dyDescent="0.3">
      <c r="A90">
        <v>322</v>
      </c>
      <c r="B90">
        <v>0.94570757164220098</v>
      </c>
      <c r="C90">
        <v>0.65080721457564017</v>
      </c>
      <c r="D90" s="4">
        <f>-LN(B90)/F$3</f>
        <v>2.325911608482948E-2</v>
      </c>
      <c r="E90" s="4">
        <f>-LN(C90)/D$4</f>
        <v>8.9487878749063332E-2</v>
      </c>
      <c r="F90" s="8">
        <v>3</v>
      </c>
      <c r="G90" s="4">
        <v>27.083338868124855</v>
      </c>
      <c r="H90" s="4">
        <f>IF(G90&gt;MAX(I$8:I89),G90,MAX(I$8:I89))</f>
        <v>27.331755797724345</v>
      </c>
      <c r="I90" s="4">
        <f t="shared" si="11"/>
        <v>27.421243676473409</v>
      </c>
      <c r="J90" s="4">
        <f t="shared" si="12"/>
        <v>0.24841692959948958</v>
      </c>
      <c r="K90" s="4">
        <f t="shared" si="13"/>
        <v>8.948787874906472E-2</v>
      </c>
      <c r="L90">
        <f t="shared" si="14"/>
        <v>83</v>
      </c>
      <c r="M90">
        <f t="shared" si="15"/>
        <v>1</v>
      </c>
      <c r="N90">
        <f t="shared" si="16"/>
        <v>1</v>
      </c>
      <c r="O90">
        <f t="shared" si="17"/>
        <v>1</v>
      </c>
    </row>
    <row r="91" spans="1:15" x14ac:dyDescent="0.3">
      <c r="A91">
        <v>323</v>
      </c>
      <c r="B91">
        <v>0.75811029389324625</v>
      </c>
      <c r="C91">
        <v>0.87591174047059539</v>
      </c>
      <c r="D91" s="4">
        <f>-LN(B91)/F$3</f>
        <v>0.11538599894555537</v>
      </c>
      <c r="E91" s="4">
        <f>-LN(C91)/D$4</f>
        <v>2.7602072085230606E-2</v>
      </c>
      <c r="F91" s="8">
        <v>3</v>
      </c>
      <c r="G91" s="4">
        <v>27.19872486707041</v>
      </c>
      <c r="H91" s="4">
        <f>IF(G91&gt;MAX(I$8:I90),G91,MAX(I$8:I90))</f>
        <v>27.421243676473409</v>
      </c>
      <c r="I91" s="4">
        <f t="shared" si="11"/>
        <v>27.448845748558639</v>
      </c>
      <c r="J91" s="4">
        <f t="shared" si="12"/>
        <v>0.22251880940299884</v>
      </c>
      <c r="K91" s="4">
        <f t="shared" si="13"/>
        <v>2.7602072085230134E-2</v>
      </c>
      <c r="L91">
        <f t="shared" si="14"/>
        <v>84</v>
      </c>
      <c r="M91">
        <f t="shared" si="15"/>
        <v>1</v>
      </c>
      <c r="N91">
        <f t="shared" si="16"/>
        <v>1</v>
      </c>
      <c r="O91">
        <f t="shared" si="17"/>
        <v>1</v>
      </c>
    </row>
    <row r="92" spans="1:15" x14ac:dyDescent="0.3">
      <c r="A92">
        <v>6</v>
      </c>
      <c r="B92">
        <v>0.28577532273323769</v>
      </c>
      <c r="C92">
        <v>2.7314065981017488E-2</v>
      </c>
      <c r="D92" s="4">
        <f>-LN(B92)/B$3</f>
        <v>5.2189556739357617</v>
      </c>
      <c r="E92" s="4">
        <f>-LN(C92)/B$4</f>
        <v>0.75007364001677679</v>
      </c>
      <c r="F92" s="8">
        <v>1</v>
      </c>
      <c r="G92" s="4">
        <v>27.212044823643623</v>
      </c>
      <c r="H92" s="4">
        <f>IF(G92&gt;MAX(I$8:I91),G92,MAX(I$8:I91))</f>
        <v>27.448845748558639</v>
      </c>
      <c r="I92" s="4">
        <f t="shared" si="11"/>
        <v>28.198919388575415</v>
      </c>
      <c r="J92" s="4">
        <f t="shared" si="12"/>
        <v>0.23680092491501625</v>
      </c>
      <c r="K92" s="4">
        <f t="shared" si="13"/>
        <v>0.75007364001677601</v>
      </c>
      <c r="L92">
        <f t="shared" si="14"/>
        <v>85</v>
      </c>
      <c r="M92">
        <f t="shared" si="15"/>
        <v>1</v>
      </c>
      <c r="N92">
        <f t="shared" si="16"/>
        <v>1</v>
      </c>
      <c r="O92">
        <f t="shared" si="17"/>
        <v>1</v>
      </c>
    </row>
    <row r="93" spans="1:15" x14ac:dyDescent="0.3">
      <c r="A93">
        <v>63</v>
      </c>
      <c r="B93">
        <v>0.14703817865535448</v>
      </c>
      <c r="C93">
        <v>0.49629200109866634</v>
      </c>
      <c r="D93" s="4">
        <f>-LN(B93)/D$3</f>
        <v>2.6625875099730103</v>
      </c>
      <c r="E93" s="4">
        <f>-LN(C93)/B$4</f>
        <v>0.14595641949741689</v>
      </c>
      <c r="F93" s="8">
        <v>2</v>
      </c>
      <c r="G93" s="4">
        <v>27.277797054386422</v>
      </c>
      <c r="H93" s="4">
        <f>IF(G93&gt;MAX(I$8:I92),G93,MAX(I$8:I92))</f>
        <v>28.198919388575415</v>
      </c>
      <c r="I93" s="4">
        <f t="shared" si="11"/>
        <v>28.344875808072832</v>
      </c>
      <c r="J93" s="4">
        <f t="shared" si="12"/>
        <v>0.92112233418899336</v>
      </c>
      <c r="K93" s="4">
        <f t="shared" si="13"/>
        <v>0.14595641949741633</v>
      </c>
      <c r="L93">
        <f t="shared" si="14"/>
        <v>86</v>
      </c>
      <c r="M93">
        <f t="shared" si="15"/>
        <v>1</v>
      </c>
      <c r="N93">
        <f t="shared" si="16"/>
        <v>1</v>
      </c>
      <c r="O93">
        <f t="shared" si="17"/>
        <v>1</v>
      </c>
    </row>
    <row r="94" spans="1:15" x14ac:dyDescent="0.3">
      <c r="A94">
        <v>64</v>
      </c>
      <c r="B94">
        <v>0.81780449842829672</v>
      </c>
      <c r="C94">
        <v>0.25449385052034057</v>
      </c>
      <c r="D94" s="4">
        <f>-LN(B94)/D$3</f>
        <v>0.27934995891767522</v>
      </c>
      <c r="E94" s="4">
        <f>-LN(C94)/B$4</f>
        <v>0.28509970963924974</v>
      </c>
      <c r="F94" s="8">
        <v>2</v>
      </c>
      <c r="G94" s="4">
        <v>27.557147013304096</v>
      </c>
      <c r="H94" s="4">
        <f>IF(G94&gt;MAX(I$8:I93),G94,MAX(I$8:I93))</f>
        <v>28.344875808072832</v>
      </c>
      <c r="I94" s="4">
        <f t="shared" si="11"/>
        <v>28.629975517712083</v>
      </c>
      <c r="J94" s="4">
        <f t="shared" si="12"/>
        <v>0.7877287947687357</v>
      </c>
      <c r="K94" s="4">
        <f t="shared" si="13"/>
        <v>0.28509970963925113</v>
      </c>
      <c r="L94">
        <f t="shared" si="14"/>
        <v>87</v>
      </c>
      <c r="M94">
        <f t="shared" si="15"/>
        <v>1</v>
      </c>
      <c r="N94">
        <f t="shared" si="16"/>
        <v>1</v>
      </c>
      <c r="O94">
        <f t="shared" si="17"/>
        <v>1</v>
      </c>
    </row>
    <row r="95" spans="1:15" x14ac:dyDescent="0.3">
      <c r="A95">
        <v>324</v>
      </c>
      <c r="B95">
        <v>0.14636677144688254</v>
      </c>
      <c r="C95">
        <v>0.51683095797601242</v>
      </c>
      <c r="D95" s="4">
        <f>-LN(B95)/F$3</f>
        <v>0.80068319758665796</v>
      </c>
      <c r="E95" s="4">
        <f>-LN(C95)/D$4</f>
        <v>0.13750821356323165</v>
      </c>
      <c r="F95" s="8">
        <v>3</v>
      </c>
      <c r="G95" s="4">
        <v>27.999408064657068</v>
      </c>
      <c r="H95" s="4">
        <f>IF(G95&gt;MAX(I$8:I94),G95,MAX(I$8:I94))</f>
        <v>28.629975517712083</v>
      </c>
      <c r="I95" s="4">
        <f t="shared" si="11"/>
        <v>28.767483731275316</v>
      </c>
      <c r="J95" s="4">
        <f t="shared" si="12"/>
        <v>0.63056745305501494</v>
      </c>
      <c r="K95" s="4">
        <f t="shared" si="13"/>
        <v>0.13750821356323328</v>
      </c>
      <c r="L95">
        <f t="shared" si="14"/>
        <v>88</v>
      </c>
      <c r="M95">
        <f t="shared" si="15"/>
        <v>1</v>
      </c>
      <c r="N95">
        <f t="shared" si="16"/>
        <v>1</v>
      </c>
      <c r="O95">
        <f t="shared" si="17"/>
        <v>1</v>
      </c>
    </row>
    <row r="96" spans="1:15" x14ac:dyDescent="0.3">
      <c r="A96">
        <v>325</v>
      </c>
      <c r="B96">
        <v>0.98107852412488172</v>
      </c>
      <c r="C96">
        <v>0.92797631763664667</v>
      </c>
      <c r="D96" s="4">
        <f>-LN(B96)/F$3</f>
        <v>7.9594906836293021E-3</v>
      </c>
      <c r="E96" s="4">
        <f>-LN(C96)/D$4</f>
        <v>1.5572722147847516E-2</v>
      </c>
      <c r="F96" s="8">
        <v>3</v>
      </c>
      <c r="G96" s="4">
        <v>28.007367555340696</v>
      </c>
      <c r="H96" s="4">
        <f>IF(G96&gt;MAX(I$8:I95),G96,MAX(I$8:I95))</f>
        <v>28.767483731275316</v>
      </c>
      <c r="I96" s="4">
        <f t="shared" si="11"/>
        <v>28.783056453423164</v>
      </c>
      <c r="J96" s="4">
        <f t="shared" si="12"/>
        <v>0.76011617593461978</v>
      </c>
      <c r="K96" s="4">
        <f t="shared" si="13"/>
        <v>1.5572722147847884E-2</v>
      </c>
      <c r="L96">
        <f t="shared" si="14"/>
        <v>89</v>
      </c>
      <c r="M96">
        <f t="shared" si="15"/>
        <v>1</v>
      </c>
      <c r="N96">
        <f t="shared" si="16"/>
        <v>1</v>
      </c>
      <c r="O96">
        <f t="shared" si="17"/>
        <v>1</v>
      </c>
    </row>
    <row r="97" spans="1:15" x14ac:dyDescent="0.3">
      <c r="A97">
        <v>326</v>
      </c>
      <c r="B97">
        <v>0.5502182073427534</v>
      </c>
      <c r="C97">
        <v>0.34464552751243627</v>
      </c>
      <c r="D97" s="4">
        <f>-LN(B97)/F$3</f>
        <v>0.24893347450549316</v>
      </c>
      <c r="E97" s="4">
        <f>-LN(C97)/D$4</f>
        <v>0.22192475971494038</v>
      </c>
      <c r="F97" s="8">
        <v>3</v>
      </c>
      <c r="G97" s="4">
        <v>28.256301029846188</v>
      </c>
      <c r="H97" s="4">
        <f>IF(G97&gt;MAX(I$8:I96),G97,MAX(I$8:I96))</f>
        <v>28.783056453423164</v>
      </c>
      <c r="I97" s="4">
        <f t="shared" si="11"/>
        <v>29.004981213138105</v>
      </c>
      <c r="J97" s="4">
        <f t="shared" si="12"/>
        <v>0.5267554235769758</v>
      </c>
      <c r="K97" s="4">
        <f t="shared" si="13"/>
        <v>0.22192475971494119</v>
      </c>
      <c r="L97">
        <f t="shared" si="14"/>
        <v>90</v>
      </c>
      <c r="M97">
        <f t="shared" si="15"/>
        <v>1</v>
      </c>
      <c r="N97">
        <f t="shared" si="16"/>
        <v>1</v>
      </c>
      <c r="O97">
        <f t="shared" si="17"/>
        <v>1</v>
      </c>
    </row>
    <row r="98" spans="1:15" x14ac:dyDescent="0.3">
      <c r="A98">
        <v>327</v>
      </c>
      <c r="B98">
        <v>0.90783410138248843</v>
      </c>
      <c r="C98">
        <v>0.68883327738273259</v>
      </c>
      <c r="D98" s="4">
        <f>-LN(B98)/F$3</f>
        <v>4.0289010334362961E-2</v>
      </c>
      <c r="E98" s="4">
        <f>-LN(C98)/D$4</f>
        <v>7.7657503109089032E-2</v>
      </c>
      <c r="F98" s="8">
        <v>3</v>
      </c>
      <c r="G98" s="4">
        <v>28.296590040180551</v>
      </c>
      <c r="H98" s="4">
        <f>IF(G98&gt;MAX(I$8:I97),G98,MAX(I$8:I97))</f>
        <v>29.004981213138105</v>
      </c>
      <c r="I98" s="4">
        <f t="shared" si="11"/>
        <v>29.082638716247196</v>
      </c>
      <c r="J98" s="4">
        <f t="shared" si="12"/>
        <v>0.70839117295755472</v>
      </c>
      <c r="K98" s="4">
        <f t="shared" si="13"/>
        <v>7.7657503109090698E-2</v>
      </c>
      <c r="L98">
        <f t="shared" si="14"/>
        <v>91</v>
      </c>
      <c r="M98">
        <f t="shared" si="15"/>
        <v>1</v>
      </c>
      <c r="N98">
        <f t="shared" si="16"/>
        <v>1</v>
      </c>
      <c r="O98">
        <f t="shared" si="17"/>
        <v>1</v>
      </c>
    </row>
    <row r="99" spans="1:15" x14ac:dyDescent="0.3">
      <c r="A99">
        <v>65</v>
      </c>
      <c r="B99">
        <v>0.41883602404858544</v>
      </c>
      <c r="C99">
        <v>0.86178167058320876</v>
      </c>
      <c r="D99" s="4">
        <f>-LN(B99)/D$3</f>
        <v>1.2087163699681163</v>
      </c>
      <c r="E99" s="4">
        <f>-LN(C99)/B$4</f>
        <v>3.0990275580398633E-2</v>
      </c>
      <c r="F99" s="8">
        <v>2</v>
      </c>
      <c r="G99" s="4">
        <v>28.765863383272212</v>
      </c>
      <c r="H99" s="4">
        <f>IF(G99&gt;MAX(I$8:I98),G99,MAX(I$8:I98))</f>
        <v>29.082638716247196</v>
      </c>
      <c r="I99" s="4">
        <f t="shared" si="11"/>
        <v>29.113628991827596</v>
      </c>
      <c r="J99" s="4">
        <f t="shared" si="12"/>
        <v>0.31677533297498428</v>
      </c>
      <c r="K99" s="4">
        <f t="shared" si="13"/>
        <v>3.099027558040035E-2</v>
      </c>
      <c r="L99">
        <f t="shared" si="14"/>
        <v>92</v>
      </c>
      <c r="M99">
        <f t="shared" si="15"/>
        <v>1</v>
      </c>
      <c r="N99">
        <f t="shared" si="16"/>
        <v>1</v>
      </c>
      <c r="O99">
        <f t="shared" si="17"/>
        <v>1</v>
      </c>
    </row>
    <row r="100" spans="1:15" x14ac:dyDescent="0.3">
      <c r="A100">
        <v>66</v>
      </c>
      <c r="B100">
        <v>0.98037659840693381</v>
      </c>
      <c r="C100">
        <v>0.27271340067751093</v>
      </c>
      <c r="D100" s="4">
        <f>-LN(B100)/D$3</f>
        <v>2.7525690343098697E-2</v>
      </c>
      <c r="E100" s="4">
        <f>-LN(C100)/B$4</f>
        <v>0.27069455200132231</v>
      </c>
      <c r="F100" s="8">
        <v>2</v>
      </c>
      <c r="G100" s="4">
        <v>28.793389073615309</v>
      </c>
      <c r="H100" s="4">
        <f>IF(G100&gt;MAX(I$8:I99),G100,MAX(I$8:I99))</f>
        <v>29.113628991827596</v>
      </c>
      <c r="I100" s="4">
        <f t="shared" si="11"/>
        <v>29.38432354382892</v>
      </c>
      <c r="J100" s="4">
        <f t="shared" si="12"/>
        <v>0.32023991821228748</v>
      </c>
      <c r="K100" s="4">
        <f t="shared" si="13"/>
        <v>0.27069455200132353</v>
      </c>
      <c r="L100">
        <f t="shared" si="14"/>
        <v>93</v>
      </c>
      <c r="M100">
        <f t="shared" si="15"/>
        <v>1</v>
      </c>
      <c r="N100">
        <f t="shared" si="16"/>
        <v>1</v>
      </c>
      <c r="O100">
        <f t="shared" si="17"/>
        <v>1</v>
      </c>
    </row>
    <row r="101" spans="1:15" x14ac:dyDescent="0.3">
      <c r="A101">
        <v>328</v>
      </c>
      <c r="B101">
        <v>0.2857142857142857</v>
      </c>
      <c r="C101">
        <v>0.74031800286873994</v>
      </c>
      <c r="D101" s="4">
        <f>-LN(B101)/F$3</f>
        <v>0.52198457020640343</v>
      </c>
      <c r="E101" s="4">
        <f>-LN(C101)/D$4</f>
        <v>6.2640719059699576E-2</v>
      </c>
      <c r="F101" s="8">
        <v>3</v>
      </c>
      <c r="G101" s="4">
        <v>28.818574610386953</v>
      </c>
      <c r="H101" s="4">
        <f>IF(G101&gt;MAX(I$8:I100),G101,MAX(I$8:I100))</f>
        <v>29.38432354382892</v>
      </c>
      <c r="I101" s="4">
        <f t="shared" si="11"/>
        <v>29.446964262888621</v>
      </c>
      <c r="J101" s="4">
        <f t="shared" si="12"/>
        <v>0.56574893344196653</v>
      </c>
      <c r="K101" s="4">
        <f t="shared" si="13"/>
        <v>6.26407190597007E-2</v>
      </c>
      <c r="L101">
        <f t="shared" si="14"/>
        <v>94</v>
      </c>
      <c r="M101">
        <f t="shared" si="15"/>
        <v>1</v>
      </c>
      <c r="N101">
        <f t="shared" si="16"/>
        <v>1</v>
      </c>
      <c r="O101">
        <f t="shared" si="17"/>
        <v>1</v>
      </c>
    </row>
    <row r="102" spans="1:15" x14ac:dyDescent="0.3">
      <c r="A102">
        <v>329</v>
      </c>
      <c r="B102">
        <v>0.3618274483474227</v>
      </c>
      <c r="C102">
        <v>0.23355815301980651</v>
      </c>
      <c r="D102" s="4">
        <f>-LN(B102)/F$3</f>
        <v>0.42357826784146496</v>
      </c>
      <c r="E102" s="4">
        <f>-LN(C102)/D$4</f>
        <v>0.30298420490530475</v>
      </c>
      <c r="F102" s="8">
        <v>3</v>
      </c>
      <c r="G102" s="4">
        <v>29.242152878228417</v>
      </c>
      <c r="H102" s="4">
        <f>IF(G102&gt;MAX(I$8:I101),G102,MAX(I$8:I101))</f>
        <v>29.446964262888621</v>
      </c>
      <c r="I102" s="4">
        <f t="shared" si="11"/>
        <v>29.749948467793924</v>
      </c>
      <c r="J102" s="4">
        <f t="shared" si="12"/>
        <v>0.20481138466020354</v>
      </c>
      <c r="K102" s="4">
        <f t="shared" si="13"/>
        <v>0.30298420490530376</v>
      </c>
      <c r="L102">
        <f t="shared" si="14"/>
        <v>95</v>
      </c>
      <c r="M102">
        <f t="shared" si="15"/>
        <v>1</v>
      </c>
      <c r="N102">
        <f t="shared" si="16"/>
        <v>1</v>
      </c>
      <c r="O102">
        <f t="shared" si="17"/>
        <v>1</v>
      </c>
    </row>
    <row r="103" spans="1:15" x14ac:dyDescent="0.3">
      <c r="A103">
        <v>330</v>
      </c>
      <c r="B103">
        <v>0.31794183172093876</v>
      </c>
      <c r="C103">
        <v>0.61104159672841574</v>
      </c>
      <c r="D103" s="4">
        <f>-LN(B103)/F$3</f>
        <v>0.47745284668760291</v>
      </c>
      <c r="E103" s="4">
        <f>-LN(C103)/D$4</f>
        <v>0.10262296716165728</v>
      </c>
      <c r="F103" s="8">
        <v>3</v>
      </c>
      <c r="G103" s="4">
        <v>29.719605724916018</v>
      </c>
      <c r="H103" s="4">
        <f>IF(G103&gt;MAX(I$8:I102),G103,MAX(I$8:I102))</f>
        <v>29.749948467793924</v>
      </c>
      <c r="I103" s="4">
        <f t="shared" si="11"/>
        <v>29.852571434955582</v>
      </c>
      <c r="J103" s="4">
        <f t="shared" si="12"/>
        <v>3.0342742877905948E-2</v>
      </c>
      <c r="K103" s="4">
        <f t="shared" si="13"/>
        <v>0.10262296716165764</v>
      </c>
      <c r="L103">
        <f t="shared" si="14"/>
        <v>96</v>
      </c>
      <c r="M103">
        <f t="shared" si="15"/>
        <v>1</v>
      </c>
      <c r="N103">
        <f t="shared" si="16"/>
        <v>1</v>
      </c>
      <c r="O103">
        <f t="shared" si="17"/>
        <v>1</v>
      </c>
    </row>
    <row r="104" spans="1:15" x14ac:dyDescent="0.3">
      <c r="A104">
        <v>331</v>
      </c>
      <c r="B104">
        <v>0.95443586535233615</v>
      </c>
      <c r="C104">
        <v>5.8900723288674581E-3</v>
      </c>
      <c r="D104" s="4">
        <f>-LN(B104)/F$3</f>
        <v>1.9431179146636807E-2</v>
      </c>
      <c r="E104" s="4">
        <f>-LN(C104)/D$4</f>
        <v>1.0696847919688539</v>
      </c>
      <c r="F104" s="8">
        <v>3</v>
      </c>
      <c r="G104" s="4">
        <v>29.739036904062655</v>
      </c>
      <c r="H104" s="4">
        <f>IF(G104&gt;MAX(I$8:I103),G104,MAX(I$8:I103))</f>
        <v>29.852571434955582</v>
      </c>
      <c r="I104" s="4">
        <f t="shared" si="11"/>
        <v>30.922256226924436</v>
      </c>
      <c r="J104" s="4">
        <f t="shared" si="12"/>
        <v>0.11353453089292742</v>
      </c>
      <c r="K104" s="4">
        <f t="shared" si="13"/>
        <v>1.0696847919688537</v>
      </c>
      <c r="L104">
        <f t="shared" si="14"/>
        <v>97</v>
      </c>
      <c r="M104">
        <f t="shared" si="15"/>
        <v>1</v>
      </c>
      <c r="N104">
        <f t="shared" si="16"/>
        <v>1</v>
      </c>
      <c r="O104">
        <f t="shared" si="17"/>
        <v>1</v>
      </c>
    </row>
    <row r="105" spans="1:15" x14ac:dyDescent="0.3">
      <c r="A105">
        <v>332</v>
      </c>
      <c r="B105">
        <v>0.85619678334910121</v>
      </c>
      <c r="C105">
        <v>0.4421216467787713</v>
      </c>
      <c r="D105" s="4">
        <f>-LN(B105)/F$3</f>
        <v>6.4689600904296471E-2</v>
      </c>
      <c r="E105" s="4">
        <f>-LN(C105)/D$4</f>
        <v>0.17003546162786093</v>
      </c>
      <c r="F105" s="8">
        <v>3</v>
      </c>
      <c r="G105" s="4">
        <v>29.803726504966949</v>
      </c>
      <c r="H105" s="4">
        <f>IF(G105&gt;MAX(I$8:I104),G105,MAX(I$8:I104))</f>
        <v>30.922256226924436</v>
      </c>
      <c r="I105" s="4">
        <f t="shared" si="11"/>
        <v>31.092291688552297</v>
      </c>
      <c r="J105" s="4">
        <f t="shared" si="12"/>
        <v>1.1185297219574863</v>
      </c>
      <c r="K105" s="4">
        <f t="shared" si="13"/>
        <v>0.17003546162786165</v>
      </c>
      <c r="L105">
        <f t="shared" si="14"/>
        <v>98</v>
      </c>
      <c r="M105">
        <f t="shared" si="15"/>
        <v>1</v>
      </c>
      <c r="N105">
        <f t="shared" si="16"/>
        <v>1</v>
      </c>
      <c r="O105">
        <f t="shared" si="17"/>
        <v>1</v>
      </c>
    </row>
    <row r="106" spans="1:15" x14ac:dyDescent="0.3">
      <c r="A106">
        <v>333</v>
      </c>
      <c r="B106">
        <v>0.24033326212347789</v>
      </c>
      <c r="C106">
        <v>0.16312143314920499</v>
      </c>
      <c r="D106" s="4">
        <f>-LN(B106)/F$3</f>
        <v>0.59405363610897921</v>
      </c>
      <c r="E106" s="4">
        <f>-LN(C106)/D$4</f>
        <v>0.37776257643671635</v>
      </c>
      <c r="F106" s="8">
        <v>3</v>
      </c>
      <c r="G106" s="4">
        <v>30.397780141075927</v>
      </c>
      <c r="H106" s="4">
        <f>IF(G106&gt;MAX(I$8:I105),G106,MAX(I$8:I105))</f>
        <v>31.092291688552297</v>
      </c>
      <c r="I106" s="4">
        <f t="shared" si="11"/>
        <v>31.470054264989013</v>
      </c>
      <c r="J106" s="4">
        <f t="shared" si="12"/>
        <v>0.69451154747637034</v>
      </c>
      <c r="K106" s="4">
        <f t="shared" si="13"/>
        <v>0.37776257643671585</v>
      </c>
      <c r="L106">
        <f t="shared" si="14"/>
        <v>99</v>
      </c>
      <c r="M106">
        <f t="shared" si="15"/>
        <v>1</v>
      </c>
      <c r="N106">
        <f t="shared" si="16"/>
        <v>1</v>
      </c>
      <c r="O106">
        <f t="shared" si="17"/>
        <v>1</v>
      </c>
    </row>
    <row r="107" spans="1:15" x14ac:dyDescent="0.3">
      <c r="A107">
        <v>334</v>
      </c>
      <c r="B107">
        <v>0.75060274056215093</v>
      </c>
      <c r="C107">
        <v>0.73491622669148837</v>
      </c>
      <c r="D107" s="4">
        <f>-LN(B107)/F$3</f>
        <v>0.11953280880247655</v>
      </c>
      <c r="E107" s="4">
        <f>-LN(C107)/D$4</f>
        <v>6.416640907410362E-2</v>
      </c>
      <c r="F107" s="8">
        <v>3</v>
      </c>
      <c r="G107" s="4">
        <v>30.517312949878402</v>
      </c>
      <c r="H107" s="4">
        <f>IF(G107&gt;MAX(I$8:I106),G107,MAX(I$8:I106))</f>
        <v>31.470054264989013</v>
      </c>
      <c r="I107" s="4">
        <f t="shared" si="11"/>
        <v>31.534220674063118</v>
      </c>
      <c r="J107" s="4">
        <f t="shared" si="12"/>
        <v>0.952741315110611</v>
      </c>
      <c r="K107" s="4">
        <f t="shared" si="13"/>
        <v>6.4166409074104536E-2</v>
      </c>
      <c r="L107">
        <f t="shared" si="14"/>
        <v>100</v>
      </c>
      <c r="M107">
        <f t="shared" si="15"/>
        <v>1</v>
      </c>
      <c r="N107">
        <f t="shared" si="16"/>
        <v>1</v>
      </c>
      <c r="O107">
        <f t="shared" si="17"/>
        <v>1</v>
      </c>
    </row>
    <row r="108" spans="1:15" x14ac:dyDescent="0.3">
      <c r="A108">
        <v>335</v>
      </c>
      <c r="B108">
        <v>0.93826105533005766</v>
      </c>
      <c r="C108">
        <v>0.84411145359660633</v>
      </c>
      <c r="D108" s="4">
        <f>-LN(B108)/F$3</f>
        <v>2.6552940879460016E-2</v>
      </c>
      <c r="E108" s="4">
        <f>-LN(C108)/D$4</f>
        <v>3.5306403975027087E-2</v>
      </c>
      <c r="F108" s="8">
        <v>3</v>
      </c>
      <c r="G108" s="4">
        <v>30.543865890757861</v>
      </c>
      <c r="H108" s="4">
        <f>IF(G108&gt;MAX(I$8:I107),G108,MAX(I$8:I107))</f>
        <v>31.534220674063118</v>
      </c>
      <c r="I108" s="4">
        <f t="shared" si="11"/>
        <v>31.569527078038146</v>
      </c>
      <c r="J108" s="4">
        <f t="shared" si="12"/>
        <v>0.99035478330525706</v>
      </c>
      <c r="K108" s="4">
        <f t="shared" si="13"/>
        <v>3.5306403975027933E-2</v>
      </c>
      <c r="L108">
        <f t="shared" si="14"/>
        <v>101</v>
      </c>
      <c r="M108">
        <f t="shared" si="15"/>
        <v>1</v>
      </c>
      <c r="N108">
        <f t="shared" si="16"/>
        <v>1</v>
      </c>
      <c r="O108">
        <f t="shared" si="17"/>
        <v>1</v>
      </c>
    </row>
    <row r="109" spans="1:15" x14ac:dyDescent="0.3">
      <c r="A109">
        <v>336</v>
      </c>
      <c r="B109">
        <v>0.60045167394024479</v>
      </c>
      <c r="C109">
        <v>0.456648457289346</v>
      </c>
      <c r="D109" s="4">
        <f>-LN(B109)/F$3</f>
        <v>0.21253046544574161</v>
      </c>
      <c r="E109" s="4">
        <f>-LN(C109)/D$4</f>
        <v>0.1633002967024926</v>
      </c>
      <c r="F109" s="8">
        <v>3</v>
      </c>
      <c r="G109" s="4">
        <v>30.756396356203602</v>
      </c>
      <c r="H109" s="4">
        <f>IF(G109&gt;MAX(I$8:I108),G109,MAX(I$8:I108))</f>
        <v>31.569527078038146</v>
      </c>
      <c r="I109" s="4">
        <f t="shared" si="11"/>
        <v>31.732827374740637</v>
      </c>
      <c r="J109" s="4">
        <f t="shared" si="12"/>
        <v>0.81313072183454338</v>
      </c>
      <c r="K109" s="4">
        <f t="shared" si="13"/>
        <v>0.16330029670249147</v>
      </c>
      <c r="L109">
        <f t="shared" si="14"/>
        <v>102</v>
      </c>
      <c r="M109">
        <f t="shared" si="15"/>
        <v>1</v>
      </c>
      <c r="N109">
        <f t="shared" si="16"/>
        <v>1</v>
      </c>
      <c r="O109">
        <f t="shared" si="17"/>
        <v>1</v>
      </c>
    </row>
    <row r="110" spans="1:15" x14ac:dyDescent="0.3">
      <c r="A110">
        <v>337</v>
      </c>
      <c r="B110">
        <v>0.29718924527726065</v>
      </c>
      <c r="C110">
        <v>5.783257545701468E-2</v>
      </c>
      <c r="D110" s="4">
        <f>-LN(B110)/F$3</f>
        <v>0.5055775640053074</v>
      </c>
      <c r="E110" s="4">
        <f>-LN(C110)/D$4</f>
        <v>0.59379230684142859</v>
      </c>
      <c r="F110" s="8">
        <v>3</v>
      </c>
      <c r="G110" s="4">
        <v>31.261973920208909</v>
      </c>
      <c r="H110" s="4">
        <f>IF(G110&gt;MAX(I$8:I109),G110,MAX(I$8:I109))</f>
        <v>31.732827374740637</v>
      </c>
      <c r="I110" s="4">
        <f t="shared" si="11"/>
        <v>32.326619681582066</v>
      </c>
      <c r="J110" s="4">
        <f t="shared" si="12"/>
        <v>0.47085345453172778</v>
      </c>
      <c r="K110" s="4">
        <f t="shared" si="13"/>
        <v>0.59379230684142925</v>
      </c>
      <c r="L110">
        <f t="shared" si="14"/>
        <v>103</v>
      </c>
      <c r="M110">
        <f t="shared" si="15"/>
        <v>1</v>
      </c>
      <c r="N110">
        <f t="shared" si="16"/>
        <v>1</v>
      </c>
      <c r="O110">
        <f t="shared" si="17"/>
        <v>1</v>
      </c>
    </row>
    <row r="111" spans="1:15" x14ac:dyDescent="0.3">
      <c r="A111">
        <v>338</v>
      </c>
      <c r="B111">
        <v>0.58027893917661066</v>
      </c>
      <c r="C111">
        <v>0.6598406933805353</v>
      </c>
      <c r="D111" s="4">
        <f>-LN(B111)/F$3</f>
        <v>0.22676931726517002</v>
      </c>
      <c r="E111" s="4">
        <f>-LN(C111)/D$4</f>
        <v>8.6616009742256903E-2</v>
      </c>
      <c r="F111" s="8">
        <v>3</v>
      </c>
      <c r="G111" s="4">
        <v>31.488743237474079</v>
      </c>
      <c r="H111" s="4">
        <f>IF(G111&gt;MAX(I$8:I110),G111,MAX(I$8:I110))</f>
        <v>32.326619681582066</v>
      </c>
      <c r="I111" s="4">
        <f t="shared" si="11"/>
        <v>32.413235691324324</v>
      </c>
      <c r="J111" s="4">
        <f t="shared" si="12"/>
        <v>0.83787644410798734</v>
      </c>
      <c r="K111" s="4">
        <f t="shared" si="13"/>
        <v>8.6616009742257916E-2</v>
      </c>
      <c r="L111">
        <f t="shared" si="14"/>
        <v>104</v>
      </c>
      <c r="M111">
        <f t="shared" si="15"/>
        <v>1</v>
      </c>
      <c r="N111">
        <f t="shared" si="16"/>
        <v>1</v>
      </c>
      <c r="O111">
        <f t="shared" si="17"/>
        <v>1</v>
      </c>
    </row>
    <row r="112" spans="1:15" x14ac:dyDescent="0.3">
      <c r="A112">
        <v>339</v>
      </c>
      <c r="B112">
        <v>0.84105960264900659</v>
      </c>
      <c r="C112">
        <v>0.97054963835566266</v>
      </c>
      <c r="D112" s="4">
        <f>-LN(B112)/F$3</f>
        <v>7.2121979315138793E-2</v>
      </c>
      <c r="E112" s="4">
        <f>-LN(C112)/D$4</f>
        <v>6.2276521839670146E-3</v>
      </c>
      <c r="F112" s="8">
        <v>3</v>
      </c>
      <c r="G112" s="4">
        <v>31.560865216789217</v>
      </c>
      <c r="H112" s="4">
        <f>IF(G112&gt;MAX(I$8:I111),G112,MAX(I$8:I111))</f>
        <v>32.413235691324324</v>
      </c>
      <c r="I112" s="4">
        <f t="shared" si="11"/>
        <v>32.419463343508291</v>
      </c>
      <c r="J112" s="4">
        <f t="shared" si="12"/>
        <v>0.85237047453510684</v>
      </c>
      <c r="K112" s="4">
        <f t="shared" si="13"/>
        <v>6.2276521839663701E-3</v>
      </c>
      <c r="L112">
        <f t="shared" si="14"/>
        <v>105</v>
      </c>
      <c r="M112">
        <f t="shared" si="15"/>
        <v>1</v>
      </c>
      <c r="N112">
        <f t="shared" si="16"/>
        <v>1</v>
      </c>
      <c r="O112">
        <f t="shared" si="17"/>
        <v>1</v>
      </c>
    </row>
    <row r="113" spans="1:15" x14ac:dyDescent="0.3">
      <c r="A113">
        <v>340</v>
      </c>
      <c r="B113">
        <v>0.53865169225135046</v>
      </c>
      <c r="C113">
        <v>0.1879329813531907</v>
      </c>
      <c r="D113" s="4">
        <f>-LN(B113)/F$3</f>
        <v>0.25778588666414215</v>
      </c>
      <c r="E113" s="4">
        <f>-LN(C113)/D$4</f>
        <v>0.3482645545564455</v>
      </c>
      <c r="F113" s="8">
        <v>3</v>
      </c>
      <c r="G113" s="4">
        <v>31.818651103453359</v>
      </c>
      <c r="H113" s="4">
        <f>IF(G113&gt;MAX(I$8:I112),G113,MAX(I$8:I112))</f>
        <v>32.419463343508291</v>
      </c>
      <c r="I113" s="4">
        <f t="shared" si="11"/>
        <v>32.767727898064734</v>
      </c>
      <c r="J113" s="4">
        <f t="shared" si="12"/>
        <v>0.60081224005493183</v>
      </c>
      <c r="K113" s="4">
        <f t="shared" si="13"/>
        <v>0.34826455455644378</v>
      </c>
      <c r="L113">
        <f t="shared" si="14"/>
        <v>106</v>
      </c>
      <c r="M113">
        <f t="shared" si="15"/>
        <v>1</v>
      </c>
      <c r="N113">
        <f t="shared" si="16"/>
        <v>1</v>
      </c>
      <c r="O113">
        <f t="shared" si="17"/>
        <v>1</v>
      </c>
    </row>
    <row r="114" spans="1:15" x14ac:dyDescent="0.3">
      <c r="A114">
        <v>67</v>
      </c>
      <c r="B114">
        <v>8.7984862819299903E-2</v>
      </c>
      <c r="C114">
        <v>0.20624408703878902</v>
      </c>
      <c r="D114" s="4">
        <f>-LN(B114)/D$3</f>
        <v>3.3758201287735861</v>
      </c>
      <c r="E114" s="4">
        <f>-LN(C114)/B$4</f>
        <v>0.328894775641906</v>
      </c>
      <c r="F114" s="8">
        <v>2</v>
      </c>
      <c r="G114" s="4">
        <v>32.169209202388892</v>
      </c>
      <c r="H114" s="4">
        <f>IF(G114&gt;MAX(I$8:I113),G114,MAX(I$8:I113))</f>
        <v>32.767727898064734</v>
      </c>
      <c r="I114" s="4">
        <f t="shared" si="11"/>
        <v>33.096622673706641</v>
      </c>
      <c r="J114" s="4">
        <f t="shared" si="12"/>
        <v>0.59851869567584259</v>
      </c>
      <c r="K114" s="4">
        <f t="shared" si="13"/>
        <v>0.32889477564190628</v>
      </c>
      <c r="L114">
        <f t="shared" si="14"/>
        <v>107</v>
      </c>
      <c r="M114">
        <f t="shared" si="15"/>
        <v>1</v>
      </c>
      <c r="N114">
        <f t="shared" si="16"/>
        <v>1</v>
      </c>
      <c r="O114">
        <f t="shared" si="17"/>
        <v>1</v>
      </c>
    </row>
    <row r="115" spans="1:15" x14ac:dyDescent="0.3">
      <c r="A115">
        <v>341</v>
      </c>
      <c r="B115">
        <v>7.602160710470901E-2</v>
      </c>
      <c r="C115">
        <v>8.8747825556199839E-2</v>
      </c>
      <c r="D115" s="4">
        <f>-LN(B115)/F$3</f>
        <v>1.0736406979555015</v>
      </c>
      <c r="E115" s="4">
        <f>-LN(C115)/D$4</f>
        <v>0.50457423993791128</v>
      </c>
      <c r="F115" s="8">
        <v>3</v>
      </c>
      <c r="G115" s="4">
        <v>32.892291801408859</v>
      </c>
      <c r="H115" s="4">
        <f>IF(G115&gt;MAX(I$8:I114),G115,MAX(I$8:I114))</f>
        <v>33.096622673706641</v>
      </c>
      <c r="I115" s="4">
        <f t="shared" si="11"/>
        <v>33.60119691364455</v>
      </c>
      <c r="J115" s="4">
        <f t="shared" si="12"/>
        <v>0.20433087229778124</v>
      </c>
      <c r="K115" s="4">
        <f t="shared" si="13"/>
        <v>0.5045742399379094</v>
      </c>
      <c r="L115">
        <f t="shared" si="14"/>
        <v>108</v>
      </c>
      <c r="M115">
        <f t="shared" si="15"/>
        <v>1</v>
      </c>
      <c r="N115">
        <f t="shared" si="16"/>
        <v>1</v>
      </c>
      <c r="O115">
        <f t="shared" si="17"/>
        <v>1</v>
      </c>
    </row>
    <row r="116" spans="1:15" x14ac:dyDescent="0.3">
      <c r="A116">
        <v>342</v>
      </c>
      <c r="B116">
        <v>0.86404004028443249</v>
      </c>
      <c r="C116">
        <v>0.2228156376842555</v>
      </c>
      <c r="D116" s="4">
        <f>-LN(B116)/F$3</f>
        <v>6.0890070137535258E-2</v>
      </c>
      <c r="E116" s="4">
        <f>-LN(C116)/D$4</f>
        <v>0.3127938721456871</v>
      </c>
      <c r="F116" s="8">
        <v>3</v>
      </c>
      <c r="G116" s="4">
        <v>32.953181871546391</v>
      </c>
      <c r="H116" s="4">
        <f>IF(G116&gt;MAX(I$8:I115),G116,MAX(I$8:I115))</f>
        <v>33.60119691364455</v>
      </c>
      <c r="I116" s="4">
        <f t="shared" si="11"/>
        <v>33.91399078579024</v>
      </c>
      <c r="J116" s="4">
        <f t="shared" si="12"/>
        <v>0.64801504209815874</v>
      </c>
      <c r="K116" s="4">
        <f t="shared" si="13"/>
        <v>0.31279387214568999</v>
      </c>
      <c r="L116">
        <f t="shared" si="14"/>
        <v>109</v>
      </c>
      <c r="M116">
        <f t="shared" si="15"/>
        <v>1</v>
      </c>
      <c r="N116">
        <f t="shared" si="16"/>
        <v>1</v>
      </c>
      <c r="O116">
        <f t="shared" si="17"/>
        <v>1</v>
      </c>
    </row>
    <row r="117" spans="1:15" x14ac:dyDescent="0.3">
      <c r="A117">
        <v>343</v>
      </c>
      <c r="B117">
        <v>0.92791528061769468</v>
      </c>
      <c r="C117">
        <v>0.32410657063509019</v>
      </c>
      <c r="D117" s="4">
        <f>-LN(B117)/F$3</f>
        <v>3.1172851167155718E-2</v>
      </c>
      <c r="E117" s="4">
        <f>-LN(C117)/D$4</f>
        <v>0.23472560324155295</v>
      </c>
      <c r="F117" s="8">
        <v>3</v>
      </c>
      <c r="G117" s="4">
        <v>32.984354722713547</v>
      </c>
      <c r="H117" s="4">
        <f>IF(G117&gt;MAX(I$8:I116),G117,MAX(I$8:I116))</f>
        <v>33.91399078579024</v>
      </c>
      <c r="I117" s="4">
        <f t="shared" si="11"/>
        <v>34.14871638903179</v>
      </c>
      <c r="J117" s="4">
        <f t="shared" si="12"/>
        <v>0.92963606307669266</v>
      </c>
      <c r="K117" s="4">
        <f t="shared" si="13"/>
        <v>0.23472560324155012</v>
      </c>
      <c r="L117">
        <f t="shared" si="14"/>
        <v>110</v>
      </c>
      <c r="M117">
        <f t="shared" si="15"/>
        <v>1</v>
      </c>
      <c r="N117">
        <f t="shared" si="16"/>
        <v>1</v>
      </c>
      <c r="O117">
        <f t="shared" si="17"/>
        <v>1</v>
      </c>
    </row>
    <row r="118" spans="1:15" x14ac:dyDescent="0.3">
      <c r="A118">
        <v>344</v>
      </c>
      <c r="B118">
        <v>6.747642445142979E-2</v>
      </c>
      <c r="C118">
        <v>0.97030549027985469</v>
      </c>
      <c r="D118" s="4">
        <f>-LN(B118)/F$3</f>
        <v>1.1233237539574741</v>
      </c>
      <c r="E118" s="4">
        <f>-LN(C118)/D$4</f>
        <v>6.2800663822014258E-3</v>
      </c>
      <c r="F118" s="8">
        <v>3</v>
      </c>
      <c r="G118" s="4">
        <v>34.107678476671019</v>
      </c>
      <c r="H118" s="4">
        <f>IF(G118&gt;MAX(I$8:I117),G118,MAX(I$8:I117))</f>
        <v>34.14871638903179</v>
      </c>
      <c r="I118" s="4">
        <f t="shared" si="11"/>
        <v>34.154996455413993</v>
      </c>
      <c r="J118" s="4">
        <f t="shared" si="12"/>
        <v>4.1037912360771145E-2</v>
      </c>
      <c r="K118" s="4">
        <f t="shared" si="13"/>
        <v>6.2800663822031311E-3</v>
      </c>
      <c r="L118">
        <f t="shared" si="14"/>
        <v>111</v>
      </c>
      <c r="M118">
        <f t="shared" si="15"/>
        <v>1</v>
      </c>
      <c r="N118">
        <f t="shared" si="16"/>
        <v>1</v>
      </c>
      <c r="O118">
        <f t="shared" si="17"/>
        <v>1</v>
      </c>
    </row>
    <row r="119" spans="1:15" x14ac:dyDescent="0.3">
      <c r="A119">
        <v>68</v>
      </c>
      <c r="B119">
        <v>0.22974333933530686</v>
      </c>
      <c r="C119">
        <v>0.81225012970366528</v>
      </c>
      <c r="D119" s="4">
        <f>-LN(B119)/D$3</f>
        <v>2.042767373736345</v>
      </c>
      <c r="E119" s="4">
        <f>-LN(C119)/B$4</f>
        <v>4.3322280155942937E-2</v>
      </c>
      <c r="F119" s="8">
        <v>2</v>
      </c>
      <c r="G119" s="4">
        <v>34.211976576125238</v>
      </c>
      <c r="H119" s="4">
        <f>IF(G119&gt;MAX(I$8:I118),G119,MAX(I$8:I118))</f>
        <v>34.211976576125238</v>
      </c>
      <c r="I119" s="4">
        <f t="shared" si="11"/>
        <v>34.255298856281179</v>
      </c>
      <c r="J119" s="4">
        <f t="shared" si="12"/>
        <v>0</v>
      </c>
      <c r="K119" s="4">
        <f t="shared" si="13"/>
        <v>4.3322280155940973E-2</v>
      </c>
      <c r="L119">
        <f t="shared" si="14"/>
        <v>112</v>
      </c>
      <c r="M119">
        <f t="shared" si="15"/>
        <v>1</v>
      </c>
      <c r="N119">
        <f t="shared" si="16"/>
        <v>1</v>
      </c>
      <c r="O119">
        <f t="shared" si="17"/>
        <v>1</v>
      </c>
    </row>
    <row r="120" spans="1:15" x14ac:dyDescent="0.3">
      <c r="A120">
        <v>345</v>
      </c>
      <c r="B120">
        <v>0.31086153752250739</v>
      </c>
      <c r="C120">
        <v>0.30033265175328838</v>
      </c>
      <c r="D120" s="4">
        <f>-LN(B120)/F$3</f>
        <v>0.48683653454618087</v>
      </c>
      <c r="E120" s="4">
        <f>-LN(C120)/D$4</f>
        <v>0.25059678738674968</v>
      </c>
      <c r="F120" s="8">
        <v>3</v>
      </c>
      <c r="G120" s="4">
        <v>34.594515011217197</v>
      </c>
      <c r="H120" s="4">
        <f>IF(G120&gt;MAX(I$8:I119),G120,MAX(I$8:I119))</f>
        <v>34.594515011217197</v>
      </c>
      <c r="I120" s="4">
        <f t="shared" si="11"/>
        <v>34.845111798603945</v>
      </c>
      <c r="J120" s="4">
        <f t="shared" si="12"/>
        <v>0</v>
      </c>
      <c r="K120" s="4">
        <f t="shared" si="13"/>
        <v>0.25059678738674762</v>
      </c>
      <c r="L120">
        <f t="shared" si="14"/>
        <v>113</v>
      </c>
      <c r="M120">
        <f t="shared" si="15"/>
        <v>1</v>
      </c>
      <c r="N120">
        <f t="shared" si="16"/>
        <v>1</v>
      </c>
      <c r="O120">
        <f t="shared" si="17"/>
        <v>1</v>
      </c>
    </row>
    <row r="121" spans="1:15" x14ac:dyDescent="0.3">
      <c r="A121">
        <v>346</v>
      </c>
      <c r="B121">
        <v>0.12683492538224433</v>
      </c>
      <c r="C121">
        <v>0.64836573381756035</v>
      </c>
      <c r="D121" s="4">
        <f>-LN(B121)/F$3</f>
        <v>0.86036201589011085</v>
      </c>
      <c r="E121" s="4">
        <f>-LN(C121)/D$4</f>
        <v>9.027090370968166E-2</v>
      </c>
      <c r="F121" s="8">
        <v>3</v>
      </c>
      <c r="G121" s="4">
        <v>35.454877027107308</v>
      </c>
      <c r="H121" s="4">
        <f>IF(G121&gt;MAX(I$8:I120),G121,MAX(I$8:I120))</f>
        <v>35.454877027107308</v>
      </c>
      <c r="I121" s="4">
        <f t="shared" si="11"/>
        <v>35.545147930816988</v>
      </c>
      <c r="J121" s="4">
        <f t="shared" si="12"/>
        <v>0</v>
      </c>
      <c r="K121" s="4">
        <f t="shared" si="13"/>
        <v>9.0270903709679828E-2</v>
      </c>
      <c r="L121">
        <f t="shared" si="14"/>
        <v>114</v>
      </c>
      <c r="M121">
        <f t="shared" si="15"/>
        <v>1</v>
      </c>
      <c r="N121">
        <f t="shared" si="16"/>
        <v>1</v>
      </c>
      <c r="O121">
        <f t="shared" si="17"/>
        <v>1</v>
      </c>
    </row>
    <row r="122" spans="1:15" x14ac:dyDescent="0.3">
      <c r="A122">
        <v>347</v>
      </c>
      <c r="B122">
        <v>0.94253364665669725</v>
      </c>
      <c r="C122">
        <v>0.65758232367931146</v>
      </c>
      <c r="D122" s="4">
        <f>-LN(B122)/F$3</f>
        <v>2.4659858719448965E-2</v>
      </c>
      <c r="E122" s="4">
        <f>-LN(C122)/D$4</f>
        <v>8.7330274093989746E-2</v>
      </c>
      <c r="F122" s="8">
        <v>3</v>
      </c>
      <c r="G122" s="4">
        <v>35.479536885826754</v>
      </c>
      <c r="H122" s="4">
        <f>IF(G122&gt;MAX(I$8:I121),G122,MAX(I$8:I121))</f>
        <v>35.545147930816988</v>
      </c>
      <c r="I122" s="4">
        <f t="shared" si="11"/>
        <v>35.632478204910974</v>
      </c>
      <c r="J122" s="4">
        <f t="shared" si="12"/>
        <v>6.5611044990234291E-2</v>
      </c>
      <c r="K122" s="4">
        <f t="shared" si="13"/>
        <v>8.7330274093986304E-2</v>
      </c>
      <c r="L122">
        <f t="shared" si="14"/>
        <v>115</v>
      </c>
      <c r="M122">
        <f t="shared" si="15"/>
        <v>1</v>
      </c>
      <c r="N122">
        <f t="shared" si="16"/>
        <v>1</v>
      </c>
      <c r="O122">
        <f t="shared" si="17"/>
        <v>1</v>
      </c>
    </row>
    <row r="123" spans="1:15" x14ac:dyDescent="0.3">
      <c r="A123">
        <v>69</v>
      </c>
      <c r="B123">
        <v>0.38654744102298044</v>
      </c>
      <c r="C123">
        <v>0.55720694601275678</v>
      </c>
      <c r="D123" s="4">
        <f>-LN(B123)/D$3</f>
        <v>1.3201398239986226</v>
      </c>
      <c r="E123" s="4">
        <f>-LN(C123)/B$4</f>
        <v>0.12183720233965786</v>
      </c>
      <c r="F123" s="8">
        <v>2</v>
      </c>
      <c r="G123" s="4">
        <v>35.532116400123861</v>
      </c>
      <c r="H123" s="4">
        <f>IF(G123&gt;MAX(I$8:I122),G123,MAX(I$8:I122))</f>
        <v>35.632478204910974</v>
      </c>
      <c r="I123" s="4">
        <f t="shared" si="11"/>
        <v>35.75431540725063</v>
      </c>
      <c r="J123" s="4">
        <f t="shared" si="12"/>
        <v>0.10036180478711287</v>
      </c>
      <c r="K123" s="4">
        <f t="shared" si="13"/>
        <v>0.12183720233965545</v>
      </c>
      <c r="L123">
        <f t="shared" si="14"/>
        <v>116</v>
      </c>
      <c r="M123">
        <f t="shared" si="15"/>
        <v>1</v>
      </c>
      <c r="N123">
        <f t="shared" si="16"/>
        <v>1</v>
      </c>
      <c r="O123">
        <f t="shared" si="17"/>
        <v>1</v>
      </c>
    </row>
    <row r="124" spans="1:15" x14ac:dyDescent="0.3">
      <c r="A124">
        <v>348</v>
      </c>
      <c r="B124">
        <v>0.4991607409894101</v>
      </c>
      <c r="C124">
        <v>0.76659443952757345</v>
      </c>
      <c r="D124" s="4">
        <f>-LN(B124)/F$3</f>
        <v>0.28951129536285453</v>
      </c>
      <c r="E124" s="4">
        <f>-LN(C124)/D$4</f>
        <v>5.53744540589255E-2</v>
      </c>
      <c r="F124" s="8">
        <v>3</v>
      </c>
      <c r="G124" s="4">
        <v>35.769048181189611</v>
      </c>
      <c r="H124" s="4">
        <f>IF(G124&gt;MAX(I$8:I123),G124,MAX(I$8:I123))</f>
        <v>35.769048181189611</v>
      </c>
      <c r="I124" s="4">
        <f t="shared" si="11"/>
        <v>35.824422635248538</v>
      </c>
      <c r="J124" s="4">
        <f t="shared" si="12"/>
        <v>0</v>
      </c>
      <c r="K124" s="4">
        <f t="shared" si="13"/>
        <v>5.5374454058927824E-2</v>
      </c>
      <c r="L124">
        <f t="shared" si="14"/>
        <v>117</v>
      </c>
      <c r="M124">
        <f t="shared" si="15"/>
        <v>1</v>
      </c>
      <c r="N124">
        <f t="shared" si="16"/>
        <v>1</v>
      </c>
      <c r="O124">
        <f t="shared" si="17"/>
        <v>1</v>
      </c>
    </row>
    <row r="125" spans="1:15" x14ac:dyDescent="0.3">
      <c r="A125">
        <v>7</v>
      </c>
      <c r="B125">
        <v>0.12781151768547624</v>
      </c>
      <c r="C125">
        <v>0.6003295999023408</v>
      </c>
      <c r="D125" s="4">
        <f>-LN(B125)/B$3</f>
        <v>8.5716609098539838</v>
      </c>
      <c r="E125" s="4">
        <f>-LN(C125)/B$4</f>
        <v>0.10630759196326139</v>
      </c>
      <c r="F125" s="8">
        <v>1</v>
      </c>
      <c r="G125" s="4">
        <v>35.783705733497605</v>
      </c>
      <c r="H125" s="4">
        <f>IF(G125&gt;MAX(I$8:I124),G125,MAX(I$8:I124))</f>
        <v>35.824422635248538</v>
      </c>
      <c r="I125" s="4">
        <f t="shared" si="11"/>
        <v>35.930730227211797</v>
      </c>
      <c r="J125" s="4">
        <f t="shared" si="12"/>
        <v>4.0716901750933232E-2</v>
      </c>
      <c r="K125" s="4">
        <f t="shared" si="13"/>
        <v>0.10630759196325812</v>
      </c>
      <c r="L125">
        <f t="shared" si="14"/>
        <v>118</v>
      </c>
      <c r="M125">
        <f t="shared" si="15"/>
        <v>1</v>
      </c>
      <c r="N125">
        <f t="shared" si="16"/>
        <v>1</v>
      </c>
      <c r="O125">
        <f t="shared" si="17"/>
        <v>1</v>
      </c>
    </row>
    <row r="126" spans="1:15" x14ac:dyDescent="0.3">
      <c r="A126">
        <v>349</v>
      </c>
      <c r="B126">
        <v>0.93499557481612594</v>
      </c>
      <c r="C126">
        <v>0.64043092135380109</v>
      </c>
      <c r="D126" s="4">
        <f>-LN(B126)/F$3</f>
        <v>2.8005617717344781E-2</v>
      </c>
      <c r="E126" s="4">
        <f>-LN(C126)/D$4</f>
        <v>9.2836253039102631E-2</v>
      </c>
      <c r="F126" s="8">
        <v>3</v>
      </c>
      <c r="G126" s="4">
        <v>35.797053798906958</v>
      </c>
      <c r="H126" s="4">
        <f>IF(G126&gt;MAX(I$8:I125),G126,MAX(I$8:I125))</f>
        <v>35.930730227211797</v>
      </c>
      <c r="I126" s="4">
        <f t="shared" si="11"/>
        <v>36.023566480250899</v>
      </c>
      <c r="J126" s="4">
        <f t="shared" si="12"/>
        <v>0.13367642830483817</v>
      </c>
      <c r="K126" s="4">
        <f t="shared" si="13"/>
        <v>9.2836253039102701E-2</v>
      </c>
      <c r="L126">
        <f t="shared" si="14"/>
        <v>119</v>
      </c>
      <c r="M126">
        <f t="shared" si="15"/>
        <v>1</v>
      </c>
      <c r="N126">
        <f t="shared" si="16"/>
        <v>1</v>
      </c>
      <c r="O126">
        <f t="shared" si="17"/>
        <v>1</v>
      </c>
    </row>
    <row r="127" spans="1:15" x14ac:dyDescent="0.3">
      <c r="A127">
        <v>70</v>
      </c>
      <c r="B127">
        <v>0.74175237281411177</v>
      </c>
      <c r="C127">
        <v>0.78539384136478774</v>
      </c>
      <c r="D127" s="4">
        <f>-LN(B127)/D$3</f>
        <v>0.41491641788309447</v>
      </c>
      <c r="E127" s="4">
        <f>-LN(C127)/B$4</f>
        <v>5.0327078805943545E-2</v>
      </c>
      <c r="F127" s="8">
        <v>2</v>
      </c>
      <c r="G127" s="4">
        <v>35.947032818006953</v>
      </c>
      <c r="H127" s="4">
        <f>IF(G127&gt;MAX(I$8:I126),G127,MAX(I$8:I126))</f>
        <v>36.023566480250899</v>
      </c>
      <c r="I127" s="4">
        <f t="shared" si="11"/>
        <v>36.073893559056842</v>
      </c>
      <c r="J127" s="4">
        <f t="shared" si="12"/>
        <v>7.653366224394631E-2</v>
      </c>
      <c r="K127" s="4">
        <f t="shared" si="13"/>
        <v>5.0327078805942449E-2</v>
      </c>
      <c r="L127">
        <f t="shared" si="14"/>
        <v>120</v>
      </c>
      <c r="M127">
        <f t="shared" si="15"/>
        <v>1</v>
      </c>
      <c r="N127">
        <f t="shared" si="16"/>
        <v>1</v>
      </c>
      <c r="O127">
        <f t="shared" si="17"/>
        <v>1</v>
      </c>
    </row>
    <row r="128" spans="1:15" x14ac:dyDescent="0.3">
      <c r="A128">
        <v>71</v>
      </c>
      <c r="B128">
        <v>0.98397778252510149</v>
      </c>
      <c r="C128">
        <v>0.75609607226783049</v>
      </c>
      <c r="D128" s="4">
        <f>-LN(B128)/D$3</f>
        <v>2.2433279054777856E-2</v>
      </c>
      <c r="E128" s="4">
        <f>-LN(C128)/B$4</f>
        <v>5.8247256491082311E-2</v>
      </c>
      <c r="F128" s="8">
        <v>2</v>
      </c>
      <c r="G128" s="4">
        <v>35.969466097061733</v>
      </c>
      <c r="H128" s="4">
        <f>IF(G128&gt;MAX(I$8:I127),G128,MAX(I$8:I127))</f>
        <v>36.073893559056842</v>
      </c>
      <c r="I128" s="4">
        <f t="shared" si="11"/>
        <v>36.132140815547928</v>
      </c>
      <c r="J128" s="4">
        <f t="shared" si="12"/>
        <v>0.10442746199510822</v>
      </c>
      <c r="K128" s="4">
        <f t="shared" si="13"/>
        <v>5.8247256491085864E-2</v>
      </c>
      <c r="L128">
        <f t="shared" si="14"/>
        <v>121</v>
      </c>
      <c r="M128">
        <f t="shared" si="15"/>
        <v>1</v>
      </c>
      <c r="N128">
        <f t="shared" si="16"/>
        <v>1</v>
      </c>
      <c r="O128">
        <f t="shared" si="17"/>
        <v>1</v>
      </c>
    </row>
    <row r="129" spans="1:15" x14ac:dyDescent="0.3">
      <c r="A129">
        <v>350</v>
      </c>
      <c r="B129">
        <v>0.4600665303506577</v>
      </c>
      <c r="C129">
        <v>8.3773308511612299E-2</v>
      </c>
      <c r="D129" s="4">
        <f>-LN(B129)/F$3</f>
        <v>0.32349340364999901</v>
      </c>
      <c r="E129" s="4">
        <f>-LN(C129)/D$4</f>
        <v>0.51659184091911514</v>
      </c>
      <c r="F129" s="8">
        <v>3</v>
      </c>
      <c r="G129" s="4">
        <v>36.120547202556956</v>
      </c>
      <c r="H129" s="4">
        <f>IF(G129&gt;MAX(I$8:I128),G129,MAX(I$8:I128))</f>
        <v>36.132140815547928</v>
      </c>
      <c r="I129" s="4">
        <f t="shared" si="11"/>
        <v>36.64873265646704</v>
      </c>
      <c r="J129" s="4">
        <f t="shared" si="12"/>
        <v>1.159361299097128E-2</v>
      </c>
      <c r="K129" s="4">
        <f t="shared" si="13"/>
        <v>0.51659184091911214</v>
      </c>
      <c r="L129">
        <f t="shared" si="14"/>
        <v>122</v>
      </c>
      <c r="M129">
        <f t="shared" si="15"/>
        <v>1</v>
      </c>
      <c r="N129">
        <f t="shared" si="16"/>
        <v>1</v>
      </c>
      <c r="O129">
        <f t="shared" si="17"/>
        <v>1</v>
      </c>
    </row>
    <row r="130" spans="1:15" x14ac:dyDescent="0.3">
      <c r="A130">
        <v>351</v>
      </c>
      <c r="B130">
        <v>0.43763542588579973</v>
      </c>
      <c r="C130">
        <v>5.6764427625354781E-2</v>
      </c>
      <c r="D130" s="4">
        <f>-LN(B130)/F$3</f>
        <v>0.34432044841740528</v>
      </c>
      <c r="E130" s="4">
        <f>-LN(C130)/D$4</f>
        <v>0.59767612992669517</v>
      </c>
      <c r="F130" s="8">
        <v>3</v>
      </c>
      <c r="G130" s="4">
        <v>36.464867650974362</v>
      </c>
      <c r="H130" s="4">
        <f>IF(G130&gt;MAX(I$8:I129),G130,MAX(I$8:I129))</f>
        <v>36.64873265646704</v>
      </c>
      <c r="I130" s="4">
        <f t="shared" si="11"/>
        <v>37.246408786393737</v>
      </c>
      <c r="J130" s="4">
        <f t="shared" si="12"/>
        <v>0.18386500549267737</v>
      </c>
      <c r="K130" s="4">
        <f t="shared" si="13"/>
        <v>0.59767612992669683</v>
      </c>
      <c r="L130">
        <f t="shared" si="14"/>
        <v>123</v>
      </c>
      <c r="M130">
        <f t="shared" si="15"/>
        <v>1</v>
      </c>
      <c r="N130">
        <f t="shared" si="16"/>
        <v>1</v>
      </c>
      <c r="O130">
        <f t="shared" si="17"/>
        <v>1</v>
      </c>
    </row>
    <row r="131" spans="1:15" x14ac:dyDescent="0.3">
      <c r="A131">
        <v>8</v>
      </c>
      <c r="B131">
        <v>0.81423383281960504</v>
      </c>
      <c r="C131">
        <v>0.22092349009674367</v>
      </c>
      <c r="D131" s="4">
        <f>-LN(B131)/B$3</f>
        <v>0.85628204302426636</v>
      </c>
      <c r="E131" s="4">
        <f>-LN(C131)/B$4</f>
        <v>0.31457059084630057</v>
      </c>
      <c r="F131" s="8">
        <v>1</v>
      </c>
      <c r="G131" s="4">
        <v>36.63998777652187</v>
      </c>
      <c r="H131" s="4">
        <f>IF(G131&gt;MAX(I$8:I130),G131,MAX(I$8:I130))</f>
        <v>37.246408786393737</v>
      </c>
      <c r="I131" s="4">
        <f t="shared" si="11"/>
        <v>37.560979377240038</v>
      </c>
      <c r="J131" s="4">
        <f t="shared" si="12"/>
        <v>0.60642100987186609</v>
      </c>
      <c r="K131" s="4">
        <f t="shared" si="13"/>
        <v>0.31457059084630146</v>
      </c>
      <c r="L131">
        <f t="shared" si="14"/>
        <v>124</v>
      </c>
      <c r="M131">
        <f t="shared" si="15"/>
        <v>1</v>
      </c>
      <c r="N131">
        <f t="shared" si="16"/>
        <v>1</v>
      </c>
      <c r="O131">
        <f t="shared" si="17"/>
        <v>1</v>
      </c>
    </row>
    <row r="132" spans="1:15" x14ac:dyDescent="0.3">
      <c r="A132">
        <v>72</v>
      </c>
      <c r="B132">
        <v>0.48005615405743585</v>
      </c>
      <c r="C132">
        <v>0.24497207556382947</v>
      </c>
      <c r="D132" s="4">
        <f>-LN(B132)/D$3</f>
        <v>1.0192391587542506</v>
      </c>
      <c r="E132" s="4">
        <f>-LN(C132)/B$4</f>
        <v>0.29304396921329318</v>
      </c>
      <c r="F132" s="8">
        <v>2</v>
      </c>
      <c r="G132" s="4">
        <v>36.988705255815987</v>
      </c>
      <c r="H132" s="4">
        <f>IF(G132&gt;MAX(I$8:I131),G132,MAX(I$8:I131))</f>
        <v>37.560979377240038</v>
      </c>
      <c r="I132" s="4">
        <f t="shared" si="11"/>
        <v>37.854023346453332</v>
      </c>
      <c r="J132" s="4">
        <f t="shared" si="12"/>
        <v>0.57227412142405143</v>
      </c>
      <c r="K132" s="4">
        <f t="shared" si="13"/>
        <v>0.29304396921329356</v>
      </c>
      <c r="L132">
        <f t="shared" si="14"/>
        <v>125</v>
      </c>
      <c r="M132">
        <f t="shared" si="15"/>
        <v>1</v>
      </c>
      <c r="N132">
        <f t="shared" si="16"/>
        <v>1</v>
      </c>
      <c r="O132">
        <f t="shared" si="17"/>
        <v>1</v>
      </c>
    </row>
    <row r="133" spans="1:15" x14ac:dyDescent="0.3">
      <c r="A133">
        <v>352</v>
      </c>
      <c r="B133">
        <v>0.195532090212714</v>
      </c>
      <c r="C133">
        <v>0.23581652272103029</v>
      </c>
      <c r="D133" s="4">
        <f>-LN(B133)/F$3</f>
        <v>0.68001282029848442</v>
      </c>
      <c r="E133" s="4">
        <f>-LN(C133)/D$4</f>
        <v>0.30097942133787503</v>
      </c>
      <c r="F133" s="8">
        <v>3</v>
      </c>
      <c r="G133" s="4">
        <v>37.144880471272849</v>
      </c>
      <c r="H133" s="4">
        <f>IF(G133&gt;MAX(I$8:I132),G133,MAX(I$8:I132))</f>
        <v>37.854023346453332</v>
      </c>
      <c r="I133" s="4">
        <f t="shared" si="11"/>
        <v>38.15500276779121</v>
      </c>
      <c r="J133" s="4">
        <f t="shared" si="12"/>
        <v>0.70914287518048269</v>
      </c>
      <c r="K133" s="4">
        <f t="shared" si="13"/>
        <v>0.30097942133787825</v>
      </c>
      <c r="L133">
        <f t="shared" si="14"/>
        <v>126</v>
      </c>
      <c r="M133">
        <f t="shared" si="15"/>
        <v>1</v>
      </c>
      <c r="N133">
        <f t="shared" si="16"/>
        <v>1</v>
      </c>
      <c r="O133">
        <f t="shared" si="17"/>
        <v>1</v>
      </c>
    </row>
    <row r="134" spans="1:15" x14ac:dyDescent="0.3">
      <c r="A134">
        <v>9</v>
      </c>
      <c r="B134">
        <v>0.80437635425885801</v>
      </c>
      <c r="C134">
        <v>0.86526078066347245</v>
      </c>
      <c r="D134" s="4">
        <f>-LN(B134)/B$3</f>
        <v>0.90703340423694723</v>
      </c>
      <c r="E134" s="4">
        <f>-LN(C134)/B$4</f>
        <v>3.0150903531370069E-2</v>
      </c>
      <c r="F134" s="8">
        <v>1</v>
      </c>
      <c r="G134" s="4">
        <v>37.547021180758819</v>
      </c>
      <c r="H134" s="4">
        <f>IF(G134&gt;MAX(I$8:I133),G134,MAX(I$8:I133))</f>
        <v>38.15500276779121</v>
      </c>
      <c r="I134" s="4">
        <f t="shared" si="11"/>
        <v>38.185153671322581</v>
      </c>
      <c r="J134" s="4">
        <f t="shared" si="12"/>
        <v>0.60798158703239125</v>
      </c>
      <c r="K134" s="4">
        <f t="shared" si="13"/>
        <v>3.0150903531371398E-2</v>
      </c>
      <c r="L134">
        <f t="shared" si="14"/>
        <v>127</v>
      </c>
      <c r="M134">
        <f t="shared" si="15"/>
        <v>1</v>
      </c>
      <c r="N134">
        <f t="shared" si="16"/>
        <v>1</v>
      </c>
      <c r="O134">
        <f t="shared" si="17"/>
        <v>1</v>
      </c>
    </row>
    <row r="135" spans="1:15" x14ac:dyDescent="0.3">
      <c r="A135">
        <v>353</v>
      </c>
      <c r="B135">
        <v>0.30265205847346416</v>
      </c>
      <c r="C135">
        <v>0.88259529404583881</v>
      </c>
      <c r="D135" s="4">
        <f>-LN(B135)/F$3</f>
        <v>0.49798810632052448</v>
      </c>
      <c r="E135" s="4">
        <f>-LN(C135)/D$4</f>
        <v>2.6018440433892266E-2</v>
      </c>
      <c r="F135" s="8">
        <v>3</v>
      </c>
      <c r="G135" s="4">
        <v>37.642868577593376</v>
      </c>
      <c r="H135" s="4">
        <f>IF(G135&gt;MAX(I$8:I134),G135,MAX(I$8:I134))</f>
        <v>38.185153671322581</v>
      </c>
      <c r="I135" s="4">
        <f t="shared" si="11"/>
        <v>38.211172111756476</v>
      </c>
      <c r="J135" s="4">
        <f t="shared" si="12"/>
        <v>0.54228509372920541</v>
      </c>
      <c r="K135" s="4">
        <f t="shared" si="13"/>
        <v>2.6018440433894341E-2</v>
      </c>
      <c r="L135">
        <f t="shared" si="14"/>
        <v>128</v>
      </c>
      <c r="M135">
        <f t="shared" si="15"/>
        <v>1</v>
      </c>
      <c r="N135">
        <f t="shared" si="16"/>
        <v>1</v>
      </c>
      <c r="O135">
        <f t="shared" si="17"/>
        <v>1</v>
      </c>
    </row>
    <row r="136" spans="1:15" x14ac:dyDescent="0.3">
      <c r="A136">
        <v>354</v>
      </c>
      <c r="B136">
        <v>0.98089541306802575</v>
      </c>
      <c r="C136">
        <v>0.45677053132724998</v>
      </c>
      <c r="D136" s="4">
        <f>-LN(B136)/F$3</f>
        <v>8.0372656962991208E-3</v>
      </c>
      <c r="E136" s="4">
        <f>-LN(C136)/D$4</f>
        <v>0.16324461121379932</v>
      </c>
      <c r="F136" s="8">
        <v>3</v>
      </c>
      <c r="G136" s="4">
        <v>37.650905843289678</v>
      </c>
      <c r="H136" s="4">
        <f>IF(G136&gt;MAX(I$8:I135),G136,MAX(I$8:I135))</f>
        <v>38.211172111756476</v>
      </c>
      <c r="I136" s="4">
        <f t="shared" si="11"/>
        <v>38.374416722970274</v>
      </c>
      <c r="J136" s="4">
        <f t="shared" si="12"/>
        <v>0.56026626846679761</v>
      </c>
      <c r="K136" s="4">
        <f t="shared" si="13"/>
        <v>0.16324461121379841</v>
      </c>
      <c r="L136">
        <f t="shared" si="14"/>
        <v>129</v>
      </c>
      <c r="M136">
        <f t="shared" si="15"/>
        <v>1</v>
      </c>
      <c r="N136">
        <f t="shared" si="16"/>
        <v>1</v>
      </c>
      <c r="O136">
        <f t="shared" si="17"/>
        <v>1</v>
      </c>
    </row>
    <row r="137" spans="1:15" x14ac:dyDescent="0.3">
      <c r="A137">
        <v>73</v>
      </c>
      <c r="B137">
        <v>0.38569292275765249</v>
      </c>
      <c r="C137">
        <v>0.97531052583391831</v>
      </c>
      <c r="D137" s="4">
        <f>-LN(B137)/D$3</f>
        <v>1.3232135597527548</v>
      </c>
      <c r="E137" s="4">
        <f>-LN(C137)/B$4</f>
        <v>5.2082022200104208E-3</v>
      </c>
      <c r="F137" s="8">
        <v>2</v>
      </c>
      <c r="G137" s="4">
        <v>38.311918815568738</v>
      </c>
      <c r="H137" s="4">
        <f>IF(G137&gt;MAX(I$8:I136),G137,MAX(I$8:I136))</f>
        <v>38.374416722970274</v>
      </c>
      <c r="I137" s="4">
        <f t="shared" si="11"/>
        <v>38.379624925190285</v>
      </c>
      <c r="J137" s="4">
        <f t="shared" si="12"/>
        <v>6.2497907401535713E-2</v>
      </c>
      <c r="K137" s="4">
        <f t="shared" si="13"/>
        <v>5.20820222001106E-3</v>
      </c>
      <c r="L137">
        <f t="shared" si="14"/>
        <v>130</v>
      </c>
      <c r="M137">
        <f t="shared" si="15"/>
        <v>1</v>
      </c>
      <c r="N137">
        <f t="shared" si="16"/>
        <v>1</v>
      </c>
      <c r="O137">
        <f t="shared" si="17"/>
        <v>1</v>
      </c>
    </row>
    <row r="138" spans="1:15" x14ac:dyDescent="0.3">
      <c r="A138">
        <v>74</v>
      </c>
      <c r="B138">
        <v>0.8009887997070223</v>
      </c>
      <c r="C138">
        <v>0.4936368907742546</v>
      </c>
      <c r="D138" s="4">
        <f>-LN(B138)/D$3</f>
        <v>0.30820599291548878</v>
      </c>
      <c r="E138" s="4">
        <f>-LN(C138)/B$4</f>
        <v>0.14707397312214221</v>
      </c>
      <c r="F138" s="8">
        <v>2</v>
      </c>
      <c r="G138" s="4">
        <v>38.620124808484228</v>
      </c>
      <c r="H138" s="4">
        <f>IF(G138&gt;MAX(I$8:I137),G138,MAX(I$8:I137))</f>
        <v>38.620124808484228</v>
      </c>
      <c r="I138" s="4">
        <f t="shared" si="11"/>
        <v>38.767198781606368</v>
      </c>
      <c r="J138" s="4">
        <f t="shared" si="12"/>
        <v>0</v>
      </c>
      <c r="K138" s="4">
        <f t="shared" si="13"/>
        <v>0.14707397312213999</v>
      </c>
      <c r="L138">
        <f t="shared" si="14"/>
        <v>131</v>
      </c>
      <c r="M138">
        <f t="shared" si="15"/>
        <v>1</v>
      </c>
      <c r="N138">
        <f t="shared" si="16"/>
        <v>1</v>
      </c>
      <c r="O138">
        <f t="shared" si="17"/>
        <v>1</v>
      </c>
    </row>
    <row r="139" spans="1:15" x14ac:dyDescent="0.3">
      <c r="A139">
        <v>75</v>
      </c>
      <c r="B139">
        <v>0.71669667653431801</v>
      </c>
      <c r="C139">
        <v>0.40974150822473832</v>
      </c>
      <c r="D139" s="4">
        <f>-LN(B139)/D$3</f>
        <v>0.46264246273792697</v>
      </c>
      <c r="E139" s="4">
        <f>-LN(C139)/B$4</f>
        <v>0.18588099705347647</v>
      </c>
      <c r="F139" s="8">
        <v>2</v>
      </c>
      <c r="G139" s="4">
        <v>39.082767271222153</v>
      </c>
      <c r="H139" s="4">
        <f>IF(G139&gt;MAX(I$8:I138),G139,MAX(I$8:I138))</f>
        <v>39.082767271222153</v>
      </c>
      <c r="I139" s="4">
        <f t="shared" ref="I139:I202" si="18">+H139+E139</f>
        <v>39.268648268275626</v>
      </c>
      <c r="J139" s="4">
        <f t="shared" ref="J139:J202" si="19">(H139-G139)*O139</f>
        <v>0</v>
      </c>
      <c r="K139" s="4">
        <f t="shared" ref="K139:K202" si="20">(I139-H139)*O139</f>
        <v>0.18588099705347361</v>
      </c>
      <c r="L139">
        <f t="shared" ref="L139:L202" si="21">_xlfn.RANK.EQ(I139,I$8:I$507,1)</f>
        <v>132</v>
      </c>
      <c r="M139">
        <f t="shared" ref="M139:M202" si="22">IF(L139=A139,0,1)</f>
        <v>1</v>
      </c>
      <c r="N139">
        <f t="shared" ref="N139:N202" si="23">IF(G139&lt;B$2,1,0)</f>
        <v>1</v>
      </c>
      <c r="O139">
        <f t="shared" ref="O139:O202" si="24">IF(I139&lt;B$2,1,0)</f>
        <v>1</v>
      </c>
    </row>
    <row r="140" spans="1:15" x14ac:dyDescent="0.3">
      <c r="A140">
        <v>355</v>
      </c>
      <c r="B140">
        <v>2.1118808557390057E-2</v>
      </c>
      <c r="C140">
        <v>0.49305703909421061</v>
      </c>
      <c r="D140" s="4">
        <f>-LN(B140)/F$3</f>
        <v>1.6073296811407143</v>
      </c>
      <c r="E140" s="4">
        <f>-LN(C140)/D$4</f>
        <v>0.14731883618168343</v>
      </c>
      <c r="F140" s="8">
        <v>3</v>
      </c>
      <c r="G140" s="4">
        <v>39.25823552443039</v>
      </c>
      <c r="H140" s="4">
        <f>IF(G140&gt;MAX(I$8:I139),G140,MAX(I$8:I139))</f>
        <v>39.268648268275626</v>
      </c>
      <c r="I140" s="4">
        <f t="shared" si="18"/>
        <v>39.415967104457309</v>
      </c>
      <c r="J140" s="4">
        <f t="shared" si="19"/>
        <v>1.0412743845236605E-2</v>
      </c>
      <c r="K140" s="4">
        <f t="shared" si="20"/>
        <v>0.1473188361816824</v>
      </c>
      <c r="L140">
        <f t="shared" si="21"/>
        <v>133</v>
      </c>
      <c r="M140">
        <f t="shared" si="22"/>
        <v>1</v>
      </c>
      <c r="N140">
        <f t="shared" si="23"/>
        <v>1</v>
      </c>
      <c r="O140">
        <f t="shared" si="24"/>
        <v>1</v>
      </c>
    </row>
    <row r="141" spans="1:15" x14ac:dyDescent="0.3">
      <c r="A141">
        <v>356</v>
      </c>
      <c r="B141">
        <v>0.95455793939024014</v>
      </c>
      <c r="C141">
        <v>0.70088808862575147</v>
      </c>
      <c r="D141" s="4">
        <f>-LN(B141)/F$3</f>
        <v>1.9377890149676249E-2</v>
      </c>
      <c r="E141" s="4">
        <f>-LN(C141)/D$4</f>
        <v>7.4043135420676948E-2</v>
      </c>
      <c r="F141" s="8">
        <v>3</v>
      </c>
      <c r="G141" s="4">
        <v>39.277613414580067</v>
      </c>
      <c r="H141" s="4">
        <f>IF(G141&gt;MAX(I$8:I140),G141,MAX(I$8:I140))</f>
        <v>39.415967104457309</v>
      </c>
      <c r="I141" s="4">
        <f t="shared" si="18"/>
        <v>39.490010239877982</v>
      </c>
      <c r="J141" s="4">
        <f t="shared" si="19"/>
        <v>0.13835368987724195</v>
      </c>
      <c r="K141" s="4">
        <f t="shared" si="20"/>
        <v>7.4043135420673423E-2</v>
      </c>
      <c r="L141">
        <f t="shared" si="21"/>
        <v>134</v>
      </c>
      <c r="M141">
        <f t="shared" si="22"/>
        <v>1</v>
      </c>
      <c r="N141">
        <f t="shared" si="23"/>
        <v>1</v>
      </c>
      <c r="O141">
        <f t="shared" si="24"/>
        <v>1</v>
      </c>
    </row>
    <row r="142" spans="1:15" x14ac:dyDescent="0.3">
      <c r="A142">
        <v>357</v>
      </c>
      <c r="B142">
        <v>0.65529343546861174</v>
      </c>
      <c r="C142">
        <v>0.84756004516739403</v>
      </c>
      <c r="D142" s="4">
        <f>-LN(B142)/F$3</f>
        <v>0.17611339607665646</v>
      </c>
      <c r="E142" s="4">
        <f>-LN(C142)/D$4</f>
        <v>3.4456998433795807E-2</v>
      </c>
      <c r="F142" s="8">
        <v>3</v>
      </c>
      <c r="G142" s="4">
        <v>39.453726810656725</v>
      </c>
      <c r="H142" s="4">
        <f>IF(G142&gt;MAX(I$8:I141),G142,MAX(I$8:I141))</f>
        <v>39.490010239877982</v>
      </c>
      <c r="I142" s="4">
        <f t="shared" si="18"/>
        <v>39.524467238311779</v>
      </c>
      <c r="J142" s="4">
        <f t="shared" si="19"/>
        <v>3.6283429221256824E-2</v>
      </c>
      <c r="K142" s="4">
        <f t="shared" si="20"/>
        <v>3.4456998433796571E-2</v>
      </c>
      <c r="L142">
        <f t="shared" si="21"/>
        <v>135</v>
      </c>
      <c r="M142">
        <f t="shared" si="22"/>
        <v>1</v>
      </c>
      <c r="N142">
        <f t="shared" si="23"/>
        <v>1</v>
      </c>
      <c r="O142">
        <f t="shared" si="24"/>
        <v>1</v>
      </c>
    </row>
    <row r="143" spans="1:15" x14ac:dyDescent="0.3">
      <c r="A143">
        <v>358</v>
      </c>
      <c r="B143">
        <v>0.5595263527329325</v>
      </c>
      <c r="C143">
        <v>0.43644520401623582</v>
      </c>
      <c r="D143" s="4">
        <f>-LN(B143)/F$3</f>
        <v>0.24194360493069292</v>
      </c>
      <c r="E143" s="4">
        <f>-LN(C143)/D$4</f>
        <v>0.1727275930171768</v>
      </c>
      <c r="F143" s="8">
        <v>3</v>
      </c>
      <c r="G143" s="4">
        <v>39.695670415587415</v>
      </c>
      <c r="H143" s="4">
        <f>IF(G143&gt;MAX(I$8:I142),G143,MAX(I$8:I142))</f>
        <v>39.695670415587415</v>
      </c>
      <c r="I143" s="4">
        <f t="shared" si="18"/>
        <v>39.868398008604593</v>
      </c>
      <c r="J143" s="4">
        <f t="shared" si="19"/>
        <v>0</v>
      </c>
      <c r="K143" s="4">
        <f t="shared" si="20"/>
        <v>0.17272759301717855</v>
      </c>
      <c r="L143">
        <f t="shared" si="21"/>
        <v>136</v>
      </c>
      <c r="M143">
        <f t="shared" si="22"/>
        <v>1</v>
      </c>
      <c r="N143">
        <f t="shared" si="23"/>
        <v>1</v>
      </c>
      <c r="O143">
        <f t="shared" si="24"/>
        <v>1</v>
      </c>
    </row>
    <row r="144" spans="1:15" x14ac:dyDescent="0.3">
      <c r="A144">
        <v>359</v>
      </c>
      <c r="B144">
        <v>0.79952391125217448</v>
      </c>
      <c r="C144">
        <v>6.4882351145970033E-2</v>
      </c>
      <c r="D144" s="4">
        <f>-LN(B144)/F$3</f>
        <v>9.3224516415745681E-2</v>
      </c>
      <c r="E144" s="4">
        <f>-LN(C144)/D$4</f>
        <v>0.56982908988614389</v>
      </c>
      <c r="F144" s="8">
        <v>3</v>
      </c>
      <c r="G144" s="4">
        <v>39.78889493200316</v>
      </c>
      <c r="H144" s="4">
        <f>IF(G144&gt;MAX(I$8:I143),G144,MAX(I$8:I143))</f>
        <v>39.868398008604593</v>
      </c>
      <c r="I144" s="4">
        <f t="shared" si="18"/>
        <v>40.438227098490735</v>
      </c>
      <c r="J144" s="4">
        <f t="shared" si="19"/>
        <v>7.950307660143352E-2</v>
      </c>
      <c r="K144" s="4">
        <f t="shared" si="20"/>
        <v>0.56982908988614156</v>
      </c>
      <c r="L144">
        <f t="shared" si="21"/>
        <v>137</v>
      </c>
      <c r="M144">
        <f t="shared" si="22"/>
        <v>1</v>
      </c>
      <c r="N144">
        <f t="shared" si="23"/>
        <v>1</v>
      </c>
      <c r="O144">
        <f t="shared" si="24"/>
        <v>1</v>
      </c>
    </row>
    <row r="145" spans="1:15" x14ac:dyDescent="0.3">
      <c r="A145">
        <v>360</v>
      </c>
      <c r="B145">
        <v>0.80483413190099795</v>
      </c>
      <c r="C145">
        <v>4.8219244972075567E-2</v>
      </c>
      <c r="D145" s="4">
        <f>-LN(B145)/F$3</f>
        <v>9.0466279217580672E-2</v>
      </c>
      <c r="E145" s="4">
        <f>-LN(C145)/D$4</f>
        <v>0.63166605506966067</v>
      </c>
      <c r="F145" s="8">
        <v>3</v>
      </c>
      <c r="G145" s="4">
        <v>39.87936121122074</v>
      </c>
      <c r="H145" s="4">
        <f>IF(G145&gt;MAX(I$8:I144),G145,MAX(I$8:I144))</f>
        <v>40.438227098490735</v>
      </c>
      <c r="I145" s="4">
        <f t="shared" si="18"/>
        <v>41.069893153560393</v>
      </c>
      <c r="J145" s="4">
        <f t="shared" si="19"/>
        <v>0.5588658872699952</v>
      </c>
      <c r="K145" s="4">
        <f t="shared" si="20"/>
        <v>0.63166605506965823</v>
      </c>
      <c r="L145">
        <f t="shared" si="21"/>
        <v>138</v>
      </c>
      <c r="M145">
        <f t="shared" si="22"/>
        <v>1</v>
      </c>
      <c r="N145">
        <f t="shared" si="23"/>
        <v>1</v>
      </c>
      <c r="O145">
        <f t="shared" si="24"/>
        <v>1</v>
      </c>
    </row>
    <row r="146" spans="1:15" x14ac:dyDescent="0.3">
      <c r="A146">
        <v>361</v>
      </c>
      <c r="B146">
        <v>0.36246833704641868</v>
      </c>
      <c r="C146">
        <v>0.82961516159550763</v>
      </c>
      <c r="D146" s="4">
        <f>-LN(B146)/F$3</f>
        <v>0.42284089774214312</v>
      </c>
      <c r="E146" s="4">
        <f>-LN(C146)/D$4</f>
        <v>3.8915280509098059E-2</v>
      </c>
      <c r="F146" s="8">
        <v>3</v>
      </c>
      <c r="G146" s="4">
        <v>40.302202108962881</v>
      </c>
      <c r="H146" s="4">
        <f>IF(G146&gt;MAX(I$8:I145),G146,MAX(I$8:I145))</f>
        <v>41.069893153560393</v>
      </c>
      <c r="I146" s="4">
        <f t="shared" si="18"/>
        <v>41.108808434069495</v>
      </c>
      <c r="J146" s="4">
        <f t="shared" si="19"/>
        <v>0.76769104459751247</v>
      </c>
      <c r="K146" s="4">
        <f t="shared" si="20"/>
        <v>3.8915280509101535E-2</v>
      </c>
      <c r="L146">
        <f t="shared" si="21"/>
        <v>139</v>
      </c>
      <c r="M146">
        <f t="shared" si="22"/>
        <v>1</v>
      </c>
      <c r="N146">
        <f t="shared" si="23"/>
        <v>1</v>
      </c>
      <c r="O146">
        <f t="shared" si="24"/>
        <v>1</v>
      </c>
    </row>
    <row r="147" spans="1:15" x14ac:dyDescent="0.3">
      <c r="A147">
        <v>76</v>
      </c>
      <c r="B147">
        <v>0.31046479689931944</v>
      </c>
      <c r="C147">
        <v>0.95071260719626449</v>
      </c>
      <c r="D147" s="4">
        <f>-LN(B147)/D$3</f>
        <v>1.6245621660578271</v>
      </c>
      <c r="E147" s="4">
        <f>-LN(C147)/B$4</f>
        <v>1.0529888071542292E-2</v>
      </c>
      <c r="F147" s="8">
        <v>2</v>
      </c>
      <c r="G147" s="4">
        <v>40.707329437279981</v>
      </c>
      <c r="H147" s="4">
        <f>IF(G147&gt;MAX(I$8:I146),G147,MAX(I$8:I146))</f>
        <v>41.108808434069495</v>
      </c>
      <c r="I147" s="4">
        <f t="shared" si="18"/>
        <v>41.11933832214104</v>
      </c>
      <c r="J147" s="4">
        <f t="shared" si="19"/>
        <v>0.40147899678951404</v>
      </c>
      <c r="K147" s="4">
        <f t="shared" si="20"/>
        <v>1.0529888071545201E-2</v>
      </c>
      <c r="L147">
        <f t="shared" si="21"/>
        <v>140</v>
      </c>
      <c r="M147">
        <f t="shared" si="22"/>
        <v>1</v>
      </c>
      <c r="N147">
        <f t="shared" si="23"/>
        <v>1</v>
      </c>
      <c r="O147">
        <f t="shared" si="24"/>
        <v>1</v>
      </c>
    </row>
    <row r="148" spans="1:15" x14ac:dyDescent="0.3">
      <c r="A148">
        <v>362</v>
      </c>
      <c r="B148">
        <v>0.22034363841669974</v>
      </c>
      <c r="C148">
        <v>0.77925962096011225</v>
      </c>
      <c r="D148" s="4">
        <f>-LN(B148)/F$3</f>
        <v>0.63023623269521334</v>
      </c>
      <c r="E148" s="4">
        <f>-LN(C148)/D$4</f>
        <v>5.1960627911476626E-2</v>
      </c>
      <c r="F148" s="8">
        <v>3</v>
      </c>
      <c r="G148" s="4">
        <v>40.932438341658091</v>
      </c>
      <c r="H148" s="4">
        <f>IF(G148&gt;MAX(I$8:I147),G148,MAX(I$8:I147))</f>
        <v>41.11933832214104</v>
      </c>
      <c r="I148" s="4">
        <f t="shared" si="18"/>
        <v>41.171298950052517</v>
      </c>
      <c r="J148" s="4">
        <f t="shared" si="19"/>
        <v>0.18689998048294854</v>
      </c>
      <c r="K148" s="4">
        <f t="shared" si="20"/>
        <v>5.196062791147682E-2</v>
      </c>
      <c r="L148">
        <f t="shared" si="21"/>
        <v>141</v>
      </c>
      <c r="M148">
        <f t="shared" si="22"/>
        <v>1</v>
      </c>
      <c r="N148">
        <f t="shared" si="23"/>
        <v>1</v>
      </c>
      <c r="O148">
        <f t="shared" si="24"/>
        <v>1</v>
      </c>
    </row>
    <row r="149" spans="1:15" x14ac:dyDescent="0.3">
      <c r="A149">
        <v>363</v>
      </c>
      <c r="B149">
        <v>0.79995117038483843</v>
      </c>
      <c r="C149">
        <v>8.5695974608600123E-2</v>
      </c>
      <c r="D149" s="4">
        <f>-LN(B149)/F$3</f>
        <v>9.3001912581665153E-2</v>
      </c>
      <c r="E149" s="4">
        <f>-LN(C149)/D$4</f>
        <v>0.51186446358535043</v>
      </c>
      <c r="F149" s="8">
        <v>3</v>
      </c>
      <c r="G149" s="4">
        <v>41.025440254239754</v>
      </c>
      <c r="H149" s="4">
        <f>IF(G149&gt;MAX(I$8:I148),G149,MAX(I$8:I148))</f>
        <v>41.171298950052517</v>
      </c>
      <c r="I149" s="4">
        <f t="shared" si="18"/>
        <v>41.683163413637864</v>
      </c>
      <c r="J149" s="4">
        <f t="shared" si="19"/>
        <v>0.14585869581276256</v>
      </c>
      <c r="K149" s="4">
        <f t="shared" si="20"/>
        <v>0.5118644635853471</v>
      </c>
      <c r="L149">
        <f t="shared" si="21"/>
        <v>142</v>
      </c>
      <c r="M149">
        <f t="shared" si="22"/>
        <v>1</v>
      </c>
      <c r="N149">
        <f t="shared" si="23"/>
        <v>1</v>
      </c>
      <c r="O149">
        <f t="shared" si="24"/>
        <v>1</v>
      </c>
    </row>
    <row r="150" spans="1:15" x14ac:dyDescent="0.3">
      <c r="A150">
        <v>364</v>
      </c>
      <c r="B150">
        <v>0.8647419660023804</v>
      </c>
      <c r="C150">
        <v>9.0273751029999696E-2</v>
      </c>
      <c r="D150" s="4">
        <f>-LN(B150)/F$3</f>
        <v>6.0551717396526802E-2</v>
      </c>
      <c r="E150" s="4">
        <f>-LN(C150)/D$4</f>
        <v>0.50102261397596648</v>
      </c>
      <c r="F150" s="8">
        <v>3</v>
      </c>
      <c r="G150" s="4">
        <v>41.085991971636282</v>
      </c>
      <c r="H150" s="4">
        <f>IF(G150&gt;MAX(I$8:I149),G150,MAX(I$8:I149))</f>
        <v>41.683163413637864</v>
      </c>
      <c r="I150" s="4">
        <f t="shared" si="18"/>
        <v>42.184186027613833</v>
      </c>
      <c r="J150" s="4">
        <f t="shared" si="19"/>
        <v>0.59717144200158145</v>
      </c>
      <c r="K150" s="4">
        <f t="shared" si="20"/>
        <v>0.50102261397596948</v>
      </c>
      <c r="L150">
        <f t="shared" si="21"/>
        <v>143</v>
      </c>
      <c r="M150">
        <f t="shared" si="22"/>
        <v>1</v>
      </c>
      <c r="N150">
        <f t="shared" si="23"/>
        <v>1</v>
      </c>
      <c r="O150">
        <f t="shared" si="24"/>
        <v>1</v>
      </c>
    </row>
    <row r="151" spans="1:15" x14ac:dyDescent="0.3">
      <c r="A151">
        <v>365</v>
      </c>
      <c r="B151">
        <v>0.9702139347514267</v>
      </c>
      <c r="C151">
        <v>0.63423566393017361</v>
      </c>
      <c r="D151" s="4">
        <f>-LN(B151)/F$3</f>
        <v>1.2599450213515929E-2</v>
      </c>
      <c r="E151" s="4">
        <f>-LN(C151)/D$4</f>
        <v>9.4861392488081647E-2</v>
      </c>
      <c r="F151" s="8">
        <v>3</v>
      </c>
      <c r="G151" s="4">
        <v>41.098591421849797</v>
      </c>
      <c r="H151" s="4">
        <f>IF(G151&gt;MAX(I$8:I150),G151,MAX(I$8:I150))</f>
        <v>42.184186027613833</v>
      </c>
      <c r="I151" s="4">
        <f t="shared" si="18"/>
        <v>42.279047420101918</v>
      </c>
      <c r="J151" s="4">
        <f t="shared" si="19"/>
        <v>1.0855946057640367</v>
      </c>
      <c r="K151" s="4">
        <f t="shared" si="20"/>
        <v>9.4861392488084562E-2</v>
      </c>
      <c r="L151">
        <f t="shared" si="21"/>
        <v>144</v>
      </c>
      <c r="M151">
        <f t="shared" si="22"/>
        <v>1</v>
      </c>
      <c r="N151">
        <f t="shared" si="23"/>
        <v>1</v>
      </c>
      <c r="O151">
        <f t="shared" si="24"/>
        <v>1</v>
      </c>
    </row>
    <row r="152" spans="1:15" x14ac:dyDescent="0.3">
      <c r="A152">
        <v>77</v>
      </c>
      <c r="B152">
        <v>0.52922147282326726</v>
      </c>
      <c r="C152">
        <v>0.85216834009826958</v>
      </c>
      <c r="D152" s="4">
        <f>-LN(B152)/D$3</f>
        <v>0.88381704382893711</v>
      </c>
      <c r="E152" s="4">
        <f>-LN(C152)/B$4</f>
        <v>3.3327331123888332E-2</v>
      </c>
      <c r="F152" s="8">
        <v>2</v>
      </c>
      <c r="G152" s="4">
        <v>41.591146481108915</v>
      </c>
      <c r="H152" s="4">
        <f>IF(G152&gt;MAX(I$8:I151),G152,MAX(I$8:I151))</f>
        <v>42.279047420101918</v>
      </c>
      <c r="I152" s="4">
        <f t="shared" si="18"/>
        <v>42.312374751225803</v>
      </c>
      <c r="J152" s="4">
        <f t="shared" si="19"/>
        <v>0.68790093899300331</v>
      </c>
      <c r="K152" s="4">
        <f t="shared" si="20"/>
        <v>3.3327331123885529E-2</v>
      </c>
      <c r="L152">
        <f t="shared" si="21"/>
        <v>145</v>
      </c>
      <c r="M152">
        <f t="shared" si="22"/>
        <v>1</v>
      </c>
      <c r="N152">
        <f t="shared" si="23"/>
        <v>1</v>
      </c>
      <c r="O152">
        <f t="shared" si="24"/>
        <v>1</v>
      </c>
    </row>
    <row r="153" spans="1:15" x14ac:dyDescent="0.3">
      <c r="A153">
        <v>366</v>
      </c>
      <c r="B153">
        <v>0.12280648213141271</v>
      </c>
      <c r="C153">
        <v>0.84063234351634264</v>
      </c>
      <c r="D153" s="4">
        <f>-LN(B153)/F$3</f>
        <v>0.87381061607325361</v>
      </c>
      <c r="E153" s="4">
        <f>-LN(C153)/D$4</f>
        <v>3.6166850093451462E-2</v>
      </c>
      <c r="F153" s="8">
        <v>3</v>
      </c>
      <c r="G153" s="4">
        <v>41.972402037923054</v>
      </c>
      <c r="H153" s="4">
        <f>IF(G153&gt;MAX(I$8:I152),G153,MAX(I$8:I152))</f>
        <v>42.312374751225803</v>
      </c>
      <c r="I153" s="4">
        <f t="shared" si="18"/>
        <v>42.348541601319255</v>
      </c>
      <c r="J153" s="4">
        <f t="shared" si="19"/>
        <v>0.3399727133027497</v>
      </c>
      <c r="K153" s="4">
        <f t="shared" si="20"/>
        <v>3.616685009345133E-2</v>
      </c>
      <c r="L153">
        <f t="shared" si="21"/>
        <v>146</v>
      </c>
      <c r="M153">
        <f t="shared" si="22"/>
        <v>1</v>
      </c>
      <c r="N153">
        <f t="shared" si="23"/>
        <v>1</v>
      </c>
      <c r="O153">
        <f t="shared" si="24"/>
        <v>1</v>
      </c>
    </row>
    <row r="154" spans="1:15" x14ac:dyDescent="0.3">
      <c r="A154">
        <v>367</v>
      </c>
      <c r="B154">
        <v>0.65187536240730004</v>
      </c>
      <c r="C154">
        <v>0.67308572649311804</v>
      </c>
      <c r="D154" s="4">
        <f>-LN(B154)/F$3</f>
        <v>0.17829245720052198</v>
      </c>
      <c r="E154" s="4">
        <f>-LN(C154)/D$4</f>
        <v>8.2475537045071642E-2</v>
      </c>
      <c r="F154" s="8">
        <v>3</v>
      </c>
      <c r="G154" s="4">
        <v>42.150694495123574</v>
      </c>
      <c r="H154" s="4">
        <f>IF(G154&gt;MAX(I$8:I153),G154,MAX(I$8:I153))</f>
        <v>42.348541601319255</v>
      </c>
      <c r="I154" s="4">
        <f t="shared" si="18"/>
        <v>42.431017138364325</v>
      </c>
      <c r="J154" s="4">
        <f t="shared" si="19"/>
        <v>0.19784710619568102</v>
      </c>
      <c r="K154" s="4">
        <f t="shared" si="20"/>
        <v>8.2475537045070269E-2</v>
      </c>
      <c r="L154">
        <f t="shared" si="21"/>
        <v>147</v>
      </c>
      <c r="M154">
        <f t="shared" si="22"/>
        <v>1</v>
      </c>
      <c r="N154">
        <f t="shared" si="23"/>
        <v>1</v>
      </c>
      <c r="O154">
        <f t="shared" si="24"/>
        <v>1</v>
      </c>
    </row>
    <row r="155" spans="1:15" x14ac:dyDescent="0.3">
      <c r="A155">
        <v>368</v>
      </c>
      <c r="B155">
        <v>0.42188787499618519</v>
      </c>
      <c r="C155">
        <v>0.42191839350566118</v>
      </c>
      <c r="D155" s="4">
        <f>-LN(B155)/F$3</f>
        <v>0.35958987471314457</v>
      </c>
      <c r="E155" s="4">
        <f>-LN(C155)/D$4</f>
        <v>0.17977986749267674</v>
      </c>
      <c r="F155" s="8">
        <v>3</v>
      </c>
      <c r="G155" s="4">
        <v>42.510284369836718</v>
      </c>
      <c r="H155" s="4">
        <f>IF(G155&gt;MAX(I$8:I154),G155,MAX(I$8:I154))</f>
        <v>42.510284369836718</v>
      </c>
      <c r="I155" s="4">
        <f t="shared" si="18"/>
        <v>42.690064237329395</v>
      </c>
      <c r="J155" s="4">
        <f t="shared" si="19"/>
        <v>0</v>
      </c>
      <c r="K155" s="4">
        <f t="shared" si="20"/>
        <v>0.17977986749267671</v>
      </c>
      <c r="L155">
        <f t="shared" si="21"/>
        <v>148</v>
      </c>
      <c r="M155">
        <f t="shared" si="22"/>
        <v>1</v>
      </c>
      <c r="N155">
        <f t="shared" si="23"/>
        <v>1</v>
      </c>
      <c r="O155">
        <f t="shared" si="24"/>
        <v>1</v>
      </c>
    </row>
    <row r="156" spans="1:15" x14ac:dyDescent="0.3">
      <c r="A156">
        <v>369</v>
      </c>
      <c r="B156">
        <v>0.58662678914761801</v>
      </c>
      <c r="C156">
        <v>0.13345744193853573</v>
      </c>
      <c r="D156" s="4">
        <f>-LN(B156)/F$3</f>
        <v>0.22223602290506431</v>
      </c>
      <c r="E156" s="4">
        <f>-LN(C156)/D$4</f>
        <v>0.41957763311301322</v>
      </c>
      <c r="F156" s="8">
        <v>3</v>
      </c>
      <c r="G156" s="4">
        <v>42.732520392741783</v>
      </c>
      <c r="H156" s="4">
        <f>IF(G156&gt;MAX(I$8:I155),G156,MAX(I$8:I155))</f>
        <v>42.732520392741783</v>
      </c>
      <c r="I156" s="4">
        <f t="shared" si="18"/>
        <v>43.152098025854798</v>
      </c>
      <c r="J156" s="4">
        <f t="shared" si="19"/>
        <v>0</v>
      </c>
      <c r="K156" s="4">
        <f t="shared" si="20"/>
        <v>0.41957763311301477</v>
      </c>
      <c r="L156">
        <f t="shared" si="21"/>
        <v>149</v>
      </c>
      <c r="M156">
        <f t="shared" si="22"/>
        <v>1</v>
      </c>
      <c r="N156">
        <f t="shared" si="23"/>
        <v>1</v>
      </c>
      <c r="O156">
        <f t="shared" si="24"/>
        <v>1</v>
      </c>
    </row>
    <row r="157" spans="1:15" x14ac:dyDescent="0.3">
      <c r="A157">
        <v>370</v>
      </c>
      <c r="B157">
        <v>0.5289162877285073</v>
      </c>
      <c r="C157">
        <v>0.53425702688680687</v>
      </c>
      <c r="D157" s="4">
        <f>-LN(B157)/F$3</f>
        <v>0.2653854607941703</v>
      </c>
      <c r="E157" s="4">
        <f>-LN(C157)/D$4</f>
        <v>0.13059963167979177</v>
      </c>
      <c r="F157" s="8">
        <v>3</v>
      </c>
      <c r="G157" s="4">
        <v>42.997905853535954</v>
      </c>
      <c r="H157" s="4">
        <f>IF(G157&gt;MAX(I$8:I156),G157,MAX(I$8:I156))</f>
        <v>43.152098025854798</v>
      </c>
      <c r="I157" s="4">
        <f t="shared" si="18"/>
        <v>43.282697657534591</v>
      </c>
      <c r="J157" s="4">
        <f t="shared" si="19"/>
        <v>0.15419217231884375</v>
      </c>
      <c r="K157" s="4">
        <f t="shared" si="20"/>
        <v>0.13059963167979305</v>
      </c>
      <c r="L157">
        <f t="shared" si="21"/>
        <v>150</v>
      </c>
      <c r="M157">
        <f t="shared" si="22"/>
        <v>1</v>
      </c>
      <c r="N157">
        <f t="shared" si="23"/>
        <v>1</v>
      </c>
      <c r="O157">
        <f t="shared" si="24"/>
        <v>1</v>
      </c>
    </row>
    <row r="158" spans="1:15" x14ac:dyDescent="0.3">
      <c r="A158">
        <v>78</v>
      </c>
      <c r="B158">
        <v>0.30372020630512409</v>
      </c>
      <c r="C158">
        <v>0.89867854853968931</v>
      </c>
      <c r="D158" s="4">
        <f>-LN(B158)/D$3</f>
        <v>1.6550671880228098</v>
      </c>
      <c r="E158" s="4">
        <f>-LN(C158)/B$4</f>
        <v>2.2256223757637673E-2</v>
      </c>
      <c r="F158" s="8">
        <v>2</v>
      </c>
      <c r="G158" s="4">
        <v>43.246213669131727</v>
      </c>
      <c r="H158" s="4">
        <f>IF(G158&gt;MAX(I$8:I157),G158,MAX(I$8:I157))</f>
        <v>43.282697657534591</v>
      </c>
      <c r="I158" s="4">
        <f t="shared" si="18"/>
        <v>43.304953881292228</v>
      </c>
      <c r="J158" s="4">
        <f t="shared" si="19"/>
        <v>3.6483988402864043E-2</v>
      </c>
      <c r="K158" s="4">
        <f t="shared" si="20"/>
        <v>2.2256223757636917E-2</v>
      </c>
      <c r="L158">
        <f t="shared" si="21"/>
        <v>151</v>
      </c>
      <c r="M158">
        <f t="shared" si="22"/>
        <v>1</v>
      </c>
      <c r="N158">
        <f t="shared" si="23"/>
        <v>1</v>
      </c>
      <c r="O158">
        <f t="shared" si="24"/>
        <v>1</v>
      </c>
    </row>
    <row r="159" spans="1:15" x14ac:dyDescent="0.3">
      <c r="A159">
        <v>79</v>
      </c>
      <c r="B159">
        <v>0.89443647572252571</v>
      </c>
      <c r="C159">
        <v>3.5279396954252758E-2</v>
      </c>
      <c r="D159" s="4">
        <f>-LN(B159)/D$3</f>
        <v>0.15494638204934638</v>
      </c>
      <c r="E159" s="4">
        <f>-LN(C159)/B$4</f>
        <v>0.69676169606730443</v>
      </c>
      <c r="F159" s="8">
        <v>2</v>
      </c>
      <c r="G159" s="4">
        <v>43.401160051181073</v>
      </c>
      <c r="H159" s="4">
        <f>IF(G159&gt;MAX(I$8:I158),G159,MAX(I$8:I158))</f>
        <v>43.401160051181073</v>
      </c>
      <c r="I159" s="4">
        <f t="shared" si="18"/>
        <v>44.097921747248378</v>
      </c>
      <c r="J159" s="4">
        <f t="shared" si="19"/>
        <v>0</v>
      </c>
      <c r="K159" s="4">
        <f t="shared" si="20"/>
        <v>0.69676169606730554</v>
      </c>
      <c r="L159">
        <f t="shared" si="21"/>
        <v>152</v>
      </c>
      <c r="M159">
        <f t="shared" si="22"/>
        <v>1</v>
      </c>
      <c r="N159">
        <f t="shared" si="23"/>
        <v>1</v>
      </c>
      <c r="O159">
        <f t="shared" si="24"/>
        <v>1</v>
      </c>
    </row>
    <row r="160" spans="1:15" x14ac:dyDescent="0.3">
      <c r="A160">
        <v>371</v>
      </c>
      <c r="B160">
        <v>0.31006805627613149</v>
      </c>
      <c r="C160">
        <v>0.9965819269386883</v>
      </c>
      <c r="D160" s="4">
        <f>-LN(B160)/F$3</f>
        <v>0.48790144550954623</v>
      </c>
      <c r="E160" s="4">
        <f>-LN(C160)/D$4</f>
        <v>7.1331833721383097E-4</v>
      </c>
      <c r="F160" s="8">
        <v>3</v>
      </c>
      <c r="G160" s="4">
        <v>43.485807299045497</v>
      </c>
      <c r="H160" s="4">
        <f>IF(G160&gt;MAX(I$8:I159),G160,MAX(I$8:I159))</f>
        <v>44.097921747248378</v>
      </c>
      <c r="I160" s="4">
        <f t="shared" si="18"/>
        <v>44.09863506558559</v>
      </c>
      <c r="J160" s="4">
        <f t="shared" si="19"/>
        <v>0.61211444820288108</v>
      </c>
      <c r="K160" s="4">
        <f t="shared" si="20"/>
        <v>7.1331833721188787E-4</v>
      </c>
      <c r="L160">
        <f t="shared" si="21"/>
        <v>153</v>
      </c>
      <c r="M160">
        <f t="shared" si="22"/>
        <v>1</v>
      </c>
      <c r="N160">
        <f t="shared" si="23"/>
        <v>1</v>
      </c>
      <c r="O160">
        <f t="shared" si="24"/>
        <v>1</v>
      </c>
    </row>
    <row r="161" spans="1:15" x14ac:dyDescent="0.3">
      <c r="A161">
        <v>372</v>
      </c>
      <c r="B161">
        <v>0.89007232886745813</v>
      </c>
      <c r="C161">
        <v>0.30252998443556017</v>
      </c>
      <c r="D161" s="4">
        <f>-LN(B161)/F$3</f>
        <v>4.8521896319852445E-2</v>
      </c>
      <c r="E161" s="4">
        <f>-LN(C161)/D$4</f>
        <v>0.24907810090051802</v>
      </c>
      <c r="F161" s="8">
        <v>3</v>
      </c>
      <c r="G161" s="4">
        <v>43.534329195365352</v>
      </c>
      <c r="H161" s="4">
        <f>IF(G161&gt;MAX(I$8:I160),G161,MAX(I$8:I160))</f>
        <v>44.09863506558559</v>
      </c>
      <c r="I161" s="4">
        <f t="shared" si="18"/>
        <v>44.347713166486109</v>
      </c>
      <c r="J161" s="4">
        <f t="shared" si="19"/>
        <v>0.56430587022023815</v>
      </c>
      <c r="K161" s="4">
        <f t="shared" si="20"/>
        <v>0.24907810090051896</v>
      </c>
      <c r="L161">
        <f t="shared" si="21"/>
        <v>154</v>
      </c>
      <c r="M161">
        <f t="shared" si="22"/>
        <v>1</v>
      </c>
      <c r="N161">
        <f t="shared" si="23"/>
        <v>1</v>
      </c>
      <c r="O161">
        <f t="shared" si="24"/>
        <v>1</v>
      </c>
    </row>
    <row r="162" spans="1:15" x14ac:dyDescent="0.3">
      <c r="A162">
        <v>373</v>
      </c>
      <c r="B162">
        <v>0.63704336680196538</v>
      </c>
      <c r="C162">
        <v>0.74498733481856749</v>
      </c>
      <c r="D162" s="4">
        <f>-LN(B162)/F$3</f>
        <v>0.18788231082307785</v>
      </c>
      <c r="E162" s="4">
        <f>-LN(C162)/D$4</f>
        <v>6.1330846039711853E-2</v>
      </c>
      <c r="F162" s="8">
        <v>3</v>
      </c>
      <c r="G162" s="4">
        <v>43.72221150618843</v>
      </c>
      <c r="H162" s="4">
        <f>IF(G162&gt;MAX(I$8:I161),G162,MAX(I$8:I161))</f>
        <v>44.347713166486109</v>
      </c>
      <c r="I162" s="4">
        <f t="shared" si="18"/>
        <v>44.409044012525818</v>
      </c>
      <c r="J162" s="4">
        <f t="shared" si="19"/>
        <v>0.62550166029767951</v>
      </c>
      <c r="K162" s="4">
        <f t="shared" si="20"/>
        <v>6.1330846039709286E-2</v>
      </c>
      <c r="L162">
        <f t="shared" si="21"/>
        <v>155</v>
      </c>
      <c r="M162">
        <f t="shared" si="22"/>
        <v>1</v>
      </c>
      <c r="N162">
        <f t="shared" si="23"/>
        <v>1</v>
      </c>
      <c r="O162">
        <f t="shared" si="24"/>
        <v>1</v>
      </c>
    </row>
    <row r="163" spans="1:15" x14ac:dyDescent="0.3">
      <c r="A163">
        <v>374</v>
      </c>
      <c r="B163">
        <v>0.66319772942289501</v>
      </c>
      <c r="C163">
        <v>0.51969969786675618</v>
      </c>
      <c r="D163" s="4">
        <f>-LN(B163)/F$3</f>
        <v>0.17111754118151978</v>
      </c>
      <c r="E163" s="4">
        <f>-LN(C163)/D$4</f>
        <v>0.1363550288184957</v>
      </c>
      <c r="F163" s="8">
        <v>3</v>
      </c>
      <c r="G163" s="4">
        <v>43.893329047369946</v>
      </c>
      <c r="H163" s="4">
        <f>IF(G163&gt;MAX(I$8:I162),G163,MAX(I$8:I162))</f>
        <v>44.409044012525818</v>
      </c>
      <c r="I163" s="4">
        <f t="shared" si="18"/>
        <v>44.545399041344311</v>
      </c>
      <c r="J163" s="4">
        <f t="shared" si="19"/>
        <v>0.51571496515587256</v>
      </c>
      <c r="K163" s="4">
        <f t="shared" si="20"/>
        <v>0.13635502881849249</v>
      </c>
      <c r="L163">
        <f t="shared" si="21"/>
        <v>156</v>
      </c>
      <c r="M163">
        <f t="shared" si="22"/>
        <v>1</v>
      </c>
      <c r="N163">
        <f t="shared" si="23"/>
        <v>1</v>
      </c>
      <c r="O163">
        <f t="shared" si="24"/>
        <v>1</v>
      </c>
    </row>
    <row r="164" spans="1:15" x14ac:dyDescent="0.3">
      <c r="A164">
        <v>375</v>
      </c>
      <c r="B164">
        <v>9.9398785363322861E-2</v>
      </c>
      <c r="C164">
        <v>0.83986938077944273</v>
      </c>
      <c r="D164" s="4">
        <f>-LN(B164)/F$3</f>
        <v>0.96192307711631275</v>
      </c>
      <c r="E164" s="4">
        <f>-LN(C164)/D$4</f>
        <v>3.6356020480854984E-2</v>
      </c>
      <c r="F164" s="8">
        <v>3</v>
      </c>
      <c r="G164" s="4">
        <v>44.855252124486256</v>
      </c>
      <c r="H164" s="4">
        <f>IF(G164&gt;MAX(I$8:I163),G164,MAX(I$8:I163))</f>
        <v>44.855252124486256</v>
      </c>
      <c r="I164" s="4">
        <f t="shared" si="18"/>
        <v>44.891608144967108</v>
      </c>
      <c r="J164" s="4">
        <f t="shared" si="19"/>
        <v>0</v>
      </c>
      <c r="K164" s="4">
        <f t="shared" si="20"/>
        <v>3.635602048085218E-2</v>
      </c>
      <c r="L164">
        <f t="shared" si="21"/>
        <v>157</v>
      </c>
      <c r="M164">
        <f t="shared" si="22"/>
        <v>1</v>
      </c>
      <c r="N164">
        <f t="shared" si="23"/>
        <v>1</v>
      </c>
      <c r="O164">
        <f t="shared" si="24"/>
        <v>1</v>
      </c>
    </row>
    <row r="165" spans="1:15" x14ac:dyDescent="0.3">
      <c r="A165">
        <v>376</v>
      </c>
      <c r="B165">
        <v>0.79891354106265455</v>
      </c>
      <c r="C165">
        <v>0.59453108310190128</v>
      </c>
      <c r="D165" s="4">
        <f>-LN(B165)/F$3</f>
        <v>9.3542728334883016E-2</v>
      </c>
      <c r="E165" s="4">
        <f>-LN(C165)/D$4</f>
        <v>0.10832964161962082</v>
      </c>
      <c r="F165" s="8">
        <v>3</v>
      </c>
      <c r="G165" s="4">
        <v>44.948794852821138</v>
      </c>
      <c r="H165" s="4">
        <f>IF(G165&gt;MAX(I$8:I164),G165,MAX(I$8:I164))</f>
        <v>44.948794852821138</v>
      </c>
      <c r="I165" s="4">
        <f t="shared" si="18"/>
        <v>45.057124494440757</v>
      </c>
      <c r="J165" s="4">
        <f t="shared" si="19"/>
        <v>0</v>
      </c>
      <c r="K165" s="4">
        <f t="shared" si="20"/>
        <v>0.10832964161961911</v>
      </c>
      <c r="L165">
        <f t="shared" si="21"/>
        <v>158</v>
      </c>
      <c r="M165">
        <f t="shared" si="22"/>
        <v>1</v>
      </c>
      <c r="N165">
        <f t="shared" si="23"/>
        <v>1</v>
      </c>
      <c r="O165">
        <f t="shared" si="24"/>
        <v>1</v>
      </c>
    </row>
    <row r="166" spans="1:15" x14ac:dyDescent="0.3">
      <c r="A166">
        <v>377</v>
      </c>
      <c r="B166">
        <v>0.51933347575304423</v>
      </c>
      <c r="C166">
        <v>0.74138615070039982</v>
      </c>
      <c r="D166" s="4">
        <f>-LN(B166)/F$3</f>
        <v>0.27300377790997804</v>
      </c>
      <c r="E166" s="4">
        <f>-LN(C166)/D$4</f>
        <v>6.2340347576937578E-2</v>
      </c>
      <c r="F166" s="8">
        <v>3</v>
      </c>
      <c r="G166" s="4">
        <v>45.221798630731115</v>
      </c>
      <c r="H166" s="4">
        <f>IF(G166&gt;MAX(I$8:I165),G166,MAX(I$8:I165))</f>
        <v>45.221798630731115</v>
      </c>
      <c r="I166" s="4">
        <f t="shared" si="18"/>
        <v>45.28413897830805</v>
      </c>
      <c r="J166" s="4">
        <f t="shared" si="19"/>
        <v>0</v>
      </c>
      <c r="K166" s="4">
        <f t="shared" si="20"/>
        <v>6.2340347576935073E-2</v>
      </c>
      <c r="L166">
        <f t="shared" si="21"/>
        <v>159</v>
      </c>
      <c r="M166">
        <f t="shared" si="22"/>
        <v>1</v>
      </c>
      <c r="N166">
        <f t="shared" si="23"/>
        <v>1</v>
      </c>
      <c r="O166">
        <f t="shared" si="24"/>
        <v>1</v>
      </c>
    </row>
    <row r="167" spans="1:15" x14ac:dyDescent="0.3">
      <c r="A167">
        <v>80</v>
      </c>
      <c r="B167">
        <v>0.26010925626392406</v>
      </c>
      <c r="C167">
        <v>0.71053193762016664</v>
      </c>
      <c r="D167" s="4">
        <f>-LN(B167)/D$3</f>
        <v>1.8703521108792864</v>
      </c>
      <c r="E167" s="4">
        <f>-LN(C167)/B$4</f>
        <v>7.1196121155666162E-2</v>
      </c>
      <c r="F167" s="8">
        <v>2</v>
      </c>
      <c r="G167" s="4">
        <v>45.271512162060361</v>
      </c>
      <c r="H167" s="4">
        <f>IF(G167&gt;MAX(I$8:I166),G167,MAX(I$8:I166))</f>
        <v>45.28413897830805</v>
      </c>
      <c r="I167" s="4">
        <f t="shared" si="18"/>
        <v>45.355335099463716</v>
      </c>
      <c r="J167" s="4">
        <f t="shared" si="19"/>
        <v>1.2626816247689021E-2</v>
      </c>
      <c r="K167" s="4">
        <f t="shared" si="20"/>
        <v>7.1196121155665537E-2</v>
      </c>
      <c r="L167">
        <f t="shared" si="21"/>
        <v>160</v>
      </c>
      <c r="M167">
        <f t="shared" si="22"/>
        <v>1</v>
      </c>
      <c r="N167">
        <f t="shared" si="23"/>
        <v>1</v>
      </c>
      <c r="O167">
        <f t="shared" si="24"/>
        <v>1</v>
      </c>
    </row>
    <row r="168" spans="1:15" x14ac:dyDescent="0.3">
      <c r="A168">
        <v>378</v>
      </c>
      <c r="B168">
        <v>0.8715781121250038</v>
      </c>
      <c r="C168">
        <v>0.89971617786187319</v>
      </c>
      <c r="D168" s="4">
        <f>-LN(B168)/F$3</f>
        <v>5.7270745216862519E-2</v>
      </c>
      <c r="E168" s="4">
        <f>-LN(C168)/D$4</f>
        <v>2.2015817359343201E-2</v>
      </c>
      <c r="F168" s="8">
        <v>3</v>
      </c>
      <c r="G168" s="4">
        <v>45.279069375947977</v>
      </c>
      <c r="H168" s="4">
        <f>IF(G168&gt;MAX(I$8:I167),G168,MAX(I$8:I167))</f>
        <v>45.355335099463716</v>
      </c>
      <c r="I168" s="4">
        <f t="shared" si="18"/>
        <v>45.377350916823062</v>
      </c>
      <c r="J168" s="4">
        <f t="shared" si="19"/>
        <v>7.6265723515739126E-2</v>
      </c>
      <c r="K168" s="4">
        <f t="shared" si="20"/>
        <v>2.2015817359346102E-2</v>
      </c>
      <c r="L168">
        <f t="shared" si="21"/>
        <v>161</v>
      </c>
      <c r="M168">
        <f t="shared" si="22"/>
        <v>1</v>
      </c>
      <c r="N168">
        <f t="shared" si="23"/>
        <v>1</v>
      </c>
      <c r="O168">
        <f t="shared" si="24"/>
        <v>1</v>
      </c>
    </row>
    <row r="169" spans="1:15" x14ac:dyDescent="0.3">
      <c r="A169">
        <v>379</v>
      </c>
      <c r="B169">
        <v>0.86364329966124453</v>
      </c>
      <c r="C169">
        <v>0.6334727011932737</v>
      </c>
      <c r="D169" s="4">
        <f>-LN(B169)/F$3</f>
        <v>6.108143459892542E-2</v>
      </c>
      <c r="E169" s="4">
        <f>-LN(C169)/D$4</f>
        <v>9.5112160872596496E-2</v>
      </c>
      <c r="F169" s="8">
        <v>3</v>
      </c>
      <c r="G169" s="4">
        <v>45.340150810546902</v>
      </c>
      <c r="H169" s="4">
        <f>IF(G169&gt;MAX(I$8:I168),G169,MAX(I$8:I168))</f>
        <v>45.377350916823062</v>
      </c>
      <c r="I169" s="4">
        <f t="shared" si="18"/>
        <v>45.472463077695657</v>
      </c>
      <c r="J169" s="4">
        <f t="shared" si="19"/>
        <v>3.7200106276159772E-2</v>
      </c>
      <c r="K169" s="4">
        <f t="shared" si="20"/>
        <v>9.5112160872595553E-2</v>
      </c>
      <c r="L169">
        <f t="shared" si="21"/>
        <v>162</v>
      </c>
      <c r="M169">
        <f t="shared" si="22"/>
        <v>1</v>
      </c>
      <c r="N169">
        <f t="shared" si="23"/>
        <v>1</v>
      </c>
      <c r="O169">
        <f t="shared" si="24"/>
        <v>1</v>
      </c>
    </row>
    <row r="170" spans="1:15" x14ac:dyDescent="0.3">
      <c r="A170">
        <v>380</v>
      </c>
      <c r="B170">
        <v>0.47325052644428844</v>
      </c>
      <c r="C170">
        <v>0.28989532151249731</v>
      </c>
      <c r="D170" s="4">
        <f>-LN(B170)/F$3</f>
        <v>0.31172099020468125</v>
      </c>
      <c r="E170" s="4">
        <f>-LN(C170)/D$4</f>
        <v>0.25796570447191702</v>
      </c>
      <c r="F170" s="8">
        <v>3</v>
      </c>
      <c r="G170" s="4">
        <v>45.651871800751586</v>
      </c>
      <c r="H170" s="4">
        <f>IF(G170&gt;MAX(I$8:I169),G170,MAX(I$8:I169))</f>
        <v>45.651871800751586</v>
      </c>
      <c r="I170" s="4">
        <f t="shared" si="18"/>
        <v>45.9098375052235</v>
      </c>
      <c r="J170" s="4">
        <f t="shared" si="19"/>
        <v>0</v>
      </c>
      <c r="K170" s="4">
        <f t="shared" si="20"/>
        <v>0.25796570447191414</v>
      </c>
      <c r="L170">
        <f t="shared" si="21"/>
        <v>163</v>
      </c>
      <c r="M170">
        <f t="shared" si="22"/>
        <v>1</v>
      </c>
      <c r="N170">
        <f t="shared" si="23"/>
        <v>1</v>
      </c>
      <c r="O170">
        <f t="shared" si="24"/>
        <v>1</v>
      </c>
    </row>
    <row r="171" spans="1:15" x14ac:dyDescent="0.3">
      <c r="A171">
        <v>81</v>
      </c>
      <c r="B171">
        <v>0.60866115298928802</v>
      </c>
      <c r="C171">
        <v>0.18863490707113864</v>
      </c>
      <c r="D171" s="4">
        <f>-LN(B171)/D$3</f>
        <v>0.68957439604443072</v>
      </c>
      <c r="E171" s="4">
        <f>-LN(C171)/B$4</f>
        <v>0.34748788347835641</v>
      </c>
      <c r="F171" s="8">
        <v>2</v>
      </c>
      <c r="G171" s="4">
        <v>45.961086558104789</v>
      </c>
      <c r="H171" s="4">
        <f>IF(G171&gt;MAX(I$8:I170),G171,MAX(I$8:I170))</f>
        <v>45.961086558104789</v>
      </c>
      <c r="I171" s="4">
        <f t="shared" si="18"/>
        <v>46.308574441583147</v>
      </c>
      <c r="J171" s="4">
        <f t="shared" si="19"/>
        <v>0</v>
      </c>
      <c r="K171" s="4">
        <f t="shared" si="20"/>
        <v>0.34748788347835813</v>
      </c>
      <c r="L171">
        <f t="shared" si="21"/>
        <v>164</v>
      </c>
      <c r="M171">
        <f t="shared" si="22"/>
        <v>1</v>
      </c>
      <c r="N171">
        <f t="shared" si="23"/>
        <v>1</v>
      </c>
      <c r="O171">
        <f t="shared" si="24"/>
        <v>1</v>
      </c>
    </row>
    <row r="172" spans="1:15" x14ac:dyDescent="0.3">
      <c r="A172">
        <v>10</v>
      </c>
      <c r="B172">
        <v>0.12494277779473251</v>
      </c>
      <c r="C172">
        <v>0.33903012176885283</v>
      </c>
      <c r="D172" s="4">
        <f>-LN(B172)/B$3</f>
        <v>8.6662476005589539</v>
      </c>
      <c r="E172" s="4">
        <f>-LN(C172)/B$4</f>
        <v>0.22534715016117948</v>
      </c>
      <c r="F172" s="8">
        <v>1</v>
      </c>
      <c r="G172" s="4">
        <v>46.213268781317772</v>
      </c>
      <c r="H172" s="4">
        <f>IF(G172&gt;MAX(I$8:I171),G172,MAX(I$8:I171))</f>
        <v>46.308574441583147</v>
      </c>
      <c r="I172" s="4">
        <f t="shared" si="18"/>
        <v>46.533921591744324</v>
      </c>
      <c r="J172" s="4">
        <f t="shared" si="19"/>
        <v>9.530566026537457E-2</v>
      </c>
      <c r="K172" s="4">
        <f t="shared" si="20"/>
        <v>0.22534715016117701</v>
      </c>
      <c r="L172">
        <f t="shared" si="21"/>
        <v>165</v>
      </c>
      <c r="M172">
        <f t="shared" si="22"/>
        <v>1</v>
      </c>
      <c r="N172">
        <f t="shared" si="23"/>
        <v>1</v>
      </c>
      <c r="O172">
        <f t="shared" si="24"/>
        <v>1</v>
      </c>
    </row>
    <row r="173" spans="1:15" x14ac:dyDescent="0.3">
      <c r="A173">
        <v>381</v>
      </c>
      <c r="B173">
        <v>0.19101535081026644</v>
      </c>
      <c r="C173">
        <v>0.79558702352977084</v>
      </c>
      <c r="D173" s="4">
        <f>-LN(B173)/F$3</f>
        <v>0.6897506180961176</v>
      </c>
      <c r="E173" s="4">
        <f>-LN(C173)/D$4</f>
        <v>4.7640633839529149E-2</v>
      </c>
      <c r="F173" s="8">
        <v>3</v>
      </c>
      <c r="G173" s="4">
        <v>46.341622418847706</v>
      </c>
      <c r="H173" s="4">
        <f>IF(G173&gt;MAX(I$8:I172),G173,MAX(I$8:I172))</f>
        <v>46.533921591744324</v>
      </c>
      <c r="I173" s="4">
        <f t="shared" si="18"/>
        <v>46.581562225583852</v>
      </c>
      <c r="J173" s="4">
        <f t="shared" si="19"/>
        <v>0.19229917289661813</v>
      </c>
      <c r="K173" s="4">
        <f t="shared" si="20"/>
        <v>4.7640633839527879E-2</v>
      </c>
      <c r="L173">
        <f t="shared" si="21"/>
        <v>166</v>
      </c>
      <c r="M173">
        <f t="shared" si="22"/>
        <v>1</v>
      </c>
      <c r="N173">
        <f t="shared" si="23"/>
        <v>1</v>
      </c>
      <c r="O173">
        <f t="shared" si="24"/>
        <v>1</v>
      </c>
    </row>
    <row r="174" spans="1:15" x14ac:dyDescent="0.3">
      <c r="A174">
        <v>382</v>
      </c>
      <c r="B174">
        <v>0.98510696737571335</v>
      </c>
      <c r="C174">
        <v>0.20853297524948883</v>
      </c>
      <c r="D174" s="4">
        <f>-LN(B174)/F$3</f>
        <v>6.2521030773668987E-3</v>
      </c>
      <c r="E174" s="4">
        <f>-LN(C174)/D$4</f>
        <v>0.32659543657804285</v>
      </c>
      <c r="F174" s="8">
        <v>3</v>
      </c>
      <c r="G174" s="4">
        <v>46.347874521925071</v>
      </c>
      <c r="H174" s="4">
        <f>IF(G174&gt;MAX(I$8:I173),G174,MAX(I$8:I173))</f>
        <v>46.581562225583852</v>
      </c>
      <c r="I174" s="4">
        <f t="shared" si="18"/>
        <v>46.908157662161898</v>
      </c>
      <c r="J174" s="4">
        <f t="shared" si="19"/>
        <v>0.23368770365878078</v>
      </c>
      <c r="K174" s="4">
        <f t="shared" si="20"/>
        <v>0.32659543657804591</v>
      </c>
      <c r="L174">
        <f t="shared" si="21"/>
        <v>167</v>
      </c>
      <c r="M174">
        <f t="shared" si="22"/>
        <v>1</v>
      </c>
      <c r="N174">
        <f t="shared" si="23"/>
        <v>1</v>
      </c>
      <c r="O174">
        <f t="shared" si="24"/>
        <v>1</v>
      </c>
    </row>
    <row r="175" spans="1:15" x14ac:dyDescent="0.3">
      <c r="A175">
        <v>383</v>
      </c>
      <c r="B175">
        <v>0.49848933378093813</v>
      </c>
      <c r="C175">
        <v>0.6147343363750114</v>
      </c>
      <c r="D175" s="4">
        <f>-LN(B175)/F$3</f>
        <v>0.29007211934881788</v>
      </c>
      <c r="E175" s="4">
        <f>-LN(C175)/D$4</f>
        <v>0.10136772455769999</v>
      </c>
      <c r="F175" s="8">
        <v>3</v>
      </c>
      <c r="G175" s="4">
        <v>46.637946641273892</v>
      </c>
      <c r="H175" s="4">
        <f>IF(G175&gt;MAX(I$8:I174),G175,MAX(I$8:I174))</f>
        <v>46.908157662161898</v>
      </c>
      <c r="I175" s="4">
        <f t="shared" si="18"/>
        <v>47.009525386719595</v>
      </c>
      <c r="J175" s="4">
        <f t="shared" si="19"/>
        <v>0.27021102088800575</v>
      </c>
      <c r="K175" s="4">
        <f t="shared" si="20"/>
        <v>0.10136772455769716</v>
      </c>
      <c r="L175">
        <f t="shared" si="21"/>
        <v>168</v>
      </c>
      <c r="M175">
        <f t="shared" si="22"/>
        <v>1</v>
      </c>
      <c r="N175">
        <f t="shared" si="23"/>
        <v>1</v>
      </c>
      <c r="O175">
        <f t="shared" si="24"/>
        <v>1</v>
      </c>
    </row>
    <row r="176" spans="1:15" x14ac:dyDescent="0.3">
      <c r="A176">
        <v>384</v>
      </c>
      <c r="B176">
        <v>0.55827509384441665</v>
      </c>
      <c r="C176">
        <v>0.65587328714865567</v>
      </c>
      <c r="D176" s="4">
        <f>-LN(B176)/F$3</f>
        <v>0.24287643265170236</v>
      </c>
      <c r="E176" s="4">
        <f>-LN(C176)/D$4</f>
        <v>8.787243094378705E-2</v>
      </c>
      <c r="F176" s="8">
        <v>3</v>
      </c>
      <c r="G176" s="4">
        <v>46.880823073925598</v>
      </c>
      <c r="H176" s="4">
        <f>IF(G176&gt;MAX(I$8:I175),G176,MAX(I$8:I175))</f>
        <v>47.009525386719595</v>
      </c>
      <c r="I176" s="4">
        <f t="shared" si="18"/>
        <v>47.097397817663385</v>
      </c>
      <c r="J176" s="4">
        <f t="shared" si="19"/>
        <v>0.12870231279399746</v>
      </c>
      <c r="K176" s="4">
        <f t="shared" si="20"/>
        <v>8.7872430943789936E-2</v>
      </c>
      <c r="L176">
        <f t="shared" si="21"/>
        <v>169</v>
      </c>
      <c r="M176">
        <f t="shared" si="22"/>
        <v>1</v>
      </c>
      <c r="N176">
        <f t="shared" si="23"/>
        <v>1</v>
      </c>
      <c r="O176">
        <f t="shared" si="24"/>
        <v>1</v>
      </c>
    </row>
    <row r="177" spans="1:15" x14ac:dyDescent="0.3">
      <c r="A177">
        <v>385</v>
      </c>
      <c r="B177">
        <v>0.21915341654713583</v>
      </c>
      <c r="C177">
        <v>0.66908780175176241</v>
      </c>
      <c r="D177" s="4">
        <f>-LN(B177)/F$3</f>
        <v>0.63249302593544432</v>
      </c>
      <c r="E177" s="4">
        <f>-LN(C177)/D$4</f>
        <v>8.3716663372786854E-2</v>
      </c>
      <c r="F177" s="8">
        <v>3</v>
      </c>
      <c r="G177" s="4">
        <v>47.513316099861044</v>
      </c>
      <c r="H177" s="4">
        <f>IF(G177&gt;MAX(I$8:I176),G177,MAX(I$8:I176))</f>
        <v>47.513316099861044</v>
      </c>
      <c r="I177" s="4">
        <f t="shared" si="18"/>
        <v>47.597032763233834</v>
      </c>
      <c r="J177" s="4">
        <f t="shared" si="19"/>
        <v>0</v>
      </c>
      <c r="K177" s="4">
        <f t="shared" si="20"/>
        <v>8.3716663372790379E-2</v>
      </c>
      <c r="L177">
        <f t="shared" si="21"/>
        <v>170</v>
      </c>
      <c r="M177">
        <f t="shared" si="22"/>
        <v>1</v>
      </c>
      <c r="N177">
        <f t="shared" si="23"/>
        <v>1</v>
      </c>
      <c r="O177">
        <f t="shared" si="24"/>
        <v>1</v>
      </c>
    </row>
    <row r="178" spans="1:15" x14ac:dyDescent="0.3">
      <c r="A178">
        <v>386</v>
      </c>
      <c r="B178">
        <v>0.29538865321817681</v>
      </c>
      <c r="C178">
        <v>0.97296060060426648</v>
      </c>
      <c r="D178" s="4">
        <f>-LN(B178)/F$3</f>
        <v>0.50810971716928977</v>
      </c>
      <c r="E178" s="4">
        <f>-LN(C178)/D$4</f>
        <v>5.7107688155373006E-3</v>
      </c>
      <c r="F178" s="8">
        <v>3</v>
      </c>
      <c r="G178" s="4">
        <v>48.021425817030334</v>
      </c>
      <c r="H178" s="4">
        <f>IF(G178&gt;MAX(I$8:I177),G178,MAX(I$8:I177))</f>
        <v>48.021425817030334</v>
      </c>
      <c r="I178" s="4">
        <f t="shared" si="18"/>
        <v>48.027136585845874</v>
      </c>
      <c r="J178" s="4">
        <f t="shared" si="19"/>
        <v>0</v>
      </c>
      <c r="K178" s="4">
        <f t="shared" si="20"/>
        <v>5.7107688155397796E-3</v>
      </c>
      <c r="L178">
        <f t="shared" si="21"/>
        <v>171</v>
      </c>
      <c r="M178">
        <f t="shared" si="22"/>
        <v>1</v>
      </c>
      <c r="N178">
        <f t="shared" si="23"/>
        <v>1</v>
      </c>
      <c r="O178">
        <f t="shared" si="24"/>
        <v>1</v>
      </c>
    </row>
    <row r="179" spans="1:15" x14ac:dyDescent="0.3">
      <c r="A179">
        <v>387</v>
      </c>
      <c r="B179">
        <v>0.65123447370830412</v>
      </c>
      <c r="C179">
        <v>0.27054658650471514</v>
      </c>
      <c r="D179" s="4">
        <f>-LN(B179)/F$3</f>
        <v>0.17870230289739958</v>
      </c>
      <c r="E179" s="4">
        <f>-LN(C179)/D$4</f>
        <v>0.27235645246814072</v>
      </c>
      <c r="F179" s="8">
        <v>3</v>
      </c>
      <c r="G179" s="4">
        <v>48.200128119927733</v>
      </c>
      <c r="H179" s="4">
        <f>IF(G179&gt;MAX(I$8:I178),G179,MAX(I$8:I178))</f>
        <v>48.200128119927733</v>
      </c>
      <c r="I179" s="4">
        <f t="shared" si="18"/>
        <v>48.472484572395871</v>
      </c>
      <c r="J179" s="4">
        <f t="shared" si="19"/>
        <v>0</v>
      </c>
      <c r="K179" s="4">
        <f t="shared" si="20"/>
        <v>0.27235645246813789</v>
      </c>
      <c r="L179">
        <f t="shared" si="21"/>
        <v>172</v>
      </c>
      <c r="M179">
        <f t="shared" si="22"/>
        <v>1</v>
      </c>
      <c r="N179">
        <f t="shared" si="23"/>
        <v>1</v>
      </c>
      <c r="O179">
        <f t="shared" si="24"/>
        <v>1</v>
      </c>
    </row>
    <row r="180" spans="1:15" x14ac:dyDescent="0.3">
      <c r="A180">
        <v>82</v>
      </c>
      <c r="B180">
        <v>0.14969328897976622</v>
      </c>
      <c r="C180">
        <v>0.46507156590472121</v>
      </c>
      <c r="D180" s="4">
        <f>-LN(B180)/D$3</f>
        <v>2.6377316921610006</v>
      </c>
      <c r="E180" s="4">
        <f>-LN(C180)/B$4</f>
        <v>0.15949249584698399</v>
      </c>
      <c r="F180" s="8">
        <v>2</v>
      </c>
      <c r="G180" s="4">
        <v>48.598818250265786</v>
      </c>
      <c r="H180" s="4">
        <f>IF(G180&gt;MAX(I$8:I179),G180,MAX(I$8:I179))</f>
        <v>48.598818250265786</v>
      </c>
      <c r="I180" s="4">
        <f t="shared" si="18"/>
        <v>48.75831074611277</v>
      </c>
      <c r="J180" s="4">
        <f t="shared" si="19"/>
        <v>0</v>
      </c>
      <c r="K180" s="4">
        <f t="shared" si="20"/>
        <v>0.15949249584698322</v>
      </c>
      <c r="L180">
        <f t="shared" si="21"/>
        <v>173</v>
      </c>
      <c r="M180">
        <f t="shared" si="22"/>
        <v>1</v>
      </c>
      <c r="N180">
        <f t="shared" si="23"/>
        <v>1</v>
      </c>
      <c r="O180">
        <f t="shared" si="24"/>
        <v>1</v>
      </c>
    </row>
    <row r="181" spans="1:15" x14ac:dyDescent="0.3">
      <c r="A181">
        <v>11</v>
      </c>
      <c r="B181">
        <v>0.47334208197271643</v>
      </c>
      <c r="C181">
        <v>0.42167424542985321</v>
      </c>
      <c r="D181" s="4">
        <f>-LN(B181)/B$3</f>
        <v>3.1164038924366646</v>
      </c>
      <c r="E181" s="4">
        <f>-LN(C181)/B$4</f>
        <v>0.17990045693723217</v>
      </c>
      <c r="F181" s="8">
        <v>1</v>
      </c>
      <c r="G181" s="4">
        <v>49.329672673754438</v>
      </c>
      <c r="H181" s="4">
        <f>IF(G181&gt;MAX(I$8:I180),G181,MAX(I$8:I180))</f>
        <v>49.329672673754438</v>
      </c>
      <c r="I181" s="4">
        <f t="shared" si="18"/>
        <v>49.50957313069167</v>
      </c>
      <c r="J181" s="4">
        <f t="shared" si="19"/>
        <v>0</v>
      </c>
      <c r="K181" s="4">
        <f t="shared" si="20"/>
        <v>0.17990045693723289</v>
      </c>
      <c r="L181">
        <f t="shared" si="21"/>
        <v>174</v>
      </c>
      <c r="M181">
        <f t="shared" si="22"/>
        <v>1</v>
      </c>
      <c r="N181">
        <f t="shared" si="23"/>
        <v>1</v>
      </c>
      <c r="O181">
        <f t="shared" si="24"/>
        <v>1</v>
      </c>
    </row>
    <row r="182" spans="1:15" x14ac:dyDescent="0.3">
      <c r="A182">
        <v>388</v>
      </c>
      <c r="B182">
        <v>4.632709738456374E-2</v>
      </c>
      <c r="C182">
        <v>0.53074739829706719</v>
      </c>
      <c r="D182" s="4">
        <f>-LN(B182)/F$3</f>
        <v>1.2800117634999204</v>
      </c>
      <c r="E182" s="4">
        <f>-LN(C182)/D$4</f>
        <v>0.13197272507240446</v>
      </c>
      <c r="F182" s="8">
        <v>3</v>
      </c>
      <c r="G182" s="4">
        <v>49.480139883427654</v>
      </c>
      <c r="H182" s="4">
        <f>IF(G182&gt;MAX(I$8:I181),G182,MAX(I$8:I181))</f>
        <v>49.50957313069167</v>
      </c>
      <c r="I182" s="4">
        <f t="shared" si="18"/>
        <v>49.641545855764072</v>
      </c>
      <c r="J182" s="4">
        <f t="shared" si="19"/>
        <v>2.9433247264016416E-2</v>
      </c>
      <c r="K182" s="4">
        <f t="shared" si="20"/>
        <v>0.13197272507240143</v>
      </c>
      <c r="L182">
        <f t="shared" si="21"/>
        <v>175</v>
      </c>
      <c r="M182">
        <f t="shared" si="22"/>
        <v>1</v>
      </c>
      <c r="N182">
        <f t="shared" si="23"/>
        <v>1</v>
      </c>
      <c r="O182">
        <f t="shared" si="24"/>
        <v>1</v>
      </c>
    </row>
    <row r="183" spans="1:15" x14ac:dyDescent="0.3">
      <c r="A183">
        <v>83</v>
      </c>
      <c r="B183">
        <v>0.49650563066499831</v>
      </c>
      <c r="C183">
        <v>0.33689382610553298</v>
      </c>
      <c r="D183" s="4">
        <f>-LN(B183)/D$3</f>
        <v>0.97244507617529663</v>
      </c>
      <c r="E183" s="4">
        <f>-LN(C183)/B$4</f>
        <v>0.22666405298688172</v>
      </c>
      <c r="F183" s="8">
        <v>2</v>
      </c>
      <c r="G183" s="4">
        <v>49.571263326441084</v>
      </c>
      <c r="H183" s="4">
        <f>IF(G183&gt;MAX(I$8:I182),G183,MAX(I$8:I182))</f>
        <v>49.641545855764072</v>
      </c>
      <c r="I183" s="4">
        <f t="shared" si="18"/>
        <v>49.868209908750956</v>
      </c>
      <c r="J183" s="4">
        <f t="shared" si="19"/>
        <v>7.0282529322987841E-2</v>
      </c>
      <c r="K183" s="4">
        <f t="shared" si="20"/>
        <v>0.22666405298688375</v>
      </c>
      <c r="L183">
        <f t="shared" si="21"/>
        <v>176</v>
      </c>
      <c r="M183">
        <f t="shared" si="22"/>
        <v>1</v>
      </c>
      <c r="N183">
        <f t="shared" si="23"/>
        <v>1</v>
      </c>
      <c r="O183">
        <f t="shared" si="24"/>
        <v>1</v>
      </c>
    </row>
    <row r="184" spans="1:15" x14ac:dyDescent="0.3">
      <c r="A184">
        <v>84</v>
      </c>
      <c r="B184">
        <v>0.85637989440595719</v>
      </c>
      <c r="C184">
        <v>0.61754203924680318</v>
      </c>
      <c r="D184" s="4">
        <f>-LN(B184)/D$3</f>
        <v>0.21533499918778054</v>
      </c>
      <c r="E184" s="4">
        <f>-LN(C184)/B$4</f>
        <v>0.10041836105112874</v>
      </c>
      <c r="F184" s="8">
        <v>2</v>
      </c>
      <c r="G184" s="4">
        <v>49.786598325628866</v>
      </c>
      <c r="H184" s="4">
        <f>IF(G184&gt;MAX(I$8:I183),G184,MAX(I$8:I183))</f>
        <v>49.868209908750956</v>
      </c>
      <c r="I184" s="4">
        <f t="shared" si="18"/>
        <v>49.968628269802082</v>
      </c>
      <c r="J184" s="4">
        <f t="shared" si="19"/>
        <v>8.1611583122089826E-2</v>
      </c>
      <c r="K184" s="4">
        <f t="shared" si="20"/>
        <v>0.10041836105112623</v>
      </c>
      <c r="L184">
        <f t="shared" si="21"/>
        <v>177</v>
      </c>
      <c r="M184">
        <f t="shared" si="22"/>
        <v>1</v>
      </c>
      <c r="N184">
        <f t="shared" si="23"/>
        <v>1</v>
      </c>
      <c r="O184">
        <f t="shared" si="24"/>
        <v>1</v>
      </c>
    </row>
    <row r="185" spans="1:15" x14ac:dyDescent="0.3">
      <c r="A185">
        <v>389</v>
      </c>
      <c r="B185">
        <v>0.32432020020142216</v>
      </c>
      <c r="C185">
        <v>0.44874416333506273</v>
      </c>
      <c r="D185" s="4">
        <f>-LN(B185)/F$3</f>
        <v>0.46917665790945362</v>
      </c>
      <c r="E185" s="4">
        <f>-LN(C185)/D$4</f>
        <v>0.16693798869998241</v>
      </c>
      <c r="F185" s="8">
        <v>3</v>
      </c>
      <c r="G185" s="4">
        <v>49.949316541337105</v>
      </c>
      <c r="H185" s="4">
        <f>IF(G185&gt;MAX(I$8:I184),G185,MAX(I$8:I184))</f>
        <v>49.968628269802082</v>
      </c>
      <c r="I185" s="4">
        <f t="shared" si="18"/>
        <v>50.135566258502067</v>
      </c>
      <c r="J185" s="4">
        <f t="shared" si="19"/>
        <v>1.9311728464977307E-2</v>
      </c>
      <c r="K185" s="4">
        <f t="shared" si="20"/>
        <v>0.16693798869998488</v>
      </c>
      <c r="L185">
        <f t="shared" si="21"/>
        <v>178</v>
      </c>
      <c r="M185">
        <f t="shared" si="22"/>
        <v>1</v>
      </c>
      <c r="N185">
        <f t="shared" si="23"/>
        <v>1</v>
      </c>
      <c r="O185">
        <f t="shared" si="24"/>
        <v>1</v>
      </c>
    </row>
    <row r="186" spans="1:15" x14ac:dyDescent="0.3">
      <c r="A186">
        <v>390</v>
      </c>
      <c r="B186">
        <v>4.7273171178319653E-2</v>
      </c>
      <c r="C186">
        <v>0.62596514786217838</v>
      </c>
      <c r="D186" s="4">
        <f>-LN(B186)/F$3</f>
        <v>1.2715884791410479</v>
      </c>
      <c r="E186" s="4">
        <f>-LN(C186)/D$4</f>
        <v>9.7595954952808386E-2</v>
      </c>
      <c r="F186" s="8">
        <v>3</v>
      </c>
      <c r="G186" s="4">
        <v>51.220905020478149</v>
      </c>
      <c r="H186" s="4">
        <f>IF(G186&gt;MAX(I$8:I185),G186,MAX(I$8:I185))</f>
        <v>51.220905020478149</v>
      </c>
      <c r="I186" s="4">
        <f t="shared" si="18"/>
        <v>51.318500975430958</v>
      </c>
      <c r="J186" s="4">
        <f t="shared" si="19"/>
        <v>0</v>
      </c>
      <c r="K186" s="4">
        <f t="shared" si="20"/>
        <v>9.7595954952808484E-2</v>
      </c>
      <c r="L186">
        <f t="shared" si="21"/>
        <v>179</v>
      </c>
      <c r="M186">
        <f t="shared" si="22"/>
        <v>1</v>
      </c>
      <c r="N186">
        <f t="shared" si="23"/>
        <v>1</v>
      </c>
      <c r="O186">
        <f t="shared" si="24"/>
        <v>1</v>
      </c>
    </row>
    <row r="187" spans="1:15" x14ac:dyDescent="0.3">
      <c r="A187">
        <v>391</v>
      </c>
      <c r="B187">
        <v>0.86715292825098422</v>
      </c>
      <c r="C187">
        <v>0.72014526810510571</v>
      </c>
      <c r="D187" s="4">
        <f>-LN(B187)/F$3</f>
        <v>5.9391637468067283E-2</v>
      </c>
      <c r="E187" s="4">
        <f>-LN(C187)/D$4</f>
        <v>6.8396317930418726E-2</v>
      </c>
      <c r="F187" s="8">
        <v>3</v>
      </c>
      <c r="G187" s="4">
        <v>51.280296657946216</v>
      </c>
      <c r="H187" s="4">
        <f>IF(G187&gt;MAX(I$8:I186),G187,MAX(I$8:I186))</f>
        <v>51.318500975430958</v>
      </c>
      <c r="I187" s="4">
        <f t="shared" si="18"/>
        <v>51.386897293361379</v>
      </c>
      <c r="J187" s="4">
        <f t="shared" si="19"/>
        <v>3.8204317484741068E-2</v>
      </c>
      <c r="K187" s="4">
        <f t="shared" si="20"/>
        <v>6.8396317930421446E-2</v>
      </c>
      <c r="L187">
        <f t="shared" si="21"/>
        <v>180</v>
      </c>
      <c r="M187">
        <f t="shared" si="22"/>
        <v>1</v>
      </c>
      <c r="N187">
        <f t="shared" si="23"/>
        <v>1</v>
      </c>
      <c r="O187">
        <f t="shared" si="24"/>
        <v>1</v>
      </c>
    </row>
    <row r="188" spans="1:15" x14ac:dyDescent="0.3">
      <c r="A188">
        <v>392</v>
      </c>
      <c r="B188">
        <v>0.96221808526871544</v>
      </c>
      <c r="C188">
        <v>0.8018433179723502</v>
      </c>
      <c r="D188" s="4">
        <f>-LN(B188)/F$3</f>
        <v>1.6047564227263392E-2</v>
      </c>
      <c r="E188" s="4">
        <f>-LN(C188)/D$4</f>
        <v>4.6008761317902207E-2</v>
      </c>
      <c r="F188" s="8">
        <v>3</v>
      </c>
      <c r="G188" s="4">
        <v>51.296344222173481</v>
      </c>
      <c r="H188" s="4">
        <f>IF(G188&gt;MAX(I$8:I187),G188,MAX(I$8:I187))</f>
        <v>51.386897293361379</v>
      </c>
      <c r="I188" s="4">
        <f t="shared" si="18"/>
        <v>51.432906054679279</v>
      </c>
      <c r="J188" s="4">
        <f t="shared" si="19"/>
        <v>9.0553071187898126E-2</v>
      </c>
      <c r="K188" s="4">
        <f t="shared" si="20"/>
        <v>4.6008761317899882E-2</v>
      </c>
      <c r="L188">
        <f t="shared" si="21"/>
        <v>181</v>
      </c>
      <c r="M188">
        <f t="shared" si="22"/>
        <v>1</v>
      </c>
      <c r="N188">
        <f t="shared" si="23"/>
        <v>1</v>
      </c>
      <c r="O188">
        <f t="shared" si="24"/>
        <v>1</v>
      </c>
    </row>
    <row r="189" spans="1:15" x14ac:dyDescent="0.3">
      <c r="A189">
        <v>393</v>
      </c>
      <c r="B189">
        <v>0.95025482955412455</v>
      </c>
      <c r="C189">
        <v>0.23899044770653402</v>
      </c>
      <c r="D189" s="4">
        <f>-LN(B189)/F$3</f>
        <v>2.1260453634160511E-2</v>
      </c>
      <c r="E189" s="4">
        <f>-LN(C189)/D$4</f>
        <v>0.29819410325092632</v>
      </c>
      <c r="F189" s="8">
        <v>3</v>
      </c>
      <c r="G189" s="4">
        <v>51.317604675807644</v>
      </c>
      <c r="H189" s="4">
        <f>IF(G189&gt;MAX(I$8:I188),G189,MAX(I$8:I188))</f>
        <v>51.432906054679279</v>
      </c>
      <c r="I189" s="4">
        <f t="shared" si="18"/>
        <v>51.731100157930207</v>
      </c>
      <c r="J189" s="4">
        <f t="shared" si="19"/>
        <v>0.11530137887163505</v>
      </c>
      <c r="K189" s="4">
        <f t="shared" si="20"/>
        <v>0.29819410325092832</v>
      </c>
      <c r="L189">
        <f t="shared" si="21"/>
        <v>182</v>
      </c>
      <c r="M189">
        <f t="shared" si="22"/>
        <v>1</v>
      </c>
      <c r="N189">
        <f t="shared" si="23"/>
        <v>1</v>
      </c>
      <c r="O189">
        <f t="shared" si="24"/>
        <v>1</v>
      </c>
    </row>
    <row r="190" spans="1:15" x14ac:dyDescent="0.3">
      <c r="A190">
        <v>394</v>
      </c>
      <c r="B190">
        <v>0.85552537614062929</v>
      </c>
      <c r="C190">
        <v>5.6123538926358837E-2</v>
      </c>
      <c r="D190" s="4">
        <f>-LN(B190)/F$3</f>
        <v>6.5016468224820378E-2</v>
      </c>
      <c r="E190" s="4">
        <f>-LN(C190)/D$4</f>
        <v>0.60004165953147148</v>
      </c>
      <c r="F190" s="8">
        <v>3</v>
      </c>
      <c r="G190" s="4">
        <v>51.382621144032463</v>
      </c>
      <c r="H190" s="4">
        <f>IF(G190&gt;MAX(I$8:I189),G190,MAX(I$8:I189))</f>
        <v>51.731100157930207</v>
      </c>
      <c r="I190" s="4">
        <f t="shared" si="18"/>
        <v>52.331141817461678</v>
      </c>
      <c r="J190" s="4">
        <f t="shared" si="19"/>
        <v>0.34847901389774449</v>
      </c>
      <c r="K190" s="4">
        <f t="shared" si="20"/>
        <v>0.60004165953147037</v>
      </c>
      <c r="L190">
        <f t="shared" si="21"/>
        <v>183</v>
      </c>
      <c r="M190">
        <f t="shared" si="22"/>
        <v>1</v>
      </c>
      <c r="N190">
        <f t="shared" si="23"/>
        <v>1</v>
      </c>
      <c r="O190">
        <f t="shared" si="24"/>
        <v>1</v>
      </c>
    </row>
    <row r="191" spans="1:15" x14ac:dyDescent="0.3">
      <c r="A191">
        <v>395</v>
      </c>
      <c r="B191">
        <v>0.96469008453627125</v>
      </c>
      <c r="C191">
        <v>0.19287697988830227</v>
      </c>
      <c r="D191" s="4">
        <f>-LN(B191)/F$3</f>
        <v>1.4978493810716861E-2</v>
      </c>
      <c r="E191" s="4">
        <f>-LN(C191)/D$4</f>
        <v>0.34285472983635013</v>
      </c>
      <c r="F191" s="8">
        <v>3</v>
      </c>
      <c r="G191" s="4">
        <v>51.397599637843179</v>
      </c>
      <c r="H191" s="4">
        <f>IF(G191&gt;MAX(I$8:I190),G191,MAX(I$8:I190))</f>
        <v>52.331141817461678</v>
      </c>
      <c r="I191" s="4">
        <f t="shared" si="18"/>
        <v>52.673996547298024</v>
      </c>
      <c r="J191" s="4">
        <f t="shared" si="19"/>
        <v>0.93354217961849884</v>
      </c>
      <c r="K191" s="4">
        <f t="shared" si="20"/>
        <v>0.34285472983634691</v>
      </c>
      <c r="L191">
        <f t="shared" si="21"/>
        <v>184</v>
      </c>
      <c r="M191">
        <f t="shared" si="22"/>
        <v>1</v>
      </c>
      <c r="N191">
        <f t="shared" si="23"/>
        <v>1</v>
      </c>
      <c r="O191">
        <f t="shared" si="24"/>
        <v>1</v>
      </c>
    </row>
    <row r="192" spans="1:15" x14ac:dyDescent="0.3">
      <c r="A192">
        <v>396</v>
      </c>
      <c r="B192">
        <v>0.36274300363170264</v>
      </c>
      <c r="C192">
        <v>0.59575182348094124</v>
      </c>
      <c r="D192" s="4">
        <f>-LN(B192)/F$3</f>
        <v>0.42252528101199083</v>
      </c>
      <c r="E192" s="4">
        <f>-LN(C192)/D$4</f>
        <v>0.10790231295672709</v>
      </c>
      <c r="F192" s="8">
        <v>3</v>
      </c>
      <c r="G192" s="4">
        <v>51.820124918855171</v>
      </c>
      <c r="H192" s="4">
        <f>IF(G192&gt;MAX(I$8:I191),G192,MAX(I$8:I191))</f>
        <v>52.673996547298024</v>
      </c>
      <c r="I192" s="4">
        <f t="shared" si="18"/>
        <v>52.781898860254749</v>
      </c>
      <c r="J192" s="4">
        <f t="shared" si="19"/>
        <v>0.85387162844285314</v>
      </c>
      <c r="K192" s="4">
        <f t="shared" si="20"/>
        <v>0.1079023129567247</v>
      </c>
      <c r="L192">
        <f t="shared" si="21"/>
        <v>185</v>
      </c>
      <c r="M192">
        <f t="shared" si="22"/>
        <v>1</v>
      </c>
      <c r="N192">
        <f t="shared" si="23"/>
        <v>1</v>
      </c>
      <c r="O192">
        <f t="shared" si="24"/>
        <v>1</v>
      </c>
    </row>
    <row r="193" spans="1:15" x14ac:dyDescent="0.3">
      <c r="A193">
        <v>397</v>
      </c>
      <c r="B193">
        <v>0.88976714377269817</v>
      </c>
      <c r="C193">
        <v>0.71498764000366222</v>
      </c>
      <c r="D193" s="4">
        <f>-LN(B193)/F$3</f>
        <v>4.8664786124636455E-2</v>
      </c>
      <c r="E193" s="4">
        <f>-LN(C193)/D$4</f>
        <v>6.9893754822023119E-2</v>
      </c>
      <c r="F193" s="8">
        <v>3</v>
      </c>
      <c r="G193" s="4">
        <v>51.868789704979811</v>
      </c>
      <c r="H193" s="4">
        <f>IF(G193&gt;MAX(I$8:I192),G193,MAX(I$8:I192))</f>
        <v>52.781898860254749</v>
      </c>
      <c r="I193" s="4">
        <f t="shared" si="18"/>
        <v>52.851792615076775</v>
      </c>
      <c r="J193" s="4">
        <f t="shared" si="19"/>
        <v>0.91310915527493819</v>
      </c>
      <c r="K193" s="4">
        <f t="shared" si="20"/>
        <v>6.9893754822025755E-2</v>
      </c>
      <c r="L193">
        <f t="shared" si="21"/>
        <v>186</v>
      </c>
      <c r="M193">
        <f t="shared" si="22"/>
        <v>1</v>
      </c>
      <c r="N193">
        <f t="shared" si="23"/>
        <v>1</v>
      </c>
      <c r="O193">
        <f t="shared" si="24"/>
        <v>1</v>
      </c>
    </row>
    <row r="194" spans="1:15" x14ac:dyDescent="0.3">
      <c r="A194">
        <v>398</v>
      </c>
      <c r="B194">
        <v>0.95135349589526053</v>
      </c>
      <c r="C194">
        <v>0.57240516373180339</v>
      </c>
      <c r="D194" s="4">
        <f>-LN(B194)/F$3</f>
        <v>2.0778989931094758E-2</v>
      </c>
      <c r="E194" s="4">
        <f>-LN(C194)/D$4</f>
        <v>0.1162308771137306</v>
      </c>
      <c r="F194" s="8">
        <v>3</v>
      </c>
      <c r="G194" s="4">
        <v>51.889568694910906</v>
      </c>
      <c r="H194" s="4">
        <f>IF(G194&gt;MAX(I$8:I193),G194,MAX(I$8:I193))</f>
        <v>52.851792615076775</v>
      </c>
      <c r="I194" s="4">
        <f t="shared" si="18"/>
        <v>52.968023492190504</v>
      </c>
      <c r="J194" s="4">
        <f t="shared" si="19"/>
        <v>0.96222392016586866</v>
      </c>
      <c r="K194" s="4">
        <f t="shared" si="20"/>
        <v>0.11623087711372904</v>
      </c>
      <c r="L194">
        <f t="shared" si="21"/>
        <v>187</v>
      </c>
      <c r="M194">
        <f t="shared" si="22"/>
        <v>1</v>
      </c>
      <c r="N194">
        <f t="shared" si="23"/>
        <v>1</v>
      </c>
      <c r="O194">
        <f t="shared" si="24"/>
        <v>1</v>
      </c>
    </row>
    <row r="195" spans="1:15" x14ac:dyDescent="0.3">
      <c r="A195">
        <v>399</v>
      </c>
      <c r="B195">
        <v>0.92037720877712337</v>
      </c>
      <c r="C195">
        <v>0.25858333079012419</v>
      </c>
      <c r="D195" s="4">
        <f>-LN(B195)/F$3</f>
        <v>3.4571534762351232E-2</v>
      </c>
      <c r="E195" s="4">
        <f>-LN(C195)/D$4</f>
        <v>0.28177859878269168</v>
      </c>
      <c r="F195" s="8">
        <v>3</v>
      </c>
      <c r="G195" s="4">
        <v>51.924140229673256</v>
      </c>
      <c r="H195" s="4">
        <f>IF(G195&gt;MAX(I$8:I194),G195,MAX(I$8:I194))</f>
        <v>52.968023492190504</v>
      </c>
      <c r="I195" s="4">
        <f t="shared" si="18"/>
        <v>53.249802090973198</v>
      </c>
      <c r="J195" s="4">
        <f t="shared" si="19"/>
        <v>1.0438832625172481</v>
      </c>
      <c r="K195" s="4">
        <f t="shared" si="20"/>
        <v>0.28177859878269373</v>
      </c>
      <c r="L195">
        <f t="shared" si="21"/>
        <v>188</v>
      </c>
      <c r="M195">
        <f t="shared" si="22"/>
        <v>1</v>
      </c>
      <c r="N195">
        <f t="shared" si="23"/>
        <v>1</v>
      </c>
      <c r="O195">
        <f t="shared" si="24"/>
        <v>1</v>
      </c>
    </row>
    <row r="196" spans="1:15" x14ac:dyDescent="0.3">
      <c r="A196">
        <v>400</v>
      </c>
      <c r="B196">
        <v>0.80721457564012578</v>
      </c>
      <c r="C196">
        <v>0.21329386272774437</v>
      </c>
      <c r="D196" s="4">
        <f>-LN(B196)/F$3</f>
        <v>8.9235730445391001E-2</v>
      </c>
      <c r="E196" s="4">
        <f>-LN(C196)/D$4</f>
        <v>0.32189258893296979</v>
      </c>
      <c r="F196" s="8">
        <v>3</v>
      </c>
      <c r="G196" s="4">
        <v>52.013375960118644</v>
      </c>
      <c r="H196" s="4">
        <f>IF(G196&gt;MAX(I$8:I195),G196,MAX(I$8:I195))</f>
        <v>53.249802090973198</v>
      </c>
      <c r="I196" s="4">
        <f t="shared" si="18"/>
        <v>53.571694679906166</v>
      </c>
      <c r="J196" s="4">
        <f t="shared" si="19"/>
        <v>1.2364261308545537</v>
      </c>
      <c r="K196" s="4">
        <f t="shared" si="20"/>
        <v>0.32189258893296824</v>
      </c>
      <c r="L196">
        <f t="shared" si="21"/>
        <v>189</v>
      </c>
      <c r="M196">
        <f t="shared" si="22"/>
        <v>1</v>
      </c>
      <c r="N196">
        <f t="shared" si="23"/>
        <v>1</v>
      </c>
      <c r="O196">
        <f t="shared" si="24"/>
        <v>1</v>
      </c>
    </row>
    <row r="197" spans="1:15" x14ac:dyDescent="0.3">
      <c r="A197">
        <v>401</v>
      </c>
      <c r="B197">
        <v>0.49888607440412608</v>
      </c>
      <c r="C197">
        <v>0.44364757225257118</v>
      </c>
      <c r="D197" s="4">
        <f>-LN(B197)/F$3</f>
        <v>0.28974063212674001</v>
      </c>
      <c r="E197" s="4">
        <f>-LN(C197)/D$4</f>
        <v>0.16931766415188729</v>
      </c>
      <c r="F197" s="8">
        <v>3</v>
      </c>
      <c r="G197" s="4">
        <v>52.303116592245381</v>
      </c>
      <c r="H197" s="4">
        <f>IF(G197&gt;MAX(I$8:I196),G197,MAX(I$8:I196))</f>
        <v>53.571694679906166</v>
      </c>
      <c r="I197" s="4">
        <f t="shared" si="18"/>
        <v>53.741012344058056</v>
      </c>
      <c r="J197" s="4">
        <f t="shared" si="19"/>
        <v>1.2685780876607851</v>
      </c>
      <c r="K197" s="4">
        <f t="shared" si="20"/>
        <v>0.16931766415189031</v>
      </c>
      <c r="L197">
        <f t="shared" si="21"/>
        <v>190</v>
      </c>
      <c r="M197">
        <f t="shared" si="22"/>
        <v>1</v>
      </c>
      <c r="N197">
        <f t="shared" si="23"/>
        <v>1</v>
      </c>
      <c r="O197">
        <f t="shared" si="24"/>
        <v>1</v>
      </c>
    </row>
    <row r="198" spans="1:15" x14ac:dyDescent="0.3">
      <c r="A198">
        <v>85</v>
      </c>
      <c r="B198">
        <v>0.1456343272194586</v>
      </c>
      <c r="C198">
        <v>0.58891567735831785</v>
      </c>
      <c r="D198" s="4">
        <f>-LN(B198)/D$3</f>
        <v>2.6759116765799682</v>
      </c>
      <c r="E198" s="4">
        <f>-LN(C198)/B$4</f>
        <v>0.11030672249146417</v>
      </c>
      <c r="F198" s="8">
        <v>2</v>
      </c>
      <c r="G198" s="4">
        <v>52.46251000220883</v>
      </c>
      <c r="H198" s="4">
        <f>IF(G198&gt;MAX(I$8:I197),G198,MAX(I$8:I197))</f>
        <v>53.741012344058056</v>
      </c>
      <c r="I198" s="4">
        <f t="shared" si="18"/>
        <v>53.851319066549522</v>
      </c>
      <c r="J198" s="4">
        <f t="shared" si="19"/>
        <v>1.2785023418492258</v>
      </c>
      <c r="K198" s="4">
        <f t="shared" si="20"/>
        <v>0.11030672249146534</v>
      </c>
      <c r="L198">
        <f t="shared" si="21"/>
        <v>191</v>
      </c>
      <c r="M198">
        <f t="shared" si="22"/>
        <v>1</v>
      </c>
      <c r="N198">
        <f t="shared" si="23"/>
        <v>1</v>
      </c>
      <c r="O198">
        <f t="shared" si="24"/>
        <v>1</v>
      </c>
    </row>
    <row r="199" spans="1:15" x14ac:dyDescent="0.3">
      <c r="A199">
        <v>402</v>
      </c>
      <c r="B199">
        <v>0.66570024719992671</v>
      </c>
      <c r="C199">
        <v>0.5663014618366039</v>
      </c>
      <c r="D199" s="4">
        <f>-LN(B199)/F$3</f>
        <v>0.16954824543217392</v>
      </c>
      <c r="E199" s="4">
        <f>-LN(C199)/D$4</f>
        <v>0.11846431760078116</v>
      </c>
      <c r="F199" s="8">
        <v>3</v>
      </c>
      <c r="G199" s="4">
        <v>52.472664837677556</v>
      </c>
      <c r="H199" s="4">
        <f>IF(G199&gt;MAX(I$8:I198),G199,MAX(I$8:I198))</f>
        <v>53.851319066549522</v>
      </c>
      <c r="I199" s="4">
        <f t="shared" si="18"/>
        <v>53.969783384150304</v>
      </c>
      <c r="J199" s="4">
        <f t="shared" si="19"/>
        <v>1.3786542288719659</v>
      </c>
      <c r="K199" s="4">
        <f t="shared" si="20"/>
        <v>0.11846431760078246</v>
      </c>
      <c r="L199">
        <f t="shared" si="21"/>
        <v>192</v>
      </c>
      <c r="M199">
        <f t="shared" si="22"/>
        <v>1</v>
      </c>
      <c r="N199">
        <f t="shared" si="23"/>
        <v>1</v>
      </c>
      <c r="O199">
        <f t="shared" si="24"/>
        <v>1</v>
      </c>
    </row>
    <row r="200" spans="1:15" x14ac:dyDescent="0.3">
      <c r="A200">
        <v>86</v>
      </c>
      <c r="B200">
        <v>0.96176030762657549</v>
      </c>
      <c r="C200">
        <v>0.23056733909115879</v>
      </c>
      <c r="D200" s="4">
        <f>-LN(B200)/D$3</f>
        <v>5.4152805324157019E-2</v>
      </c>
      <c r="E200" s="4">
        <f>-LN(C200)/B$4</f>
        <v>0.30566923242678001</v>
      </c>
      <c r="F200" s="8">
        <v>2</v>
      </c>
      <c r="G200" s="4">
        <v>52.516662807532988</v>
      </c>
      <c r="H200" s="4">
        <f>IF(G200&gt;MAX(I$8:I199),G200,MAX(I$8:I199))</f>
        <v>53.969783384150304</v>
      </c>
      <c r="I200" s="4">
        <f t="shared" si="18"/>
        <v>54.275452616577084</v>
      </c>
      <c r="J200" s="4">
        <f t="shared" si="19"/>
        <v>1.4531205766173159</v>
      </c>
      <c r="K200" s="4">
        <f t="shared" si="20"/>
        <v>0.30566923242678001</v>
      </c>
      <c r="L200">
        <f t="shared" si="21"/>
        <v>193</v>
      </c>
      <c r="M200">
        <f t="shared" si="22"/>
        <v>1</v>
      </c>
      <c r="N200">
        <f t="shared" si="23"/>
        <v>1</v>
      </c>
      <c r="O200">
        <f t="shared" si="24"/>
        <v>1</v>
      </c>
    </row>
    <row r="201" spans="1:15" x14ac:dyDescent="0.3">
      <c r="A201">
        <v>12</v>
      </c>
      <c r="B201">
        <v>0.44846949674977876</v>
      </c>
      <c r="C201">
        <v>0.98947111423078093</v>
      </c>
      <c r="D201" s="4">
        <f>-LN(B201)/B$3</f>
        <v>3.3413108812598589</v>
      </c>
      <c r="E201" s="4">
        <f>-LN(C201)/B$4</f>
        <v>2.2051472195552956E-3</v>
      </c>
      <c r="F201" s="8">
        <v>1</v>
      </c>
      <c r="G201" s="4">
        <v>52.670983555014296</v>
      </c>
      <c r="H201" s="4">
        <f>IF(G201&gt;MAX(I$8:I200),G201,MAX(I$8:I200))</f>
        <v>54.275452616577084</v>
      </c>
      <c r="I201" s="4">
        <f t="shared" si="18"/>
        <v>54.27765776379664</v>
      </c>
      <c r="J201" s="4">
        <f t="shared" si="19"/>
        <v>1.6044690615627886</v>
      </c>
      <c r="K201" s="4">
        <f t="shared" si="20"/>
        <v>2.2051472195556698E-3</v>
      </c>
      <c r="L201">
        <f t="shared" si="21"/>
        <v>194</v>
      </c>
      <c r="M201">
        <f t="shared" si="22"/>
        <v>1</v>
      </c>
      <c r="N201">
        <f t="shared" si="23"/>
        <v>1</v>
      </c>
      <c r="O201">
        <f t="shared" si="24"/>
        <v>1</v>
      </c>
    </row>
    <row r="202" spans="1:15" x14ac:dyDescent="0.3">
      <c r="A202">
        <v>87</v>
      </c>
      <c r="B202">
        <v>0.5901669362468337</v>
      </c>
      <c r="C202">
        <v>0.15134128849147008</v>
      </c>
      <c r="D202" s="4">
        <f>-LN(B202)/D$3</f>
        <v>0.73243033237762645</v>
      </c>
      <c r="E202" s="4">
        <f>-LN(C202)/B$4</f>
        <v>0.39337870913880213</v>
      </c>
      <c r="F202" s="8">
        <v>2</v>
      </c>
      <c r="G202" s="4">
        <v>53.249093139910613</v>
      </c>
      <c r="H202" s="4">
        <f>IF(G202&gt;MAX(I$8:I201),G202,MAX(I$8:I201))</f>
        <v>54.27765776379664</v>
      </c>
      <c r="I202" s="4">
        <f t="shared" si="18"/>
        <v>54.671036472935441</v>
      </c>
      <c r="J202" s="4">
        <f t="shared" si="19"/>
        <v>1.0285646238860267</v>
      </c>
      <c r="K202" s="4">
        <f t="shared" si="20"/>
        <v>0.39337870913880124</v>
      </c>
      <c r="L202">
        <f t="shared" si="21"/>
        <v>195</v>
      </c>
      <c r="M202">
        <f t="shared" si="22"/>
        <v>1</v>
      </c>
      <c r="N202">
        <f t="shared" si="23"/>
        <v>1</v>
      </c>
      <c r="O202">
        <f t="shared" si="24"/>
        <v>1</v>
      </c>
    </row>
    <row r="203" spans="1:15" x14ac:dyDescent="0.3">
      <c r="A203">
        <v>403</v>
      </c>
      <c r="B203">
        <v>4.4648579363383893E-2</v>
      </c>
      <c r="C203">
        <v>0.96581926938688312</v>
      </c>
      <c r="D203" s="4">
        <f>-LN(B203)/F$3</f>
        <v>1.2953886622230248</v>
      </c>
      <c r="E203" s="4">
        <f>-LN(C203)/D$4</f>
        <v>7.2455320844719692E-3</v>
      </c>
      <c r="F203" s="8">
        <v>3</v>
      </c>
      <c r="G203" s="4">
        <v>53.768053499900581</v>
      </c>
      <c r="H203" s="4">
        <f>IF(G203&gt;MAX(I$8:I202),G203,MAX(I$8:I202))</f>
        <v>54.671036472935441</v>
      </c>
      <c r="I203" s="4">
        <f t="shared" ref="I203:I266" si="25">+H203+E203</f>
        <v>54.678282005019916</v>
      </c>
      <c r="J203" s="4">
        <f t="shared" ref="J203:J266" si="26">(H203-G203)*O203</f>
        <v>0.90298297303485953</v>
      </c>
      <c r="K203" s="4">
        <f t="shared" ref="K203:K266" si="27">(I203-H203)*O203</f>
        <v>7.2455320844753146E-3</v>
      </c>
      <c r="L203">
        <f t="shared" ref="L203:L266" si="28">_xlfn.RANK.EQ(I203,I$8:I$507,1)</f>
        <v>196</v>
      </c>
      <c r="M203">
        <f t="shared" ref="M203:M266" si="29">IF(L203=A203,0,1)</f>
        <v>1</v>
      </c>
      <c r="N203">
        <f t="shared" ref="N203:N266" si="30">IF(G203&lt;B$2,1,0)</f>
        <v>1</v>
      </c>
      <c r="O203">
        <f t="shared" ref="O203:O266" si="31">IF(I203&lt;B$2,1,0)</f>
        <v>1</v>
      </c>
    </row>
    <row r="204" spans="1:15" x14ac:dyDescent="0.3">
      <c r="A204">
        <v>404</v>
      </c>
      <c r="B204">
        <v>0.95446638386181215</v>
      </c>
      <c r="C204">
        <v>0.33942686239204078</v>
      </c>
      <c r="D204" s="4">
        <f>-LN(B204)/F$3</f>
        <v>1.9417856258446681E-2</v>
      </c>
      <c r="E204" s="4">
        <f>-LN(C204)/D$4</f>
        <v>0.22510349637664057</v>
      </c>
      <c r="F204" s="8">
        <v>3</v>
      </c>
      <c r="G204" s="4">
        <v>53.787471356159031</v>
      </c>
      <c r="H204" s="4">
        <f>IF(G204&gt;MAX(I$8:I203),G204,MAX(I$8:I203))</f>
        <v>54.678282005019916</v>
      </c>
      <c r="I204" s="4">
        <f t="shared" si="25"/>
        <v>54.903385501396556</v>
      </c>
      <c r="J204" s="4">
        <f t="shared" si="26"/>
        <v>0.89081064886088512</v>
      </c>
      <c r="K204" s="4">
        <f t="shared" si="27"/>
        <v>0.22510349637664007</v>
      </c>
      <c r="L204">
        <f t="shared" si="28"/>
        <v>197</v>
      </c>
      <c r="M204">
        <f t="shared" si="29"/>
        <v>1</v>
      </c>
      <c r="N204">
        <f t="shared" si="30"/>
        <v>1</v>
      </c>
      <c r="O204">
        <f t="shared" si="31"/>
        <v>1</v>
      </c>
    </row>
    <row r="205" spans="1:15" x14ac:dyDescent="0.3">
      <c r="A205">
        <v>88</v>
      </c>
      <c r="B205">
        <v>0.58934293649098179</v>
      </c>
      <c r="C205">
        <v>0.81215857417523729</v>
      </c>
      <c r="D205" s="4">
        <f>-LN(B205)/D$3</f>
        <v>0.73437087449258098</v>
      </c>
      <c r="E205" s="4">
        <f>-LN(C205)/B$4</f>
        <v>4.3345764477834531E-2</v>
      </c>
      <c r="F205" s="8">
        <v>2</v>
      </c>
      <c r="G205" s="4">
        <v>53.983464014403197</v>
      </c>
      <c r="H205" s="4">
        <f>IF(G205&gt;MAX(I$8:I204),G205,MAX(I$8:I204))</f>
        <v>54.903385501396556</v>
      </c>
      <c r="I205" s="4">
        <f t="shared" si="25"/>
        <v>54.946731265874391</v>
      </c>
      <c r="J205" s="4">
        <f t="shared" si="26"/>
        <v>0.91992148699335985</v>
      </c>
      <c r="K205" s="4">
        <f t="shared" si="27"/>
        <v>4.3345764477834337E-2</v>
      </c>
      <c r="L205">
        <f t="shared" si="28"/>
        <v>198</v>
      </c>
      <c r="M205">
        <f t="shared" si="29"/>
        <v>1</v>
      </c>
      <c r="N205">
        <f t="shared" si="30"/>
        <v>1</v>
      </c>
      <c r="O205">
        <f t="shared" si="31"/>
        <v>1</v>
      </c>
    </row>
    <row r="206" spans="1:15" x14ac:dyDescent="0.3">
      <c r="A206">
        <v>405</v>
      </c>
      <c r="B206">
        <v>0.52989288003173929</v>
      </c>
      <c r="C206">
        <v>0.37836848048341321</v>
      </c>
      <c r="D206" s="4">
        <f>-LN(B206)/F$3</f>
        <v>0.26461683583801915</v>
      </c>
      <c r="E206" s="4">
        <f>-LN(C206)/D$4</f>
        <v>0.20247640460281649</v>
      </c>
      <c r="F206" s="8">
        <v>3</v>
      </c>
      <c r="G206" s="4">
        <v>54.052088191997051</v>
      </c>
      <c r="H206" s="4">
        <f>IF(G206&gt;MAX(I$8:I205),G206,MAX(I$8:I205))</f>
        <v>54.946731265874391</v>
      </c>
      <c r="I206" s="4">
        <f t="shared" si="25"/>
        <v>55.14920767047721</v>
      </c>
      <c r="J206" s="4">
        <f t="shared" si="26"/>
        <v>0.8946430738773401</v>
      </c>
      <c r="K206" s="4">
        <f t="shared" si="27"/>
        <v>0.20247640460281957</v>
      </c>
      <c r="L206">
        <f t="shared" si="28"/>
        <v>199</v>
      </c>
      <c r="M206">
        <f t="shared" si="29"/>
        <v>1</v>
      </c>
      <c r="N206">
        <f t="shared" si="30"/>
        <v>1</v>
      </c>
      <c r="O206">
        <f t="shared" si="31"/>
        <v>1</v>
      </c>
    </row>
    <row r="207" spans="1:15" x14ac:dyDescent="0.3">
      <c r="A207">
        <v>406</v>
      </c>
      <c r="B207">
        <v>5.4719687490462965E-2</v>
      </c>
      <c r="C207">
        <v>0.65269936216315194</v>
      </c>
      <c r="D207" s="4">
        <f>-LN(B207)/F$3</f>
        <v>1.2106382153126047</v>
      </c>
      <c r="E207" s="4">
        <f>-LN(C207)/D$4</f>
        <v>8.8883052202009524E-2</v>
      </c>
      <c r="F207" s="8">
        <v>3</v>
      </c>
      <c r="G207" s="4">
        <v>55.262726407309657</v>
      </c>
      <c r="H207" s="4">
        <f>IF(G207&gt;MAX(I$8:I206),G207,MAX(I$8:I206))</f>
        <v>55.262726407309657</v>
      </c>
      <c r="I207" s="4">
        <f t="shared" si="25"/>
        <v>55.351609459511664</v>
      </c>
      <c r="J207" s="4">
        <f t="shared" si="26"/>
        <v>0</v>
      </c>
      <c r="K207" s="4">
        <f t="shared" si="27"/>
        <v>8.8883052202007207E-2</v>
      </c>
      <c r="L207">
        <f t="shared" si="28"/>
        <v>200</v>
      </c>
      <c r="M207">
        <f t="shared" si="29"/>
        <v>1</v>
      </c>
      <c r="N207">
        <f t="shared" si="30"/>
        <v>1</v>
      </c>
      <c r="O207">
        <f t="shared" si="31"/>
        <v>1</v>
      </c>
    </row>
    <row r="208" spans="1:15" x14ac:dyDescent="0.3">
      <c r="A208">
        <v>407</v>
      </c>
      <c r="B208">
        <v>0.73018585772270883</v>
      </c>
      <c r="C208">
        <v>0.54457228308969385</v>
      </c>
      <c r="D208" s="4">
        <f>-LN(B208)/F$3</f>
        <v>0.131023407343556</v>
      </c>
      <c r="E208" s="4">
        <f>-LN(C208)/D$4</f>
        <v>0.12661554043900594</v>
      </c>
      <c r="F208" s="8">
        <v>3</v>
      </c>
      <c r="G208" s="4">
        <v>55.393749814653212</v>
      </c>
      <c r="H208" s="4">
        <f>IF(G208&gt;MAX(I$8:I207),G208,MAX(I$8:I207))</f>
        <v>55.393749814653212</v>
      </c>
      <c r="I208" s="4">
        <f t="shared" si="25"/>
        <v>55.520365355092217</v>
      </c>
      <c r="J208" s="4">
        <f t="shared" si="26"/>
        <v>0</v>
      </c>
      <c r="K208" s="4">
        <f t="shared" si="27"/>
        <v>0.1266155404390048</v>
      </c>
      <c r="L208">
        <f t="shared" si="28"/>
        <v>201</v>
      </c>
      <c r="M208">
        <f t="shared" si="29"/>
        <v>1</v>
      </c>
      <c r="N208">
        <f t="shared" si="30"/>
        <v>1</v>
      </c>
      <c r="O208">
        <f t="shared" si="31"/>
        <v>1</v>
      </c>
    </row>
    <row r="209" spans="1:15" x14ac:dyDescent="0.3">
      <c r="A209">
        <v>408</v>
      </c>
      <c r="B209">
        <v>0.44358653523361918</v>
      </c>
      <c r="C209">
        <v>0.56007568590350043</v>
      </c>
      <c r="D209" s="4">
        <f>-LN(B209)/F$3</f>
        <v>0.3386926572343365</v>
      </c>
      <c r="E209" s="4">
        <f>-LN(C209)/D$4</f>
        <v>0.12076736478879835</v>
      </c>
      <c r="F209" s="8">
        <v>3</v>
      </c>
      <c r="G209" s="4">
        <v>55.732442471887552</v>
      </c>
      <c r="H209" s="4">
        <f>IF(G209&gt;MAX(I$8:I208),G209,MAX(I$8:I208))</f>
        <v>55.732442471887552</v>
      </c>
      <c r="I209" s="4">
        <f t="shared" si="25"/>
        <v>55.853209836676349</v>
      </c>
      <c r="J209" s="4">
        <f t="shared" si="26"/>
        <v>0</v>
      </c>
      <c r="K209" s="4">
        <f t="shared" si="27"/>
        <v>0.12076736478879724</v>
      </c>
      <c r="L209">
        <f t="shared" si="28"/>
        <v>202</v>
      </c>
      <c r="M209">
        <f t="shared" si="29"/>
        <v>1</v>
      </c>
      <c r="N209">
        <f t="shared" si="30"/>
        <v>1</v>
      </c>
      <c r="O209">
        <f t="shared" si="31"/>
        <v>1</v>
      </c>
    </row>
    <row r="210" spans="1:15" x14ac:dyDescent="0.3">
      <c r="A210">
        <v>409</v>
      </c>
      <c r="B210">
        <v>0.11487166966765343</v>
      </c>
      <c r="C210">
        <v>0.43388164922025207</v>
      </c>
      <c r="D210" s="4">
        <f>-LN(B210)/F$3</f>
        <v>0.90164153735421404</v>
      </c>
      <c r="E210" s="4">
        <f>-LN(C210)/D$4</f>
        <v>0.17395489160826791</v>
      </c>
      <c r="F210" s="8">
        <v>3</v>
      </c>
      <c r="G210" s="4">
        <v>56.634084009241768</v>
      </c>
      <c r="H210" s="4">
        <f>IF(G210&gt;MAX(I$8:I209),G210,MAX(I$8:I209))</f>
        <v>56.634084009241768</v>
      </c>
      <c r="I210" s="4">
        <f t="shared" si="25"/>
        <v>56.808038900850036</v>
      </c>
      <c r="J210" s="4">
        <f t="shared" si="26"/>
        <v>0</v>
      </c>
      <c r="K210" s="4">
        <f t="shared" si="27"/>
        <v>0.17395489160826827</v>
      </c>
      <c r="L210">
        <f t="shared" si="28"/>
        <v>203</v>
      </c>
      <c r="M210">
        <f t="shared" si="29"/>
        <v>1</v>
      </c>
      <c r="N210">
        <f t="shared" si="30"/>
        <v>1</v>
      </c>
      <c r="O210">
        <f t="shared" si="31"/>
        <v>1</v>
      </c>
    </row>
    <row r="211" spans="1:15" x14ac:dyDescent="0.3">
      <c r="A211">
        <v>89</v>
      </c>
      <c r="B211">
        <v>9.4363231299783315E-2</v>
      </c>
      <c r="C211">
        <v>0.17896053956724753</v>
      </c>
      <c r="D211" s="4">
        <f>-LN(B211)/D$3</f>
        <v>3.2786163620112103</v>
      </c>
      <c r="E211" s="4">
        <f>-LN(C211)/B$4</f>
        <v>0.35845623891435346</v>
      </c>
      <c r="F211" s="8">
        <v>2</v>
      </c>
      <c r="G211" s="4">
        <v>57.26208037641441</v>
      </c>
      <c r="H211" s="4">
        <f>IF(G211&gt;MAX(I$8:I210),G211,MAX(I$8:I210))</f>
        <v>57.26208037641441</v>
      </c>
      <c r="I211" s="4">
        <f t="shared" si="25"/>
        <v>57.62053661532876</v>
      </c>
      <c r="J211" s="4">
        <f t="shared" si="26"/>
        <v>0</v>
      </c>
      <c r="K211" s="4">
        <f t="shared" si="27"/>
        <v>0.35845623891434997</v>
      </c>
      <c r="L211">
        <f t="shared" si="28"/>
        <v>204</v>
      </c>
      <c r="M211">
        <f t="shared" si="29"/>
        <v>1</v>
      </c>
      <c r="N211">
        <f t="shared" si="30"/>
        <v>1</v>
      </c>
      <c r="O211">
        <f t="shared" si="31"/>
        <v>1</v>
      </c>
    </row>
    <row r="212" spans="1:15" x14ac:dyDescent="0.3">
      <c r="A212">
        <v>410</v>
      </c>
      <c r="B212">
        <v>7.4251533555101168E-2</v>
      </c>
      <c r="C212">
        <v>0.57039094210638752</v>
      </c>
      <c r="D212" s="4">
        <f>-LN(B212)/F$3</f>
        <v>1.0834570198216089</v>
      </c>
      <c r="E212" s="4">
        <f>-LN(C212)/D$4</f>
        <v>0.11696526873036987</v>
      </c>
      <c r="F212" s="8">
        <v>3</v>
      </c>
      <c r="G212" s="4">
        <v>57.717541029063376</v>
      </c>
      <c r="H212" s="4">
        <f>IF(G212&gt;MAX(I$8:I211),G212,MAX(I$8:I211))</f>
        <v>57.717541029063376</v>
      </c>
      <c r="I212" s="4">
        <f t="shared" si="25"/>
        <v>57.834506297793745</v>
      </c>
      <c r="J212" s="4">
        <f t="shared" si="26"/>
        <v>0</v>
      </c>
      <c r="K212" s="4">
        <f t="shared" si="27"/>
        <v>0.11696526873036817</v>
      </c>
      <c r="L212">
        <f t="shared" si="28"/>
        <v>205</v>
      </c>
      <c r="M212">
        <f t="shared" si="29"/>
        <v>1</v>
      </c>
      <c r="N212">
        <f t="shared" si="30"/>
        <v>1</v>
      </c>
      <c r="O212">
        <f t="shared" si="31"/>
        <v>1</v>
      </c>
    </row>
    <row r="213" spans="1:15" x14ac:dyDescent="0.3">
      <c r="A213">
        <v>411</v>
      </c>
      <c r="B213">
        <v>0.55333109530930513</v>
      </c>
      <c r="C213">
        <v>0.82973723563341162</v>
      </c>
      <c r="D213" s="4">
        <f>-LN(B213)/F$3</f>
        <v>0.24658280455398959</v>
      </c>
      <c r="E213" s="4">
        <f>-LN(C213)/D$4</f>
        <v>3.8884627476844819E-2</v>
      </c>
      <c r="F213" s="8">
        <v>3</v>
      </c>
      <c r="G213" s="4">
        <v>57.964123833617364</v>
      </c>
      <c r="H213" s="4">
        <f>IF(G213&gt;MAX(I$8:I212),G213,MAX(I$8:I212))</f>
        <v>57.964123833617364</v>
      </c>
      <c r="I213" s="4">
        <f t="shared" si="25"/>
        <v>58.003008461094211</v>
      </c>
      <c r="J213" s="4">
        <f t="shared" si="26"/>
        <v>0</v>
      </c>
      <c r="K213" s="4">
        <f t="shared" si="27"/>
        <v>3.8884627476846845E-2</v>
      </c>
      <c r="L213">
        <f t="shared" si="28"/>
        <v>206</v>
      </c>
      <c r="M213">
        <f t="shared" si="29"/>
        <v>1</v>
      </c>
      <c r="N213">
        <f t="shared" si="30"/>
        <v>1</v>
      </c>
      <c r="O213">
        <f t="shared" si="31"/>
        <v>1</v>
      </c>
    </row>
    <row r="214" spans="1:15" x14ac:dyDescent="0.3">
      <c r="A214">
        <v>412</v>
      </c>
      <c r="B214">
        <v>0.71382793664357436</v>
      </c>
      <c r="C214">
        <v>0.71657460249641403</v>
      </c>
      <c r="D214" s="4">
        <f>-LN(B214)/F$3</f>
        <v>0.1404638878238163</v>
      </c>
      <c r="E214" s="4">
        <f>-LN(C214)/D$4</f>
        <v>6.9431857586114837E-2</v>
      </c>
      <c r="F214" s="8">
        <v>3</v>
      </c>
      <c r="G214" s="4">
        <v>58.104587721441177</v>
      </c>
      <c r="H214" s="4">
        <f>IF(G214&gt;MAX(I$8:I213),G214,MAX(I$8:I213))</f>
        <v>58.104587721441177</v>
      </c>
      <c r="I214" s="4">
        <f t="shared" si="25"/>
        <v>58.174019579027295</v>
      </c>
      <c r="J214" s="4">
        <f t="shared" si="26"/>
        <v>0</v>
      </c>
      <c r="K214" s="4">
        <f t="shared" si="27"/>
        <v>6.9431857586117474E-2</v>
      </c>
      <c r="L214">
        <f t="shared" si="28"/>
        <v>207</v>
      </c>
      <c r="M214">
        <f t="shared" si="29"/>
        <v>1</v>
      </c>
      <c r="N214">
        <f t="shared" si="30"/>
        <v>1</v>
      </c>
      <c r="O214">
        <f t="shared" si="31"/>
        <v>1</v>
      </c>
    </row>
    <row r="215" spans="1:15" x14ac:dyDescent="0.3">
      <c r="A215">
        <v>413</v>
      </c>
      <c r="B215">
        <v>0.93087557603686633</v>
      </c>
      <c r="C215">
        <v>0.54734946745200963</v>
      </c>
      <c r="D215" s="4">
        <f>-LN(B215)/F$3</f>
        <v>2.9845690058022848E-2</v>
      </c>
      <c r="E215" s="4">
        <f>-LN(C215)/D$4</f>
        <v>0.12555579174770853</v>
      </c>
      <c r="F215" s="8">
        <v>3</v>
      </c>
      <c r="G215" s="4">
        <v>58.134433411499202</v>
      </c>
      <c r="H215" s="4">
        <f>IF(G215&gt;MAX(I$8:I214),G215,MAX(I$8:I214))</f>
        <v>58.174019579027295</v>
      </c>
      <c r="I215" s="4">
        <f t="shared" si="25"/>
        <v>58.299575370775003</v>
      </c>
      <c r="J215" s="4">
        <f t="shared" si="26"/>
        <v>3.9586167528092631E-2</v>
      </c>
      <c r="K215" s="4">
        <f t="shared" si="27"/>
        <v>0.1255557917477077</v>
      </c>
      <c r="L215">
        <f t="shared" si="28"/>
        <v>208</v>
      </c>
      <c r="M215">
        <f t="shared" si="29"/>
        <v>1</v>
      </c>
      <c r="N215">
        <f t="shared" si="30"/>
        <v>1</v>
      </c>
      <c r="O215">
        <f t="shared" si="31"/>
        <v>1</v>
      </c>
    </row>
    <row r="216" spans="1:15" x14ac:dyDescent="0.3">
      <c r="A216">
        <v>414</v>
      </c>
      <c r="B216">
        <v>0.20923490096743674</v>
      </c>
      <c r="C216">
        <v>0.62361522263252667</v>
      </c>
      <c r="D216" s="4">
        <f>-LN(B216)/F$3</f>
        <v>0.65179072086573686</v>
      </c>
      <c r="E216" s="4">
        <f>-LN(C216)/D$4</f>
        <v>9.8379527334169756E-2</v>
      </c>
      <c r="F216" s="8">
        <v>3</v>
      </c>
      <c r="G216" s="4">
        <v>58.786224132364936</v>
      </c>
      <c r="H216" s="4">
        <f>IF(G216&gt;MAX(I$8:I215),G216,MAX(I$8:I215))</f>
        <v>58.786224132364936</v>
      </c>
      <c r="I216" s="4">
        <f t="shared" si="25"/>
        <v>58.884603659699103</v>
      </c>
      <c r="J216" s="4">
        <f t="shared" si="26"/>
        <v>0</v>
      </c>
      <c r="K216" s="4">
        <f t="shared" si="27"/>
        <v>9.8379527334166994E-2</v>
      </c>
      <c r="L216">
        <f t="shared" si="28"/>
        <v>209</v>
      </c>
      <c r="M216">
        <f t="shared" si="29"/>
        <v>1</v>
      </c>
      <c r="N216">
        <f t="shared" si="30"/>
        <v>1</v>
      </c>
      <c r="O216">
        <f t="shared" si="31"/>
        <v>1</v>
      </c>
    </row>
    <row r="217" spans="1:15" x14ac:dyDescent="0.3">
      <c r="A217">
        <v>90</v>
      </c>
      <c r="B217">
        <v>0.10428174687948241</v>
      </c>
      <c r="C217">
        <v>0.67497787408062992</v>
      </c>
      <c r="D217" s="4">
        <f>-LN(B217)/D$3</f>
        <v>3.1398040808890171</v>
      </c>
      <c r="E217" s="4">
        <f>-LN(C217)/B$4</f>
        <v>8.1890701622221354E-2</v>
      </c>
      <c r="F217" s="8">
        <v>2</v>
      </c>
      <c r="G217" s="4">
        <v>60.401884457303424</v>
      </c>
      <c r="H217" s="4">
        <f>IF(G217&gt;MAX(I$8:I216),G217,MAX(I$8:I216))</f>
        <v>60.401884457303424</v>
      </c>
      <c r="I217" s="4">
        <f t="shared" si="25"/>
        <v>60.483775158925646</v>
      </c>
      <c r="J217" s="4">
        <f t="shared" si="26"/>
        <v>0</v>
      </c>
      <c r="K217" s="4">
        <f t="shared" si="27"/>
        <v>8.1890701622221229E-2</v>
      </c>
      <c r="L217">
        <f t="shared" si="28"/>
        <v>210</v>
      </c>
      <c r="M217">
        <f t="shared" si="29"/>
        <v>1</v>
      </c>
      <c r="N217">
        <f t="shared" si="30"/>
        <v>1</v>
      </c>
      <c r="O217">
        <f t="shared" si="31"/>
        <v>1</v>
      </c>
    </row>
    <row r="218" spans="1:15" x14ac:dyDescent="0.3">
      <c r="A218">
        <v>91</v>
      </c>
      <c r="B218">
        <v>0.90115054780724513</v>
      </c>
      <c r="C218">
        <v>0.96536149174474317</v>
      </c>
      <c r="D218" s="4">
        <f>-LN(B218)/D$3</f>
        <v>0.14455964672992966</v>
      </c>
      <c r="E218" s="4">
        <f>-LN(C218)/B$4</f>
        <v>7.3443010302053644E-3</v>
      </c>
      <c r="F218" s="8">
        <v>2</v>
      </c>
      <c r="G218" s="4">
        <v>60.546444104033355</v>
      </c>
      <c r="H218" s="4">
        <f>IF(G218&gt;MAX(I$8:I217),G218,MAX(I$8:I217))</f>
        <v>60.546444104033355</v>
      </c>
      <c r="I218" s="4">
        <f t="shared" si="25"/>
        <v>60.553788405063564</v>
      </c>
      <c r="J218" s="4">
        <f t="shared" si="26"/>
        <v>0</v>
      </c>
      <c r="K218" s="4">
        <f t="shared" si="27"/>
        <v>7.3443010302085554E-3</v>
      </c>
      <c r="L218">
        <f t="shared" si="28"/>
        <v>211</v>
      </c>
      <c r="M218">
        <f t="shared" si="29"/>
        <v>1</v>
      </c>
      <c r="N218">
        <f t="shared" si="30"/>
        <v>1</v>
      </c>
      <c r="O218">
        <f t="shared" si="31"/>
        <v>1</v>
      </c>
    </row>
    <row r="219" spans="1:15" x14ac:dyDescent="0.3">
      <c r="A219">
        <v>415</v>
      </c>
      <c r="B219">
        <v>1.0803552354503006E-2</v>
      </c>
      <c r="C219">
        <v>6.1616870632038329E-2</v>
      </c>
      <c r="D219" s="4">
        <f>-LN(B219)/F$3</f>
        <v>1.8866167821756707</v>
      </c>
      <c r="E219" s="4">
        <f>-LN(C219)/D$4</f>
        <v>0.58058741084219723</v>
      </c>
      <c r="F219" s="8">
        <v>3</v>
      </c>
      <c r="G219" s="4">
        <v>60.672840914540608</v>
      </c>
      <c r="H219" s="4">
        <f>IF(G219&gt;MAX(I$8:I218),G219,MAX(I$8:I218))</f>
        <v>60.672840914540608</v>
      </c>
      <c r="I219" s="4">
        <f t="shared" si="25"/>
        <v>61.253428325382806</v>
      </c>
      <c r="J219" s="4">
        <f t="shared" si="26"/>
        <v>0</v>
      </c>
      <c r="K219" s="4">
        <f t="shared" si="27"/>
        <v>0.58058741084219889</v>
      </c>
      <c r="L219">
        <f t="shared" si="28"/>
        <v>212</v>
      </c>
      <c r="M219">
        <f t="shared" si="29"/>
        <v>1</v>
      </c>
      <c r="N219">
        <f t="shared" si="30"/>
        <v>1</v>
      </c>
      <c r="O219">
        <f t="shared" si="31"/>
        <v>1</v>
      </c>
    </row>
    <row r="220" spans="1:15" x14ac:dyDescent="0.3">
      <c r="A220">
        <v>416</v>
      </c>
      <c r="B220">
        <v>0.9200720236823634</v>
      </c>
      <c r="C220">
        <v>0.12967314676351208</v>
      </c>
      <c r="D220" s="4">
        <f>-LN(B220)/F$3</f>
        <v>3.4709718913343048E-2</v>
      </c>
      <c r="E220" s="4">
        <f>-LN(C220)/D$4</f>
        <v>0.42557046880011923</v>
      </c>
      <c r="F220" s="8">
        <v>3</v>
      </c>
      <c r="G220" s="4">
        <v>60.707550633453948</v>
      </c>
      <c r="H220" s="4">
        <f>IF(G220&gt;MAX(I$8:I219),G220,MAX(I$8:I219))</f>
        <v>61.253428325382806</v>
      </c>
      <c r="I220" s="4">
        <f t="shared" si="25"/>
        <v>61.678998794182924</v>
      </c>
      <c r="J220" s="4">
        <f t="shared" si="26"/>
        <v>0.54587769192885816</v>
      </c>
      <c r="K220" s="4">
        <f t="shared" si="27"/>
        <v>0.4255704688001174</v>
      </c>
      <c r="L220">
        <f t="shared" si="28"/>
        <v>213</v>
      </c>
      <c r="M220">
        <f t="shared" si="29"/>
        <v>1</v>
      </c>
      <c r="N220">
        <f t="shared" si="30"/>
        <v>1</v>
      </c>
      <c r="O220">
        <f t="shared" si="31"/>
        <v>1</v>
      </c>
    </row>
    <row r="221" spans="1:15" x14ac:dyDescent="0.3">
      <c r="A221">
        <v>417</v>
      </c>
      <c r="B221">
        <v>7.7913754692220838E-2</v>
      </c>
      <c r="C221">
        <v>0.13214514603106783</v>
      </c>
      <c r="D221" s="4">
        <f>-LN(B221)/F$3</f>
        <v>1.0633969887974584</v>
      </c>
      <c r="E221" s="4">
        <f>-LN(C221)/D$4</f>
        <v>0.42163632694976011</v>
      </c>
      <c r="F221" s="8">
        <v>3</v>
      </c>
      <c r="G221" s="4">
        <v>61.770947622251406</v>
      </c>
      <c r="H221" s="4">
        <f>IF(G221&gt;MAX(I$8:I220),G221,MAX(I$8:I220))</f>
        <v>61.770947622251406</v>
      </c>
      <c r="I221" s="4">
        <f t="shared" si="25"/>
        <v>62.192583949201165</v>
      </c>
      <c r="J221" s="4">
        <f t="shared" si="26"/>
        <v>0</v>
      </c>
      <c r="K221" s="4">
        <f t="shared" si="27"/>
        <v>0.42163632694975917</v>
      </c>
      <c r="L221">
        <f t="shared" si="28"/>
        <v>214</v>
      </c>
      <c r="M221">
        <f t="shared" si="29"/>
        <v>1</v>
      </c>
      <c r="N221">
        <f t="shared" si="30"/>
        <v>1</v>
      </c>
      <c r="O221">
        <f t="shared" si="31"/>
        <v>1</v>
      </c>
    </row>
    <row r="222" spans="1:15" x14ac:dyDescent="0.3">
      <c r="A222">
        <v>418</v>
      </c>
      <c r="B222">
        <v>0.96472060304574725</v>
      </c>
      <c r="C222">
        <v>0.94567705313272499</v>
      </c>
      <c r="D222" s="4">
        <f>-LN(B222)/F$3</f>
        <v>1.4965312536561078E-2</v>
      </c>
      <c r="E222" s="4">
        <f>-LN(C222)/D$4</f>
        <v>1.1636281183466822E-2</v>
      </c>
      <c r="F222" s="8">
        <v>3</v>
      </c>
      <c r="G222" s="4">
        <v>61.785912934787966</v>
      </c>
      <c r="H222" s="4">
        <f>IF(G222&gt;MAX(I$8:I221),G222,MAX(I$8:I221))</f>
        <v>62.192583949201165</v>
      </c>
      <c r="I222" s="4">
        <f t="shared" si="25"/>
        <v>62.204220230384628</v>
      </c>
      <c r="J222" s="4">
        <f t="shared" si="26"/>
        <v>0.40667101441319886</v>
      </c>
      <c r="K222" s="4">
        <f t="shared" si="27"/>
        <v>1.1636281183463382E-2</v>
      </c>
      <c r="L222">
        <f t="shared" si="28"/>
        <v>215</v>
      </c>
      <c r="M222">
        <f t="shared" si="29"/>
        <v>1</v>
      </c>
      <c r="N222">
        <f t="shared" si="30"/>
        <v>1</v>
      </c>
      <c r="O222">
        <f t="shared" si="31"/>
        <v>1</v>
      </c>
    </row>
    <row r="223" spans="1:15" x14ac:dyDescent="0.3">
      <c r="A223">
        <v>13</v>
      </c>
      <c r="B223">
        <v>0.11017181920834987</v>
      </c>
      <c r="C223">
        <v>0.35593737601855524</v>
      </c>
      <c r="D223" s="4">
        <f>-LN(B223)/B$3</f>
        <v>9.1904755792852377</v>
      </c>
      <c r="E223" s="4">
        <f>-LN(C223)/B$4</f>
        <v>0.21520843201340295</v>
      </c>
      <c r="F223" s="8">
        <v>1</v>
      </c>
      <c r="G223" s="4">
        <v>61.861459134299537</v>
      </c>
      <c r="H223" s="4">
        <f>IF(G223&gt;MAX(I$8:I222),G223,MAX(I$8:I222))</f>
        <v>62.204220230384628</v>
      </c>
      <c r="I223" s="4">
        <f t="shared" si="25"/>
        <v>62.419428662398033</v>
      </c>
      <c r="J223" s="4">
        <f t="shared" si="26"/>
        <v>0.34276109608509131</v>
      </c>
      <c r="K223" s="4">
        <f t="shared" si="27"/>
        <v>0.21520843201340512</v>
      </c>
      <c r="L223">
        <f t="shared" si="28"/>
        <v>216</v>
      </c>
      <c r="M223">
        <f t="shared" si="29"/>
        <v>1</v>
      </c>
      <c r="N223">
        <f t="shared" si="30"/>
        <v>1</v>
      </c>
      <c r="O223">
        <f t="shared" si="31"/>
        <v>1</v>
      </c>
    </row>
    <row r="224" spans="1:15" x14ac:dyDescent="0.3">
      <c r="A224">
        <v>419</v>
      </c>
      <c r="B224">
        <v>0.67204809717093417</v>
      </c>
      <c r="C224">
        <v>0.21942808313241982</v>
      </c>
      <c r="D224" s="4">
        <f>-LN(B224)/F$3</f>
        <v>0.16559390327049656</v>
      </c>
      <c r="E224" s="4">
        <f>-LN(C224)/D$4</f>
        <v>0.31598557075839406</v>
      </c>
      <c r="F224" s="8">
        <v>3</v>
      </c>
      <c r="G224" s="4">
        <v>61.951506838058464</v>
      </c>
      <c r="H224" s="4">
        <f>IF(G224&gt;MAX(I$8:I223),G224,MAX(I$8:I223))</f>
        <v>62.419428662398033</v>
      </c>
      <c r="I224" s="4">
        <f t="shared" si="25"/>
        <v>62.735414233156426</v>
      </c>
      <c r="J224" s="4">
        <f t="shared" si="26"/>
        <v>0.46792182433956953</v>
      </c>
      <c r="K224" s="4">
        <f t="shared" si="27"/>
        <v>0.31598557075839295</v>
      </c>
      <c r="L224">
        <f t="shared" si="28"/>
        <v>217</v>
      </c>
      <c r="M224">
        <f t="shared" si="29"/>
        <v>1</v>
      </c>
      <c r="N224">
        <f t="shared" si="30"/>
        <v>1</v>
      </c>
      <c r="O224">
        <f t="shared" si="31"/>
        <v>1</v>
      </c>
    </row>
    <row r="225" spans="1:15" x14ac:dyDescent="0.3">
      <c r="A225">
        <v>92</v>
      </c>
      <c r="B225">
        <v>0.3252662739951781</v>
      </c>
      <c r="C225">
        <v>0.55558946501052886</v>
      </c>
      <c r="D225" s="4">
        <f>-LN(B225)/D$3</f>
        <v>1.559876565970356</v>
      </c>
      <c r="E225" s="4">
        <f>-LN(C225)/B$4</f>
        <v>0.12244283953038544</v>
      </c>
      <c r="F225" s="8">
        <v>2</v>
      </c>
      <c r="G225" s="4">
        <v>62.106320670003711</v>
      </c>
      <c r="H225" s="4">
        <f>IF(G225&gt;MAX(I$8:I224),G225,MAX(I$8:I224))</f>
        <v>62.735414233156426</v>
      </c>
      <c r="I225" s="4">
        <f t="shared" si="25"/>
        <v>62.857857072686812</v>
      </c>
      <c r="J225" s="4">
        <f t="shared" si="26"/>
        <v>0.62909356315271481</v>
      </c>
      <c r="K225" s="4">
        <f t="shared" si="27"/>
        <v>0.12244283953038604</v>
      </c>
      <c r="L225">
        <f t="shared" si="28"/>
        <v>218</v>
      </c>
      <c r="M225">
        <f t="shared" si="29"/>
        <v>1</v>
      </c>
      <c r="N225">
        <f t="shared" si="30"/>
        <v>1</v>
      </c>
      <c r="O225">
        <f t="shared" si="31"/>
        <v>1</v>
      </c>
    </row>
    <row r="226" spans="1:15" x14ac:dyDescent="0.3">
      <c r="A226">
        <v>420</v>
      </c>
      <c r="B226">
        <v>0.60069582201605276</v>
      </c>
      <c r="C226">
        <v>0.22348704489272744</v>
      </c>
      <c r="D226" s="4">
        <f>-LN(B226)/F$3</f>
        <v>0.21236108014266528</v>
      </c>
      <c r="E226" s="4">
        <f>-LN(C226)/D$4</f>
        <v>0.31216704818631547</v>
      </c>
      <c r="F226" s="8">
        <v>3</v>
      </c>
      <c r="G226" s="4">
        <v>62.163867918201127</v>
      </c>
      <c r="H226" s="4">
        <f>IF(G226&gt;MAX(I$8:I225),G226,MAX(I$8:I225))</f>
        <v>62.857857072686812</v>
      </c>
      <c r="I226" s="4">
        <f t="shared" si="25"/>
        <v>63.17002412087313</v>
      </c>
      <c r="J226" s="4">
        <f t="shared" si="26"/>
        <v>0.69398915448568488</v>
      </c>
      <c r="K226" s="4">
        <f t="shared" si="27"/>
        <v>0.31216704818631769</v>
      </c>
      <c r="L226">
        <f t="shared" si="28"/>
        <v>219</v>
      </c>
      <c r="M226">
        <f t="shared" si="29"/>
        <v>1</v>
      </c>
      <c r="N226">
        <f t="shared" si="30"/>
        <v>1</v>
      </c>
      <c r="O226">
        <f t="shared" si="31"/>
        <v>1</v>
      </c>
    </row>
    <row r="227" spans="1:15" x14ac:dyDescent="0.3">
      <c r="A227">
        <v>14</v>
      </c>
      <c r="B227">
        <v>0.91973632007812733</v>
      </c>
      <c r="C227">
        <v>0.9957884456923124</v>
      </c>
      <c r="D227" s="4">
        <f>-LN(B227)/B$3</f>
        <v>0.34861774429116477</v>
      </c>
      <c r="E227" s="4">
        <f>-LN(C227)/B$4</f>
        <v>8.7925997538083769E-4</v>
      </c>
      <c r="F227" s="8">
        <v>1</v>
      </c>
      <c r="G227" s="4">
        <v>62.210076878590705</v>
      </c>
      <c r="H227" s="4">
        <f>IF(G227&gt;MAX(I$8:I226),G227,MAX(I$8:I226))</f>
        <v>63.17002412087313</v>
      </c>
      <c r="I227" s="4">
        <f t="shared" si="25"/>
        <v>63.170903380848507</v>
      </c>
      <c r="J227" s="4">
        <f t="shared" si="26"/>
        <v>0.9599472422824249</v>
      </c>
      <c r="K227" s="4">
        <f t="shared" si="27"/>
        <v>8.792599753775221E-4</v>
      </c>
      <c r="L227">
        <f t="shared" si="28"/>
        <v>220</v>
      </c>
      <c r="M227">
        <f t="shared" si="29"/>
        <v>1</v>
      </c>
      <c r="N227">
        <f t="shared" si="30"/>
        <v>1</v>
      </c>
      <c r="O227">
        <f t="shared" si="31"/>
        <v>1</v>
      </c>
    </row>
    <row r="228" spans="1:15" x14ac:dyDescent="0.3">
      <c r="A228">
        <v>421</v>
      </c>
      <c r="B228">
        <v>0.70131534775841553</v>
      </c>
      <c r="C228">
        <v>0.33045442060609759</v>
      </c>
      <c r="D228" s="4">
        <f>-LN(B228)/F$3</f>
        <v>0.14783234956359881</v>
      </c>
      <c r="E228" s="4">
        <f>-LN(C228)/D$4</f>
        <v>0.23068469575441505</v>
      </c>
      <c r="F228" s="8">
        <v>3</v>
      </c>
      <c r="G228" s="4">
        <v>62.311700267764728</v>
      </c>
      <c r="H228" s="4">
        <f>IF(G228&gt;MAX(I$8:I227),G228,MAX(I$8:I227))</f>
        <v>63.170903380848507</v>
      </c>
      <c r="I228" s="4">
        <f t="shared" si="25"/>
        <v>63.40158807660292</v>
      </c>
      <c r="J228" s="4">
        <f t="shared" si="26"/>
        <v>0.85920311308377961</v>
      </c>
      <c r="K228" s="4">
        <f t="shared" si="27"/>
        <v>0.23068469575441242</v>
      </c>
      <c r="L228">
        <f t="shared" si="28"/>
        <v>221</v>
      </c>
      <c r="M228">
        <f t="shared" si="29"/>
        <v>1</v>
      </c>
      <c r="N228">
        <f t="shared" si="30"/>
        <v>1</v>
      </c>
      <c r="O228">
        <f t="shared" si="31"/>
        <v>1</v>
      </c>
    </row>
    <row r="229" spans="1:15" x14ac:dyDescent="0.3">
      <c r="A229">
        <v>15</v>
      </c>
      <c r="B229">
        <v>0.93865779595324561</v>
      </c>
      <c r="C229">
        <v>0.51219214453566086</v>
      </c>
      <c r="D229" s="4">
        <f>-LN(B229)/B$3</f>
        <v>0.26376791979528619</v>
      </c>
      <c r="E229" s="4">
        <f>-LN(C229)/B$4</f>
        <v>0.13938655042650097</v>
      </c>
      <c r="F229" s="8">
        <v>1</v>
      </c>
      <c r="G229" s="4">
        <v>62.47384479838599</v>
      </c>
      <c r="H229" s="4">
        <f>IF(G229&gt;MAX(I$8:I228),G229,MAX(I$8:I228))</f>
        <v>63.40158807660292</v>
      </c>
      <c r="I229" s="4">
        <f t="shared" si="25"/>
        <v>63.540974627029421</v>
      </c>
      <c r="J229" s="4">
        <f t="shared" si="26"/>
        <v>0.92774327821692992</v>
      </c>
      <c r="K229" s="4">
        <f t="shared" si="27"/>
        <v>0.13938655042650083</v>
      </c>
      <c r="L229">
        <f t="shared" si="28"/>
        <v>222</v>
      </c>
      <c r="M229">
        <f t="shared" si="29"/>
        <v>1</v>
      </c>
      <c r="N229">
        <f t="shared" si="30"/>
        <v>1</v>
      </c>
      <c r="O229">
        <f t="shared" si="31"/>
        <v>1</v>
      </c>
    </row>
    <row r="230" spans="1:15" x14ac:dyDescent="0.3">
      <c r="A230">
        <v>422</v>
      </c>
      <c r="B230">
        <v>0.12414929654835657</v>
      </c>
      <c r="C230">
        <v>0.3665272988067263</v>
      </c>
      <c r="D230" s="4">
        <f>-LN(B230)/F$3</f>
        <v>0.86927934716122224</v>
      </c>
      <c r="E230" s="4">
        <f>-LN(C230)/D$4</f>
        <v>0.20910047401694887</v>
      </c>
      <c r="F230" s="8">
        <v>3</v>
      </c>
      <c r="G230" s="4">
        <v>63.180979614925953</v>
      </c>
      <c r="H230" s="4">
        <f>IF(G230&gt;MAX(I$8:I229),G230,MAX(I$8:I229))</f>
        <v>63.540974627029421</v>
      </c>
      <c r="I230" s="4">
        <f t="shared" si="25"/>
        <v>63.75007510104637</v>
      </c>
      <c r="J230" s="4">
        <f t="shared" si="26"/>
        <v>0.35999501210346807</v>
      </c>
      <c r="K230" s="4">
        <f t="shared" si="27"/>
        <v>0.20910047401694953</v>
      </c>
      <c r="L230">
        <f t="shared" si="28"/>
        <v>223</v>
      </c>
      <c r="M230">
        <f t="shared" si="29"/>
        <v>1</v>
      </c>
      <c r="N230">
        <f t="shared" si="30"/>
        <v>1</v>
      </c>
      <c r="O230">
        <f t="shared" si="31"/>
        <v>1</v>
      </c>
    </row>
    <row r="231" spans="1:15" x14ac:dyDescent="0.3">
      <c r="A231">
        <v>93</v>
      </c>
      <c r="B231">
        <v>0.22559282204657125</v>
      </c>
      <c r="C231">
        <v>0.51161229285561693</v>
      </c>
      <c r="D231" s="4">
        <f>-LN(B231)/D$3</f>
        <v>2.0680883014359219</v>
      </c>
      <c r="E231" s="4">
        <f>-LN(C231)/B$4</f>
        <v>0.13962253777300454</v>
      </c>
      <c r="F231" s="8">
        <v>2</v>
      </c>
      <c r="G231" s="4">
        <v>64.174408971439632</v>
      </c>
      <c r="H231" s="4">
        <f>IF(G231&gt;MAX(I$8:I230),G231,MAX(I$8:I230))</f>
        <v>64.174408971439632</v>
      </c>
      <c r="I231" s="4">
        <f t="shared" si="25"/>
        <v>64.31403150921264</v>
      </c>
      <c r="J231" s="4">
        <f t="shared" si="26"/>
        <v>0</v>
      </c>
      <c r="K231" s="4">
        <f t="shared" si="27"/>
        <v>0.13962253777300759</v>
      </c>
      <c r="L231">
        <f t="shared" si="28"/>
        <v>224</v>
      </c>
      <c r="M231">
        <f t="shared" si="29"/>
        <v>1</v>
      </c>
      <c r="N231">
        <f t="shared" si="30"/>
        <v>1</v>
      </c>
      <c r="O231">
        <f t="shared" si="31"/>
        <v>1</v>
      </c>
    </row>
    <row r="232" spans="1:15" x14ac:dyDescent="0.3">
      <c r="A232">
        <v>423</v>
      </c>
      <c r="B232">
        <v>2.8870509964293346E-2</v>
      </c>
      <c r="C232">
        <v>0.54445020905178987</v>
      </c>
      <c r="D232" s="4">
        <f>-LN(B232)/F$3</f>
        <v>1.4770560922097939</v>
      </c>
      <c r="E232" s="4">
        <f>-LN(C232)/D$4</f>
        <v>0.12666224671278825</v>
      </c>
      <c r="F232" s="8">
        <v>3</v>
      </c>
      <c r="G232" s="4">
        <v>64.658035707135753</v>
      </c>
      <c r="H232" s="4">
        <f>IF(G232&gt;MAX(I$8:I231),G232,MAX(I$8:I231))</f>
        <v>64.658035707135753</v>
      </c>
      <c r="I232" s="4">
        <f t="shared" si="25"/>
        <v>64.784697953848536</v>
      </c>
      <c r="J232" s="4">
        <f t="shared" si="26"/>
        <v>0</v>
      </c>
      <c r="K232" s="4">
        <f t="shared" si="27"/>
        <v>0.12666224671278314</v>
      </c>
      <c r="L232">
        <f t="shared" si="28"/>
        <v>225</v>
      </c>
      <c r="M232">
        <f t="shared" si="29"/>
        <v>1</v>
      </c>
      <c r="N232">
        <f t="shared" si="30"/>
        <v>1</v>
      </c>
      <c r="O232">
        <f t="shared" si="31"/>
        <v>1</v>
      </c>
    </row>
    <row r="233" spans="1:15" x14ac:dyDescent="0.3">
      <c r="A233">
        <v>94</v>
      </c>
      <c r="B233">
        <v>0.6564531388286996</v>
      </c>
      <c r="C233">
        <v>0.63069551683095793</v>
      </c>
      <c r="D233" s="4">
        <f>-LN(B233)/D$3</f>
        <v>0.58458884457445581</v>
      </c>
      <c r="E233" s="4">
        <f>-LN(C233)/B$4</f>
        <v>9.6027515329392452E-2</v>
      </c>
      <c r="F233" s="8">
        <v>2</v>
      </c>
      <c r="G233" s="4">
        <v>64.758997816014087</v>
      </c>
      <c r="H233" s="4">
        <f>IF(G233&gt;MAX(I$8:I232),G233,MAX(I$8:I232))</f>
        <v>64.784697953848536</v>
      </c>
      <c r="I233" s="4">
        <f t="shared" si="25"/>
        <v>64.880725469177932</v>
      </c>
      <c r="J233" s="4">
        <f t="shared" si="26"/>
        <v>2.5700137834448356E-2</v>
      </c>
      <c r="K233" s="4">
        <f t="shared" si="27"/>
        <v>9.6027515329396351E-2</v>
      </c>
      <c r="L233">
        <f t="shared" si="28"/>
        <v>226</v>
      </c>
      <c r="M233">
        <f t="shared" si="29"/>
        <v>1</v>
      </c>
      <c r="N233">
        <f t="shared" si="30"/>
        <v>1</v>
      </c>
      <c r="O233">
        <f t="shared" si="31"/>
        <v>1</v>
      </c>
    </row>
    <row r="234" spans="1:15" x14ac:dyDescent="0.3">
      <c r="A234">
        <v>16</v>
      </c>
      <c r="B234">
        <v>0.54472487563707384</v>
      </c>
      <c r="C234">
        <v>0.19373149815363017</v>
      </c>
      <c r="D234" s="4">
        <f>-LN(B234)/B$3</f>
        <v>2.5311434463578175</v>
      </c>
      <c r="E234" s="4">
        <f>-LN(C234)/B$4</f>
        <v>0.3419337726477259</v>
      </c>
      <c r="F234" s="8">
        <v>1</v>
      </c>
      <c r="G234" s="4">
        <v>65.004988244743814</v>
      </c>
      <c r="H234" s="4">
        <f>IF(G234&gt;MAX(I$8:I233),G234,MAX(I$8:I233))</f>
        <v>65.004988244743814</v>
      </c>
      <c r="I234" s="4">
        <f t="shared" si="25"/>
        <v>65.346922017391535</v>
      </c>
      <c r="J234" s="4">
        <f t="shared" si="26"/>
        <v>0</v>
      </c>
      <c r="K234" s="4">
        <f t="shared" si="27"/>
        <v>0.34193377264772096</v>
      </c>
      <c r="L234">
        <f t="shared" si="28"/>
        <v>227</v>
      </c>
      <c r="M234">
        <f t="shared" si="29"/>
        <v>1</v>
      </c>
      <c r="N234">
        <f t="shared" si="30"/>
        <v>1</v>
      </c>
      <c r="O234">
        <f t="shared" si="31"/>
        <v>1</v>
      </c>
    </row>
    <row r="235" spans="1:15" x14ac:dyDescent="0.3">
      <c r="A235">
        <v>424</v>
      </c>
      <c r="B235">
        <v>0.25321207312234872</v>
      </c>
      <c r="C235">
        <v>0.58140812402722253</v>
      </c>
      <c r="D235" s="4">
        <f>-LN(B235)/F$3</f>
        <v>0.57230329487129106</v>
      </c>
      <c r="E235" s="4">
        <f>-LN(C235)/D$4</f>
        <v>0.11297964952915604</v>
      </c>
      <c r="F235" s="8">
        <v>3</v>
      </c>
      <c r="G235" s="4">
        <v>65.230339002007042</v>
      </c>
      <c r="H235" s="4">
        <f>IF(G235&gt;MAX(I$8:I234),G235,MAX(I$8:I234))</f>
        <v>65.346922017391535</v>
      </c>
      <c r="I235" s="4">
        <f t="shared" si="25"/>
        <v>65.459901666920686</v>
      </c>
      <c r="J235" s="4">
        <f t="shared" si="26"/>
        <v>0.11658301538449223</v>
      </c>
      <c r="K235" s="4">
        <f t="shared" si="27"/>
        <v>0.11297964952915152</v>
      </c>
      <c r="L235">
        <f t="shared" si="28"/>
        <v>228</v>
      </c>
      <c r="M235">
        <f t="shared" si="29"/>
        <v>1</v>
      </c>
      <c r="N235">
        <f t="shared" si="30"/>
        <v>1</v>
      </c>
      <c r="O235">
        <f t="shared" si="31"/>
        <v>1</v>
      </c>
    </row>
    <row r="236" spans="1:15" x14ac:dyDescent="0.3">
      <c r="A236">
        <v>425</v>
      </c>
      <c r="B236">
        <v>0.88903469954527425</v>
      </c>
      <c r="C236">
        <v>0.97079378643147074</v>
      </c>
      <c r="D236" s="4">
        <f>-LN(B236)/F$3</f>
        <v>4.9007921716893992E-2</v>
      </c>
      <c r="E236" s="4">
        <f>-LN(C236)/D$4</f>
        <v>6.1752511692070898E-3</v>
      </c>
      <c r="F236" s="8">
        <v>3</v>
      </c>
      <c r="G236" s="4">
        <v>65.279346923723935</v>
      </c>
      <c r="H236" s="4">
        <f>IF(G236&gt;MAX(I$8:I235),G236,MAX(I$8:I235))</f>
        <v>65.459901666920686</v>
      </c>
      <c r="I236" s="4">
        <f t="shared" si="25"/>
        <v>65.466076918089897</v>
      </c>
      <c r="J236" s="4">
        <f t="shared" si="26"/>
        <v>0.18055474319675113</v>
      </c>
      <c r="K236" s="4">
        <f t="shared" si="27"/>
        <v>6.1752511692105827E-3</v>
      </c>
      <c r="L236">
        <f t="shared" si="28"/>
        <v>229</v>
      </c>
      <c r="M236">
        <f t="shared" si="29"/>
        <v>1</v>
      </c>
      <c r="N236">
        <f t="shared" si="30"/>
        <v>1</v>
      </c>
      <c r="O236">
        <f t="shared" si="31"/>
        <v>1</v>
      </c>
    </row>
    <row r="237" spans="1:15" x14ac:dyDescent="0.3">
      <c r="A237">
        <v>95</v>
      </c>
      <c r="B237">
        <v>0.51878414258247629</v>
      </c>
      <c r="C237">
        <v>0.3095187231055635</v>
      </c>
      <c r="D237" s="4">
        <f>-LN(B237)/D$3</f>
        <v>0.91148248968974188</v>
      </c>
      <c r="E237" s="4">
        <f>-LN(C237)/B$4</f>
        <v>0.24432014458342075</v>
      </c>
      <c r="F237" s="8">
        <v>2</v>
      </c>
      <c r="G237" s="4">
        <v>65.670480305703833</v>
      </c>
      <c r="H237" s="4">
        <f>IF(G237&gt;MAX(I$8:I236),G237,MAX(I$8:I236))</f>
        <v>65.670480305703833</v>
      </c>
      <c r="I237" s="4">
        <f t="shared" si="25"/>
        <v>65.91480045028726</v>
      </c>
      <c r="J237" s="4">
        <f t="shared" si="26"/>
        <v>0</v>
      </c>
      <c r="K237" s="4">
        <f t="shared" si="27"/>
        <v>0.24432014458342621</v>
      </c>
      <c r="L237">
        <f t="shared" si="28"/>
        <v>230</v>
      </c>
      <c r="M237">
        <f t="shared" si="29"/>
        <v>1</v>
      </c>
      <c r="N237">
        <f t="shared" si="30"/>
        <v>1</v>
      </c>
      <c r="O237">
        <f t="shared" si="31"/>
        <v>1</v>
      </c>
    </row>
    <row r="238" spans="1:15" x14ac:dyDescent="0.3">
      <c r="A238">
        <v>426</v>
      </c>
      <c r="B238">
        <v>0.18170720542008728</v>
      </c>
      <c r="C238">
        <v>0.16464735862300486</v>
      </c>
      <c r="D238" s="4">
        <f>-LN(B238)/F$3</f>
        <v>0.71056610365819262</v>
      </c>
      <c r="E238" s="4">
        <f>-LN(C238)/D$4</f>
        <v>0.37582277347148935</v>
      </c>
      <c r="F238" s="8">
        <v>3</v>
      </c>
      <c r="G238" s="4">
        <v>65.98991302738213</v>
      </c>
      <c r="H238" s="4">
        <f>IF(G238&gt;MAX(I$8:I237),G238,MAX(I$8:I237))</f>
        <v>65.98991302738213</v>
      </c>
      <c r="I238" s="4">
        <f t="shared" si="25"/>
        <v>66.365735800853614</v>
      </c>
      <c r="J238" s="4">
        <f t="shared" si="26"/>
        <v>0</v>
      </c>
      <c r="K238" s="4">
        <f t="shared" si="27"/>
        <v>0.37582277347148363</v>
      </c>
      <c r="L238">
        <f t="shared" si="28"/>
        <v>231</v>
      </c>
      <c r="M238">
        <f t="shared" si="29"/>
        <v>1</v>
      </c>
      <c r="N238">
        <f t="shared" si="30"/>
        <v>1</v>
      </c>
      <c r="O238">
        <f t="shared" si="31"/>
        <v>1</v>
      </c>
    </row>
    <row r="239" spans="1:15" x14ac:dyDescent="0.3">
      <c r="A239">
        <v>427</v>
      </c>
      <c r="B239">
        <v>0.8239692373424482</v>
      </c>
      <c r="C239">
        <v>0.40870387890255439</v>
      </c>
      <c r="D239" s="4">
        <f>-LN(B239)/F$3</f>
        <v>8.0675867954934491E-2</v>
      </c>
      <c r="E239" s="4">
        <f>-LN(C239)/D$4</f>
        <v>0.18640924950544321</v>
      </c>
      <c r="F239" s="8">
        <v>3</v>
      </c>
      <c r="G239" s="4">
        <v>66.070588895337067</v>
      </c>
      <c r="H239" s="4">
        <f>IF(G239&gt;MAX(I$8:I238),G239,MAX(I$8:I238))</f>
        <v>66.365735800853614</v>
      </c>
      <c r="I239" s="4">
        <f t="shared" si="25"/>
        <v>66.552145050359059</v>
      </c>
      <c r="J239" s="4">
        <f t="shared" si="26"/>
        <v>0.2951469055165461</v>
      </c>
      <c r="K239" s="4">
        <f t="shared" si="27"/>
        <v>0.18640924950544502</v>
      </c>
      <c r="L239">
        <f t="shared" si="28"/>
        <v>232</v>
      </c>
      <c r="M239">
        <f t="shared" si="29"/>
        <v>1</v>
      </c>
      <c r="N239">
        <f t="shared" si="30"/>
        <v>1</v>
      </c>
      <c r="O239">
        <f t="shared" si="31"/>
        <v>1</v>
      </c>
    </row>
    <row r="240" spans="1:15" x14ac:dyDescent="0.3">
      <c r="A240">
        <v>428</v>
      </c>
      <c r="B240">
        <v>0.47456282235175634</v>
      </c>
      <c r="C240">
        <v>0.96465956602679526</v>
      </c>
      <c r="D240" s="4">
        <f>-LN(B240)/F$3</f>
        <v>0.3105671969783349</v>
      </c>
      <c r="E240" s="4">
        <f>-LN(C240)/D$4</f>
        <v>7.4958377509381051E-3</v>
      </c>
      <c r="F240" s="8">
        <v>3</v>
      </c>
      <c r="G240" s="4">
        <v>66.381156092315408</v>
      </c>
      <c r="H240" s="4">
        <f>IF(G240&gt;MAX(I$8:I239),G240,MAX(I$8:I239))</f>
        <v>66.552145050359059</v>
      </c>
      <c r="I240" s="4">
        <f t="shared" si="25"/>
        <v>66.559640888109996</v>
      </c>
      <c r="J240" s="4">
        <f t="shared" si="26"/>
        <v>0.170988958043651</v>
      </c>
      <c r="K240" s="4">
        <f t="shared" si="27"/>
        <v>7.4958377509375396E-3</v>
      </c>
      <c r="L240">
        <f t="shared" si="28"/>
        <v>233</v>
      </c>
      <c r="M240">
        <f t="shared" si="29"/>
        <v>1</v>
      </c>
      <c r="N240">
        <f t="shared" si="30"/>
        <v>1</v>
      </c>
      <c r="O240">
        <f t="shared" si="31"/>
        <v>1</v>
      </c>
    </row>
    <row r="241" spans="1:15" x14ac:dyDescent="0.3">
      <c r="A241">
        <v>429</v>
      </c>
      <c r="B241">
        <v>0.87618640705587936</v>
      </c>
      <c r="C241">
        <v>0.63710440382091738</v>
      </c>
      <c r="D241" s="4">
        <f>-LN(B241)/F$3</f>
        <v>5.5073507183447626E-2</v>
      </c>
      <c r="E241" s="4">
        <f>-LN(C241)/D$4</f>
        <v>9.3921195331683346E-2</v>
      </c>
      <c r="F241" s="8">
        <v>3</v>
      </c>
      <c r="G241" s="4">
        <v>66.436229599498859</v>
      </c>
      <c r="H241" s="4">
        <f>IF(G241&gt;MAX(I$8:I240),G241,MAX(I$8:I240))</f>
        <v>66.559640888109996</v>
      </c>
      <c r="I241" s="4">
        <f t="shared" si="25"/>
        <v>66.653562083441685</v>
      </c>
      <c r="J241" s="4">
        <f t="shared" si="26"/>
        <v>0.12341128861113759</v>
      </c>
      <c r="K241" s="4">
        <f t="shared" si="27"/>
        <v>9.3921195331688523E-2</v>
      </c>
      <c r="L241">
        <f t="shared" si="28"/>
        <v>234</v>
      </c>
      <c r="M241">
        <f t="shared" si="29"/>
        <v>1</v>
      </c>
      <c r="N241">
        <f t="shared" si="30"/>
        <v>1</v>
      </c>
      <c r="O241">
        <f t="shared" si="31"/>
        <v>1</v>
      </c>
    </row>
    <row r="242" spans="1:15" x14ac:dyDescent="0.3">
      <c r="A242">
        <v>430</v>
      </c>
      <c r="B242">
        <v>0.8546098208563494</v>
      </c>
      <c r="C242">
        <v>0.48521378215887934</v>
      </c>
      <c r="D242" s="4">
        <f>-LN(B242)/F$3</f>
        <v>6.5462610033452495E-2</v>
      </c>
      <c r="E242" s="4">
        <f>-LN(C242)/D$4</f>
        <v>0.15065952025139059</v>
      </c>
      <c r="F242" s="8">
        <v>3</v>
      </c>
      <c r="G242" s="4">
        <v>66.501692209532308</v>
      </c>
      <c r="H242" s="4">
        <f>IF(G242&gt;MAX(I$8:I241),G242,MAX(I$8:I241))</f>
        <v>66.653562083441685</v>
      </c>
      <c r="I242" s="4">
        <f t="shared" si="25"/>
        <v>66.80422160369308</v>
      </c>
      <c r="J242" s="4">
        <f t="shared" si="26"/>
        <v>0.15186987390937645</v>
      </c>
      <c r="K242" s="4">
        <f t="shared" si="27"/>
        <v>0.15065952025139495</v>
      </c>
      <c r="L242">
        <f t="shared" si="28"/>
        <v>235</v>
      </c>
      <c r="M242">
        <f t="shared" si="29"/>
        <v>1</v>
      </c>
      <c r="N242">
        <f t="shared" si="30"/>
        <v>1</v>
      </c>
      <c r="O242">
        <f t="shared" si="31"/>
        <v>1</v>
      </c>
    </row>
    <row r="243" spans="1:15" x14ac:dyDescent="0.3">
      <c r="A243">
        <v>96</v>
      </c>
      <c r="B243">
        <v>0.31623279519028291</v>
      </c>
      <c r="C243">
        <v>0.67235328226569413</v>
      </c>
      <c r="D243" s="4">
        <f>-LN(B243)/D$3</f>
        <v>1.5989953374731254</v>
      </c>
      <c r="E243" s="4">
        <f>-LN(C243)/B$4</f>
        <v>8.2702366446420594E-2</v>
      </c>
      <c r="F243" s="8">
        <v>2</v>
      </c>
      <c r="G243" s="4">
        <v>67.26947564317696</v>
      </c>
      <c r="H243" s="4">
        <f>IF(G243&gt;MAX(I$8:I242),G243,MAX(I$8:I242))</f>
        <v>67.26947564317696</v>
      </c>
      <c r="I243" s="4">
        <f t="shared" si="25"/>
        <v>67.352178009623387</v>
      </c>
      <c r="J243" s="4">
        <f t="shared" si="26"/>
        <v>0</v>
      </c>
      <c r="K243" s="4">
        <f t="shared" si="27"/>
        <v>8.2702366446426367E-2</v>
      </c>
      <c r="L243">
        <f t="shared" si="28"/>
        <v>236</v>
      </c>
      <c r="M243">
        <f t="shared" si="29"/>
        <v>1</v>
      </c>
      <c r="N243">
        <f t="shared" si="30"/>
        <v>1</v>
      </c>
      <c r="O243">
        <f t="shared" si="31"/>
        <v>1</v>
      </c>
    </row>
    <row r="244" spans="1:15" x14ac:dyDescent="0.3">
      <c r="A244">
        <v>431</v>
      </c>
      <c r="B244">
        <v>0.13852351451155126</v>
      </c>
      <c r="C244">
        <v>0.1858272041993469</v>
      </c>
      <c r="D244" s="4">
        <f>-LN(B244)/F$3</f>
        <v>0.82363132829121599</v>
      </c>
      <c r="E244" s="4">
        <f>-LN(C244)/D$4</f>
        <v>0.35061209307225205</v>
      </c>
      <c r="F244" s="8">
        <v>3</v>
      </c>
      <c r="G244" s="4">
        <v>67.325323537823522</v>
      </c>
      <c r="H244" s="4">
        <f>IF(G244&gt;MAX(I$8:I243),G244,MAX(I$8:I243))</f>
        <v>67.352178009623387</v>
      </c>
      <c r="I244" s="4">
        <f t="shared" si="25"/>
        <v>67.702790102695644</v>
      </c>
      <c r="J244" s="4">
        <f t="shared" si="26"/>
        <v>2.6854471799865109E-2</v>
      </c>
      <c r="K244" s="4">
        <f t="shared" si="27"/>
        <v>0.35061209307225738</v>
      </c>
      <c r="L244">
        <f t="shared" si="28"/>
        <v>237</v>
      </c>
      <c r="M244">
        <f t="shared" si="29"/>
        <v>1</v>
      </c>
      <c r="N244">
        <f t="shared" si="30"/>
        <v>1</v>
      </c>
      <c r="O244">
        <f t="shared" si="31"/>
        <v>1</v>
      </c>
    </row>
    <row r="245" spans="1:15" x14ac:dyDescent="0.3">
      <c r="A245">
        <v>432</v>
      </c>
      <c r="B245">
        <v>0.82207708975493632</v>
      </c>
      <c r="C245">
        <v>0.32517471846675006</v>
      </c>
      <c r="D245" s="4">
        <f>-LN(B245)/F$3</f>
        <v>8.1633793819360687E-2</v>
      </c>
      <c r="E245" s="4">
        <f>-LN(C245)/D$4</f>
        <v>0.23404013454638883</v>
      </c>
      <c r="F245" s="8">
        <v>3</v>
      </c>
      <c r="G245" s="4">
        <v>67.406957331642886</v>
      </c>
      <c r="H245" s="4">
        <f>IF(G245&gt;MAX(I$8:I244),G245,MAX(I$8:I244))</f>
        <v>67.702790102695644</v>
      </c>
      <c r="I245" s="4">
        <f t="shared" si="25"/>
        <v>67.936830237242035</v>
      </c>
      <c r="J245" s="4">
        <f t="shared" si="26"/>
        <v>0.2958327710527584</v>
      </c>
      <c r="K245" s="4">
        <f t="shared" si="27"/>
        <v>0.23404013454639028</v>
      </c>
      <c r="L245">
        <f t="shared" si="28"/>
        <v>238</v>
      </c>
      <c r="M245">
        <f t="shared" si="29"/>
        <v>1</v>
      </c>
      <c r="N245">
        <f t="shared" si="30"/>
        <v>1</v>
      </c>
      <c r="O245">
        <f t="shared" si="31"/>
        <v>1</v>
      </c>
    </row>
    <row r="246" spans="1:15" x14ac:dyDescent="0.3">
      <c r="A246">
        <v>97</v>
      </c>
      <c r="B246">
        <v>0.72316660054322945</v>
      </c>
      <c r="C246">
        <v>0.36387218848231451</v>
      </c>
      <c r="D246" s="4">
        <f>-LN(B246)/D$3</f>
        <v>0.45016063034417209</v>
      </c>
      <c r="E246" s="4">
        <f>-LN(C246)/B$4</f>
        <v>0.21061512573942751</v>
      </c>
      <c r="F246" s="8">
        <v>2</v>
      </c>
      <c r="G246" s="4">
        <v>67.719636273521132</v>
      </c>
      <c r="H246" s="4">
        <f>IF(G246&gt;MAX(I$8:I245),G246,MAX(I$8:I245))</f>
        <v>67.936830237242035</v>
      </c>
      <c r="I246" s="4">
        <f t="shared" si="25"/>
        <v>68.147445362981458</v>
      </c>
      <c r="J246" s="4">
        <f t="shared" si="26"/>
        <v>0.21719396372090216</v>
      </c>
      <c r="K246" s="4">
        <f t="shared" si="27"/>
        <v>0.21061512573942309</v>
      </c>
      <c r="L246">
        <f t="shared" si="28"/>
        <v>239</v>
      </c>
      <c r="M246">
        <f t="shared" si="29"/>
        <v>1</v>
      </c>
      <c r="N246">
        <f t="shared" si="30"/>
        <v>1</v>
      </c>
      <c r="O246">
        <f t="shared" si="31"/>
        <v>1</v>
      </c>
    </row>
    <row r="247" spans="1:15" x14ac:dyDescent="0.3">
      <c r="A247">
        <v>98</v>
      </c>
      <c r="B247">
        <v>0.7466048158207953</v>
      </c>
      <c r="C247">
        <v>0.51515243995483262</v>
      </c>
      <c r="D247" s="4">
        <f>-LN(B247)/D$3</f>
        <v>0.40586008637019499</v>
      </c>
      <c r="E247" s="4">
        <f>-LN(C247)/B$4</f>
        <v>0.13818592129279911</v>
      </c>
      <c r="F247" s="8">
        <v>2</v>
      </c>
      <c r="G247" s="4">
        <v>68.125496359891329</v>
      </c>
      <c r="H247" s="4">
        <f>IF(G247&gt;MAX(I$8:I246),G247,MAX(I$8:I246))</f>
        <v>68.147445362981458</v>
      </c>
      <c r="I247" s="4">
        <f t="shared" si="25"/>
        <v>68.28563128427426</v>
      </c>
      <c r="J247" s="4">
        <f t="shared" si="26"/>
        <v>2.1949003090128372E-2</v>
      </c>
      <c r="K247" s="4">
        <f t="shared" si="27"/>
        <v>0.13818592129280205</v>
      </c>
      <c r="L247">
        <f t="shared" si="28"/>
        <v>240</v>
      </c>
      <c r="M247">
        <f t="shared" si="29"/>
        <v>1</v>
      </c>
      <c r="N247">
        <f t="shared" si="30"/>
        <v>1</v>
      </c>
      <c r="O247">
        <f t="shared" si="31"/>
        <v>1</v>
      </c>
    </row>
    <row r="248" spans="1:15" x14ac:dyDescent="0.3">
      <c r="A248">
        <v>433</v>
      </c>
      <c r="B248">
        <v>8.6916714987640004E-2</v>
      </c>
      <c r="C248">
        <v>0.75527207251197848</v>
      </c>
      <c r="D248" s="4">
        <f>-LN(B248)/F$3</f>
        <v>1.0178353824264657</v>
      </c>
      <c r="E248" s="4">
        <f>-LN(C248)/D$4</f>
        <v>5.847442368843845E-2</v>
      </c>
      <c r="F248" s="8">
        <v>3</v>
      </c>
      <c r="G248" s="4">
        <v>68.424792714069355</v>
      </c>
      <c r="H248" s="4">
        <f>IF(G248&gt;MAX(I$8:I247),G248,MAX(I$8:I247))</f>
        <v>68.424792714069355</v>
      </c>
      <c r="I248" s="4">
        <f t="shared" si="25"/>
        <v>68.483267137757792</v>
      </c>
      <c r="J248" s="4">
        <f t="shared" si="26"/>
        <v>0</v>
      </c>
      <c r="K248" s="4">
        <f t="shared" si="27"/>
        <v>5.8474423688437582E-2</v>
      </c>
      <c r="L248">
        <f t="shared" si="28"/>
        <v>241</v>
      </c>
      <c r="M248">
        <f t="shared" si="29"/>
        <v>1</v>
      </c>
      <c r="N248">
        <f t="shared" si="30"/>
        <v>1</v>
      </c>
      <c r="O248">
        <f t="shared" si="31"/>
        <v>1</v>
      </c>
    </row>
    <row r="249" spans="1:15" x14ac:dyDescent="0.3">
      <c r="A249">
        <v>99</v>
      </c>
      <c r="B249">
        <v>0.51722769859920037</v>
      </c>
      <c r="C249">
        <v>0.18591875972777488</v>
      </c>
      <c r="D249" s="4">
        <f>-LN(B249)/D$3</f>
        <v>0.91565566473463078</v>
      </c>
      <c r="E249" s="4">
        <f>-LN(C249)/B$4</f>
        <v>0.35050947423756912</v>
      </c>
      <c r="F249" s="8">
        <v>2</v>
      </c>
      <c r="G249" s="4">
        <v>69.041152024625958</v>
      </c>
      <c r="H249" s="4">
        <f>IF(G249&gt;MAX(I$8:I248),G249,MAX(I$8:I248))</f>
        <v>69.041152024625958</v>
      </c>
      <c r="I249" s="4">
        <f t="shared" si="25"/>
        <v>69.391661498863527</v>
      </c>
      <c r="J249" s="4">
        <f t="shared" si="26"/>
        <v>0</v>
      </c>
      <c r="K249" s="4">
        <f t="shared" si="27"/>
        <v>0.35050947423756895</v>
      </c>
      <c r="L249">
        <f t="shared" si="28"/>
        <v>242</v>
      </c>
      <c r="M249">
        <f t="shared" si="29"/>
        <v>1</v>
      </c>
      <c r="N249">
        <f t="shared" si="30"/>
        <v>1</v>
      </c>
      <c r="O249">
        <f t="shared" si="31"/>
        <v>1</v>
      </c>
    </row>
    <row r="250" spans="1:15" x14ac:dyDescent="0.3">
      <c r="A250">
        <v>434</v>
      </c>
      <c r="B250">
        <v>8.1698049867244479E-2</v>
      </c>
      <c r="C250">
        <v>0.70537430951872315</v>
      </c>
      <c r="D250" s="4">
        <f>-LN(B250)/F$3</f>
        <v>1.0436354778479298</v>
      </c>
      <c r="E250" s="4">
        <f>-LN(C250)/D$4</f>
        <v>7.2713891995561414E-2</v>
      </c>
      <c r="F250" s="8">
        <v>3</v>
      </c>
      <c r="G250" s="4">
        <v>69.468428191917283</v>
      </c>
      <c r="H250" s="4">
        <f>IF(G250&gt;MAX(I$8:I249),G250,MAX(I$8:I249))</f>
        <v>69.468428191917283</v>
      </c>
      <c r="I250" s="4">
        <f t="shared" si="25"/>
        <v>69.541142083912845</v>
      </c>
      <c r="J250" s="4">
        <f t="shared" si="26"/>
        <v>0</v>
      </c>
      <c r="K250" s="4">
        <f t="shared" si="27"/>
        <v>7.2713891995562108E-2</v>
      </c>
      <c r="L250">
        <f t="shared" si="28"/>
        <v>243</v>
      </c>
      <c r="M250">
        <f t="shared" si="29"/>
        <v>1</v>
      </c>
      <c r="N250">
        <f t="shared" si="30"/>
        <v>1</v>
      </c>
      <c r="O250">
        <f t="shared" si="31"/>
        <v>1</v>
      </c>
    </row>
    <row r="251" spans="1:15" x14ac:dyDescent="0.3">
      <c r="A251">
        <v>100</v>
      </c>
      <c r="B251">
        <v>0.46122623371074556</v>
      </c>
      <c r="C251">
        <v>0.89309366130558188</v>
      </c>
      <c r="D251" s="4">
        <f>-LN(B251)/D$3</f>
        <v>1.0748147372017545</v>
      </c>
      <c r="E251" s="4">
        <f>-LN(C251)/B$4</f>
        <v>2.3554962442653524E-2</v>
      </c>
      <c r="F251" s="8">
        <v>2</v>
      </c>
      <c r="G251" s="4">
        <v>70.115966761827707</v>
      </c>
      <c r="H251" s="4">
        <f>IF(G251&gt;MAX(I$8:I250),G251,MAX(I$8:I250))</f>
        <v>70.115966761827707</v>
      </c>
      <c r="I251" s="4">
        <f t="shared" si="25"/>
        <v>70.139521724270367</v>
      </c>
      <c r="J251" s="4">
        <f t="shared" si="26"/>
        <v>0</v>
      </c>
      <c r="K251" s="4">
        <f t="shared" si="27"/>
        <v>2.3554962442659644E-2</v>
      </c>
      <c r="L251">
        <f t="shared" si="28"/>
        <v>244</v>
      </c>
      <c r="M251">
        <f t="shared" si="29"/>
        <v>1</v>
      </c>
      <c r="N251">
        <f t="shared" si="30"/>
        <v>1</v>
      </c>
      <c r="O251">
        <f t="shared" si="31"/>
        <v>1</v>
      </c>
    </row>
    <row r="252" spans="1:15" x14ac:dyDescent="0.3">
      <c r="A252">
        <v>435</v>
      </c>
      <c r="B252">
        <v>2.1668141727958008E-2</v>
      </c>
      <c r="C252">
        <v>0.27988525040437023</v>
      </c>
      <c r="D252" s="4">
        <f>-LN(B252)/F$3</f>
        <v>1.5966300918000096</v>
      </c>
      <c r="E252" s="4">
        <f>-LN(C252)/D$4</f>
        <v>0.26528657912425829</v>
      </c>
      <c r="F252" s="8">
        <v>3</v>
      </c>
      <c r="G252" s="4">
        <v>71.065058283717292</v>
      </c>
      <c r="H252" s="4">
        <f>IF(G252&gt;MAX(I$8:I251),G252,MAX(I$8:I251))</f>
        <v>71.065058283717292</v>
      </c>
      <c r="I252" s="4">
        <f t="shared" si="25"/>
        <v>71.330344862841557</v>
      </c>
      <c r="J252" s="4">
        <f t="shared" si="26"/>
        <v>0</v>
      </c>
      <c r="K252" s="4">
        <f t="shared" si="27"/>
        <v>0.26528657912426468</v>
      </c>
      <c r="L252">
        <f t="shared" si="28"/>
        <v>245</v>
      </c>
      <c r="M252">
        <f t="shared" si="29"/>
        <v>1</v>
      </c>
      <c r="N252">
        <f t="shared" si="30"/>
        <v>1</v>
      </c>
      <c r="O252">
        <f t="shared" si="31"/>
        <v>1</v>
      </c>
    </row>
    <row r="253" spans="1:15" x14ac:dyDescent="0.3">
      <c r="A253">
        <v>17</v>
      </c>
      <c r="B253">
        <v>0.22193060090945158</v>
      </c>
      <c r="C253">
        <v>0.34101382488479265</v>
      </c>
      <c r="D253" s="4">
        <f>-LN(B253)/B$3</f>
        <v>6.2724606437419554</v>
      </c>
      <c r="E253" s="4">
        <f>-LN(C253)/B$4</f>
        <v>0.2241317209033937</v>
      </c>
      <c r="F253" s="8">
        <v>1</v>
      </c>
      <c r="G253" s="4">
        <v>71.277448888485765</v>
      </c>
      <c r="H253" s="4">
        <f>IF(G253&gt;MAX(I$8:I252),G253,MAX(I$8:I252))</f>
        <v>71.330344862841557</v>
      </c>
      <c r="I253" s="4">
        <f t="shared" si="25"/>
        <v>71.554476583744943</v>
      </c>
      <c r="J253" s="4">
        <f t="shared" si="26"/>
        <v>5.2895974355791964E-2</v>
      </c>
      <c r="K253" s="4">
        <f t="shared" si="27"/>
        <v>0.22413172090338662</v>
      </c>
      <c r="L253">
        <f t="shared" si="28"/>
        <v>246</v>
      </c>
      <c r="M253">
        <f t="shared" si="29"/>
        <v>1</v>
      </c>
      <c r="N253">
        <f t="shared" si="30"/>
        <v>1</v>
      </c>
      <c r="O253">
        <f t="shared" si="31"/>
        <v>1</v>
      </c>
    </row>
    <row r="254" spans="1:15" x14ac:dyDescent="0.3">
      <c r="A254">
        <v>436</v>
      </c>
      <c r="B254">
        <v>5.1362651448103272E-2</v>
      </c>
      <c r="C254">
        <v>0.34385204626606036</v>
      </c>
      <c r="D254" s="4">
        <f>-LN(B254)/F$3</f>
        <v>1.237018331735241</v>
      </c>
      <c r="E254" s="4">
        <f>-LN(C254)/D$4</f>
        <v>0.22240496087317041</v>
      </c>
      <c r="F254" s="8">
        <v>3</v>
      </c>
      <c r="G254" s="4">
        <v>72.302076615452535</v>
      </c>
      <c r="H254" s="4">
        <f>IF(G254&gt;MAX(I$8:I253),G254,MAX(I$8:I253))</f>
        <v>72.302076615452535</v>
      </c>
      <c r="I254" s="4">
        <f t="shared" si="25"/>
        <v>72.524481576325712</v>
      </c>
      <c r="J254" s="4">
        <f t="shared" si="26"/>
        <v>0</v>
      </c>
      <c r="K254" s="4">
        <f t="shared" si="27"/>
        <v>0.22240496087317752</v>
      </c>
      <c r="L254">
        <f t="shared" si="28"/>
        <v>247</v>
      </c>
      <c r="M254">
        <f t="shared" si="29"/>
        <v>1</v>
      </c>
      <c r="N254">
        <f t="shared" si="30"/>
        <v>1</v>
      </c>
      <c r="O254">
        <f t="shared" si="31"/>
        <v>1</v>
      </c>
    </row>
    <row r="255" spans="1:15" x14ac:dyDescent="0.3">
      <c r="A255">
        <v>18</v>
      </c>
      <c r="B255">
        <v>0.75225074007385484</v>
      </c>
      <c r="C255">
        <v>0.17062898648030031</v>
      </c>
      <c r="D255" s="4">
        <f>-LN(B255)/B$3</f>
        <v>1.1861899152448656</v>
      </c>
      <c r="E255" s="4">
        <f>-LN(C255)/B$4</f>
        <v>0.36838828111015387</v>
      </c>
      <c r="F255" s="8">
        <v>1</v>
      </c>
      <c r="G255" s="4">
        <v>72.463638803730632</v>
      </c>
      <c r="H255" s="4">
        <f>IF(G255&gt;MAX(I$8:I254),G255,MAX(I$8:I254))</f>
        <v>72.524481576325712</v>
      </c>
      <c r="I255" s="4">
        <f t="shared" si="25"/>
        <v>72.892869857435869</v>
      </c>
      <c r="J255" s="4">
        <f t="shared" si="26"/>
        <v>6.0842772595080419E-2</v>
      </c>
      <c r="K255" s="4">
        <f t="shared" si="27"/>
        <v>0.36838828111015687</v>
      </c>
      <c r="L255">
        <f t="shared" si="28"/>
        <v>248</v>
      </c>
      <c r="M255">
        <f t="shared" si="29"/>
        <v>1</v>
      </c>
      <c r="N255">
        <f t="shared" si="30"/>
        <v>1</v>
      </c>
      <c r="O255">
        <f t="shared" si="31"/>
        <v>1</v>
      </c>
    </row>
    <row r="256" spans="1:15" x14ac:dyDescent="0.3">
      <c r="A256">
        <v>19</v>
      </c>
      <c r="B256">
        <v>0.83056123538926363</v>
      </c>
      <c r="C256">
        <v>0.82592242194891197</v>
      </c>
      <c r="D256" s="4">
        <f>-LN(B256)/B$3</f>
        <v>0.77355674786284767</v>
      </c>
      <c r="E256" s="4">
        <f>-LN(C256)/B$4</f>
        <v>3.9844672923049065E-2</v>
      </c>
      <c r="F256" s="8">
        <v>1</v>
      </c>
      <c r="G256" s="4">
        <v>73.237195551593473</v>
      </c>
      <c r="H256" s="4">
        <f>IF(G256&gt;MAX(I$8:I255),G256,MAX(I$8:I255))</f>
        <v>73.237195551593473</v>
      </c>
      <c r="I256" s="4">
        <f t="shared" si="25"/>
        <v>73.277040224516526</v>
      </c>
      <c r="J256" s="4">
        <f t="shared" si="26"/>
        <v>0</v>
      </c>
      <c r="K256" s="4">
        <f t="shared" si="27"/>
        <v>3.9844672923052826E-2</v>
      </c>
      <c r="L256">
        <f t="shared" si="28"/>
        <v>249</v>
      </c>
      <c r="M256">
        <f t="shared" si="29"/>
        <v>1</v>
      </c>
      <c r="N256">
        <f t="shared" si="30"/>
        <v>1</v>
      </c>
      <c r="O256">
        <f t="shared" si="31"/>
        <v>1</v>
      </c>
    </row>
    <row r="257" spans="1:15" x14ac:dyDescent="0.3">
      <c r="A257">
        <v>437</v>
      </c>
      <c r="B257">
        <v>4.5838801232947785E-2</v>
      </c>
      <c r="C257">
        <v>0.10342722861415449</v>
      </c>
      <c r="D257" s="4">
        <f>-LN(B257)/F$3</f>
        <v>1.2844268158463765</v>
      </c>
      <c r="E257" s="4">
        <f>-LN(C257)/D$4</f>
        <v>0.47268479557256932</v>
      </c>
      <c r="F257" s="8">
        <v>3</v>
      </c>
      <c r="G257" s="4">
        <v>73.586503431298908</v>
      </c>
      <c r="H257" s="4">
        <f>IF(G257&gt;MAX(I$8:I256),G257,MAX(I$8:I256))</f>
        <v>73.586503431298908</v>
      </c>
      <c r="I257" s="4">
        <f t="shared" si="25"/>
        <v>74.059188226871484</v>
      </c>
      <c r="J257" s="4">
        <f t="shared" si="26"/>
        <v>0</v>
      </c>
      <c r="K257" s="4">
        <f t="shared" si="27"/>
        <v>0.47268479557257592</v>
      </c>
      <c r="L257">
        <f t="shared" si="28"/>
        <v>250</v>
      </c>
      <c r="M257">
        <f t="shared" si="29"/>
        <v>1</v>
      </c>
      <c r="N257">
        <f t="shared" si="30"/>
        <v>1</v>
      </c>
      <c r="O257">
        <f t="shared" si="31"/>
        <v>1</v>
      </c>
    </row>
    <row r="258" spans="1:15" x14ac:dyDescent="0.3">
      <c r="A258">
        <v>438</v>
      </c>
      <c r="B258">
        <v>0.41486861781670581</v>
      </c>
      <c r="C258">
        <v>0.52827539902951137</v>
      </c>
      <c r="D258" s="4">
        <f>-LN(B258)/F$3</f>
        <v>0.36658058018700018</v>
      </c>
      <c r="E258" s="4">
        <f>-LN(C258)/D$4</f>
        <v>0.13294532128856854</v>
      </c>
      <c r="F258" s="8">
        <v>3</v>
      </c>
      <c r="G258" s="4">
        <v>73.953084011485913</v>
      </c>
      <c r="H258" s="4">
        <f>IF(G258&gt;MAX(I$8:I257),G258,MAX(I$8:I257))</f>
        <v>74.059188226871484</v>
      </c>
      <c r="I258" s="4">
        <f t="shared" si="25"/>
        <v>74.192133548160058</v>
      </c>
      <c r="J258" s="4">
        <f t="shared" si="26"/>
        <v>0.10610421538557091</v>
      </c>
      <c r="K258" s="4">
        <f t="shared" si="27"/>
        <v>0.13294532128857384</v>
      </c>
      <c r="L258">
        <f t="shared" si="28"/>
        <v>251</v>
      </c>
      <c r="M258">
        <f t="shared" si="29"/>
        <v>1</v>
      </c>
      <c r="N258">
        <f t="shared" si="30"/>
        <v>1</v>
      </c>
      <c r="O258">
        <f t="shared" si="31"/>
        <v>1</v>
      </c>
    </row>
    <row r="259" spans="1:15" x14ac:dyDescent="0.3">
      <c r="A259">
        <v>439</v>
      </c>
      <c r="B259">
        <v>0.94155705435346537</v>
      </c>
      <c r="C259">
        <v>0.96877956480605487</v>
      </c>
      <c r="D259" s="4">
        <f>-LN(B259)/F$3</f>
        <v>2.5091805542289208E-2</v>
      </c>
      <c r="E259" s="4">
        <f>-LN(C259)/D$4</f>
        <v>6.6079542230801126E-3</v>
      </c>
      <c r="F259" s="8">
        <v>3</v>
      </c>
      <c r="G259" s="4">
        <v>73.978175817028202</v>
      </c>
      <c r="H259" s="4">
        <f>IF(G259&gt;MAX(I$8:I258),G259,MAX(I$8:I258))</f>
        <v>74.192133548160058</v>
      </c>
      <c r="I259" s="4">
        <f t="shared" si="25"/>
        <v>74.198741502383143</v>
      </c>
      <c r="J259" s="4">
        <f t="shared" si="26"/>
        <v>0.21395773113185612</v>
      </c>
      <c r="K259" s="4">
        <f t="shared" si="27"/>
        <v>6.6079542230852439E-3</v>
      </c>
      <c r="L259">
        <f t="shared" si="28"/>
        <v>252</v>
      </c>
      <c r="M259">
        <f t="shared" si="29"/>
        <v>1</v>
      </c>
      <c r="N259">
        <f t="shared" si="30"/>
        <v>1</v>
      </c>
      <c r="O259">
        <f t="shared" si="31"/>
        <v>1</v>
      </c>
    </row>
    <row r="260" spans="1:15" x14ac:dyDescent="0.3">
      <c r="A260">
        <v>440</v>
      </c>
      <c r="B260">
        <v>0.88760032959990232</v>
      </c>
      <c r="C260">
        <v>0.52534562211981561</v>
      </c>
      <c r="D260" s="4">
        <f>-LN(B260)/F$3</f>
        <v>4.9680715243931854E-2</v>
      </c>
      <c r="E260" s="4">
        <f>-LN(C260)/D$4</f>
        <v>0.13410393857207586</v>
      </c>
      <c r="F260" s="8">
        <v>3</v>
      </c>
      <c r="G260" s="4">
        <v>74.027856532272139</v>
      </c>
      <c r="H260" s="4">
        <f>IF(G260&gt;MAX(I$8:I259),G260,MAX(I$8:I259))</f>
        <v>74.198741502383143</v>
      </c>
      <c r="I260" s="4">
        <f t="shared" si="25"/>
        <v>74.332845440955225</v>
      </c>
      <c r="J260" s="4">
        <f t="shared" si="26"/>
        <v>0.17088497011100401</v>
      </c>
      <c r="K260" s="4">
        <f t="shared" si="27"/>
        <v>0.13410393857208192</v>
      </c>
      <c r="L260">
        <f t="shared" si="28"/>
        <v>253</v>
      </c>
      <c r="M260">
        <f t="shared" si="29"/>
        <v>1</v>
      </c>
      <c r="N260">
        <f t="shared" si="30"/>
        <v>1</v>
      </c>
      <c r="O260">
        <f t="shared" si="31"/>
        <v>1</v>
      </c>
    </row>
    <row r="261" spans="1:15" x14ac:dyDescent="0.3">
      <c r="A261">
        <v>441</v>
      </c>
      <c r="B261">
        <v>0.68950468459120462</v>
      </c>
      <c r="C261">
        <v>0.65254676961577196</v>
      </c>
      <c r="D261" s="4">
        <f>-LN(B261)/F$3</f>
        <v>0.15490907816080102</v>
      </c>
      <c r="E261" s="4">
        <f>-LN(C261)/D$4</f>
        <v>8.8931763496237229E-2</v>
      </c>
      <c r="F261" s="8">
        <v>3</v>
      </c>
      <c r="G261" s="4">
        <v>74.182765610432938</v>
      </c>
      <c r="H261" s="4">
        <f>IF(G261&gt;MAX(I$8:I260),G261,MAX(I$8:I260))</f>
        <v>74.332845440955225</v>
      </c>
      <c r="I261" s="4">
        <f t="shared" si="25"/>
        <v>74.421777204451459</v>
      </c>
      <c r="J261" s="4">
        <f t="shared" si="26"/>
        <v>0.15007983052228724</v>
      </c>
      <c r="K261" s="4">
        <f t="shared" si="27"/>
        <v>8.8931763496233884E-2</v>
      </c>
      <c r="L261">
        <f t="shared" si="28"/>
        <v>254</v>
      </c>
      <c r="M261">
        <f t="shared" si="29"/>
        <v>1</v>
      </c>
      <c r="N261">
        <f t="shared" si="30"/>
        <v>1</v>
      </c>
      <c r="O261">
        <f t="shared" si="31"/>
        <v>1</v>
      </c>
    </row>
    <row r="262" spans="1:15" x14ac:dyDescent="0.3">
      <c r="A262">
        <v>442</v>
      </c>
      <c r="B262">
        <v>0.20880764183477279</v>
      </c>
      <c r="C262">
        <v>8.6489455854976041E-2</v>
      </c>
      <c r="D262" s="4">
        <f>-LN(B262)/F$3</f>
        <v>0.6526424270074308</v>
      </c>
      <c r="E262" s="4">
        <f>-LN(C262)/D$4</f>
        <v>0.50994432710515791</v>
      </c>
      <c r="F262" s="8">
        <v>3</v>
      </c>
      <c r="G262" s="4">
        <v>74.835408037440374</v>
      </c>
      <c r="H262" s="4">
        <f>IF(G262&gt;MAX(I$8:I261),G262,MAX(I$8:I261))</f>
        <v>74.835408037440374</v>
      </c>
      <c r="I262" s="4">
        <f t="shared" si="25"/>
        <v>75.345352364545533</v>
      </c>
      <c r="J262" s="4">
        <f t="shared" si="26"/>
        <v>0</v>
      </c>
      <c r="K262" s="4">
        <f t="shared" si="27"/>
        <v>0.5099443271051598</v>
      </c>
      <c r="L262">
        <f t="shared" si="28"/>
        <v>255</v>
      </c>
      <c r="M262">
        <f t="shared" si="29"/>
        <v>1</v>
      </c>
      <c r="N262">
        <f t="shared" si="30"/>
        <v>1</v>
      </c>
      <c r="O262">
        <f t="shared" si="31"/>
        <v>1</v>
      </c>
    </row>
    <row r="263" spans="1:15" x14ac:dyDescent="0.3">
      <c r="A263">
        <v>443</v>
      </c>
      <c r="B263">
        <v>0.84002197332682271</v>
      </c>
      <c r="C263">
        <v>0.21829889828180793</v>
      </c>
      <c r="D263" s="4">
        <f>-LN(B263)/F$3</f>
        <v>7.2636345318543002E-2</v>
      </c>
      <c r="E263" s="4">
        <f>-LN(C263)/D$4</f>
        <v>0.3170604296347917</v>
      </c>
      <c r="F263" s="8">
        <v>3</v>
      </c>
      <c r="G263" s="4">
        <v>74.908044382758916</v>
      </c>
      <c r="H263" s="4">
        <f>IF(G263&gt;MAX(I$8:I262),G263,MAX(I$8:I262))</f>
        <v>75.345352364545533</v>
      </c>
      <c r="I263" s="4">
        <f t="shared" si="25"/>
        <v>75.662412794180327</v>
      </c>
      <c r="J263" s="4">
        <f t="shared" si="26"/>
        <v>0.43730798178661701</v>
      </c>
      <c r="K263" s="4">
        <f t="shared" si="27"/>
        <v>0.31706042963479319</v>
      </c>
      <c r="L263">
        <f t="shared" si="28"/>
        <v>256</v>
      </c>
      <c r="M263">
        <f t="shared" si="29"/>
        <v>1</v>
      </c>
      <c r="N263">
        <f t="shared" si="30"/>
        <v>1</v>
      </c>
      <c r="O263">
        <f t="shared" si="31"/>
        <v>1</v>
      </c>
    </row>
    <row r="264" spans="1:15" x14ac:dyDescent="0.3">
      <c r="A264">
        <v>444</v>
      </c>
      <c r="B264">
        <v>0.98574785607470927</v>
      </c>
      <c r="C264">
        <v>0.38080996124149297</v>
      </c>
      <c r="D264" s="4">
        <f>-LN(B264)/F$3</f>
        <v>5.9811171435983383E-3</v>
      </c>
      <c r="E264" s="4">
        <f>-LN(C264)/D$4</f>
        <v>0.20113642035096924</v>
      </c>
      <c r="F264" s="8">
        <v>3</v>
      </c>
      <c r="G264" s="4">
        <v>74.914025499902522</v>
      </c>
      <c r="H264" s="4">
        <f>IF(G264&gt;MAX(I$8:I263),G264,MAX(I$8:I263))</f>
        <v>75.662412794180327</v>
      </c>
      <c r="I264" s="4">
        <f t="shared" si="25"/>
        <v>75.86354921453129</v>
      </c>
      <c r="J264" s="4">
        <f t="shared" si="26"/>
        <v>0.74838729427780493</v>
      </c>
      <c r="K264" s="4">
        <f t="shared" si="27"/>
        <v>0.20113642035096291</v>
      </c>
      <c r="L264">
        <f t="shared" si="28"/>
        <v>257</v>
      </c>
      <c r="M264">
        <f t="shared" si="29"/>
        <v>1</v>
      </c>
      <c r="N264">
        <f t="shared" si="30"/>
        <v>1</v>
      </c>
      <c r="O264">
        <f t="shared" si="31"/>
        <v>1</v>
      </c>
    </row>
    <row r="265" spans="1:15" x14ac:dyDescent="0.3">
      <c r="A265">
        <v>101</v>
      </c>
      <c r="B265">
        <v>2.5177770317697683E-2</v>
      </c>
      <c r="C265">
        <v>0.8333384197515793</v>
      </c>
      <c r="D265" s="4">
        <f>-LN(B265)/D$3</f>
        <v>5.1136025055843097</v>
      </c>
      <c r="E265" s="4">
        <f>-LN(C265)/B$4</f>
        <v>3.7982386064726453E-2</v>
      </c>
      <c r="F265" s="8">
        <v>2</v>
      </c>
      <c r="G265" s="4">
        <v>75.229569267412018</v>
      </c>
      <c r="H265" s="4">
        <f>IF(G265&gt;MAX(I$8:I264),G265,MAX(I$8:I264))</f>
        <v>75.86354921453129</v>
      </c>
      <c r="I265" s="4">
        <f t="shared" si="25"/>
        <v>75.901531600596016</v>
      </c>
      <c r="J265" s="4">
        <f t="shared" si="26"/>
        <v>0.63397994711927197</v>
      </c>
      <c r="K265" s="4">
        <f t="shared" si="27"/>
        <v>3.798238606472637E-2</v>
      </c>
      <c r="L265">
        <f t="shared" si="28"/>
        <v>258</v>
      </c>
      <c r="M265">
        <f t="shared" si="29"/>
        <v>1</v>
      </c>
      <c r="N265">
        <f t="shared" si="30"/>
        <v>1</v>
      </c>
      <c r="O265">
        <f t="shared" si="31"/>
        <v>1</v>
      </c>
    </row>
    <row r="266" spans="1:15" x14ac:dyDescent="0.3">
      <c r="A266">
        <v>445</v>
      </c>
      <c r="B266">
        <v>0.10974456007568591</v>
      </c>
      <c r="C266">
        <v>0.14304025391399883</v>
      </c>
      <c r="D266" s="4">
        <f>-LN(B266)/F$3</f>
        <v>0.92066658115161371</v>
      </c>
      <c r="E266" s="4">
        <f>-LN(C266)/D$4</f>
        <v>0.4051310817568079</v>
      </c>
      <c r="F266" s="8">
        <v>3</v>
      </c>
      <c r="G266" s="4">
        <v>75.834692081054129</v>
      </c>
      <c r="H266" s="4">
        <f>IF(G266&gt;MAX(I$8:I265),G266,MAX(I$8:I265))</f>
        <v>75.901531600596016</v>
      </c>
      <c r="I266" s="4">
        <f t="shared" si="25"/>
        <v>76.306662682352822</v>
      </c>
      <c r="J266" s="4">
        <f t="shared" si="26"/>
        <v>6.6839519541886716E-2</v>
      </c>
      <c r="K266" s="4">
        <f t="shared" si="27"/>
        <v>0.40513108175680657</v>
      </c>
      <c r="L266">
        <f t="shared" si="28"/>
        <v>259</v>
      </c>
      <c r="M266">
        <f t="shared" si="29"/>
        <v>1</v>
      </c>
      <c r="N266">
        <f t="shared" si="30"/>
        <v>1</v>
      </c>
      <c r="O266">
        <f t="shared" si="31"/>
        <v>1</v>
      </c>
    </row>
    <row r="267" spans="1:15" x14ac:dyDescent="0.3">
      <c r="A267">
        <v>446</v>
      </c>
      <c r="B267">
        <v>0.51652577288125245</v>
      </c>
      <c r="C267">
        <v>0.83697012237922297</v>
      </c>
      <c r="D267" s="4">
        <f>-LN(B267)/F$3</f>
        <v>0.27526253857287847</v>
      </c>
      <c r="E267" s="4">
        <f>-LN(C267)/D$4</f>
        <v>3.7076438585823525E-2</v>
      </c>
      <c r="F267" s="8">
        <v>3</v>
      </c>
      <c r="G267" s="4">
        <v>76.109954619627004</v>
      </c>
      <c r="H267" s="4">
        <f>IF(G267&gt;MAX(I$8:I266),G267,MAX(I$8:I266))</f>
        <v>76.306662682352822</v>
      </c>
      <c r="I267" s="4">
        <f t="shared" ref="I267:I330" si="32">+H267+E267</f>
        <v>76.34373912093865</v>
      </c>
      <c r="J267" s="4">
        <f t="shared" ref="J267:J330" si="33">(H267-G267)*O267</f>
        <v>0.19670806272581842</v>
      </c>
      <c r="K267" s="4">
        <f t="shared" ref="K267:K330" si="34">(I267-H267)*O267</f>
        <v>3.7076438585827987E-2</v>
      </c>
      <c r="L267">
        <f t="shared" ref="L267:L330" si="35">_xlfn.RANK.EQ(I267,I$8:I$507,1)</f>
        <v>260</v>
      </c>
      <c r="M267">
        <f t="shared" ref="M267:M330" si="36">IF(L267=A267,0,1)</f>
        <v>1</v>
      </c>
      <c r="N267">
        <f t="shared" ref="N267:N330" si="37">IF(G267&lt;B$2,1,0)</f>
        <v>1</v>
      </c>
      <c r="O267">
        <f t="shared" ref="O267:O330" si="38">IF(I267&lt;B$2,1,0)</f>
        <v>1</v>
      </c>
    </row>
    <row r="268" spans="1:15" x14ac:dyDescent="0.3">
      <c r="A268">
        <v>447</v>
      </c>
      <c r="B268">
        <v>7.2542497024445332E-2</v>
      </c>
      <c r="C268">
        <v>0.12332529679250466</v>
      </c>
      <c r="D268" s="4">
        <f>-LN(B268)/F$3</f>
        <v>1.0931594679146626</v>
      </c>
      <c r="E268" s="4">
        <f>-LN(C268)/D$4</f>
        <v>0.43602702609935634</v>
      </c>
      <c r="F268" s="8">
        <v>3</v>
      </c>
      <c r="G268" s="4">
        <v>77.203114087541664</v>
      </c>
      <c r="H268" s="4">
        <f>IF(G268&gt;MAX(I$8:I267),G268,MAX(I$8:I267))</f>
        <v>77.203114087541664</v>
      </c>
      <c r="I268" s="4">
        <f t="shared" si="32"/>
        <v>77.639141113641017</v>
      </c>
      <c r="J268" s="4">
        <f t="shared" si="33"/>
        <v>0</v>
      </c>
      <c r="K268" s="4">
        <f t="shared" si="34"/>
        <v>0.43602702609935307</v>
      </c>
      <c r="L268">
        <f t="shared" si="35"/>
        <v>261</v>
      </c>
      <c r="M268">
        <f t="shared" si="36"/>
        <v>1</v>
      </c>
      <c r="N268">
        <f t="shared" si="37"/>
        <v>1</v>
      </c>
      <c r="O268">
        <f t="shared" si="38"/>
        <v>1</v>
      </c>
    </row>
    <row r="269" spans="1:15" x14ac:dyDescent="0.3">
      <c r="A269">
        <v>448</v>
      </c>
      <c r="B269">
        <v>0.23722037415692618</v>
      </c>
      <c r="C269">
        <v>0.72975859859004488</v>
      </c>
      <c r="D269" s="4">
        <f>-LN(B269)/F$3</f>
        <v>0.59948571713548504</v>
      </c>
      <c r="E269" s="4">
        <f>-LN(C269)/D$4</f>
        <v>6.5633642998252098E-2</v>
      </c>
      <c r="F269" s="8">
        <v>3</v>
      </c>
      <c r="G269" s="4">
        <v>77.802599804677143</v>
      </c>
      <c r="H269" s="4">
        <f>IF(G269&gt;MAX(I$8:I268),G269,MAX(I$8:I268))</f>
        <v>77.802599804677143</v>
      </c>
      <c r="I269" s="4">
        <f t="shared" si="32"/>
        <v>77.868233447675394</v>
      </c>
      <c r="J269" s="4">
        <f t="shared" si="33"/>
        <v>0</v>
      </c>
      <c r="K269" s="4">
        <f t="shared" si="34"/>
        <v>6.5633642998250252E-2</v>
      </c>
      <c r="L269">
        <f t="shared" si="35"/>
        <v>262</v>
      </c>
      <c r="M269">
        <f t="shared" si="36"/>
        <v>1</v>
      </c>
      <c r="N269">
        <f t="shared" si="37"/>
        <v>1</v>
      </c>
      <c r="O269">
        <f t="shared" si="38"/>
        <v>1</v>
      </c>
    </row>
    <row r="270" spans="1:15" x14ac:dyDescent="0.3">
      <c r="A270">
        <v>102</v>
      </c>
      <c r="B270">
        <v>0.15472884304330575</v>
      </c>
      <c r="C270">
        <v>0.66692098757896667</v>
      </c>
      <c r="D270" s="4">
        <f>-LN(B270)/D$3</f>
        <v>2.5917792969029931</v>
      </c>
      <c r="E270" s="4">
        <f>-LN(C270)/B$4</f>
        <v>8.4392437392756564E-2</v>
      </c>
      <c r="F270" s="8">
        <v>2</v>
      </c>
      <c r="G270" s="4">
        <v>77.821348564315016</v>
      </c>
      <c r="H270" s="4">
        <f>IF(G270&gt;MAX(I$8:I269),G270,MAX(I$8:I269))</f>
        <v>77.868233447675394</v>
      </c>
      <c r="I270" s="4">
        <f t="shared" si="32"/>
        <v>77.952625885068144</v>
      </c>
      <c r="J270" s="4">
        <f t="shared" si="33"/>
        <v>4.6884883360377216E-2</v>
      </c>
      <c r="K270" s="4">
        <f t="shared" si="34"/>
        <v>8.4392437392750708E-2</v>
      </c>
      <c r="L270">
        <f t="shared" si="35"/>
        <v>263</v>
      </c>
      <c r="M270">
        <f t="shared" si="36"/>
        <v>1</v>
      </c>
      <c r="N270">
        <f t="shared" si="37"/>
        <v>1</v>
      </c>
      <c r="O270">
        <f t="shared" si="38"/>
        <v>1</v>
      </c>
    </row>
    <row r="271" spans="1:15" x14ac:dyDescent="0.3">
      <c r="A271">
        <v>103</v>
      </c>
      <c r="B271">
        <v>0.77404095583971677</v>
      </c>
      <c r="C271">
        <v>0.18485061189611499</v>
      </c>
      <c r="D271" s="4">
        <f>-LN(B271)/D$3</f>
        <v>0.35573679482046666</v>
      </c>
      <c r="E271" s="4">
        <f>-LN(C271)/B$4</f>
        <v>0.3517098507030077</v>
      </c>
      <c r="F271" s="8">
        <v>2</v>
      </c>
      <c r="G271" s="4">
        <v>78.177085359135489</v>
      </c>
      <c r="H271" s="4">
        <f>IF(G271&gt;MAX(I$8:I270),G271,MAX(I$8:I270))</f>
        <v>78.177085359135489</v>
      </c>
      <c r="I271" s="4">
        <f t="shared" si="32"/>
        <v>78.528795209838492</v>
      </c>
      <c r="J271" s="4">
        <f t="shared" si="33"/>
        <v>0</v>
      </c>
      <c r="K271" s="4">
        <f t="shared" si="34"/>
        <v>0.35170985070300276</v>
      </c>
      <c r="L271">
        <f t="shared" si="35"/>
        <v>264</v>
      </c>
      <c r="M271">
        <f t="shared" si="36"/>
        <v>1</v>
      </c>
      <c r="N271">
        <f t="shared" si="37"/>
        <v>1</v>
      </c>
      <c r="O271">
        <f t="shared" si="38"/>
        <v>1</v>
      </c>
    </row>
    <row r="272" spans="1:15" x14ac:dyDescent="0.3">
      <c r="A272">
        <v>104</v>
      </c>
      <c r="B272">
        <v>0.97595141453291423</v>
      </c>
      <c r="C272">
        <v>0.12909329508346812</v>
      </c>
      <c r="D272" s="4">
        <f>-LN(B272)/D$3</f>
        <v>3.3808991666396761E-2</v>
      </c>
      <c r="E272" s="4">
        <f>-LN(C272)/B$4</f>
        <v>0.42650414964897088</v>
      </c>
      <c r="F272" s="8">
        <v>2</v>
      </c>
      <c r="G272" s="4">
        <v>78.21089435080188</v>
      </c>
      <c r="H272" s="4">
        <f>IF(G272&gt;MAX(I$8:I271),G272,MAX(I$8:I271))</f>
        <v>78.528795209838492</v>
      </c>
      <c r="I272" s="4">
        <f t="shared" si="32"/>
        <v>78.955299359487469</v>
      </c>
      <c r="J272" s="4">
        <f t="shared" si="33"/>
        <v>0.31790085903661236</v>
      </c>
      <c r="K272" s="4">
        <f t="shared" si="34"/>
        <v>0.4265041496489772</v>
      </c>
      <c r="L272">
        <f t="shared" si="35"/>
        <v>265</v>
      </c>
      <c r="M272">
        <f t="shared" si="36"/>
        <v>1</v>
      </c>
      <c r="N272">
        <f t="shared" si="37"/>
        <v>1</v>
      </c>
      <c r="O272">
        <f t="shared" si="38"/>
        <v>1</v>
      </c>
    </row>
    <row r="273" spans="1:15" x14ac:dyDescent="0.3">
      <c r="A273">
        <v>449</v>
      </c>
      <c r="B273">
        <v>0.26007873775444806</v>
      </c>
      <c r="C273">
        <v>0.30430005798516802</v>
      </c>
      <c r="D273" s="4">
        <f>-LN(B273)/F$3</f>
        <v>0.56115452345646943</v>
      </c>
      <c r="E273" s="4">
        <f>-LN(C273)/D$4</f>
        <v>0.2478627149013731</v>
      </c>
      <c r="F273" s="8">
        <v>3</v>
      </c>
      <c r="G273" s="4">
        <v>78.363754328133609</v>
      </c>
      <c r="H273" s="4">
        <f>IF(G273&gt;MAX(I$8:I272),G273,MAX(I$8:I272))</f>
        <v>78.955299359487469</v>
      </c>
      <c r="I273" s="4">
        <f t="shared" si="32"/>
        <v>79.203162074388842</v>
      </c>
      <c r="J273" s="4">
        <f t="shared" si="33"/>
        <v>0.59154503135385994</v>
      </c>
      <c r="K273" s="4">
        <f t="shared" si="34"/>
        <v>0.24786271490137324</v>
      </c>
      <c r="L273">
        <f t="shared" si="35"/>
        <v>266</v>
      </c>
      <c r="M273">
        <f t="shared" si="36"/>
        <v>1</v>
      </c>
      <c r="N273">
        <f t="shared" si="37"/>
        <v>1</v>
      </c>
      <c r="O273">
        <f t="shared" si="38"/>
        <v>1</v>
      </c>
    </row>
    <row r="274" spans="1:15" x14ac:dyDescent="0.3">
      <c r="A274">
        <v>450</v>
      </c>
      <c r="B274">
        <v>9.5492416150395221E-2</v>
      </c>
      <c r="C274">
        <v>0.52754295480208746</v>
      </c>
      <c r="D274" s="4">
        <f>-LN(B274)/F$3</f>
        <v>0.97862851945270912</v>
      </c>
      <c r="E274" s="4">
        <f>-LN(C274)/D$4</f>
        <v>0.13323437209225009</v>
      </c>
      <c r="F274" s="8">
        <v>3</v>
      </c>
      <c r="G274" s="4">
        <v>79.342382847586322</v>
      </c>
      <c r="H274" s="4">
        <f>IF(G274&gt;MAX(I$8:I273),G274,MAX(I$8:I273))</f>
        <v>79.342382847586322</v>
      </c>
      <c r="I274" s="4">
        <f t="shared" si="32"/>
        <v>79.475617219678568</v>
      </c>
      <c r="J274" s="4">
        <f t="shared" si="33"/>
        <v>0</v>
      </c>
      <c r="K274" s="4">
        <f t="shared" si="34"/>
        <v>0.13323437209224664</v>
      </c>
      <c r="L274">
        <f t="shared" si="35"/>
        <v>267</v>
      </c>
      <c r="M274">
        <f t="shared" si="36"/>
        <v>1</v>
      </c>
      <c r="N274">
        <f t="shared" si="37"/>
        <v>1</v>
      </c>
      <c r="O274">
        <f t="shared" si="38"/>
        <v>1</v>
      </c>
    </row>
    <row r="275" spans="1:15" x14ac:dyDescent="0.3">
      <c r="A275">
        <v>105</v>
      </c>
      <c r="B275">
        <v>0.44032105471968747</v>
      </c>
      <c r="C275">
        <v>0.63954588457899719</v>
      </c>
      <c r="D275" s="4">
        <f>-LN(B275)/D$3</f>
        <v>1.1392377060166032</v>
      </c>
      <c r="E275" s="4">
        <f>-LN(C275)/B$4</f>
        <v>9.3124356214015311E-2</v>
      </c>
      <c r="F275" s="8">
        <v>2</v>
      </c>
      <c r="G275" s="4">
        <v>79.350132056818481</v>
      </c>
      <c r="H275" s="4">
        <f>IF(G275&gt;MAX(I$8:I274),G275,MAX(I$8:I274))</f>
        <v>79.475617219678568</v>
      </c>
      <c r="I275" s="4">
        <f t="shared" si="32"/>
        <v>79.568741575892588</v>
      </c>
      <c r="J275" s="4">
        <f t="shared" si="33"/>
        <v>0.12548516286008748</v>
      </c>
      <c r="K275" s="4">
        <f t="shared" si="34"/>
        <v>9.3124356214019599E-2</v>
      </c>
      <c r="L275">
        <f t="shared" si="35"/>
        <v>268</v>
      </c>
      <c r="M275">
        <f t="shared" si="36"/>
        <v>1</v>
      </c>
      <c r="N275">
        <f t="shared" si="37"/>
        <v>1</v>
      </c>
      <c r="O275">
        <f t="shared" si="38"/>
        <v>1</v>
      </c>
    </row>
    <row r="276" spans="1:15" x14ac:dyDescent="0.3">
      <c r="A276">
        <v>106</v>
      </c>
      <c r="B276">
        <v>0.58824427014984593</v>
      </c>
      <c r="C276">
        <v>6.6530350657673876E-2</v>
      </c>
      <c r="D276" s="4">
        <f>-LN(B276)/D$3</f>
        <v>0.73696248878312998</v>
      </c>
      <c r="E276" s="4">
        <f>-LN(C276)/B$4</f>
        <v>0.5646035488692186</v>
      </c>
      <c r="F276" s="8">
        <v>2</v>
      </c>
      <c r="G276" s="4">
        <v>80.087094545601616</v>
      </c>
      <c r="H276" s="4">
        <f>IF(G276&gt;MAX(I$8:I275),G276,MAX(I$8:I275))</f>
        <v>80.087094545601616</v>
      </c>
      <c r="I276" s="4">
        <f t="shared" si="32"/>
        <v>80.651698094470831</v>
      </c>
      <c r="J276" s="4">
        <f t="shared" si="33"/>
        <v>0</v>
      </c>
      <c r="K276" s="4">
        <f t="shared" si="34"/>
        <v>0.56460354886921493</v>
      </c>
      <c r="L276">
        <f t="shared" si="35"/>
        <v>269</v>
      </c>
      <c r="M276">
        <f t="shared" si="36"/>
        <v>1</v>
      </c>
      <c r="N276">
        <f t="shared" si="37"/>
        <v>1</v>
      </c>
      <c r="O276">
        <f t="shared" si="38"/>
        <v>1</v>
      </c>
    </row>
    <row r="277" spans="1:15" x14ac:dyDescent="0.3">
      <c r="A277">
        <v>107</v>
      </c>
      <c r="B277">
        <v>0.7669606616412854</v>
      </c>
      <c r="C277">
        <v>0.44730979338969085</v>
      </c>
      <c r="D277" s="4">
        <f>-LN(B277)/D$3</f>
        <v>0.36849967712981219</v>
      </c>
      <c r="E277" s="4">
        <f>-LN(C277)/B$4</f>
        <v>0.16760497381835068</v>
      </c>
      <c r="F277" s="8">
        <v>2</v>
      </c>
      <c r="G277" s="4">
        <v>80.455594222731435</v>
      </c>
      <c r="H277" s="4">
        <f>IF(G277&gt;MAX(I$8:I276),G277,MAX(I$8:I276))</f>
        <v>80.651698094470831</v>
      </c>
      <c r="I277" s="4">
        <f t="shared" si="32"/>
        <v>80.819303068289187</v>
      </c>
      <c r="J277" s="4">
        <f t="shared" si="33"/>
        <v>0.19610387173939614</v>
      </c>
      <c r="K277" s="4">
        <f t="shared" si="34"/>
        <v>0.16760497381835648</v>
      </c>
      <c r="L277">
        <f t="shared" si="35"/>
        <v>270</v>
      </c>
      <c r="M277">
        <f t="shared" si="36"/>
        <v>1</v>
      </c>
      <c r="N277">
        <f t="shared" si="37"/>
        <v>1</v>
      </c>
      <c r="O277">
        <f t="shared" si="38"/>
        <v>1</v>
      </c>
    </row>
    <row r="278" spans="1:15" x14ac:dyDescent="0.3">
      <c r="A278">
        <v>451</v>
      </c>
      <c r="B278">
        <v>1.3519699697866757E-2</v>
      </c>
      <c r="C278">
        <v>0.13190099795525986</v>
      </c>
      <c r="D278" s="4">
        <f>-LN(B278)/F$3</f>
        <v>1.7931697584626036</v>
      </c>
      <c r="E278" s="4">
        <f>-LN(C278)/D$4</f>
        <v>0.42202159443511517</v>
      </c>
      <c r="F278" s="8">
        <v>3</v>
      </c>
      <c r="G278" s="4">
        <v>81.135552606048918</v>
      </c>
      <c r="H278" s="4">
        <f>IF(G278&gt;MAX(I$8:I277),G278,MAX(I$8:I277))</f>
        <v>81.135552606048918</v>
      </c>
      <c r="I278" s="4">
        <f t="shared" si="32"/>
        <v>81.557574200484027</v>
      </c>
      <c r="J278" s="4">
        <f t="shared" si="33"/>
        <v>0</v>
      </c>
      <c r="K278" s="4">
        <f t="shared" si="34"/>
        <v>0.42202159443510823</v>
      </c>
      <c r="L278">
        <f t="shared" si="35"/>
        <v>271</v>
      </c>
      <c r="M278">
        <f t="shared" si="36"/>
        <v>1</v>
      </c>
      <c r="N278">
        <f t="shared" si="37"/>
        <v>1</v>
      </c>
      <c r="O278">
        <f t="shared" si="38"/>
        <v>1</v>
      </c>
    </row>
    <row r="279" spans="1:15" x14ac:dyDescent="0.3">
      <c r="A279">
        <v>452</v>
      </c>
      <c r="B279">
        <v>7.7852717673268831E-2</v>
      </c>
      <c r="C279">
        <v>0.65242469557786797</v>
      </c>
      <c r="D279" s="4">
        <f>-LN(B279)/F$3</f>
        <v>1.0637235300889887</v>
      </c>
      <c r="E279" s="4">
        <f>-LN(C279)/D$4</f>
        <v>8.8970740733644346E-2</v>
      </c>
      <c r="F279" s="8">
        <v>3</v>
      </c>
      <c r="G279" s="4">
        <v>82.199276136137911</v>
      </c>
      <c r="H279" s="4">
        <f>IF(G279&gt;MAX(I$8:I278),G279,MAX(I$8:I278))</f>
        <v>82.199276136137911</v>
      </c>
      <c r="I279" s="4">
        <f t="shared" si="32"/>
        <v>82.288246876871554</v>
      </c>
      <c r="J279" s="4">
        <f t="shared" si="33"/>
        <v>0</v>
      </c>
      <c r="K279" s="4">
        <f t="shared" si="34"/>
        <v>8.8970740733643083E-2</v>
      </c>
      <c r="L279">
        <f t="shared" si="35"/>
        <v>272</v>
      </c>
      <c r="M279">
        <f t="shared" si="36"/>
        <v>1</v>
      </c>
      <c r="N279">
        <f t="shared" si="37"/>
        <v>1</v>
      </c>
      <c r="O279">
        <f t="shared" si="38"/>
        <v>1</v>
      </c>
    </row>
    <row r="280" spans="1:15" x14ac:dyDescent="0.3">
      <c r="A280">
        <v>453</v>
      </c>
      <c r="B280">
        <v>0.6555986205633717</v>
      </c>
      <c r="C280">
        <v>0.1227759636219367</v>
      </c>
      <c r="D280" s="4">
        <f>-LN(B280)/F$3</f>
        <v>0.17591939008224647</v>
      </c>
      <c r="E280" s="4">
        <f>-LN(C280)/D$4</f>
        <v>0.43695708716783244</v>
      </c>
      <c r="F280" s="8">
        <v>3</v>
      </c>
      <c r="G280" s="4">
        <v>82.375195526220153</v>
      </c>
      <c r="H280" s="4">
        <f>IF(G280&gt;MAX(I$8:I279),G280,MAX(I$8:I279))</f>
        <v>82.375195526220153</v>
      </c>
      <c r="I280" s="4">
        <f t="shared" si="32"/>
        <v>82.81215261338798</v>
      </c>
      <c r="J280" s="4">
        <f t="shared" si="33"/>
        <v>0</v>
      </c>
      <c r="K280" s="4">
        <f t="shared" si="34"/>
        <v>0.43695708716782633</v>
      </c>
      <c r="L280">
        <f t="shared" si="35"/>
        <v>273</v>
      </c>
      <c r="M280">
        <f t="shared" si="36"/>
        <v>1</v>
      </c>
      <c r="N280">
        <f t="shared" si="37"/>
        <v>1</v>
      </c>
      <c r="O280">
        <f t="shared" si="38"/>
        <v>1</v>
      </c>
    </row>
    <row r="281" spans="1:15" x14ac:dyDescent="0.3">
      <c r="A281">
        <v>454</v>
      </c>
      <c r="B281">
        <v>0.43189794610431226</v>
      </c>
      <c r="C281">
        <v>1.7792291024506364E-2</v>
      </c>
      <c r="D281" s="4">
        <f>-LN(B281)/F$3</f>
        <v>0.34981914771490114</v>
      </c>
      <c r="E281" s="4">
        <f>-LN(C281)/D$4</f>
        <v>0.83937291750101917</v>
      </c>
      <c r="F281" s="8">
        <v>3</v>
      </c>
      <c r="G281" s="4">
        <v>82.72501467393505</v>
      </c>
      <c r="H281" s="4">
        <f>IF(G281&gt;MAX(I$8:I280),G281,MAX(I$8:I280))</f>
        <v>82.81215261338798</v>
      </c>
      <c r="I281" s="4">
        <f t="shared" si="32"/>
        <v>83.651525530889003</v>
      </c>
      <c r="J281" s="4">
        <f t="shared" si="33"/>
        <v>8.7137939452929913E-2</v>
      </c>
      <c r="K281" s="4">
        <f t="shared" si="34"/>
        <v>0.83937291750102361</v>
      </c>
      <c r="L281">
        <f t="shared" si="35"/>
        <v>274</v>
      </c>
      <c r="M281">
        <f t="shared" si="36"/>
        <v>1</v>
      </c>
      <c r="N281">
        <f t="shared" si="37"/>
        <v>1</v>
      </c>
      <c r="O281">
        <f t="shared" si="38"/>
        <v>1</v>
      </c>
    </row>
    <row r="282" spans="1:15" x14ac:dyDescent="0.3">
      <c r="A282">
        <v>455</v>
      </c>
      <c r="B282">
        <v>0.60924100466933195</v>
      </c>
      <c r="C282">
        <v>0.70897549363689072</v>
      </c>
      <c r="D282" s="4">
        <f>-LN(B282)/F$3</f>
        <v>0.20647556299280428</v>
      </c>
      <c r="E282" s="4">
        <f>-LN(C282)/D$4</f>
        <v>7.1652982861337339E-2</v>
      </c>
      <c r="F282" s="8">
        <v>3</v>
      </c>
      <c r="G282" s="4">
        <v>82.931490236927857</v>
      </c>
      <c r="H282" s="4">
        <f>IF(G282&gt;MAX(I$8:I281),G282,MAX(I$8:I281))</f>
        <v>83.651525530889003</v>
      </c>
      <c r="I282" s="4">
        <f t="shared" si="32"/>
        <v>83.723178513750341</v>
      </c>
      <c r="J282" s="4">
        <f t="shared" si="33"/>
        <v>0.72003529396114629</v>
      </c>
      <c r="K282" s="4">
        <f t="shared" si="34"/>
        <v>7.1652982861337478E-2</v>
      </c>
      <c r="L282">
        <f t="shared" si="35"/>
        <v>275</v>
      </c>
      <c r="M282">
        <f t="shared" si="36"/>
        <v>1</v>
      </c>
      <c r="N282">
        <f t="shared" si="37"/>
        <v>1</v>
      </c>
      <c r="O282">
        <f t="shared" si="38"/>
        <v>1</v>
      </c>
    </row>
    <row r="283" spans="1:15" x14ac:dyDescent="0.3">
      <c r="A283">
        <v>456</v>
      </c>
      <c r="B283">
        <v>0.95449690237128815</v>
      </c>
      <c r="C283">
        <v>0.12356944486831263</v>
      </c>
      <c r="D283" s="4">
        <f>-LN(B283)/F$3</f>
        <v>1.9404533796241373E-2</v>
      </c>
      <c r="E283" s="4">
        <f>-LN(C283)/D$4</f>
        <v>0.43561499465067138</v>
      </c>
      <c r="F283" s="8">
        <v>3</v>
      </c>
      <c r="G283" s="4">
        <v>82.950894770724105</v>
      </c>
      <c r="H283" s="4">
        <f>IF(G283&gt;MAX(I$8:I282),G283,MAX(I$8:I282))</f>
        <v>83.723178513750341</v>
      </c>
      <c r="I283" s="4">
        <f t="shared" si="32"/>
        <v>84.158793508401018</v>
      </c>
      <c r="J283" s="4">
        <f t="shared" si="33"/>
        <v>0.77228374302623592</v>
      </c>
      <c r="K283" s="4">
        <f t="shared" si="34"/>
        <v>0.43561499465067754</v>
      </c>
      <c r="L283">
        <f t="shared" si="35"/>
        <v>276</v>
      </c>
      <c r="M283">
        <f t="shared" si="36"/>
        <v>1</v>
      </c>
      <c r="N283">
        <f t="shared" si="37"/>
        <v>1</v>
      </c>
      <c r="O283">
        <f t="shared" si="38"/>
        <v>1</v>
      </c>
    </row>
    <row r="284" spans="1:15" x14ac:dyDescent="0.3">
      <c r="A284">
        <v>457</v>
      </c>
      <c r="B284">
        <v>0.59904782250434885</v>
      </c>
      <c r="C284">
        <v>6.5248573259682002E-2</v>
      </c>
      <c r="D284" s="4">
        <f>-LN(B284)/F$3</f>
        <v>0.21350576950730649</v>
      </c>
      <c r="E284" s="4">
        <f>-LN(C284)/D$4</f>
        <v>0.56865647891049864</v>
      </c>
      <c r="F284" s="8">
        <v>3</v>
      </c>
      <c r="G284" s="4">
        <v>83.164400540231412</v>
      </c>
      <c r="H284" s="4">
        <f>IF(G284&gt;MAX(I$8:I283),G284,MAX(I$8:I283))</f>
        <v>84.158793508401018</v>
      </c>
      <c r="I284" s="4">
        <f t="shared" si="32"/>
        <v>84.727449987311516</v>
      </c>
      <c r="J284" s="4">
        <f t="shared" si="33"/>
        <v>0.99439296816960621</v>
      </c>
      <c r="K284" s="4">
        <f t="shared" si="34"/>
        <v>0.56865647891049775</v>
      </c>
      <c r="L284">
        <f t="shared" si="35"/>
        <v>277</v>
      </c>
      <c r="M284">
        <f t="shared" si="36"/>
        <v>1</v>
      </c>
      <c r="N284">
        <f t="shared" si="37"/>
        <v>1</v>
      </c>
      <c r="O284">
        <f t="shared" si="38"/>
        <v>1</v>
      </c>
    </row>
    <row r="285" spans="1:15" x14ac:dyDescent="0.3">
      <c r="A285">
        <v>108</v>
      </c>
      <c r="B285">
        <v>0.12659077730643636</v>
      </c>
      <c r="C285">
        <v>0.20996734519486068</v>
      </c>
      <c r="D285" s="4">
        <f>-LN(B285)/D$3</f>
        <v>2.8705494736193971</v>
      </c>
      <c r="E285" s="4">
        <f>-LN(C285)/B$4</f>
        <v>0.32516734571416556</v>
      </c>
      <c r="F285" s="8">
        <v>2</v>
      </c>
      <c r="G285" s="4">
        <v>83.326143696350826</v>
      </c>
      <c r="H285" s="4">
        <f>IF(G285&gt;MAX(I$8:I284),G285,MAX(I$8:I284))</f>
        <v>84.727449987311516</v>
      </c>
      <c r="I285" s="4">
        <f t="shared" si="32"/>
        <v>85.05261733302568</v>
      </c>
      <c r="J285" s="4">
        <f t="shared" si="33"/>
        <v>1.4013062909606901</v>
      </c>
      <c r="K285" s="4">
        <f t="shared" si="34"/>
        <v>0.3251673457141635</v>
      </c>
      <c r="L285">
        <f t="shared" si="35"/>
        <v>278</v>
      </c>
      <c r="M285">
        <f t="shared" si="36"/>
        <v>1</v>
      </c>
      <c r="N285">
        <f t="shared" si="37"/>
        <v>1</v>
      </c>
      <c r="O285">
        <f t="shared" si="38"/>
        <v>1</v>
      </c>
    </row>
    <row r="286" spans="1:15" x14ac:dyDescent="0.3">
      <c r="A286">
        <v>458</v>
      </c>
      <c r="B286">
        <v>0.18842127750480667</v>
      </c>
      <c r="C286">
        <v>0.23392437513351849</v>
      </c>
      <c r="D286" s="4">
        <f>-LN(B286)/F$3</f>
        <v>0.69544791053886645</v>
      </c>
      <c r="E286" s="4">
        <f>-LN(C286)/D$4</f>
        <v>0.30265779146863947</v>
      </c>
      <c r="F286" s="8">
        <v>3</v>
      </c>
      <c r="G286" s="4">
        <v>83.859848450770272</v>
      </c>
      <c r="H286" s="4">
        <f>IF(G286&gt;MAX(I$8:I285),G286,MAX(I$8:I285))</f>
        <v>85.05261733302568</v>
      </c>
      <c r="I286" s="4">
        <f t="shared" si="32"/>
        <v>85.355275124494312</v>
      </c>
      <c r="J286" s="4">
        <f t="shared" si="33"/>
        <v>1.1927688822554074</v>
      </c>
      <c r="K286" s="4">
        <f t="shared" si="34"/>
        <v>0.30265779146863281</v>
      </c>
      <c r="L286">
        <f t="shared" si="35"/>
        <v>279</v>
      </c>
      <c r="M286">
        <f t="shared" si="36"/>
        <v>1</v>
      </c>
      <c r="N286">
        <f t="shared" si="37"/>
        <v>1</v>
      </c>
      <c r="O286">
        <f t="shared" si="38"/>
        <v>1</v>
      </c>
    </row>
    <row r="287" spans="1:15" x14ac:dyDescent="0.3">
      <c r="A287">
        <v>459</v>
      </c>
      <c r="B287">
        <v>0.65919980468153938</v>
      </c>
      <c r="C287">
        <v>0.59578234199041724</v>
      </c>
      <c r="D287" s="4">
        <f>-LN(B287)/F$3</f>
        <v>0.17363691528463646</v>
      </c>
      <c r="E287" s="4">
        <f>-LN(C287)/D$4</f>
        <v>0.10789164096259864</v>
      </c>
      <c r="F287" s="8">
        <v>3</v>
      </c>
      <c r="G287" s="4">
        <v>84.033485366054904</v>
      </c>
      <c r="H287" s="4">
        <f>IF(G287&gt;MAX(I$8:I286),G287,MAX(I$8:I286))</f>
        <v>85.355275124494312</v>
      </c>
      <c r="I287" s="4">
        <f t="shared" si="32"/>
        <v>85.463166765456904</v>
      </c>
      <c r="J287" s="4">
        <f t="shared" si="33"/>
        <v>1.321789758439408</v>
      </c>
      <c r="K287" s="4">
        <f t="shared" si="34"/>
        <v>0.10789164096259185</v>
      </c>
      <c r="L287">
        <f t="shared" si="35"/>
        <v>280</v>
      </c>
      <c r="M287">
        <f t="shared" si="36"/>
        <v>1</v>
      </c>
      <c r="N287">
        <f t="shared" si="37"/>
        <v>1</v>
      </c>
      <c r="O287">
        <f t="shared" si="38"/>
        <v>1</v>
      </c>
    </row>
    <row r="288" spans="1:15" x14ac:dyDescent="0.3">
      <c r="A288">
        <v>109</v>
      </c>
      <c r="B288">
        <v>0.57066560869167149</v>
      </c>
      <c r="C288">
        <v>3.671376689962462E-2</v>
      </c>
      <c r="D288" s="4">
        <f>-LN(B288)/D$3</f>
        <v>0.779099812331144</v>
      </c>
      <c r="E288" s="4">
        <f>-LN(C288)/B$4</f>
        <v>0.68845905716264688</v>
      </c>
      <c r="F288" s="8">
        <v>2</v>
      </c>
      <c r="G288" s="4">
        <v>84.105243508681966</v>
      </c>
      <c r="H288" s="4">
        <f>IF(G288&gt;MAX(I$8:I287),G288,MAX(I$8:I287))</f>
        <v>85.463166765456904</v>
      </c>
      <c r="I288" s="4">
        <f t="shared" si="32"/>
        <v>86.15162582261955</v>
      </c>
      <c r="J288" s="4">
        <f t="shared" si="33"/>
        <v>1.3579232567749386</v>
      </c>
      <c r="K288" s="4">
        <f t="shared" si="34"/>
        <v>0.6884590571626461</v>
      </c>
      <c r="L288">
        <f t="shared" si="35"/>
        <v>281</v>
      </c>
      <c r="M288">
        <f t="shared" si="36"/>
        <v>1</v>
      </c>
      <c r="N288">
        <f t="shared" si="37"/>
        <v>1</v>
      </c>
      <c r="O288">
        <f t="shared" si="38"/>
        <v>1</v>
      </c>
    </row>
    <row r="289" spans="1:15" x14ac:dyDescent="0.3">
      <c r="A289">
        <v>460</v>
      </c>
      <c r="B289">
        <v>0.60567033906064027</v>
      </c>
      <c r="C289">
        <v>0.85934018982512894</v>
      </c>
      <c r="D289" s="4">
        <f>-LN(B289)/F$3</f>
        <v>0.2089247649504988</v>
      </c>
      <c r="E289" s="4">
        <f>-LN(C289)/D$4</f>
        <v>3.1581334444356506E-2</v>
      </c>
      <c r="F289" s="8">
        <v>3</v>
      </c>
      <c r="G289" s="4">
        <v>84.2424101310054</v>
      </c>
      <c r="H289" s="4">
        <f>IF(G289&gt;MAX(I$8:I288),G289,MAX(I$8:I288))</f>
        <v>86.15162582261955</v>
      </c>
      <c r="I289" s="4">
        <f t="shared" si="32"/>
        <v>86.183207157063904</v>
      </c>
      <c r="J289" s="4">
        <f t="shared" si="33"/>
        <v>1.9092156916141505</v>
      </c>
      <c r="K289" s="4">
        <f t="shared" si="34"/>
        <v>3.158133444435407E-2</v>
      </c>
      <c r="L289">
        <f t="shared" si="35"/>
        <v>282</v>
      </c>
      <c r="M289">
        <f t="shared" si="36"/>
        <v>1</v>
      </c>
      <c r="N289">
        <f t="shared" si="37"/>
        <v>1</v>
      </c>
      <c r="O289">
        <f t="shared" si="38"/>
        <v>1</v>
      </c>
    </row>
    <row r="290" spans="1:15" x14ac:dyDescent="0.3">
      <c r="A290">
        <v>461</v>
      </c>
      <c r="B290">
        <v>0.96298104800561546</v>
      </c>
      <c r="C290">
        <v>0.66353343302713097</v>
      </c>
      <c r="D290" s="4">
        <f>-LN(B290)/F$3</f>
        <v>1.5717311474160268E-2</v>
      </c>
      <c r="E290" s="4">
        <f>-LN(C290)/D$4</f>
        <v>8.5453341164882957E-2</v>
      </c>
      <c r="F290" s="8">
        <v>3</v>
      </c>
      <c r="G290" s="4">
        <v>84.258127442479562</v>
      </c>
      <c r="H290" s="4">
        <f>IF(G290&gt;MAX(I$8:I289),G290,MAX(I$8:I289))</f>
        <v>86.183207157063904</v>
      </c>
      <c r="I290" s="4">
        <f t="shared" si="32"/>
        <v>86.268660498228783</v>
      </c>
      <c r="J290" s="4">
        <f t="shared" si="33"/>
        <v>1.9250797145843421</v>
      </c>
      <c r="K290" s="4">
        <f t="shared" si="34"/>
        <v>8.5453341164878793E-2</v>
      </c>
      <c r="L290">
        <f t="shared" si="35"/>
        <v>283</v>
      </c>
      <c r="M290">
        <f t="shared" si="36"/>
        <v>1</v>
      </c>
      <c r="N290">
        <f t="shared" si="37"/>
        <v>1</v>
      </c>
      <c r="O290">
        <f t="shared" si="38"/>
        <v>1</v>
      </c>
    </row>
    <row r="291" spans="1:15" x14ac:dyDescent="0.3">
      <c r="A291">
        <v>462</v>
      </c>
      <c r="B291">
        <v>0.98226874599444558</v>
      </c>
      <c r="C291">
        <v>4.0192876979888305E-2</v>
      </c>
      <c r="D291" s="4">
        <f>-LN(B291)/F$3</f>
        <v>7.4543066570599038E-3</v>
      </c>
      <c r="E291" s="4">
        <f>-LN(C291)/D$4</f>
        <v>0.66959697679418817</v>
      </c>
      <c r="F291" s="8">
        <v>3</v>
      </c>
      <c r="G291" s="4">
        <v>84.265581749136629</v>
      </c>
      <c r="H291" s="4">
        <f>IF(G291&gt;MAX(I$8:I290),G291,MAX(I$8:I290))</f>
        <v>86.268660498228783</v>
      </c>
      <c r="I291" s="4">
        <f t="shared" si="32"/>
        <v>86.938257475022965</v>
      </c>
      <c r="J291" s="4">
        <f t="shared" si="33"/>
        <v>2.003078749092154</v>
      </c>
      <c r="K291" s="4">
        <f t="shared" si="34"/>
        <v>0.66959697679418184</v>
      </c>
      <c r="L291">
        <f t="shared" si="35"/>
        <v>284</v>
      </c>
      <c r="M291">
        <f t="shared" si="36"/>
        <v>1</v>
      </c>
      <c r="N291">
        <f t="shared" si="37"/>
        <v>1</v>
      </c>
      <c r="O291">
        <f t="shared" si="38"/>
        <v>1</v>
      </c>
    </row>
    <row r="292" spans="1:15" x14ac:dyDescent="0.3">
      <c r="A292">
        <v>110</v>
      </c>
      <c r="B292">
        <v>0.53813287759025852</v>
      </c>
      <c r="C292">
        <v>0.22327341532639547</v>
      </c>
      <c r="D292" s="4">
        <f>-LN(B292)/D$3</f>
        <v>0.86062467353813943</v>
      </c>
      <c r="E292" s="4">
        <f>-LN(C292)/B$4</f>
        <v>0.31236628767596408</v>
      </c>
      <c r="F292" s="8">
        <v>2</v>
      </c>
      <c r="G292" s="4">
        <v>84.965868182220106</v>
      </c>
      <c r="H292" s="4">
        <f>IF(G292&gt;MAX(I$8:I291),G292,MAX(I$8:I291))</f>
        <v>86.938257475022965</v>
      </c>
      <c r="I292" s="4">
        <f t="shared" si="32"/>
        <v>87.250623762698936</v>
      </c>
      <c r="J292" s="4">
        <f t="shared" si="33"/>
        <v>1.972389292802859</v>
      </c>
      <c r="K292" s="4">
        <f t="shared" si="34"/>
        <v>0.31236628767597097</v>
      </c>
      <c r="L292">
        <f t="shared" si="35"/>
        <v>285</v>
      </c>
      <c r="M292">
        <f t="shared" si="36"/>
        <v>1</v>
      </c>
      <c r="N292">
        <f t="shared" si="37"/>
        <v>1</v>
      </c>
      <c r="O292">
        <f t="shared" si="38"/>
        <v>1</v>
      </c>
    </row>
    <row r="293" spans="1:15" x14ac:dyDescent="0.3">
      <c r="A293">
        <v>463</v>
      </c>
      <c r="B293">
        <v>0.10736411633655812</v>
      </c>
      <c r="C293">
        <v>0.32126834925382242</v>
      </c>
      <c r="D293" s="4">
        <f>-LN(B293)/F$3</f>
        <v>0.92980386044078345</v>
      </c>
      <c r="E293" s="4">
        <f>-LN(C293)/D$4</f>
        <v>0.23655802627167902</v>
      </c>
      <c r="F293" s="8">
        <v>3</v>
      </c>
      <c r="G293" s="4">
        <v>85.195385609577414</v>
      </c>
      <c r="H293" s="4">
        <f>IF(G293&gt;MAX(I$8:I292),G293,MAX(I$8:I292))</f>
        <v>87.250623762698936</v>
      </c>
      <c r="I293" s="4">
        <f t="shared" si="32"/>
        <v>87.487181788970616</v>
      </c>
      <c r="J293" s="4">
        <f t="shared" si="33"/>
        <v>2.0552381531215218</v>
      </c>
      <c r="K293" s="4">
        <f t="shared" si="34"/>
        <v>0.23655802627168043</v>
      </c>
      <c r="L293">
        <f t="shared" si="35"/>
        <v>286</v>
      </c>
      <c r="M293">
        <f t="shared" si="36"/>
        <v>1</v>
      </c>
      <c r="N293">
        <f t="shared" si="37"/>
        <v>1</v>
      </c>
      <c r="O293">
        <f t="shared" si="38"/>
        <v>1</v>
      </c>
    </row>
    <row r="294" spans="1:15" x14ac:dyDescent="0.3">
      <c r="A294">
        <v>111</v>
      </c>
      <c r="B294">
        <v>0.63093966490676601</v>
      </c>
      <c r="C294">
        <v>0.12939848017822811</v>
      </c>
      <c r="D294" s="4">
        <f>-LN(B294)/D$3</f>
        <v>0.63964588781521348</v>
      </c>
      <c r="E294" s="4">
        <f>-LN(C294)/B$4</f>
        <v>0.42601221711028758</v>
      </c>
      <c r="F294" s="8">
        <v>2</v>
      </c>
      <c r="G294" s="4">
        <v>85.605514070035326</v>
      </c>
      <c r="H294" s="4">
        <f>IF(G294&gt;MAX(I$8:I293),G294,MAX(I$8:I293))</f>
        <v>87.487181788970616</v>
      </c>
      <c r="I294" s="4">
        <f t="shared" si="32"/>
        <v>87.9131940060809</v>
      </c>
      <c r="J294" s="4">
        <f t="shared" si="33"/>
        <v>1.8816677189352902</v>
      </c>
      <c r="K294" s="4">
        <f t="shared" si="34"/>
        <v>0.42601221711028359</v>
      </c>
      <c r="L294">
        <f t="shared" si="35"/>
        <v>287</v>
      </c>
      <c r="M294">
        <f t="shared" si="36"/>
        <v>1</v>
      </c>
      <c r="N294">
        <f t="shared" si="37"/>
        <v>1</v>
      </c>
      <c r="O294">
        <f t="shared" si="38"/>
        <v>1</v>
      </c>
    </row>
    <row r="295" spans="1:15" x14ac:dyDescent="0.3">
      <c r="A295">
        <v>464</v>
      </c>
      <c r="B295">
        <v>0.31339457380901514</v>
      </c>
      <c r="C295">
        <v>0.40818506424146245</v>
      </c>
      <c r="D295" s="4">
        <f>-LN(B295)/F$3</f>
        <v>0.48345510964878707</v>
      </c>
      <c r="E295" s="4">
        <f>-LN(C295)/D$4</f>
        <v>0.18667387887316181</v>
      </c>
      <c r="F295" s="8">
        <v>3</v>
      </c>
      <c r="G295" s="4">
        <v>85.678840719226201</v>
      </c>
      <c r="H295" s="4">
        <f>IF(G295&gt;MAX(I$8:I294),G295,MAX(I$8:I294))</f>
        <v>87.9131940060809</v>
      </c>
      <c r="I295" s="4">
        <f t="shared" si="32"/>
        <v>88.099867884954065</v>
      </c>
      <c r="J295" s="4">
        <f t="shared" si="33"/>
        <v>2.2343532868546987</v>
      </c>
      <c r="K295" s="4">
        <f t="shared" si="34"/>
        <v>0.18667387887316522</v>
      </c>
      <c r="L295">
        <f t="shared" si="35"/>
        <v>288</v>
      </c>
      <c r="M295">
        <f t="shared" si="36"/>
        <v>1</v>
      </c>
      <c r="N295">
        <f t="shared" si="37"/>
        <v>1</v>
      </c>
      <c r="O295">
        <f t="shared" si="38"/>
        <v>1</v>
      </c>
    </row>
    <row r="296" spans="1:15" x14ac:dyDescent="0.3">
      <c r="A296">
        <v>465</v>
      </c>
      <c r="B296">
        <v>6.0029908139286478E-2</v>
      </c>
      <c r="C296">
        <v>0.36640522476882231</v>
      </c>
      <c r="D296" s="4">
        <f>-LN(B296)/F$3</f>
        <v>1.1720468216526354</v>
      </c>
      <c r="E296" s="4">
        <f>-LN(C296)/D$4</f>
        <v>0.2091698721965824</v>
      </c>
      <c r="F296" s="8">
        <v>3</v>
      </c>
      <c r="G296" s="4">
        <v>86.85088754087883</v>
      </c>
      <c r="H296" s="4">
        <f>IF(G296&gt;MAX(I$8:I295),G296,MAX(I$8:I295))</f>
        <v>88.099867884954065</v>
      </c>
      <c r="I296" s="4">
        <f t="shared" si="32"/>
        <v>88.309037757150648</v>
      </c>
      <c r="J296" s="4">
        <f t="shared" si="33"/>
        <v>1.2489803440752354</v>
      </c>
      <c r="K296" s="4">
        <f t="shared" si="34"/>
        <v>0.20916987219658267</v>
      </c>
      <c r="L296">
        <f t="shared" si="35"/>
        <v>289</v>
      </c>
      <c r="M296">
        <f t="shared" si="36"/>
        <v>1</v>
      </c>
      <c r="N296">
        <f t="shared" si="37"/>
        <v>1</v>
      </c>
      <c r="O296">
        <f t="shared" si="38"/>
        <v>1</v>
      </c>
    </row>
    <row r="297" spans="1:15" x14ac:dyDescent="0.3">
      <c r="A297">
        <v>466</v>
      </c>
      <c r="B297">
        <v>0.89928891872920924</v>
      </c>
      <c r="C297">
        <v>0.30722983489486372</v>
      </c>
      <c r="D297" s="4">
        <f>-LN(B297)/F$3</f>
        <v>4.4229549268561194E-2</v>
      </c>
      <c r="E297" s="4">
        <f>-LN(C297)/D$4</f>
        <v>0.24586649242207517</v>
      </c>
      <c r="F297" s="8">
        <v>3</v>
      </c>
      <c r="G297" s="4">
        <v>86.895117090147394</v>
      </c>
      <c r="H297" s="4">
        <f>IF(G297&gt;MAX(I$8:I296),G297,MAX(I$8:I296))</f>
        <v>88.309037757150648</v>
      </c>
      <c r="I297" s="4">
        <f t="shared" si="32"/>
        <v>88.554904249572729</v>
      </c>
      <c r="J297" s="4">
        <f t="shared" si="33"/>
        <v>1.4139206670032536</v>
      </c>
      <c r="K297" s="4">
        <f t="shared" si="34"/>
        <v>0.24586649242208125</v>
      </c>
      <c r="L297">
        <f t="shared" si="35"/>
        <v>290</v>
      </c>
      <c r="M297">
        <f t="shared" si="36"/>
        <v>1</v>
      </c>
      <c r="N297">
        <f t="shared" si="37"/>
        <v>1</v>
      </c>
      <c r="O297">
        <f t="shared" si="38"/>
        <v>1</v>
      </c>
    </row>
    <row r="298" spans="1:15" x14ac:dyDescent="0.3">
      <c r="A298">
        <v>467</v>
      </c>
      <c r="B298">
        <v>0.12414929654835657</v>
      </c>
      <c r="C298">
        <v>0.12161626026184881</v>
      </c>
      <c r="D298" s="4">
        <f>-LN(B298)/F$3</f>
        <v>0.86927934716122224</v>
      </c>
      <c r="E298" s="4">
        <f>-LN(C298)/D$4</f>
        <v>0.43893429148563923</v>
      </c>
      <c r="F298" s="8">
        <v>3</v>
      </c>
      <c r="G298" s="4">
        <v>87.764396437308619</v>
      </c>
      <c r="H298" s="4">
        <f>IF(G298&gt;MAX(I$8:I297),G298,MAX(I$8:I297))</f>
        <v>88.554904249572729</v>
      </c>
      <c r="I298" s="4">
        <f t="shared" si="32"/>
        <v>88.993838541058366</v>
      </c>
      <c r="J298" s="4">
        <f t="shared" si="33"/>
        <v>0.79050781226411004</v>
      </c>
      <c r="K298" s="4">
        <f t="shared" si="34"/>
        <v>0.43893429148563712</v>
      </c>
      <c r="L298">
        <f t="shared" si="35"/>
        <v>291</v>
      </c>
      <c r="M298">
        <f t="shared" si="36"/>
        <v>1</v>
      </c>
      <c r="N298">
        <f t="shared" si="37"/>
        <v>1</v>
      </c>
      <c r="O298">
        <f t="shared" si="38"/>
        <v>1</v>
      </c>
    </row>
    <row r="299" spans="1:15" x14ac:dyDescent="0.3">
      <c r="A299">
        <v>468</v>
      </c>
      <c r="B299">
        <v>0.78167058320871607</v>
      </c>
      <c r="C299">
        <v>1.718192083498642E-2</v>
      </c>
      <c r="D299" s="4">
        <f>-LN(B299)/F$3</f>
        <v>0.10263411511702658</v>
      </c>
      <c r="E299" s="4">
        <f>-LN(C299)/D$4</f>
        <v>0.84664532546160287</v>
      </c>
      <c r="F299" s="8">
        <v>3</v>
      </c>
      <c r="G299" s="4">
        <v>87.867030552425646</v>
      </c>
      <c r="H299" s="4">
        <f>IF(G299&gt;MAX(I$8:I298),G299,MAX(I$8:I298))</f>
        <v>88.993838541058366</v>
      </c>
      <c r="I299" s="4">
        <f t="shared" si="32"/>
        <v>89.840483866519975</v>
      </c>
      <c r="J299" s="4">
        <f t="shared" si="33"/>
        <v>1.12680798863272</v>
      </c>
      <c r="K299" s="4">
        <f t="shared" si="34"/>
        <v>0.84664532546160842</v>
      </c>
      <c r="L299">
        <f t="shared" si="35"/>
        <v>292</v>
      </c>
      <c r="M299">
        <f t="shared" si="36"/>
        <v>1</v>
      </c>
      <c r="N299">
        <f t="shared" si="37"/>
        <v>1</v>
      </c>
      <c r="O299">
        <f t="shared" si="38"/>
        <v>1</v>
      </c>
    </row>
    <row r="300" spans="1:15" x14ac:dyDescent="0.3">
      <c r="A300">
        <v>112</v>
      </c>
      <c r="B300">
        <v>0.18478957487716299</v>
      </c>
      <c r="C300">
        <v>0.11481063264870144</v>
      </c>
      <c r="D300" s="4">
        <f>-LN(B300)/D$3</f>
        <v>2.3451910199558212</v>
      </c>
      <c r="E300" s="4">
        <f>-LN(C300)/B$4</f>
        <v>0.45093149593633503</v>
      </c>
      <c r="F300" s="8">
        <v>2</v>
      </c>
      <c r="G300" s="4">
        <v>87.950705089991146</v>
      </c>
      <c r="H300" s="4">
        <f>IF(G300&gt;MAX(I$8:I299),G300,MAX(I$8:I299))</f>
        <v>89.840483866519975</v>
      </c>
      <c r="I300" s="4">
        <f t="shared" si="32"/>
        <v>90.291415362456306</v>
      </c>
      <c r="J300" s="4">
        <f t="shared" si="33"/>
        <v>1.8897787765288285</v>
      </c>
      <c r="K300" s="4">
        <f t="shared" si="34"/>
        <v>0.45093149593633086</v>
      </c>
      <c r="L300">
        <f t="shared" si="35"/>
        <v>293</v>
      </c>
      <c r="M300">
        <f t="shared" si="36"/>
        <v>1</v>
      </c>
      <c r="N300">
        <f t="shared" si="37"/>
        <v>1</v>
      </c>
      <c r="O300">
        <f t="shared" si="38"/>
        <v>1</v>
      </c>
    </row>
    <row r="301" spans="1:15" x14ac:dyDescent="0.3">
      <c r="A301">
        <v>469</v>
      </c>
      <c r="B301">
        <v>0.63240455336161383</v>
      </c>
      <c r="C301">
        <v>6.5889461958677939E-2</v>
      </c>
      <c r="D301" s="4">
        <f>-LN(B301)/F$3</f>
        <v>0.19092748897653616</v>
      </c>
      <c r="E301" s="4">
        <f>-LN(C301)/D$4</f>
        <v>0.56662015830012014</v>
      </c>
      <c r="F301" s="8">
        <v>3</v>
      </c>
      <c r="G301" s="4">
        <v>88.057958041402188</v>
      </c>
      <c r="H301" s="4">
        <f>IF(G301&gt;MAX(I$8:I300),G301,MAX(I$8:I300))</f>
        <v>90.291415362456306</v>
      </c>
      <c r="I301" s="4">
        <f t="shared" si="32"/>
        <v>90.858035520756431</v>
      </c>
      <c r="J301" s="4">
        <f t="shared" si="33"/>
        <v>2.233457321054118</v>
      </c>
      <c r="K301" s="4">
        <f t="shared" si="34"/>
        <v>0.56662015830012535</v>
      </c>
      <c r="L301">
        <f t="shared" si="35"/>
        <v>294</v>
      </c>
      <c r="M301">
        <f t="shared" si="36"/>
        <v>1</v>
      </c>
      <c r="N301">
        <f t="shared" si="37"/>
        <v>1</v>
      </c>
      <c r="O301">
        <f t="shared" si="38"/>
        <v>1</v>
      </c>
    </row>
    <row r="302" spans="1:15" x14ac:dyDescent="0.3">
      <c r="A302">
        <v>470</v>
      </c>
      <c r="B302">
        <v>0.65105136265144814</v>
      </c>
      <c r="C302">
        <v>0.9591967528305918</v>
      </c>
      <c r="D302" s="4">
        <f>-LN(B302)/F$3</f>
        <v>0.17881947575156509</v>
      </c>
      <c r="E302" s="4">
        <f>-LN(C302)/D$4</f>
        <v>8.6789709507855313E-3</v>
      </c>
      <c r="F302" s="8">
        <v>3</v>
      </c>
      <c r="G302" s="4">
        <v>88.236777517153755</v>
      </c>
      <c r="H302" s="4">
        <f>IF(G302&gt;MAX(I$8:I301),G302,MAX(I$8:I301))</f>
        <v>90.858035520756431</v>
      </c>
      <c r="I302" s="4">
        <f t="shared" si="32"/>
        <v>90.866714491707214</v>
      </c>
      <c r="J302" s="4">
        <f t="shared" si="33"/>
        <v>2.6212580036026765</v>
      </c>
      <c r="K302" s="4">
        <f t="shared" si="34"/>
        <v>8.6789709507826274E-3</v>
      </c>
      <c r="L302">
        <f t="shared" si="35"/>
        <v>295</v>
      </c>
      <c r="M302">
        <f t="shared" si="36"/>
        <v>1</v>
      </c>
      <c r="N302">
        <f t="shared" si="37"/>
        <v>1</v>
      </c>
      <c r="O302">
        <f t="shared" si="38"/>
        <v>1</v>
      </c>
    </row>
    <row r="303" spans="1:15" x14ac:dyDescent="0.3">
      <c r="A303">
        <v>471</v>
      </c>
      <c r="B303">
        <v>0.26102481154820401</v>
      </c>
      <c r="C303">
        <v>0.92422254097109902</v>
      </c>
      <c r="D303" s="4">
        <f>-LN(B303)/F$3</f>
        <v>0.55964158865608427</v>
      </c>
      <c r="E303" s="4">
        <f>-LN(C303)/D$4</f>
        <v>1.6417164819205538E-2</v>
      </c>
      <c r="F303" s="8">
        <v>3</v>
      </c>
      <c r="G303" s="4">
        <v>88.796419105809832</v>
      </c>
      <c r="H303" s="4">
        <f>IF(G303&gt;MAX(I$8:I302),G303,MAX(I$8:I302))</f>
        <v>90.866714491707214</v>
      </c>
      <c r="I303" s="4">
        <f t="shared" si="32"/>
        <v>90.883131656526416</v>
      </c>
      <c r="J303" s="4">
        <f t="shared" si="33"/>
        <v>2.0702953858973814</v>
      </c>
      <c r="K303" s="4">
        <f t="shared" si="34"/>
        <v>1.6417164819202412E-2</v>
      </c>
      <c r="L303">
        <f t="shared" si="35"/>
        <v>296</v>
      </c>
      <c r="M303">
        <f t="shared" si="36"/>
        <v>1</v>
      </c>
      <c r="N303">
        <f t="shared" si="37"/>
        <v>1</v>
      </c>
      <c r="O303">
        <f t="shared" si="38"/>
        <v>1</v>
      </c>
    </row>
    <row r="304" spans="1:15" x14ac:dyDescent="0.3">
      <c r="A304">
        <v>472</v>
      </c>
      <c r="B304">
        <v>0.79808954130680254</v>
      </c>
      <c r="C304">
        <v>0.30509353923154392</v>
      </c>
      <c r="D304" s="4">
        <f>-LN(B304)/F$3</f>
        <v>9.3972700281540922E-2</v>
      </c>
      <c r="E304" s="4">
        <f>-LN(C304)/D$4</f>
        <v>0.24732017987254232</v>
      </c>
      <c r="F304" s="8">
        <v>3</v>
      </c>
      <c r="G304" s="4">
        <v>88.890391806091372</v>
      </c>
      <c r="H304" s="4">
        <f>IF(G304&gt;MAX(I$8:I303),G304,MAX(I$8:I303))</f>
        <v>90.883131656526416</v>
      </c>
      <c r="I304" s="4">
        <f t="shared" si="32"/>
        <v>91.130451836398962</v>
      </c>
      <c r="J304" s="4">
        <f t="shared" si="33"/>
        <v>1.9927398504350435</v>
      </c>
      <c r="K304" s="4">
        <f t="shared" si="34"/>
        <v>0.24732017987254551</v>
      </c>
      <c r="L304">
        <f t="shared" si="35"/>
        <v>297</v>
      </c>
      <c r="M304">
        <f t="shared" si="36"/>
        <v>1</v>
      </c>
      <c r="N304">
        <f t="shared" si="37"/>
        <v>1</v>
      </c>
      <c r="O304">
        <f t="shared" si="38"/>
        <v>1</v>
      </c>
    </row>
    <row r="305" spans="1:15" x14ac:dyDescent="0.3">
      <c r="A305">
        <v>20</v>
      </c>
      <c r="B305">
        <v>2.2858363597521896E-2</v>
      </c>
      <c r="C305">
        <v>5.2186651203955201E-2</v>
      </c>
      <c r="D305" s="4">
        <f>-LN(B305)/B$3</f>
        <v>15.743492528492352</v>
      </c>
      <c r="E305" s="4">
        <f>-LN(C305)/B$4</f>
        <v>0.6151934460122247</v>
      </c>
      <c r="F305" s="8">
        <v>1</v>
      </c>
      <c r="G305" s="4">
        <v>88.980688080085827</v>
      </c>
      <c r="H305" s="4">
        <f>IF(G305&gt;MAX(I$8:I304),G305,MAX(I$8:I304))</f>
        <v>91.130451836398962</v>
      </c>
      <c r="I305" s="4">
        <f t="shared" si="32"/>
        <v>91.745645282411189</v>
      </c>
      <c r="J305" s="4">
        <f t="shared" si="33"/>
        <v>2.1497637563131349</v>
      </c>
      <c r="K305" s="4">
        <f t="shared" si="34"/>
        <v>0.6151934460122277</v>
      </c>
      <c r="L305">
        <f t="shared" si="35"/>
        <v>298</v>
      </c>
      <c r="M305">
        <f t="shared" si="36"/>
        <v>1</v>
      </c>
      <c r="N305">
        <f t="shared" si="37"/>
        <v>1</v>
      </c>
      <c r="O305">
        <f t="shared" si="38"/>
        <v>1</v>
      </c>
    </row>
    <row r="306" spans="1:15" x14ac:dyDescent="0.3">
      <c r="A306">
        <v>473</v>
      </c>
      <c r="B306">
        <v>0.49147007660145881</v>
      </c>
      <c r="C306">
        <v>0.2032532731101413</v>
      </c>
      <c r="D306" s="4">
        <f>-LN(B306)/F$3</f>
        <v>0.29598092626489853</v>
      </c>
      <c r="E306" s="4">
        <f>-LN(C306)/D$4</f>
        <v>0.3319380055876977</v>
      </c>
      <c r="F306" s="8">
        <v>3</v>
      </c>
      <c r="G306" s="4">
        <v>89.186372732356276</v>
      </c>
      <c r="H306" s="4">
        <f>IF(G306&gt;MAX(I$8:I305),G306,MAX(I$8:I305))</f>
        <v>91.745645282411189</v>
      </c>
      <c r="I306" s="4">
        <f t="shared" si="32"/>
        <v>92.077583287998891</v>
      </c>
      <c r="J306" s="4">
        <f t="shared" si="33"/>
        <v>2.5592725500549136</v>
      </c>
      <c r="K306" s="4">
        <f t="shared" si="34"/>
        <v>0.33193800558770192</v>
      </c>
      <c r="L306">
        <f t="shared" si="35"/>
        <v>299</v>
      </c>
      <c r="M306">
        <f t="shared" si="36"/>
        <v>1</v>
      </c>
      <c r="N306">
        <f t="shared" si="37"/>
        <v>1</v>
      </c>
      <c r="O306">
        <f t="shared" si="38"/>
        <v>1</v>
      </c>
    </row>
    <row r="307" spans="1:15" x14ac:dyDescent="0.3">
      <c r="A307">
        <v>474</v>
      </c>
      <c r="B307">
        <v>0.78038880581072423</v>
      </c>
      <c r="C307">
        <v>0.28031250953703424</v>
      </c>
      <c r="D307" s="4">
        <f>-LN(B307)/F$3</f>
        <v>0.10331792271032836</v>
      </c>
      <c r="E307" s="4">
        <f>-LN(C307)/D$4</f>
        <v>0.26496879014711622</v>
      </c>
      <c r="F307" s="8">
        <v>3</v>
      </c>
      <c r="G307" s="4">
        <v>89.289690655066607</v>
      </c>
      <c r="H307" s="4">
        <f>IF(G307&gt;MAX(I$8:I306),G307,MAX(I$8:I306))</f>
        <v>92.077583287998891</v>
      </c>
      <c r="I307" s="4">
        <f t="shared" si="32"/>
        <v>92.342552078146014</v>
      </c>
      <c r="J307" s="4">
        <f t="shared" si="33"/>
        <v>2.7878926329322837</v>
      </c>
      <c r="K307" s="4">
        <f t="shared" si="34"/>
        <v>0.26496879014712249</v>
      </c>
      <c r="L307">
        <f t="shared" si="35"/>
        <v>300</v>
      </c>
      <c r="M307">
        <f t="shared" si="36"/>
        <v>1</v>
      </c>
      <c r="N307">
        <f t="shared" si="37"/>
        <v>1</v>
      </c>
      <c r="O307">
        <f t="shared" si="38"/>
        <v>1</v>
      </c>
    </row>
    <row r="308" spans="1:15" x14ac:dyDescent="0.3">
      <c r="A308">
        <v>475</v>
      </c>
      <c r="B308">
        <v>0.45829645680104986</v>
      </c>
      <c r="C308">
        <v>0.55232398449659714</v>
      </c>
      <c r="D308" s="4">
        <f>-LN(B308)/F$3</f>
        <v>0.32509959111462633</v>
      </c>
      <c r="E308" s="4">
        <f>-LN(C308)/D$4</f>
        <v>0.12367093259256362</v>
      </c>
      <c r="F308" s="8">
        <v>3</v>
      </c>
      <c r="G308" s="4">
        <v>89.614790246181229</v>
      </c>
      <c r="H308" s="4">
        <f>IF(G308&gt;MAX(I$8:I307),G308,MAX(I$8:I307))</f>
        <v>92.342552078146014</v>
      </c>
      <c r="I308" s="4">
        <f t="shared" si="32"/>
        <v>92.466223010738574</v>
      </c>
      <c r="J308" s="4">
        <f t="shared" si="33"/>
        <v>2.7277618319647843</v>
      </c>
      <c r="K308" s="4">
        <f t="shared" si="34"/>
        <v>0.12367093259256023</v>
      </c>
      <c r="L308">
        <f t="shared" si="35"/>
        <v>301</v>
      </c>
      <c r="M308">
        <f t="shared" si="36"/>
        <v>1</v>
      </c>
      <c r="N308">
        <f t="shared" si="37"/>
        <v>1</v>
      </c>
      <c r="O308">
        <f t="shared" si="38"/>
        <v>1</v>
      </c>
    </row>
    <row r="309" spans="1:15" x14ac:dyDescent="0.3">
      <c r="A309">
        <v>476</v>
      </c>
      <c r="B309">
        <v>0.33518478957487718</v>
      </c>
      <c r="C309">
        <v>0.27307962279122289</v>
      </c>
      <c r="D309" s="4">
        <f>-LN(B309)/F$3</f>
        <v>0.45544720356959917</v>
      </c>
      <c r="E309" s="4">
        <f>-LN(C309)/D$4</f>
        <v>0.27041497244695079</v>
      </c>
      <c r="F309" s="8">
        <v>3</v>
      </c>
      <c r="G309" s="4">
        <v>90.070237449750834</v>
      </c>
      <c r="H309" s="4">
        <f>IF(G309&gt;MAX(I$8:I308),G309,MAX(I$8:I308))</f>
        <v>92.466223010738574</v>
      </c>
      <c r="I309" s="4">
        <f t="shared" si="32"/>
        <v>92.736637983185531</v>
      </c>
      <c r="J309" s="4">
        <f t="shared" si="33"/>
        <v>2.3959855609877394</v>
      </c>
      <c r="K309" s="4">
        <f t="shared" si="34"/>
        <v>0.27041497244695734</v>
      </c>
      <c r="L309">
        <f t="shared" si="35"/>
        <v>302</v>
      </c>
      <c r="M309">
        <f t="shared" si="36"/>
        <v>1</v>
      </c>
      <c r="N309">
        <f t="shared" si="37"/>
        <v>1</v>
      </c>
      <c r="O309">
        <f t="shared" si="38"/>
        <v>1</v>
      </c>
    </row>
    <row r="310" spans="1:15" x14ac:dyDescent="0.3">
      <c r="A310">
        <v>477</v>
      </c>
      <c r="B310">
        <v>0.83935056611835079</v>
      </c>
      <c r="C310">
        <v>0.86123233741264071</v>
      </c>
      <c r="D310" s="4">
        <f>-LN(B310)/F$3</f>
        <v>7.2969509059004498E-2</v>
      </c>
      <c r="E310" s="4">
        <f>-LN(C310)/D$4</f>
        <v>3.1123117697620616E-2</v>
      </c>
      <c r="F310" s="8">
        <v>3</v>
      </c>
      <c r="G310" s="4">
        <v>90.143206958809841</v>
      </c>
      <c r="H310" s="4">
        <f>IF(G310&gt;MAX(I$8:I309),G310,MAX(I$8:I309))</f>
        <v>92.736637983185531</v>
      </c>
      <c r="I310" s="4">
        <f t="shared" si="32"/>
        <v>92.767761100883149</v>
      </c>
      <c r="J310" s="4">
        <f t="shared" si="33"/>
        <v>2.5934310243756897</v>
      </c>
      <c r="K310" s="4">
        <f t="shared" si="34"/>
        <v>3.1123117697617886E-2</v>
      </c>
      <c r="L310">
        <f t="shared" si="35"/>
        <v>303</v>
      </c>
      <c r="M310">
        <f t="shared" si="36"/>
        <v>1</v>
      </c>
      <c r="N310">
        <f t="shared" si="37"/>
        <v>1</v>
      </c>
      <c r="O310">
        <f t="shared" si="38"/>
        <v>1</v>
      </c>
    </row>
    <row r="311" spans="1:15" x14ac:dyDescent="0.3">
      <c r="A311">
        <v>478</v>
      </c>
      <c r="B311">
        <v>0.8222602008117923</v>
      </c>
      <c r="C311">
        <v>0.26294747764519183</v>
      </c>
      <c r="D311" s="4">
        <f>-LN(B311)/F$3</f>
        <v>8.1540995006801884E-2</v>
      </c>
      <c r="E311" s="4">
        <f>-LN(C311)/D$4</f>
        <v>0.2782918690664915</v>
      </c>
      <c r="F311" s="8">
        <v>3</v>
      </c>
      <c r="G311" s="4">
        <v>90.224747953816646</v>
      </c>
      <c r="H311" s="4">
        <f>IF(G311&gt;MAX(I$8:I310),G311,MAX(I$8:I310))</f>
        <v>92.767761100883149</v>
      </c>
      <c r="I311" s="4">
        <f t="shared" si="32"/>
        <v>93.046052969949642</v>
      </c>
      <c r="J311" s="4">
        <f t="shared" si="33"/>
        <v>2.5430131470665032</v>
      </c>
      <c r="K311" s="4">
        <f t="shared" si="34"/>
        <v>0.27829186906649284</v>
      </c>
      <c r="L311">
        <f t="shared" si="35"/>
        <v>304</v>
      </c>
      <c r="M311">
        <f t="shared" si="36"/>
        <v>1</v>
      </c>
      <c r="N311">
        <f t="shared" si="37"/>
        <v>1</v>
      </c>
      <c r="O311">
        <f t="shared" si="38"/>
        <v>1</v>
      </c>
    </row>
    <row r="312" spans="1:15" x14ac:dyDescent="0.3">
      <c r="A312">
        <v>479</v>
      </c>
      <c r="B312">
        <v>0.18781090731528671</v>
      </c>
      <c r="C312">
        <v>0.80693990905484181</v>
      </c>
      <c r="D312" s="4">
        <f>-LN(B312)/F$3</f>
        <v>0.69679984769724868</v>
      </c>
      <c r="E312" s="4">
        <f>-LN(C312)/D$4</f>
        <v>4.4688765754661117E-2</v>
      </c>
      <c r="F312" s="8">
        <v>3</v>
      </c>
      <c r="G312" s="4">
        <v>90.921547801513896</v>
      </c>
      <c r="H312" s="4">
        <f>IF(G312&gt;MAX(I$8:I311),G312,MAX(I$8:I311))</f>
        <v>93.046052969949642</v>
      </c>
      <c r="I312" s="4">
        <f t="shared" si="32"/>
        <v>93.090741735704299</v>
      </c>
      <c r="J312" s="4">
        <f t="shared" si="33"/>
        <v>2.1245051684357463</v>
      </c>
      <c r="K312" s="4">
        <f t="shared" si="34"/>
        <v>4.4688765754656856E-2</v>
      </c>
      <c r="L312">
        <f t="shared" si="35"/>
        <v>305</v>
      </c>
      <c r="M312">
        <f t="shared" si="36"/>
        <v>1</v>
      </c>
      <c r="N312">
        <f t="shared" si="37"/>
        <v>1</v>
      </c>
      <c r="O312">
        <f t="shared" si="38"/>
        <v>1</v>
      </c>
    </row>
    <row r="313" spans="1:15" x14ac:dyDescent="0.3">
      <c r="A313">
        <v>480</v>
      </c>
      <c r="B313">
        <v>0.24726096377452925</v>
      </c>
      <c r="C313">
        <v>0.68489638966032895</v>
      </c>
      <c r="D313" s="4">
        <f>-LN(B313)/F$3</f>
        <v>0.58221290274697846</v>
      </c>
      <c r="E313" s="4">
        <f>-LN(C313)/D$4</f>
        <v>7.8851605860535912E-2</v>
      </c>
      <c r="F313" s="8">
        <v>3</v>
      </c>
      <c r="G313" s="4">
        <v>91.50376070426087</v>
      </c>
      <c r="H313" s="4">
        <f>IF(G313&gt;MAX(I$8:I312),G313,MAX(I$8:I312))</f>
        <v>93.090741735704299</v>
      </c>
      <c r="I313" s="4">
        <f t="shared" si="32"/>
        <v>93.169593341564834</v>
      </c>
      <c r="J313" s="4">
        <f t="shared" si="33"/>
        <v>1.5869810314434289</v>
      </c>
      <c r="K313" s="4">
        <f t="shared" si="34"/>
        <v>7.8851605860535301E-2</v>
      </c>
      <c r="L313">
        <f t="shared" si="35"/>
        <v>306</v>
      </c>
      <c r="M313">
        <f t="shared" si="36"/>
        <v>1</v>
      </c>
      <c r="N313">
        <f t="shared" si="37"/>
        <v>1</v>
      </c>
      <c r="O313">
        <f t="shared" si="38"/>
        <v>1</v>
      </c>
    </row>
    <row r="314" spans="1:15" x14ac:dyDescent="0.3">
      <c r="A314">
        <v>113</v>
      </c>
      <c r="B314">
        <v>7.2664571062349317E-2</v>
      </c>
      <c r="C314">
        <v>0.24408703878902555</v>
      </c>
      <c r="D314" s="4">
        <f>-LN(B314)/D$3</f>
        <v>3.6415296442618348</v>
      </c>
      <c r="E314" s="4">
        <f>-LN(C314)/B$4</f>
        <v>0.29379800019762919</v>
      </c>
      <c r="F314" s="8">
        <v>2</v>
      </c>
      <c r="G314" s="4">
        <v>91.592234734252983</v>
      </c>
      <c r="H314" s="4">
        <f>IF(G314&gt;MAX(I$8:I313),G314,MAX(I$8:I313))</f>
        <v>93.169593341564834</v>
      </c>
      <c r="I314" s="4">
        <f t="shared" si="32"/>
        <v>93.46339134176246</v>
      </c>
      <c r="J314" s="4">
        <f t="shared" si="33"/>
        <v>1.5773586073118508</v>
      </c>
      <c r="K314" s="4">
        <f t="shared" si="34"/>
        <v>0.2937980001976257</v>
      </c>
      <c r="L314">
        <f t="shared" si="35"/>
        <v>307</v>
      </c>
      <c r="M314">
        <f t="shared" si="36"/>
        <v>1</v>
      </c>
      <c r="N314">
        <f t="shared" si="37"/>
        <v>1</v>
      </c>
      <c r="O314">
        <f t="shared" si="38"/>
        <v>1</v>
      </c>
    </row>
    <row r="315" spans="1:15" x14ac:dyDescent="0.3">
      <c r="A315">
        <v>481</v>
      </c>
      <c r="B315">
        <v>0.80297250282296218</v>
      </c>
      <c r="C315">
        <v>0.74925992614520709</v>
      </c>
      <c r="D315" s="4">
        <f>-LN(B315)/F$3</f>
        <v>9.1431170283960542E-2</v>
      </c>
      <c r="E315" s="4">
        <f>-LN(C315)/D$4</f>
        <v>6.0139442659319878E-2</v>
      </c>
      <c r="F315" s="8">
        <v>3</v>
      </c>
      <c r="G315" s="4">
        <v>91.595191874544824</v>
      </c>
      <c r="H315" s="4">
        <f>IF(G315&gt;MAX(I$8:I314),G315,MAX(I$8:I314))</f>
        <v>93.46339134176246</v>
      </c>
      <c r="I315" s="4">
        <f t="shared" si="32"/>
        <v>93.52353078442178</v>
      </c>
      <c r="J315" s="4">
        <f t="shared" si="33"/>
        <v>1.8681994672176359</v>
      </c>
      <c r="K315" s="4">
        <f t="shared" si="34"/>
        <v>6.0139442659320252E-2</v>
      </c>
      <c r="L315">
        <f t="shared" si="35"/>
        <v>308</v>
      </c>
      <c r="M315">
        <f t="shared" si="36"/>
        <v>1</v>
      </c>
      <c r="N315">
        <f t="shared" si="37"/>
        <v>1</v>
      </c>
      <c r="O315">
        <f t="shared" si="38"/>
        <v>1</v>
      </c>
    </row>
    <row r="316" spans="1:15" x14ac:dyDescent="0.3">
      <c r="A316">
        <v>482</v>
      </c>
      <c r="B316">
        <v>0.82570879238257999</v>
      </c>
      <c r="C316">
        <v>0.27741325113681448</v>
      </c>
      <c r="D316" s="4">
        <f>-LN(B316)/F$3</f>
        <v>7.9797133007092666E-2</v>
      </c>
      <c r="E316" s="4">
        <f>-LN(C316)/D$4</f>
        <v>0.26713479232997073</v>
      </c>
      <c r="F316" s="8">
        <v>3</v>
      </c>
      <c r="G316" s="4">
        <v>91.674989007551915</v>
      </c>
      <c r="H316" s="4">
        <f>IF(G316&gt;MAX(I$8:I315),G316,MAX(I$8:I315))</f>
        <v>93.52353078442178</v>
      </c>
      <c r="I316" s="4">
        <f t="shared" si="32"/>
        <v>93.790665576751749</v>
      </c>
      <c r="J316" s="4">
        <f t="shared" si="33"/>
        <v>1.8485417768698653</v>
      </c>
      <c r="K316" s="4">
        <f t="shared" si="34"/>
        <v>0.26713479232996917</v>
      </c>
      <c r="L316">
        <f t="shared" si="35"/>
        <v>309</v>
      </c>
      <c r="M316">
        <f t="shared" si="36"/>
        <v>1</v>
      </c>
      <c r="N316">
        <f t="shared" si="37"/>
        <v>1</v>
      </c>
      <c r="O316">
        <f t="shared" si="38"/>
        <v>1</v>
      </c>
    </row>
    <row r="317" spans="1:15" x14ac:dyDescent="0.3">
      <c r="A317">
        <v>483</v>
      </c>
      <c r="B317">
        <v>0.51185644093142491</v>
      </c>
      <c r="C317">
        <v>0.58146916104617452</v>
      </c>
      <c r="D317" s="4">
        <f>-LN(B317)/F$3</f>
        <v>0.27904628419363775</v>
      </c>
      <c r="E317" s="4">
        <f>-LN(C317)/D$4</f>
        <v>0.11295777955922903</v>
      </c>
      <c r="F317" s="8">
        <v>3</v>
      </c>
      <c r="G317" s="4">
        <v>91.954035291745555</v>
      </c>
      <c r="H317" s="4">
        <f>IF(G317&gt;MAX(I$8:I316),G317,MAX(I$8:I316))</f>
        <v>93.790665576751749</v>
      </c>
      <c r="I317" s="4">
        <f t="shared" si="32"/>
        <v>93.903623356310973</v>
      </c>
      <c r="J317" s="4">
        <f t="shared" si="33"/>
        <v>1.8366302850061942</v>
      </c>
      <c r="K317" s="4">
        <f t="shared" si="34"/>
        <v>0.11295777955922404</v>
      </c>
      <c r="L317">
        <f t="shared" si="35"/>
        <v>310</v>
      </c>
      <c r="M317">
        <f t="shared" si="36"/>
        <v>1</v>
      </c>
      <c r="N317">
        <f t="shared" si="37"/>
        <v>1</v>
      </c>
      <c r="O317">
        <f t="shared" si="38"/>
        <v>1</v>
      </c>
    </row>
    <row r="318" spans="1:15" x14ac:dyDescent="0.3">
      <c r="A318">
        <v>484</v>
      </c>
      <c r="B318">
        <v>0.21927549058503984</v>
      </c>
      <c r="C318">
        <v>0.34705648976104009</v>
      </c>
      <c r="D318" s="4">
        <f>-LN(B318)/F$3</f>
        <v>0.63226099660094115</v>
      </c>
      <c r="E318" s="4">
        <f>-LN(C318)/D$4</f>
        <v>0.22047244116343614</v>
      </c>
      <c r="F318" s="8">
        <v>3</v>
      </c>
      <c r="G318" s="4">
        <v>92.586296288346503</v>
      </c>
      <c r="H318" s="4">
        <f>IF(G318&gt;MAX(I$8:I317),G318,MAX(I$8:I317))</f>
        <v>93.903623356310973</v>
      </c>
      <c r="I318" s="4">
        <f t="shared" si="32"/>
        <v>94.124095797474411</v>
      </c>
      <c r="J318" s="4">
        <f t="shared" si="33"/>
        <v>1.3173270679644702</v>
      </c>
      <c r="K318" s="4">
        <f t="shared" si="34"/>
        <v>0.22047244116343734</v>
      </c>
      <c r="L318">
        <f t="shared" si="35"/>
        <v>311</v>
      </c>
      <c r="M318">
        <f t="shared" si="36"/>
        <v>1</v>
      </c>
      <c r="N318">
        <f t="shared" si="37"/>
        <v>1</v>
      </c>
      <c r="O318">
        <f t="shared" si="38"/>
        <v>1</v>
      </c>
    </row>
    <row r="319" spans="1:15" x14ac:dyDescent="0.3">
      <c r="A319">
        <v>485</v>
      </c>
      <c r="B319">
        <v>0.21286660359508042</v>
      </c>
      <c r="C319">
        <v>0.48713644825586716</v>
      </c>
      <c r="D319" s="4">
        <f>-LN(B319)/F$3</f>
        <v>0.64462065986075723</v>
      </c>
      <c r="E319" s="4">
        <f>-LN(C319)/D$4</f>
        <v>0.1498356278998812</v>
      </c>
      <c r="F319" s="8">
        <v>3</v>
      </c>
      <c r="G319" s="4">
        <v>93.230916948207266</v>
      </c>
      <c r="H319" s="4">
        <f>IF(G319&gt;MAX(I$8:I318),G319,MAX(I$8:I318))</f>
        <v>94.124095797474411</v>
      </c>
      <c r="I319" s="4">
        <f t="shared" si="32"/>
        <v>94.273931425374286</v>
      </c>
      <c r="J319" s="4">
        <f t="shared" si="33"/>
        <v>0.89317884926714441</v>
      </c>
      <c r="K319" s="4">
        <f t="shared" si="34"/>
        <v>0.14983562789987559</v>
      </c>
      <c r="L319">
        <f t="shared" si="35"/>
        <v>312</v>
      </c>
      <c r="M319">
        <f t="shared" si="36"/>
        <v>1</v>
      </c>
      <c r="N319">
        <f t="shared" si="37"/>
        <v>1</v>
      </c>
      <c r="O319">
        <f t="shared" si="38"/>
        <v>1</v>
      </c>
    </row>
    <row r="320" spans="1:15" x14ac:dyDescent="0.3">
      <c r="A320">
        <v>21</v>
      </c>
      <c r="B320">
        <v>0.35889767143772699</v>
      </c>
      <c r="C320">
        <v>0.42353587450788904</v>
      </c>
      <c r="D320" s="4">
        <f>-LN(B320)/B$3</f>
        <v>4.2696582037615247</v>
      </c>
      <c r="E320" s="4">
        <f>-LN(C320)/B$4</f>
        <v>0.17898272060331036</v>
      </c>
      <c r="F320" s="8">
        <v>1</v>
      </c>
      <c r="G320" s="4">
        <v>93.25034628384735</v>
      </c>
      <c r="H320" s="4">
        <f>IF(G320&gt;MAX(I$8:I319),G320,MAX(I$8:I319))</f>
        <v>94.273931425374286</v>
      </c>
      <c r="I320" s="4">
        <f t="shared" si="32"/>
        <v>94.452914145977601</v>
      </c>
      <c r="J320" s="4">
        <f t="shared" si="33"/>
        <v>1.0235851415269366</v>
      </c>
      <c r="K320" s="4">
        <f t="shared" si="34"/>
        <v>0.17898272060331522</v>
      </c>
      <c r="L320">
        <f t="shared" si="35"/>
        <v>313</v>
      </c>
      <c r="M320">
        <f t="shared" si="36"/>
        <v>1</v>
      </c>
      <c r="N320">
        <f t="shared" si="37"/>
        <v>1</v>
      </c>
      <c r="O320">
        <f t="shared" si="38"/>
        <v>1</v>
      </c>
    </row>
    <row r="321" spans="1:15" x14ac:dyDescent="0.3">
      <c r="A321">
        <v>486</v>
      </c>
      <c r="B321">
        <v>0.14365062410351878</v>
      </c>
      <c r="C321">
        <v>0.84560686056093015</v>
      </c>
      <c r="D321" s="4">
        <f>-LN(B321)/F$3</f>
        <v>0.80848797873093403</v>
      </c>
      <c r="E321" s="4">
        <f>-LN(C321)/D$4</f>
        <v>3.4937652336018393E-2</v>
      </c>
      <c r="F321" s="8">
        <v>3</v>
      </c>
      <c r="G321" s="4">
        <v>94.039404926938204</v>
      </c>
      <c r="H321" s="4">
        <f>IF(G321&gt;MAX(I$8:I320),G321,MAX(I$8:I320))</f>
        <v>94.452914145977601</v>
      </c>
      <c r="I321" s="4">
        <f t="shared" si="32"/>
        <v>94.487851798313613</v>
      </c>
      <c r="J321" s="4">
        <f t="shared" si="33"/>
        <v>0.41350921903939764</v>
      </c>
      <c r="K321" s="4">
        <f t="shared" si="34"/>
        <v>3.4937652336012093E-2</v>
      </c>
      <c r="L321">
        <f t="shared" si="35"/>
        <v>314</v>
      </c>
      <c r="M321">
        <f t="shared" si="36"/>
        <v>1</v>
      </c>
      <c r="N321">
        <f t="shared" si="37"/>
        <v>1</v>
      </c>
      <c r="O321">
        <f t="shared" si="38"/>
        <v>1</v>
      </c>
    </row>
    <row r="322" spans="1:15" x14ac:dyDescent="0.3">
      <c r="A322">
        <v>487</v>
      </c>
      <c r="B322">
        <v>0.33887752922147285</v>
      </c>
      <c r="C322">
        <v>0.66609698782311477</v>
      </c>
      <c r="D322" s="4">
        <f>-LN(B322)/F$3</f>
        <v>0.45088187817033248</v>
      </c>
      <c r="E322" s="4">
        <f>-LN(C322)/D$4</f>
        <v>8.4649998267155982E-2</v>
      </c>
      <c r="F322" s="8">
        <v>3</v>
      </c>
      <c r="G322" s="4">
        <v>94.490286805108539</v>
      </c>
      <c r="H322" s="4">
        <f>IF(G322&gt;MAX(I$8:I321),G322,MAX(I$8:I321))</f>
        <v>94.490286805108539</v>
      </c>
      <c r="I322" s="4">
        <f t="shared" si="32"/>
        <v>94.574936803375692</v>
      </c>
      <c r="J322" s="4">
        <f t="shared" si="33"/>
        <v>0</v>
      </c>
      <c r="K322" s="4">
        <f t="shared" si="34"/>
        <v>8.4649998267153137E-2</v>
      </c>
      <c r="L322">
        <f t="shared" si="35"/>
        <v>315</v>
      </c>
      <c r="M322">
        <f t="shared" si="36"/>
        <v>1</v>
      </c>
      <c r="N322">
        <f t="shared" si="37"/>
        <v>1</v>
      </c>
      <c r="O322">
        <f t="shared" si="38"/>
        <v>1</v>
      </c>
    </row>
    <row r="323" spans="1:15" x14ac:dyDescent="0.3">
      <c r="A323">
        <v>114</v>
      </c>
      <c r="B323">
        <v>0.12137211218604084</v>
      </c>
      <c r="C323">
        <v>0.5093539231543931</v>
      </c>
      <c r="D323" s="4">
        <f>-LN(B323)/D$3</f>
        <v>2.929019646038463</v>
      </c>
      <c r="E323" s="4">
        <f>-LN(C323)/B$4</f>
        <v>0.14054420285406319</v>
      </c>
      <c r="F323" s="8">
        <v>2</v>
      </c>
      <c r="G323" s="4">
        <v>94.521254380291452</v>
      </c>
      <c r="H323" s="4">
        <f>IF(G323&gt;MAX(I$8:I322),G323,MAX(I$8:I322))</f>
        <v>94.574936803375692</v>
      </c>
      <c r="I323" s="4">
        <f t="shared" si="32"/>
        <v>94.715481006229751</v>
      </c>
      <c r="J323" s="4">
        <f t="shared" si="33"/>
        <v>5.3682423084239872E-2</v>
      </c>
      <c r="K323" s="4">
        <f t="shared" si="34"/>
        <v>0.14054420285405911</v>
      </c>
      <c r="L323">
        <f t="shared" si="35"/>
        <v>316</v>
      </c>
      <c r="M323">
        <f t="shared" si="36"/>
        <v>1</v>
      </c>
      <c r="N323">
        <f t="shared" si="37"/>
        <v>1</v>
      </c>
      <c r="O323">
        <f t="shared" si="38"/>
        <v>1</v>
      </c>
    </row>
    <row r="324" spans="1:15" x14ac:dyDescent="0.3">
      <c r="A324">
        <v>488</v>
      </c>
      <c r="B324">
        <v>0.12384411145359661</v>
      </c>
      <c r="C324">
        <v>0.32111575670644243</v>
      </c>
      <c r="D324" s="4">
        <f>-LN(B324)/F$3</f>
        <v>0.87030486248734329</v>
      </c>
      <c r="E324" s="4">
        <f>-LN(C324)/D$4</f>
        <v>0.23665700168013154</v>
      </c>
      <c r="F324" s="8">
        <v>3</v>
      </c>
      <c r="G324" s="4">
        <v>95.360591667595884</v>
      </c>
      <c r="H324" s="4">
        <f>IF(G324&gt;MAX(I$8:I323),G324,MAX(I$8:I323))</f>
        <v>95.360591667595884</v>
      </c>
      <c r="I324" s="4">
        <f t="shared" si="32"/>
        <v>95.597248669276013</v>
      </c>
      <c r="J324" s="4">
        <f t="shared" si="33"/>
        <v>0</v>
      </c>
      <c r="K324" s="4">
        <f t="shared" si="34"/>
        <v>0.23665700168012904</v>
      </c>
      <c r="L324">
        <f t="shared" si="35"/>
        <v>317</v>
      </c>
      <c r="M324">
        <f t="shared" si="36"/>
        <v>1</v>
      </c>
      <c r="N324">
        <f t="shared" si="37"/>
        <v>1</v>
      </c>
      <c r="O324">
        <f t="shared" si="38"/>
        <v>1</v>
      </c>
    </row>
    <row r="325" spans="1:15" x14ac:dyDescent="0.3">
      <c r="A325">
        <v>22</v>
      </c>
      <c r="B325">
        <v>0.52748191778313547</v>
      </c>
      <c r="C325">
        <v>0.77953428754539633</v>
      </c>
      <c r="D325" s="4">
        <f>-LN(B325)/B$3</f>
        <v>2.6651695554315005</v>
      </c>
      <c r="E325" s="4">
        <f>-LN(C325)/B$4</f>
        <v>5.1887209346588095E-2</v>
      </c>
      <c r="F325" s="8">
        <v>1</v>
      </c>
      <c r="G325" s="4">
        <v>95.915515839278854</v>
      </c>
      <c r="H325" s="4">
        <f>IF(G325&gt;MAX(I$8:I324),G325,MAX(I$8:I324))</f>
        <v>95.915515839278854</v>
      </c>
      <c r="I325" s="4">
        <f t="shared" si="32"/>
        <v>95.967403048625442</v>
      </c>
      <c r="J325" s="4">
        <f t="shared" si="33"/>
        <v>0</v>
      </c>
      <c r="K325" s="4">
        <f t="shared" si="34"/>
        <v>5.1887209346588747E-2</v>
      </c>
      <c r="L325">
        <f t="shared" si="35"/>
        <v>318</v>
      </c>
      <c r="M325">
        <f t="shared" si="36"/>
        <v>1</v>
      </c>
      <c r="N325">
        <f t="shared" si="37"/>
        <v>1</v>
      </c>
      <c r="O325">
        <f t="shared" si="38"/>
        <v>1</v>
      </c>
    </row>
    <row r="326" spans="1:15" x14ac:dyDescent="0.3">
      <c r="A326">
        <v>489</v>
      </c>
      <c r="B326">
        <v>0.15665150914029358</v>
      </c>
      <c r="C326">
        <v>9.3966490676595349E-2</v>
      </c>
      <c r="D326" s="4">
        <f>-LN(B326)/F$3</f>
        <v>0.77238817824795036</v>
      </c>
      <c r="E326" s="4">
        <f>-LN(C326)/D$4</f>
        <v>0.49267021717310078</v>
      </c>
      <c r="F326" s="8">
        <v>3</v>
      </c>
      <c r="G326" s="4">
        <v>96.132979845843835</v>
      </c>
      <c r="H326" s="4">
        <f>IF(G326&gt;MAX(I$8:I325),G326,MAX(I$8:I325))</f>
        <v>96.132979845843835</v>
      </c>
      <c r="I326" s="4">
        <f t="shared" si="32"/>
        <v>96.625650063016934</v>
      </c>
      <c r="J326" s="4">
        <f t="shared" si="33"/>
        <v>0</v>
      </c>
      <c r="K326" s="4">
        <f t="shared" si="34"/>
        <v>0.49267021717309945</v>
      </c>
      <c r="L326">
        <f t="shared" si="35"/>
        <v>319</v>
      </c>
      <c r="M326">
        <f t="shared" si="36"/>
        <v>1</v>
      </c>
      <c r="N326">
        <f t="shared" si="37"/>
        <v>1</v>
      </c>
      <c r="O326">
        <f t="shared" si="38"/>
        <v>1</v>
      </c>
    </row>
    <row r="327" spans="1:15" x14ac:dyDescent="0.3">
      <c r="A327">
        <v>490</v>
      </c>
      <c r="B327">
        <v>0.89645069734794147</v>
      </c>
      <c r="C327">
        <v>0.79940183721427049</v>
      </c>
      <c r="D327" s="4">
        <f>-LN(B327)/F$3</f>
        <v>4.5546659183990083E-2</v>
      </c>
      <c r="E327" s="4">
        <f>-LN(C327)/D$4</f>
        <v>4.6644069680424088E-2</v>
      </c>
      <c r="F327" s="8">
        <v>3</v>
      </c>
      <c r="G327" s="4">
        <v>96.178526505027818</v>
      </c>
      <c r="H327" s="4">
        <f>IF(G327&gt;MAX(I$8:I326),G327,MAX(I$8:I326))</f>
        <v>96.625650063016934</v>
      </c>
      <c r="I327" s="4">
        <f t="shared" si="32"/>
        <v>96.67229413269736</v>
      </c>
      <c r="J327" s="4">
        <f t="shared" si="33"/>
        <v>0.44712355798911574</v>
      </c>
      <c r="K327" s="4">
        <f t="shared" si="34"/>
        <v>4.6644069680425559E-2</v>
      </c>
      <c r="L327">
        <f t="shared" si="35"/>
        <v>320</v>
      </c>
      <c r="M327">
        <f t="shared" si="36"/>
        <v>1</v>
      </c>
      <c r="N327">
        <f t="shared" si="37"/>
        <v>1</v>
      </c>
      <c r="O327">
        <f t="shared" si="38"/>
        <v>1</v>
      </c>
    </row>
    <row r="328" spans="1:15" x14ac:dyDescent="0.3">
      <c r="A328">
        <v>491</v>
      </c>
      <c r="B328">
        <v>0.65819269386883139</v>
      </c>
      <c r="C328">
        <v>0.39786980803857541</v>
      </c>
      <c r="D328" s="4">
        <f>-LN(B328)/F$3</f>
        <v>0.17427397612641782</v>
      </c>
      <c r="E328" s="4">
        <f>-LN(C328)/D$4</f>
        <v>0.19200634222762605</v>
      </c>
      <c r="F328" s="8">
        <v>3</v>
      </c>
      <c r="G328" s="4">
        <v>96.352800481154233</v>
      </c>
      <c r="H328" s="4">
        <f>IF(G328&gt;MAX(I$8:I327),G328,MAX(I$8:I327))</f>
        <v>96.67229413269736</v>
      </c>
      <c r="I328" s="4">
        <f t="shared" si="32"/>
        <v>96.864300474924988</v>
      </c>
      <c r="J328" s="4">
        <f t="shared" si="33"/>
        <v>0.31949365154312659</v>
      </c>
      <c r="K328" s="4">
        <f t="shared" si="34"/>
        <v>0.19200634222762858</v>
      </c>
      <c r="L328">
        <f t="shared" si="35"/>
        <v>321</v>
      </c>
      <c r="M328">
        <f t="shared" si="36"/>
        <v>1</v>
      </c>
      <c r="N328">
        <f t="shared" si="37"/>
        <v>1</v>
      </c>
      <c r="O328">
        <f t="shared" si="38"/>
        <v>1</v>
      </c>
    </row>
    <row r="329" spans="1:15" x14ac:dyDescent="0.3">
      <c r="A329">
        <v>115</v>
      </c>
      <c r="B329">
        <v>0.25571459089938048</v>
      </c>
      <c r="C329">
        <v>0.52528458510086362</v>
      </c>
      <c r="D329" s="4">
        <f>-LN(B329)/D$3</f>
        <v>1.8940185218640244</v>
      </c>
      <c r="E329" s="4">
        <f>-LN(C329)/B$4</f>
        <v>0.1341281450826862</v>
      </c>
      <c r="F329" s="8">
        <v>2</v>
      </c>
      <c r="G329" s="4">
        <v>96.415272902155479</v>
      </c>
      <c r="H329" s="4">
        <f>IF(G329&gt;MAX(I$8:I328),G329,MAX(I$8:I328))</f>
        <v>96.864300474924988</v>
      </c>
      <c r="I329" s="4">
        <f t="shared" si="32"/>
        <v>96.998428620007672</v>
      </c>
      <c r="J329" s="4">
        <f t="shared" si="33"/>
        <v>0.44902757276950922</v>
      </c>
      <c r="K329" s="4">
        <f t="shared" si="34"/>
        <v>0.13412814508268411</v>
      </c>
      <c r="L329">
        <f t="shared" si="35"/>
        <v>322</v>
      </c>
      <c r="M329">
        <f t="shared" si="36"/>
        <v>1</v>
      </c>
      <c r="N329">
        <f t="shared" si="37"/>
        <v>1</v>
      </c>
      <c r="O329">
        <f t="shared" si="38"/>
        <v>1</v>
      </c>
    </row>
    <row r="330" spans="1:15" x14ac:dyDescent="0.3">
      <c r="A330">
        <v>492</v>
      </c>
      <c r="B330">
        <v>0.44282357249671928</v>
      </c>
      <c r="C330">
        <v>0.59840693380535293</v>
      </c>
      <c r="D330" s="4">
        <f>-LN(B330)/F$3</f>
        <v>0.33940993519881263</v>
      </c>
      <c r="E330" s="4">
        <f>-LN(C330)/D$4</f>
        <v>0.10697588857238238</v>
      </c>
      <c r="F330" s="8">
        <v>3</v>
      </c>
      <c r="G330" s="4">
        <v>96.692210416353049</v>
      </c>
      <c r="H330" s="4">
        <f>IF(G330&gt;MAX(I$8:I329),G330,MAX(I$8:I329))</f>
        <v>96.998428620007672</v>
      </c>
      <c r="I330" s="4">
        <f t="shared" si="32"/>
        <v>97.105404508580051</v>
      </c>
      <c r="J330" s="4">
        <f t="shared" si="33"/>
        <v>0.30621820365462327</v>
      </c>
      <c r="K330" s="4">
        <f t="shared" si="34"/>
        <v>0.10697588857237861</v>
      </c>
      <c r="L330">
        <f t="shared" si="35"/>
        <v>323</v>
      </c>
      <c r="M330">
        <f t="shared" si="36"/>
        <v>1</v>
      </c>
      <c r="N330">
        <f t="shared" si="37"/>
        <v>1</v>
      </c>
      <c r="O330">
        <f t="shared" si="38"/>
        <v>1</v>
      </c>
    </row>
    <row r="331" spans="1:15" x14ac:dyDescent="0.3">
      <c r="A331">
        <v>493</v>
      </c>
      <c r="B331">
        <v>0.33976256599627674</v>
      </c>
      <c r="C331">
        <v>8.8412121951963865E-2</v>
      </c>
      <c r="D331" s="4">
        <f>-LN(B331)/F$3</f>
        <v>0.44979510026111524</v>
      </c>
      <c r="E331" s="4">
        <f>-LN(C331)/D$4</f>
        <v>0.50536379012209032</v>
      </c>
      <c r="F331" s="8">
        <v>3</v>
      </c>
      <c r="G331" s="4">
        <v>97.142005516614162</v>
      </c>
      <c r="H331" s="4">
        <f>IF(G331&gt;MAX(I$8:I330),G331,MAX(I$8:I330))</f>
        <v>97.142005516614162</v>
      </c>
      <c r="I331" s="4">
        <f t="shared" ref="I331:I394" si="39">+H331+E331</f>
        <v>97.647369306736252</v>
      </c>
      <c r="J331" s="4">
        <f t="shared" ref="J331:J394" si="40">(H331-G331)*O331</f>
        <v>0</v>
      </c>
      <c r="K331" s="4">
        <f t="shared" ref="K331:K394" si="41">(I331-H331)*O331</f>
        <v>0.50536379012208954</v>
      </c>
      <c r="L331">
        <f t="shared" ref="L331:L394" si="42">_xlfn.RANK.EQ(I331,I$8:I$507,1)</f>
        <v>324</v>
      </c>
      <c r="M331">
        <f t="shared" ref="M331:M394" si="43">IF(L331=A331,0,1)</f>
        <v>1</v>
      </c>
      <c r="N331">
        <f t="shared" ref="N331:N394" si="44">IF(G331&lt;B$2,1,0)</f>
        <v>1</v>
      </c>
      <c r="O331">
        <f t="shared" ref="O331:O394" si="45">IF(I331&lt;B$2,1,0)</f>
        <v>1</v>
      </c>
    </row>
    <row r="332" spans="1:15" x14ac:dyDescent="0.3">
      <c r="A332">
        <v>116</v>
      </c>
      <c r="B332">
        <v>0.25907162694174019</v>
      </c>
      <c r="C332">
        <v>0.22946867275002289</v>
      </c>
      <c r="D332" s="4">
        <f>-LN(B332)/D$3</f>
        <v>1.875903755024189</v>
      </c>
      <c r="E332" s="4">
        <f>-LN(C332)/B$4</f>
        <v>0.30666432520361603</v>
      </c>
      <c r="F332" s="8">
        <v>2</v>
      </c>
      <c r="G332" s="4">
        <v>98.291176657179662</v>
      </c>
      <c r="H332" s="4">
        <f>IF(G332&gt;MAX(I$8:I331),G332,MAX(I$8:I331))</f>
        <v>98.291176657179662</v>
      </c>
      <c r="I332" s="4">
        <f t="shared" si="39"/>
        <v>98.597840982383275</v>
      </c>
      <c r="J332" s="4">
        <f t="shared" si="40"/>
        <v>0</v>
      </c>
      <c r="K332" s="4">
        <f t="shared" si="41"/>
        <v>0.30666432520361298</v>
      </c>
      <c r="L332">
        <f t="shared" si="42"/>
        <v>325</v>
      </c>
      <c r="M332">
        <f t="shared" si="43"/>
        <v>1</v>
      </c>
      <c r="N332">
        <f t="shared" si="44"/>
        <v>1</v>
      </c>
      <c r="O332">
        <f t="shared" si="45"/>
        <v>1</v>
      </c>
    </row>
    <row r="333" spans="1:15" x14ac:dyDescent="0.3">
      <c r="A333">
        <v>117</v>
      </c>
      <c r="B333">
        <v>0.78725547044282362</v>
      </c>
      <c r="C333">
        <v>0.79995117038483843</v>
      </c>
      <c r="D333" s="4">
        <f>-LN(B333)/D$3</f>
        <v>0.33222565309043867</v>
      </c>
      <c r="E333" s="4">
        <f>-LN(C333)/B$4</f>
        <v>4.6500956290832576E-2</v>
      </c>
      <c r="F333" s="8">
        <v>2</v>
      </c>
      <c r="G333" s="4">
        <v>98.623402310270095</v>
      </c>
      <c r="H333" s="4">
        <f>IF(G333&gt;MAX(I$8:I332),G333,MAX(I$8:I332))</f>
        <v>98.623402310270095</v>
      </c>
      <c r="I333" s="4">
        <f t="shared" si="39"/>
        <v>98.669903266560922</v>
      </c>
      <c r="J333" s="4">
        <f t="shared" si="40"/>
        <v>0</v>
      </c>
      <c r="K333" s="4">
        <f t="shared" si="41"/>
        <v>4.6500956290827844E-2</v>
      </c>
      <c r="L333">
        <f t="shared" si="42"/>
        <v>326</v>
      </c>
      <c r="M333">
        <f t="shared" si="43"/>
        <v>1</v>
      </c>
      <c r="N333">
        <f t="shared" si="44"/>
        <v>1</v>
      </c>
      <c r="O333">
        <f t="shared" si="45"/>
        <v>1</v>
      </c>
    </row>
    <row r="334" spans="1:15" x14ac:dyDescent="0.3">
      <c r="A334">
        <v>494</v>
      </c>
      <c r="B334">
        <v>1.5167699209570605E-2</v>
      </c>
      <c r="C334">
        <v>0.60481582079531238</v>
      </c>
      <c r="D334" s="4">
        <f>-LN(B334)/F$3</f>
        <v>1.7452446517744813</v>
      </c>
      <c r="E334" s="4">
        <f>-LN(C334)/D$4</f>
        <v>0.10475651994511233</v>
      </c>
      <c r="F334" s="8">
        <v>3</v>
      </c>
      <c r="G334" s="4">
        <v>98.887250168388647</v>
      </c>
      <c r="H334" s="4">
        <f>IF(G334&gt;MAX(I$8:I333),G334,MAX(I$8:I333))</f>
        <v>98.887250168388647</v>
      </c>
      <c r="I334" s="4">
        <f t="shared" si="39"/>
        <v>98.99200668833376</v>
      </c>
      <c r="J334" s="4">
        <f t="shared" si="40"/>
        <v>0</v>
      </c>
      <c r="K334" s="4">
        <f t="shared" si="41"/>
        <v>0.10475651994511281</v>
      </c>
      <c r="L334">
        <f t="shared" si="42"/>
        <v>327</v>
      </c>
      <c r="M334">
        <f t="shared" si="43"/>
        <v>1</v>
      </c>
      <c r="N334">
        <f t="shared" si="44"/>
        <v>1</v>
      </c>
      <c r="O334">
        <f t="shared" si="45"/>
        <v>1</v>
      </c>
    </row>
    <row r="335" spans="1:15" x14ac:dyDescent="0.3">
      <c r="A335">
        <v>118</v>
      </c>
      <c r="B335">
        <v>0.81597338785973694</v>
      </c>
      <c r="C335">
        <v>0.72243415631580554</v>
      </c>
      <c r="D335" s="4">
        <f>-LN(B335)/D$3</f>
        <v>0.28246324648171084</v>
      </c>
      <c r="E335" s="4">
        <f>-LN(C335)/B$4</f>
        <v>6.7735207557362148E-2</v>
      </c>
      <c r="F335" s="8">
        <v>2</v>
      </c>
      <c r="G335" s="4">
        <v>98.905865556751806</v>
      </c>
      <c r="H335" s="4">
        <f>IF(G335&gt;MAX(I$8:I334),G335,MAX(I$8:I334))</f>
        <v>98.99200668833376</v>
      </c>
      <c r="I335" s="4">
        <f t="shared" si="39"/>
        <v>99.059741895891122</v>
      </c>
      <c r="J335" s="4">
        <f t="shared" si="40"/>
        <v>8.61411315819538E-2</v>
      </c>
      <c r="K335" s="4">
        <f t="shared" si="41"/>
        <v>6.7735207557362287E-2</v>
      </c>
      <c r="L335">
        <f t="shared" si="42"/>
        <v>328</v>
      </c>
      <c r="M335">
        <f t="shared" si="43"/>
        <v>1</v>
      </c>
      <c r="N335">
        <f t="shared" si="44"/>
        <v>1</v>
      </c>
      <c r="O335">
        <f t="shared" si="45"/>
        <v>1</v>
      </c>
    </row>
    <row r="336" spans="1:15" x14ac:dyDescent="0.3">
      <c r="A336">
        <v>119</v>
      </c>
      <c r="B336">
        <v>0.70595416119876708</v>
      </c>
      <c r="C336">
        <v>0.50401318399609363</v>
      </c>
      <c r="D336" s="4">
        <f>-LN(B336)/D$3</f>
        <v>0.48361801538510407</v>
      </c>
      <c r="E336" s="4">
        <f>-LN(C336)/B$4</f>
        <v>0.14274017761051955</v>
      </c>
      <c r="F336" s="8">
        <v>2</v>
      </c>
      <c r="G336" s="4">
        <v>99.389483572136911</v>
      </c>
      <c r="H336" s="4">
        <f>IF(G336&gt;MAX(I$8:I335),G336,MAX(I$8:I335))</f>
        <v>99.389483572136911</v>
      </c>
      <c r="I336" s="4">
        <f t="shared" si="39"/>
        <v>99.53222374974743</v>
      </c>
      <c r="J336" s="4">
        <f t="shared" si="40"/>
        <v>0</v>
      </c>
      <c r="K336" s="4">
        <f t="shared" si="41"/>
        <v>0.14274017761051994</v>
      </c>
      <c r="L336">
        <f t="shared" si="42"/>
        <v>329</v>
      </c>
      <c r="M336">
        <f t="shared" si="43"/>
        <v>1</v>
      </c>
      <c r="N336">
        <f t="shared" si="44"/>
        <v>1</v>
      </c>
      <c r="O336">
        <f t="shared" si="45"/>
        <v>1</v>
      </c>
    </row>
    <row r="337" spans="1:15" x14ac:dyDescent="0.3">
      <c r="A337">
        <v>495</v>
      </c>
      <c r="B337">
        <v>3.4150212103640859E-2</v>
      </c>
      <c r="C337">
        <v>0.81264687032685323</v>
      </c>
      <c r="D337" s="4">
        <f>-LN(B337)/F$3</f>
        <v>1.407077700851441</v>
      </c>
      <c r="E337" s="4">
        <f>-LN(C337)/D$4</f>
        <v>4.322054534058118E-2</v>
      </c>
      <c r="F337" s="8">
        <v>3</v>
      </c>
      <c r="G337" s="4">
        <v>100.29432786924009</v>
      </c>
      <c r="H337" s="4">
        <f>IF(G337&gt;MAX(I$8:I336),G337,MAX(I$8:I336))</f>
        <v>100.29432786924009</v>
      </c>
      <c r="I337" s="4">
        <f t="shared" si="39"/>
        <v>100.33754841458067</v>
      </c>
      <c r="J337" s="4">
        <f t="shared" si="40"/>
        <v>0</v>
      </c>
      <c r="K337" s="4">
        <f t="shared" si="41"/>
        <v>4.322054534057429E-2</v>
      </c>
      <c r="L337">
        <f t="shared" si="42"/>
        <v>330</v>
      </c>
      <c r="M337">
        <f t="shared" si="43"/>
        <v>1</v>
      </c>
      <c r="N337">
        <f t="shared" si="44"/>
        <v>1</v>
      </c>
      <c r="O337">
        <f t="shared" si="45"/>
        <v>1</v>
      </c>
    </row>
    <row r="338" spans="1:15" x14ac:dyDescent="0.3">
      <c r="A338">
        <v>496</v>
      </c>
      <c r="B338">
        <v>0.90939054536576436</v>
      </c>
      <c r="C338">
        <v>0.26917325357829525</v>
      </c>
      <c r="D338" s="4">
        <f>-LN(B338)/F$3</f>
        <v>3.957526425337473E-2</v>
      </c>
      <c r="E338" s="4">
        <f>-LN(C338)/D$4</f>
        <v>0.27341667528219726</v>
      </c>
      <c r="F338" s="8">
        <v>3</v>
      </c>
      <c r="G338" s="4">
        <v>100.33390313349346</v>
      </c>
      <c r="H338" s="4">
        <f>IF(G338&gt;MAX(I$8:I337),G338,MAX(I$8:I337))</f>
        <v>100.33754841458067</v>
      </c>
      <c r="I338" s="4">
        <f t="shared" si="39"/>
        <v>100.61096508986286</v>
      </c>
      <c r="J338" s="4">
        <f t="shared" si="40"/>
        <v>3.6452810872020791E-3</v>
      </c>
      <c r="K338" s="4">
        <f t="shared" si="41"/>
        <v>0.27341667528219205</v>
      </c>
      <c r="L338">
        <f t="shared" si="42"/>
        <v>331</v>
      </c>
      <c r="M338">
        <f t="shared" si="43"/>
        <v>1</v>
      </c>
      <c r="N338">
        <f t="shared" si="44"/>
        <v>1</v>
      </c>
      <c r="O338">
        <f t="shared" si="45"/>
        <v>1</v>
      </c>
    </row>
    <row r="339" spans="1:15" x14ac:dyDescent="0.3">
      <c r="A339">
        <v>497</v>
      </c>
      <c r="B339">
        <v>0.78365428632465595</v>
      </c>
      <c r="C339">
        <v>0.10638752403332621</v>
      </c>
      <c r="D339" s="4">
        <f>-LN(B339)/F$3</f>
        <v>0.10157804883514787</v>
      </c>
      <c r="E339" s="4">
        <f>-LN(C339)/D$4</f>
        <v>0.4668056175573787</v>
      </c>
      <c r="F339" s="8">
        <v>3</v>
      </c>
      <c r="G339" s="4">
        <v>100.43548118232862</v>
      </c>
      <c r="H339" s="4">
        <f>IF(G339&gt;MAX(I$8:I338),G339,MAX(I$8:I338))</f>
        <v>100.61096508986286</v>
      </c>
      <c r="I339" s="4">
        <f t="shared" si="39"/>
        <v>101.07777070742024</v>
      </c>
      <c r="J339" s="4">
        <f t="shared" si="40"/>
        <v>0.17548390753424314</v>
      </c>
      <c r="K339" s="4">
        <f t="shared" si="41"/>
        <v>0.46680561755738381</v>
      </c>
      <c r="L339">
        <f t="shared" si="42"/>
        <v>332</v>
      </c>
      <c r="M339">
        <f t="shared" si="43"/>
        <v>1</v>
      </c>
      <c r="N339">
        <f t="shared" si="44"/>
        <v>1</v>
      </c>
      <c r="O339">
        <f t="shared" si="45"/>
        <v>1</v>
      </c>
    </row>
    <row r="340" spans="1:15" x14ac:dyDescent="0.3">
      <c r="A340">
        <v>498</v>
      </c>
      <c r="B340">
        <v>0.27191991943113497</v>
      </c>
      <c r="C340">
        <v>0.13385418256172368</v>
      </c>
      <c r="D340" s="4">
        <f>-LN(B340)/F$3</f>
        <v>0.54260319578772043</v>
      </c>
      <c r="E340" s="4">
        <f>-LN(C340)/D$4</f>
        <v>0.41895922112032302</v>
      </c>
      <c r="F340" s="8">
        <v>3</v>
      </c>
      <c r="G340" s="4">
        <v>100.97808437811634</v>
      </c>
      <c r="H340" s="4">
        <f>IF(G340&gt;MAX(I$8:I339),G340,MAX(I$8:I339))</f>
        <v>101.07777070742024</v>
      </c>
      <c r="I340" s="4">
        <f t="shared" si="39"/>
        <v>101.49672992854056</v>
      </c>
      <c r="J340" s="4">
        <f t="shared" si="40"/>
        <v>9.9686329303906973E-2</v>
      </c>
      <c r="K340" s="4">
        <f t="shared" si="41"/>
        <v>0.41895922112031769</v>
      </c>
      <c r="L340">
        <f t="shared" si="42"/>
        <v>333</v>
      </c>
      <c r="M340">
        <f t="shared" si="43"/>
        <v>1</v>
      </c>
      <c r="N340">
        <f t="shared" si="44"/>
        <v>1</v>
      </c>
      <c r="O340">
        <f t="shared" si="45"/>
        <v>1</v>
      </c>
    </row>
    <row r="341" spans="1:15" x14ac:dyDescent="0.3">
      <c r="A341">
        <v>23</v>
      </c>
      <c r="B341">
        <v>0.24509414960173345</v>
      </c>
      <c r="C341">
        <v>0.93975646229438159</v>
      </c>
      <c r="D341" s="4">
        <f>-LN(B341)/B$3</f>
        <v>5.8588035756955072</v>
      </c>
      <c r="E341" s="4">
        <f>-LN(C341)/B$4</f>
        <v>1.294469165653141E-2</v>
      </c>
      <c r="F341" s="8">
        <v>1</v>
      </c>
      <c r="G341" s="4">
        <v>101.77431941497436</v>
      </c>
      <c r="H341" s="4">
        <f>IF(G341&gt;MAX(I$8:I340),G341,MAX(I$8:I340))</f>
        <v>101.77431941497436</v>
      </c>
      <c r="I341" s="4">
        <f t="shared" si="39"/>
        <v>101.78726410663089</v>
      </c>
      <c r="J341" s="4">
        <f t="shared" si="40"/>
        <v>0</v>
      </c>
      <c r="K341" s="4">
        <f t="shared" si="41"/>
        <v>1.2944691656528562E-2</v>
      </c>
      <c r="L341">
        <f t="shared" si="42"/>
        <v>334</v>
      </c>
      <c r="M341">
        <f t="shared" si="43"/>
        <v>1</v>
      </c>
      <c r="N341">
        <f t="shared" si="44"/>
        <v>1</v>
      </c>
      <c r="O341">
        <f t="shared" si="45"/>
        <v>1</v>
      </c>
    </row>
    <row r="342" spans="1:15" x14ac:dyDescent="0.3">
      <c r="A342">
        <v>499</v>
      </c>
      <c r="B342">
        <v>0.14142277291177099</v>
      </c>
      <c r="C342">
        <v>0.45515305032502212</v>
      </c>
      <c r="D342" s="4">
        <f>-LN(B342)/F$3</f>
        <v>0.81500061890127595</v>
      </c>
      <c r="E342" s="4">
        <f>-LN(C342)/D$4</f>
        <v>0.16398365463575912</v>
      </c>
      <c r="F342" s="8">
        <v>3</v>
      </c>
      <c r="G342" s="4">
        <v>101.79308499701762</v>
      </c>
      <c r="H342" s="4">
        <f>IF(G342&gt;MAX(I$8:I341),G342,MAX(I$8:I341))</f>
        <v>101.79308499701762</v>
      </c>
      <c r="I342" s="4">
        <f t="shared" si="39"/>
        <v>101.95706865165337</v>
      </c>
      <c r="J342" s="4">
        <f t="shared" si="40"/>
        <v>0</v>
      </c>
      <c r="K342" s="4">
        <f t="shared" si="41"/>
        <v>0.16398365463575715</v>
      </c>
      <c r="L342">
        <f t="shared" si="42"/>
        <v>335</v>
      </c>
      <c r="M342">
        <f t="shared" si="43"/>
        <v>1</v>
      </c>
      <c r="N342">
        <f t="shared" si="44"/>
        <v>1</v>
      </c>
      <c r="O342">
        <f t="shared" si="45"/>
        <v>1</v>
      </c>
    </row>
    <row r="343" spans="1:15" x14ac:dyDescent="0.3">
      <c r="A343">
        <v>120</v>
      </c>
      <c r="B343">
        <v>0.15982543412579731</v>
      </c>
      <c r="C343">
        <v>0.66005432294686728</v>
      </c>
      <c r="D343" s="4">
        <f>-LN(B343)/D$3</f>
        <v>2.5467681889943004</v>
      </c>
      <c r="E343" s="4">
        <f>-LN(C343)/B$4</f>
        <v>8.6548570802810088E-2</v>
      </c>
      <c r="F343" s="8">
        <v>2</v>
      </c>
      <c r="G343" s="4">
        <v>101.93625176113122</v>
      </c>
      <c r="H343" s="4">
        <f>IF(G343&gt;MAX(I$8:I342),G343,MAX(I$8:I342))</f>
        <v>101.95706865165337</v>
      </c>
      <c r="I343" s="4">
        <f t="shared" si="39"/>
        <v>102.04361722245618</v>
      </c>
      <c r="J343" s="4">
        <f t="shared" si="40"/>
        <v>2.0816890522155518E-2</v>
      </c>
      <c r="K343" s="4">
        <f t="shared" si="41"/>
        <v>8.6548570802804647E-2</v>
      </c>
      <c r="L343">
        <f t="shared" si="42"/>
        <v>336</v>
      </c>
      <c r="M343">
        <f t="shared" si="43"/>
        <v>1</v>
      </c>
      <c r="N343">
        <f t="shared" si="44"/>
        <v>1</v>
      </c>
      <c r="O343">
        <f t="shared" si="45"/>
        <v>1</v>
      </c>
    </row>
    <row r="344" spans="1:15" x14ac:dyDescent="0.3">
      <c r="A344">
        <v>121</v>
      </c>
      <c r="B344">
        <v>0.76995147556993315</v>
      </c>
      <c r="C344">
        <v>0.74584185308389539</v>
      </c>
      <c r="D344" s="4">
        <f>-LN(B344)/D$3</f>
        <v>0.36309414563960879</v>
      </c>
      <c r="E344" s="4">
        <f>-LN(C344)/B$4</f>
        <v>6.1092019674423861E-2</v>
      </c>
      <c r="F344" s="8">
        <v>2</v>
      </c>
      <c r="G344" s="4">
        <v>102.29934590677082</v>
      </c>
      <c r="H344" s="4">
        <f>IF(G344&gt;MAX(I$8:I343),G344,MAX(I$8:I343))</f>
        <v>102.29934590677082</v>
      </c>
      <c r="I344" s="4">
        <f t="shared" si="39"/>
        <v>102.36043792644524</v>
      </c>
      <c r="J344" s="4">
        <f t="shared" si="40"/>
        <v>0</v>
      </c>
      <c r="K344" s="4">
        <f t="shared" si="41"/>
        <v>6.1092019674418907E-2</v>
      </c>
      <c r="L344">
        <f t="shared" si="42"/>
        <v>337</v>
      </c>
      <c r="M344">
        <f t="shared" si="43"/>
        <v>1</v>
      </c>
      <c r="N344">
        <f t="shared" si="44"/>
        <v>1</v>
      </c>
      <c r="O344">
        <f t="shared" si="45"/>
        <v>1</v>
      </c>
    </row>
    <row r="345" spans="1:15" x14ac:dyDescent="0.3">
      <c r="A345">
        <v>122</v>
      </c>
      <c r="B345">
        <v>0.49461348307748648</v>
      </c>
      <c r="C345">
        <v>0.15814691610461745</v>
      </c>
      <c r="D345" s="4">
        <f>-LN(B345)/D$3</f>
        <v>0.97774814402397836</v>
      </c>
      <c r="E345" s="4">
        <f>-LN(C345)/B$4</f>
        <v>0.38421475609027678</v>
      </c>
      <c r="F345" s="8">
        <v>2</v>
      </c>
      <c r="G345" s="4">
        <v>103.2770940507948</v>
      </c>
      <c r="H345" s="4">
        <f>IF(G345&gt;MAX(I$8:I344),G345,MAX(I$8:I344))</f>
        <v>103.2770940507948</v>
      </c>
      <c r="I345" s="4">
        <f t="shared" si="39"/>
        <v>103.66130880688507</v>
      </c>
      <c r="J345" s="4">
        <f t="shared" si="40"/>
        <v>0</v>
      </c>
      <c r="K345" s="4">
        <f t="shared" si="41"/>
        <v>0.38421475609027311</v>
      </c>
      <c r="L345">
        <f t="shared" si="42"/>
        <v>338</v>
      </c>
      <c r="M345">
        <f t="shared" si="43"/>
        <v>1</v>
      </c>
      <c r="N345">
        <f t="shared" si="44"/>
        <v>1</v>
      </c>
      <c r="O345">
        <f t="shared" si="45"/>
        <v>1</v>
      </c>
    </row>
    <row r="346" spans="1:15" x14ac:dyDescent="0.3">
      <c r="A346">
        <v>500</v>
      </c>
      <c r="B346">
        <v>2.7375102999969481E-2</v>
      </c>
      <c r="C346">
        <v>0.71709341715750607</v>
      </c>
      <c r="D346" s="4">
        <f>-LN(B346)/F$3</f>
        <v>1.4992172201235783</v>
      </c>
      <c r="E346" s="4">
        <f>-LN(C346)/D$4</f>
        <v>6.9281074572245541E-2</v>
      </c>
      <c r="F346" s="8">
        <v>3</v>
      </c>
      <c r="G346" s="4">
        <v>103.2923022171412</v>
      </c>
      <c r="H346" s="4">
        <f>IF(G346&gt;MAX(I$8:I345),G346,MAX(I$8:I345))</f>
        <v>103.66130880688507</v>
      </c>
      <c r="I346" s="4">
        <f t="shared" si="39"/>
        <v>103.73058988145732</v>
      </c>
      <c r="J346" s="4">
        <f t="shared" si="40"/>
        <v>0.36900658974387568</v>
      </c>
      <c r="K346" s="4">
        <f t="shared" si="41"/>
        <v>6.9281074572245416E-2</v>
      </c>
      <c r="L346">
        <f t="shared" si="42"/>
        <v>339</v>
      </c>
      <c r="M346">
        <f t="shared" si="43"/>
        <v>1</v>
      </c>
      <c r="N346">
        <f t="shared" si="44"/>
        <v>1</v>
      </c>
      <c r="O346">
        <f t="shared" si="45"/>
        <v>1</v>
      </c>
    </row>
    <row r="347" spans="1:15" x14ac:dyDescent="0.3">
      <c r="A347">
        <v>501</v>
      </c>
      <c r="B347">
        <v>0.89333780938138985</v>
      </c>
      <c r="C347">
        <v>0.44279305398724328</v>
      </c>
      <c r="D347" s="4">
        <f>-LN(B347)/F$3</f>
        <v>4.6996034856808797E-2</v>
      </c>
      <c r="E347" s="4">
        <f>-LN(C347)/D$4</f>
        <v>0.16971932600827058</v>
      </c>
      <c r="F347" s="8">
        <v>3</v>
      </c>
      <c r="G347" s="4">
        <v>103.339298251998</v>
      </c>
      <c r="H347" s="4">
        <f>IF(G347&gt;MAX(I$8:I346),G347,MAX(I$8:I346))</f>
        <v>103.73058988145732</v>
      </c>
      <c r="I347" s="4">
        <f t="shared" si="39"/>
        <v>103.9003092074656</v>
      </c>
      <c r="J347" s="4">
        <f t="shared" si="40"/>
        <v>0.39129162945931739</v>
      </c>
      <c r="K347" s="4">
        <f t="shared" si="41"/>
        <v>0.16971932600827699</v>
      </c>
      <c r="L347">
        <f t="shared" si="42"/>
        <v>340</v>
      </c>
      <c r="M347">
        <f t="shared" si="43"/>
        <v>1</v>
      </c>
      <c r="N347">
        <f t="shared" si="44"/>
        <v>1</v>
      </c>
      <c r="O347">
        <f t="shared" si="45"/>
        <v>1</v>
      </c>
    </row>
    <row r="348" spans="1:15" x14ac:dyDescent="0.3">
      <c r="A348">
        <v>24</v>
      </c>
      <c r="B348">
        <v>0.66188543351542706</v>
      </c>
      <c r="C348">
        <v>0.35993530075991087</v>
      </c>
      <c r="D348" s="4">
        <f>-LN(B348)/B$3</f>
        <v>1.719428329903677</v>
      </c>
      <c r="E348" s="4">
        <f>-LN(C348)/B$4</f>
        <v>0.212881454957278</v>
      </c>
      <c r="F348" s="8">
        <v>1</v>
      </c>
      <c r="G348" s="4">
        <v>103.49374774487804</v>
      </c>
      <c r="H348" s="4">
        <f>IF(G348&gt;MAX(I$8:I347),G348,MAX(I$8:I347))</f>
        <v>103.9003092074656</v>
      </c>
      <c r="I348" s="4">
        <f t="shared" si="39"/>
        <v>104.11319066242288</v>
      </c>
      <c r="J348" s="4">
        <f t="shared" si="40"/>
        <v>0.4065614625875611</v>
      </c>
      <c r="K348" s="4">
        <f t="shared" si="41"/>
        <v>0.21288145495728372</v>
      </c>
      <c r="L348">
        <f t="shared" si="42"/>
        <v>341</v>
      </c>
      <c r="M348">
        <f t="shared" si="43"/>
        <v>1</v>
      </c>
      <c r="N348">
        <f t="shared" si="44"/>
        <v>1</v>
      </c>
      <c r="O348">
        <f t="shared" si="45"/>
        <v>1</v>
      </c>
    </row>
    <row r="349" spans="1:15" x14ac:dyDescent="0.3">
      <c r="A349">
        <v>123</v>
      </c>
      <c r="B349">
        <v>0.74480422376171151</v>
      </c>
      <c r="C349">
        <v>0.4175237281411176</v>
      </c>
      <c r="D349" s="4">
        <f>-LN(B349)/D$3</f>
        <v>0.4092137250474111</v>
      </c>
      <c r="E349" s="4">
        <f>-LN(C349)/B$4</f>
        <v>0.18196122967401454</v>
      </c>
      <c r="F349" s="8">
        <v>2</v>
      </c>
      <c r="G349" s="4">
        <v>103.68630777584221</v>
      </c>
      <c r="H349" s="4">
        <f>IF(G349&gt;MAX(I$8:I348),G349,MAX(I$8:I348))</f>
        <v>104.11319066242288</v>
      </c>
      <c r="I349" s="4">
        <f t="shared" si="39"/>
        <v>104.2951518920969</v>
      </c>
      <c r="J349" s="4">
        <f t="shared" si="40"/>
        <v>0.42688288658067108</v>
      </c>
      <c r="K349" s="4">
        <f t="shared" si="41"/>
        <v>0.18196122967401607</v>
      </c>
      <c r="L349">
        <f t="shared" si="42"/>
        <v>342</v>
      </c>
      <c r="M349">
        <f t="shared" si="43"/>
        <v>1</v>
      </c>
      <c r="N349">
        <f t="shared" si="44"/>
        <v>1</v>
      </c>
      <c r="O349">
        <f t="shared" si="45"/>
        <v>1</v>
      </c>
    </row>
    <row r="350" spans="1:15" x14ac:dyDescent="0.3">
      <c r="A350">
        <v>124</v>
      </c>
      <c r="B350">
        <v>0.95364238410596025</v>
      </c>
      <c r="C350">
        <v>0.13434247871333965</v>
      </c>
      <c r="D350" s="4">
        <f>-LN(B350)/D$3</f>
        <v>6.5925746165171842E-2</v>
      </c>
      <c r="E350" s="4">
        <f>-LN(C350)/B$4</f>
        <v>0.41820061005603687</v>
      </c>
      <c r="F350" s="8">
        <v>2</v>
      </c>
      <c r="G350" s="4">
        <v>103.75223352200739</v>
      </c>
      <c r="H350" s="4">
        <f>IF(G350&gt;MAX(I$8:I349),G350,MAX(I$8:I349))</f>
        <v>104.2951518920969</v>
      </c>
      <c r="I350" s="4">
        <f t="shared" si="39"/>
        <v>104.71335250215293</v>
      </c>
      <c r="J350" s="4">
        <f t="shared" si="40"/>
        <v>0.54291837008950949</v>
      </c>
      <c r="K350" s="4">
        <f t="shared" si="41"/>
        <v>0.41820061005603293</v>
      </c>
      <c r="L350">
        <f t="shared" si="42"/>
        <v>343</v>
      </c>
      <c r="M350">
        <f t="shared" si="43"/>
        <v>1</v>
      </c>
      <c r="N350">
        <f t="shared" si="44"/>
        <v>1</v>
      </c>
      <c r="O350">
        <f t="shared" si="45"/>
        <v>1</v>
      </c>
    </row>
    <row r="351" spans="1:15" x14ac:dyDescent="0.3">
      <c r="A351">
        <v>502</v>
      </c>
      <c r="B351">
        <v>0.20197149571214942</v>
      </c>
      <c r="C351">
        <v>0.66441846980193486</v>
      </c>
      <c r="D351" s="4">
        <f>-LN(B351)/F$3</f>
        <v>0.66651195911409433</v>
      </c>
      <c r="E351" s="4">
        <f>-LN(C351)/D$4</f>
        <v>8.5175646335236929E-2</v>
      </c>
      <c r="F351" s="8">
        <v>3</v>
      </c>
      <c r="G351" s="4">
        <v>104.00581021111209</v>
      </c>
      <c r="H351" s="4">
        <f>IF(G351&gt;MAX(I$8:I350),G351,MAX(I$8:I350))</f>
        <v>104.71335250215293</v>
      </c>
      <c r="I351" s="4">
        <f t="shared" si="39"/>
        <v>104.79852814848816</v>
      </c>
      <c r="J351" s="4">
        <f t="shared" si="40"/>
        <v>0.70754229104083777</v>
      </c>
      <c r="K351" s="4">
        <f t="shared" si="41"/>
        <v>8.5175646335230226E-2</v>
      </c>
      <c r="L351">
        <f t="shared" si="42"/>
        <v>344</v>
      </c>
      <c r="M351">
        <f t="shared" si="43"/>
        <v>1</v>
      </c>
      <c r="N351">
        <f t="shared" si="44"/>
        <v>1</v>
      </c>
      <c r="O351">
        <f t="shared" si="45"/>
        <v>1</v>
      </c>
    </row>
    <row r="352" spans="1:15" x14ac:dyDescent="0.3">
      <c r="A352">
        <v>503</v>
      </c>
      <c r="B352">
        <v>0.62254707480086668</v>
      </c>
      <c r="C352">
        <v>0.50392162846766564</v>
      </c>
      <c r="D352" s="4">
        <f>-LN(B352)/F$3</f>
        <v>0.19747334638850816</v>
      </c>
      <c r="E352" s="4">
        <f>-LN(C352)/D$4</f>
        <v>0.14277802543210305</v>
      </c>
      <c r="F352" s="8">
        <v>3</v>
      </c>
      <c r="G352" s="4">
        <v>104.2032835575006</v>
      </c>
      <c r="H352" s="4">
        <f>IF(G352&gt;MAX(I$8:I351),G352,MAX(I$8:I351))</f>
        <v>104.79852814848816</v>
      </c>
      <c r="I352" s="4">
        <f t="shared" si="39"/>
        <v>104.94130617392027</v>
      </c>
      <c r="J352" s="4">
        <f t="shared" si="40"/>
        <v>0.59524459098756211</v>
      </c>
      <c r="K352" s="4">
        <f t="shared" si="41"/>
        <v>0.14277802543210782</v>
      </c>
      <c r="L352">
        <f t="shared" si="42"/>
        <v>345</v>
      </c>
      <c r="M352">
        <f t="shared" si="43"/>
        <v>1</v>
      </c>
      <c r="N352">
        <f t="shared" si="44"/>
        <v>1</v>
      </c>
      <c r="O352">
        <f t="shared" si="45"/>
        <v>1</v>
      </c>
    </row>
    <row r="353" spans="1:15" x14ac:dyDescent="0.3">
      <c r="A353">
        <v>504</v>
      </c>
      <c r="B353">
        <v>0.62361522263252667</v>
      </c>
      <c r="C353">
        <v>0.87023529770805996</v>
      </c>
      <c r="D353" s="4">
        <f>-LN(B353)/F$3</f>
        <v>0.19675905466833951</v>
      </c>
      <c r="E353" s="4">
        <f>-LN(C353)/D$4</f>
        <v>2.8956593075988465E-2</v>
      </c>
      <c r="F353" s="8">
        <v>3</v>
      </c>
      <c r="G353" s="4">
        <v>104.40004261216893</v>
      </c>
      <c r="H353" s="4">
        <f>IF(G353&gt;MAX(I$8:I352),G353,MAX(I$8:I352))</f>
        <v>104.94130617392027</v>
      </c>
      <c r="I353" s="4">
        <f t="shared" si="39"/>
        <v>104.97026276699626</v>
      </c>
      <c r="J353" s="4">
        <f t="shared" si="40"/>
        <v>0.54126356175133594</v>
      </c>
      <c r="K353" s="4">
        <f t="shared" si="41"/>
        <v>2.895659307598919E-2</v>
      </c>
      <c r="L353">
        <f t="shared" si="42"/>
        <v>346</v>
      </c>
      <c r="M353">
        <f t="shared" si="43"/>
        <v>1</v>
      </c>
      <c r="N353">
        <f t="shared" si="44"/>
        <v>1</v>
      </c>
      <c r="O353">
        <f t="shared" si="45"/>
        <v>1</v>
      </c>
    </row>
    <row r="354" spans="1:15" x14ac:dyDescent="0.3">
      <c r="A354">
        <v>505</v>
      </c>
      <c r="B354">
        <v>0.42539750358592487</v>
      </c>
      <c r="C354">
        <v>0.42316965239417709</v>
      </c>
      <c r="D354" s="4">
        <f>-LN(B354)/F$3</f>
        <v>0.35613801859395727</v>
      </c>
      <c r="E354" s="4">
        <f>-LN(C354)/D$4</f>
        <v>0.17916293976103084</v>
      </c>
      <c r="F354" s="8">
        <v>3</v>
      </c>
      <c r="G354" s="4">
        <v>104.75618063076288</v>
      </c>
      <c r="H354" s="4">
        <f>IF(G354&gt;MAX(I$8:I353),G354,MAX(I$8:I353))</f>
        <v>104.97026276699626</v>
      </c>
      <c r="I354" s="4">
        <f t="shared" si="39"/>
        <v>105.14942570675728</v>
      </c>
      <c r="J354" s="4">
        <f t="shared" si="40"/>
        <v>0.21408213623337247</v>
      </c>
      <c r="K354" s="4">
        <f t="shared" si="41"/>
        <v>0.17916293976102793</v>
      </c>
      <c r="L354">
        <f t="shared" si="42"/>
        <v>347</v>
      </c>
      <c r="M354">
        <f t="shared" si="43"/>
        <v>1</v>
      </c>
      <c r="N354">
        <f t="shared" si="44"/>
        <v>1</v>
      </c>
      <c r="O354">
        <f t="shared" si="45"/>
        <v>1</v>
      </c>
    </row>
    <row r="355" spans="1:15" x14ac:dyDescent="0.3">
      <c r="A355">
        <v>506</v>
      </c>
      <c r="B355">
        <v>0.32532731101413009</v>
      </c>
      <c r="C355">
        <v>0.3903012176885281</v>
      </c>
      <c r="D355" s="4">
        <f>-LN(B355)/F$3</f>
        <v>0.46788478859814514</v>
      </c>
      <c r="E355" s="4">
        <f>-LN(C355)/D$4</f>
        <v>0.19600760102542997</v>
      </c>
      <c r="F355" s="8">
        <v>3</v>
      </c>
      <c r="G355" s="4">
        <v>105.22406541936103</v>
      </c>
      <c r="H355" s="4">
        <f>IF(G355&gt;MAX(I$8:I354),G355,MAX(I$8:I354))</f>
        <v>105.22406541936103</v>
      </c>
      <c r="I355" s="4">
        <f t="shared" si="39"/>
        <v>105.42007302038645</v>
      </c>
      <c r="J355" s="4">
        <f t="shared" si="40"/>
        <v>0</v>
      </c>
      <c r="K355" s="4">
        <f t="shared" si="41"/>
        <v>0.19600760102542836</v>
      </c>
      <c r="L355">
        <f t="shared" si="42"/>
        <v>348</v>
      </c>
      <c r="M355">
        <f t="shared" si="43"/>
        <v>1</v>
      </c>
      <c r="N355">
        <f t="shared" si="44"/>
        <v>1</v>
      </c>
      <c r="O355">
        <f t="shared" si="45"/>
        <v>1</v>
      </c>
    </row>
    <row r="356" spans="1:15" x14ac:dyDescent="0.3">
      <c r="A356">
        <v>125</v>
      </c>
      <c r="B356">
        <v>0.25318155461287273</v>
      </c>
      <c r="C356">
        <v>4.7273171178319653E-2</v>
      </c>
      <c r="D356" s="4">
        <f>-LN(B356)/D$3</f>
        <v>1.9078450561750286</v>
      </c>
      <c r="E356" s="4">
        <f>-LN(C356)/B$4</f>
        <v>0.63579423957052394</v>
      </c>
      <c r="F356" s="8">
        <v>2</v>
      </c>
      <c r="G356" s="4">
        <v>105.66007857818242</v>
      </c>
      <c r="H356" s="4">
        <f>IF(G356&gt;MAX(I$8:I355),G356,MAX(I$8:I355))</f>
        <v>105.66007857818242</v>
      </c>
      <c r="I356" s="4">
        <f t="shared" si="39"/>
        <v>106.29587281775295</v>
      </c>
      <c r="J356" s="4">
        <f t="shared" si="40"/>
        <v>0</v>
      </c>
      <c r="K356" s="4">
        <f t="shared" si="41"/>
        <v>0.63579423957052938</v>
      </c>
      <c r="L356">
        <f t="shared" si="42"/>
        <v>349</v>
      </c>
      <c r="M356">
        <f t="shared" si="43"/>
        <v>1</v>
      </c>
      <c r="N356">
        <f t="shared" si="44"/>
        <v>1</v>
      </c>
      <c r="O356">
        <f t="shared" si="45"/>
        <v>1</v>
      </c>
    </row>
    <row r="357" spans="1:15" x14ac:dyDescent="0.3">
      <c r="A357">
        <v>126</v>
      </c>
      <c r="B357">
        <v>0.66377758110293894</v>
      </c>
      <c r="C357">
        <v>0.97341837824640642</v>
      </c>
      <c r="D357" s="4">
        <f>-LN(B357)/D$3</f>
        <v>0.56917799144243575</v>
      </c>
      <c r="E357" s="4">
        <f>-LN(C357)/B$4</f>
        <v>5.6127711029568652E-3</v>
      </c>
      <c r="F357" s="8">
        <v>2</v>
      </c>
      <c r="G357" s="4">
        <v>106.22925656962485</v>
      </c>
      <c r="H357" s="4">
        <f>IF(G357&gt;MAX(I$8:I356),G357,MAX(I$8:I356))</f>
        <v>106.29587281775295</v>
      </c>
      <c r="I357" s="4">
        <f t="shared" si="39"/>
        <v>106.30148558885591</v>
      </c>
      <c r="J357" s="4">
        <f t="shared" si="40"/>
        <v>6.6616248128099187E-2</v>
      </c>
      <c r="K357" s="4">
        <f t="shared" si="41"/>
        <v>5.6127711029603233E-3</v>
      </c>
      <c r="L357">
        <f t="shared" si="42"/>
        <v>350</v>
      </c>
      <c r="M357">
        <f t="shared" si="43"/>
        <v>1</v>
      </c>
      <c r="N357">
        <f t="shared" si="44"/>
        <v>1</v>
      </c>
      <c r="O357">
        <f t="shared" si="45"/>
        <v>1</v>
      </c>
    </row>
    <row r="358" spans="1:15" x14ac:dyDescent="0.3">
      <c r="A358">
        <v>507</v>
      </c>
      <c r="B358">
        <v>4.8982207708975496E-2</v>
      </c>
      <c r="C358">
        <v>0.36622211371196634</v>
      </c>
      <c r="D358" s="4">
        <f>-LN(B358)/F$3</f>
        <v>1.2567908978296949</v>
      </c>
      <c r="E358" s="4">
        <f>-LN(C358)/D$4</f>
        <v>0.20927401283025968</v>
      </c>
      <c r="F358" s="8">
        <v>3</v>
      </c>
      <c r="G358" s="4">
        <v>106.48085631719071</v>
      </c>
      <c r="H358" s="4">
        <f>IF(G358&gt;MAX(I$8:I357),G358,MAX(I$8:I357))</f>
        <v>106.48085631719071</v>
      </c>
      <c r="I358" s="4">
        <f t="shared" si="39"/>
        <v>106.69013033002098</v>
      </c>
      <c r="J358" s="4">
        <f t="shared" si="40"/>
        <v>0</v>
      </c>
      <c r="K358" s="4">
        <f t="shared" si="41"/>
        <v>0.2092740128302637</v>
      </c>
      <c r="L358">
        <f t="shared" si="42"/>
        <v>351</v>
      </c>
      <c r="M358">
        <f t="shared" si="43"/>
        <v>1</v>
      </c>
      <c r="N358">
        <f t="shared" si="44"/>
        <v>1</v>
      </c>
      <c r="O358">
        <f t="shared" si="45"/>
        <v>1</v>
      </c>
    </row>
    <row r="359" spans="1:15" x14ac:dyDescent="0.3">
      <c r="A359">
        <v>25</v>
      </c>
      <c r="B359">
        <v>0.48350474562822354</v>
      </c>
      <c r="C359">
        <v>0.14050721762749108</v>
      </c>
      <c r="D359" s="4">
        <f>-LN(B359)/B$3</f>
        <v>3.0278922874180876</v>
      </c>
      <c r="E359" s="4">
        <f>-LN(C359)/B$4</f>
        <v>0.40885342094033555</v>
      </c>
      <c r="F359" s="8">
        <v>1</v>
      </c>
      <c r="G359" s="4">
        <v>106.52164003229612</v>
      </c>
      <c r="H359" s="4">
        <f>IF(G359&gt;MAX(I$8:I358),G359,MAX(I$8:I358))</f>
        <v>106.69013033002098</v>
      </c>
      <c r="I359" s="4">
        <f t="shared" si="39"/>
        <v>107.09898375096131</v>
      </c>
      <c r="J359" s="4">
        <f t="shared" si="40"/>
        <v>0.16849029772485835</v>
      </c>
      <c r="K359" s="4">
        <f t="shared" si="41"/>
        <v>0.40885342094033206</v>
      </c>
      <c r="L359">
        <f t="shared" si="42"/>
        <v>352</v>
      </c>
      <c r="M359">
        <f t="shared" si="43"/>
        <v>1</v>
      </c>
      <c r="N359">
        <f t="shared" si="44"/>
        <v>1</v>
      </c>
      <c r="O359">
        <f t="shared" si="45"/>
        <v>1</v>
      </c>
    </row>
    <row r="360" spans="1:15" x14ac:dyDescent="0.3">
      <c r="A360">
        <v>127</v>
      </c>
      <c r="B360">
        <v>0.74214911343729972</v>
      </c>
      <c r="C360">
        <v>0.13547166356395154</v>
      </c>
      <c r="D360" s="4">
        <f>-LN(B360)/D$3</f>
        <v>0.41417374235975046</v>
      </c>
      <c r="E360" s="4">
        <f>-LN(C360)/B$4</f>
        <v>0.41645683031694763</v>
      </c>
      <c r="F360" s="8">
        <v>2</v>
      </c>
      <c r="G360" s="4">
        <v>106.6434303119846</v>
      </c>
      <c r="H360" s="4">
        <f>IF(G360&gt;MAX(I$8:I359),G360,MAX(I$8:I359))</f>
        <v>107.09898375096131</v>
      </c>
      <c r="I360" s="4">
        <f t="shared" si="39"/>
        <v>107.51544058127826</v>
      </c>
      <c r="J360" s="4">
        <f t="shared" si="40"/>
        <v>0.45555343897670753</v>
      </c>
      <c r="K360" s="4">
        <f t="shared" si="41"/>
        <v>0.41645683031694603</v>
      </c>
      <c r="L360">
        <f t="shared" si="42"/>
        <v>353</v>
      </c>
      <c r="M360">
        <f t="shared" si="43"/>
        <v>1</v>
      </c>
      <c r="N360">
        <f t="shared" si="44"/>
        <v>1</v>
      </c>
      <c r="O360">
        <f t="shared" si="45"/>
        <v>1</v>
      </c>
    </row>
    <row r="361" spans="1:15" x14ac:dyDescent="0.3">
      <c r="A361">
        <v>26</v>
      </c>
      <c r="B361">
        <v>0.96035645619067966</v>
      </c>
      <c r="C361">
        <v>0.94430372020630515</v>
      </c>
      <c r="D361" s="4">
        <f>-LN(B361)/B$3</f>
        <v>0.16854481210937811</v>
      </c>
      <c r="E361" s="4">
        <f>-LN(C361)/B$4</f>
        <v>1.1939047307577064E-2</v>
      </c>
      <c r="F361" s="8">
        <v>1</v>
      </c>
      <c r="G361" s="4">
        <v>106.69018484440549</v>
      </c>
      <c r="H361" s="4">
        <f>IF(G361&gt;MAX(I$8:I360),G361,MAX(I$8:I360))</f>
        <v>107.51544058127826</v>
      </c>
      <c r="I361" s="4">
        <f t="shared" si="39"/>
        <v>107.52737962858583</v>
      </c>
      <c r="J361" s="4">
        <f t="shared" si="40"/>
        <v>0.82525573687276221</v>
      </c>
      <c r="K361" s="4">
        <f t="shared" si="41"/>
        <v>1.1939047307578221E-2</v>
      </c>
      <c r="L361">
        <f t="shared" si="42"/>
        <v>354</v>
      </c>
      <c r="M361">
        <f t="shared" si="43"/>
        <v>1</v>
      </c>
      <c r="N361">
        <f t="shared" si="44"/>
        <v>1</v>
      </c>
      <c r="O361">
        <f t="shared" si="45"/>
        <v>1</v>
      </c>
    </row>
    <row r="362" spans="1:15" x14ac:dyDescent="0.3">
      <c r="A362">
        <v>508</v>
      </c>
      <c r="B362">
        <v>8.9541306802575757E-2</v>
      </c>
      <c r="C362">
        <v>4.0131839960936305E-2</v>
      </c>
      <c r="D362" s="4">
        <f>-LN(B362)/F$3</f>
        <v>1.0054396798551903</v>
      </c>
      <c r="E362" s="4">
        <f>-LN(C362)/D$4</f>
        <v>0.66991359286323315</v>
      </c>
      <c r="F362" s="8">
        <v>3</v>
      </c>
      <c r="G362" s="4">
        <v>107.4862959970459</v>
      </c>
      <c r="H362" s="4">
        <f>IF(G362&gt;MAX(I$8:I361),G362,MAX(I$8:I361))</f>
        <v>107.52737962858583</v>
      </c>
      <c r="I362" s="4">
        <f t="shared" si="39"/>
        <v>108.19729322144907</v>
      </c>
      <c r="J362" s="4">
        <f t="shared" si="40"/>
        <v>4.1083631539933663E-2</v>
      </c>
      <c r="K362" s="4">
        <f t="shared" si="41"/>
        <v>0.6699135928632387</v>
      </c>
      <c r="L362">
        <f t="shared" si="42"/>
        <v>355</v>
      </c>
      <c r="M362">
        <f t="shared" si="43"/>
        <v>1</v>
      </c>
      <c r="N362">
        <f t="shared" si="44"/>
        <v>1</v>
      </c>
      <c r="O362">
        <f t="shared" si="45"/>
        <v>1</v>
      </c>
    </row>
    <row r="363" spans="1:15" x14ac:dyDescent="0.3">
      <c r="A363">
        <v>509</v>
      </c>
      <c r="B363">
        <v>0.38737144077883234</v>
      </c>
      <c r="C363">
        <v>1.1688589129306926E-2</v>
      </c>
      <c r="D363" s="4">
        <f>-LN(B363)/F$3</f>
        <v>0.39515468790300284</v>
      </c>
      <c r="E363" s="4">
        <f>-LN(C363)/D$4</f>
        <v>0.92690462524473705</v>
      </c>
      <c r="F363" s="8">
        <v>3</v>
      </c>
      <c r="G363" s="4">
        <v>107.8814506849489</v>
      </c>
      <c r="H363" s="4">
        <f>IF(G363&gt;MAX(I$8:I362),G363,MAX(I$8:I362))</f>
        <v>108.19729322144907</v>
      </c>
      <c r="I363" s="4">
        <f t="shared" si="39"/>
        <v>109.1241978466938</v>
      </c>
      <c r="J363" s="4">
        <f t="shared" si="40"/>
        <v>0.31584253650017047</v>
      </c>
      <c r="K363" s="4">
        <f t="shared" si="41"/>
        <v>0.92690462524473105</v>
      </c>
      <c r="L363">
        <f t="shared" si="42"/>
        <v>356</v>
      </c>
      <c r="M363">
        <f t="shared" si="43"/>
        <v>1</v>
      </c>
      <c r="N363">
        <f t="shared" si="44"/>
        <v>1</v>
      </c>
      <c r="O363">
        <f t="shared" si="45"/>
        <v>1</v>
      </c>
    </row>
    <row r="364" spans="1:15" x14ac:dyDescent="0.3">
      <c r="A364">
        <v>27</v>
      </c>
      <c r="B364">
        <v>0.73155919064912867</v>
      </c>
      <c r="C364">
        <v>0.78945280312509536</v>
      </c>
      <c r="D364" s="4">
        <f>-LN(B364)/B$3</f>
        <v>1.3024047707582243</v>
      </c>
      <c r="E364" s="4">
        <f>-LN(C364)/B$4</f>
        <v>4.9253172456020934E-2</v>
      </c>
      <c r="F364" s="8">
        <v>1</v>
      </c>
      <c r="G364" s="4">
        <v>107.99258961516372</v>
      </c>
      <c r="H364" s="4">
        <f>IF(G364&gt;MAX(I$8:I363),G364,MAX(I$8:I363))</f>
        <v>109.1241978466938</v>
      </c>
      <c r="I364" s="4">
        <f t="shared" si="39"/>
        <v>109.17345101914982</v>
      </c>
      <c r="J364" s="4">
        <f t="shared" si="40"/>
        <v>1.1316082315300804</v>
      </c>
      <c r="K364" s="4">
        <f t="shared" si="41"/>
        <v>4.9253172456019456E-2</v>
      </c>
      <c r="L364">
        <f t="shared" si="42"/>
        <v>357</v>
      </c>
      <c r="M364">
        <f t="shared" si="43"/>
        <v>1</v>
      </c>
      <c r="N364">
        <f t="shared" si="44"/>
        <v>1</v>
      </c>
      <c r="O364">
        <f t="shared" si="45"/>
        <v>1</v>
      </c>
    </row>
    <row r="365" spans="1:15" x14ac:dyDescent="0.3">
      <c r="A365">
        <v>128</v>
      </c>
      <c r="B365">
        <v>0.36329233680227058</v>
      </c>
      <c r="C365">
        <v>0.52259895626697594</v>
      </c>
      <c r="D365" s="4">
        <f>-LN(B365)/D$3</f>
        <v>1.4063158795590429</v>
      </c>
      <c r="E365" s="4">
        <f>-LN(C365)/B$4</f>
        <v>0.13519602564386399</v>
      </c>
      <c r="F365" s="8">
        <v>2</v>
      </c>
      <c r="G365" s="4">
        <v>108.04974619154365</v>
      </c>
      <c r="H365" s="4">
        <f>IF(G365&gt;MAX(I$8:I364),G365,MAX(I$8:I364))</f>
        <v>109.17345101914982</v>
      </c>
      <c r="I365" s="4">
        <f t="shared" si="39"/>
        <v>109.30864704479369</v>
      </c>
      <c r="J365" s="4">
        <f t="shared" si="40"/>
        <v>1.1237048276061756</v>
      </c>
      <c r="K365" s="4">
        <f t="shared" si="41"/>
        <v>0.13519602564386446</v>
      </c>
      <c r="L365">
        <f t="shared" si="42"/>
        <v>358</v>
      </c>
      <c r="M365">
        <f t="shared" si="43"/>
        <v>1</v>
      </c>
      <c r="N365">
        <f t="shared" si="44"/>
        <v>1</v>
      </c>
      <c r="O365">
        <f t="shared" si="45"/>
        <v>1</v>
      </c>
    </row>
    <row r="366" spans="1:15" x14ac:dyDescent="0.3">
      <c r="A366">
        <v>510</v>
      </c>
      <c r="B366">
        <v>0.57292397839289533</v>
      </c>
      <c r="C366">
        <v>0.22211371196630755</v>
      </c>
      <c r="D366" s="4">
        <f>-LN(B366)/F$3</f>
        <v>0.232084268346259</v>
      </c>
      <c r="E366" s="4">
        <f>-LN(C366)/D$4</f>
        <v>0.31345121087151645</v>
      </c>
      <c r="F366" s="8">
        <v>3</v>
      </c>
      <c r="G366" s="4">
        <v>108.11353495329516</v>
      </c>
      <c r="H366" s="4">
        <f>IF(G366&gt;MAX(I$8:I365),G366,MAX(I$8:I365))</f>
        <v>109.30864704479369</v>
      </c>
      <c r="I366" s="4">
        <f t="shared" si="39"/>
        <v>109.62209825566521</v>
      </c>
      <c r="J366" s="4">
        <f t="shared" si="40"/>
        <v>1.1951120914985296</v>
      </c>
      <c r="K366" s="4">
        <f t="shared" si="41"/>
        <v>0.31345121087151995</v>
      </c>
      <c r="L366">
        <f t="shared" si="42"/>
        <v>359</v>
      </c>
      <c r="M366">
        <f t="shared" si="43"/>
        <v>1</v>
      </c>
      <c r="N366">
        <f t="shared" si="44"/>
        <v>1</v>
      </c>
      <c r="O366">
        <f t="shared" si="45"/>
        <v>1</v>
      </c>
    </row>
    <row r="367" spans="1:15" x14ac:dyDescent="0.3">
      <c r="A367">
        <v>511</v>
      </c>
      <c r="B367">
        <v>0.26700643940549945</v>
      </c>
      <c r="C367">
        <v>0.40076906643879512</v>
      </c>
      <c r="D367" s="4">
        <f>-LN(B367)/F$3</f>
        <v>0.55020104302046635</v>
      </c>
      <c r="E367" s="4">
        <f>-LN(C367)/D$4</f>
        <v>0.19049373161122929</v>
      </c>
      <c r="F367" s="8">
        <v>3</v>
      </c>
      <c r="G367" s="4">
        <v>108.66373599631562</v>
      </c>
      <c r="H367" s="4">
        <f>IF(G367&gt;MAX(I$8:I366),G367,MAX(I$8:I366))</f>
        <v>109.62209825566521</v>
      </c>
      <c r="I367" s="4">
        <f t="shared" si="39"/>
        <v>109.81259198727643</v>
      </c>
      <c r="J367" s="4">
        <f t="shared" si="40"/>
        <v>0.95836225934958463</v>
      </c>
      <c r="K367" s="4">
        <f t="shared" si="41"/>
        <v>0.19049373161122674</v>
      </c>
      <c r="L367">
        <f t="shared" si="42"/>
        <v>360</v>
      </c>
      <c r="M367">
        <f t="shared" si="43"/>
        <v>1</v>
      </c>
      <c r="N367">
        <f t="shared" si="44"/>
        <v>1</v>
      </c>
      <c r="O367">
        <f t="shared" si="45"/>
        <v>1</v>
      </c>
    </row>
    <row r="368" spans="1:15" x14ac:dyDescent="0.3">
      <c r="A368">
        <v>512</v>
      </c>
      <c r="B368">
        <v>0.46903897213660084</v>
      </c>
      <c r="C368">
        <v>0.38004699850459306</v>
      </c>
      <c r="D368" s="4">
        <f>-LN(B368)/F$3</f>
        <v>0.31544559072836331</v>
      </c>
      <c r="E368" s="4">
        <f>-LN(C368)/D$4</f>
        <v>0.20155424034046571</v>
      </c>
      <c r="F368" s="8">
        <v>3</v>
      </c>
      <c r="G368" s="4">
        <v>108.97918158704398</v>
      </c>
      <c r="H368" s="4">
        <f>IF(G368&gt;MAX(I$8:I367),G368,MAX(I$8:I367))</f>
        <v>109.81259198727643</v>
      </c>
      <c r="I368" s="4">
        <f t="shared" si="39"/>
        <v>110.01414622761691</v>
      </c>
      <c r="J368" s="4">
        <f t="shared" si="40"/>
        <v>0.83341040023245228</v>
      </c>
      <c r="K368" s="4">
        <f t="shared" si="41"/>
        <v>0.20155424034047087</v>
      </c>
      <c r="L368">
        <f t="shared" si="42"/>
        <v>361</v>
      </c>
      <c r="M368">
        <f t="shared" si="43"/>
        <v>1</v>
      </c>
      <c r="N368">
        <f t="shared" si="44"/>
        <v>1</v>
      </c>
      <c r="O368">
        <f t="shared" si="45"/>
        <v>1</v>
      </c>
    </row>
    <row r="369" spans="1:15" x14ac:dyDescent="0.3">
      <c r="A369">
        <v>513</v>
      </c>
      <c r="B369">
        <v>0.40021973326822718</v>
      </c>
      <c r="C369">
        <v>0.56196783349101231</v>
      </c>
      <c r="D369" s="4">
        <f>-LN(B369)/F$3</f>
        <v>0.38155897897159136</v>
      </c>
      <c r="E369" s="4">
        <f>-LN(C369)/D$4</f>
        <v>0.1200647221890818</v>
      </c>
      <c r="F369" s="8">
        <v>3</v>
      </c>
      <c r="G369" s="4">
        <v>109.36074056601558</v>
      </c>
      <c r="H369" s="4">
        <f>IF(G369&gt;MAX(I$8:I368),G369,MAX(I$8:I368))</f>
        <v>110.01414622761691</v>
      </c>
      <c r="I369" s="4">
        <f t="shared" si="39"/>
        <v>110.13421094980599</v>
      </c>
      <c r="J369" s="4">
        <f t="shared" si="40"/>
        <v>0.65340566160132596</v>
      </c>
      <c r="K369" s="4">
        <f t="shared" si="41"/>
        <v>0.1200647221890847</v>
      </c>
      <c r="L369">
        <f t="shared" si="42"/>
        <v>362</v>
      </c>
      <c r="M369">
        <f t="shared" si="43"/>
        <v>1</v>
      </c>
      <c r="N369">
        <f t="shared" si="44"/>
        <v>1</v>
      </c>
      <c r="O369">
        <f t="shared" si="45"/>
        <v>1</v>
      </c>
    </row>
    <row r="370" spans="1:15" x14ac:dyDescent="0.3">
      <c r="A370">
        <v>514</v>
      </c>
      <c r="B370">
        <v>0.32450331125827814</v>
      </c>
      <c r="C370">
        <v>0.16031373027741325</v>
      </c>
      <c r="D370" s="4">
        <f>-LN(B370)/F$3</f>
        <v>0.46894147446012413</v>
      </c>
      <c r="E370" s="4">
        <f>-LN(C370)/D$4</f>
        <v>0.38137970195862969</v>
      </c>
      <c r="F370" s="8">
        <v>3</v>
      </c>
      <c r="G370" s="4">
        <v>109.8296820404757</v>
      </c>
      <c r="H370" s="4">
        <f>IF(G370&gt;MAX(I$8:I369),G370,MAX(I$8:I369))</f>
        <v>110.13421094980599</v>
      </c>
      <c r="I370" s="4">
        <f t="shared" si="39"/>
        <v>110.51559065176463</v>
      </c>
      <c r="J370" s="4">
        <f t="shared" si="40"/>
        <v>0.30452890933028698</v>
      </c>
      <c r="K370" s="4">
        <f t="shared" si="41"/>
        <v>0.38137970195863602</v>
      </c>
      <c r="L370">
        <f t="shared" si="42"/>
        <v>363</v>
      </c>
      <c r="M370">
        <f t="shared" si="43"/>
        <v>1</v>
      </c>
      <c r="N370">
        <f t="shared" si="44"/>
        <v>1</v>
      </c>
      <c r="O370">
        <f t="shared" si="45"/>
        <v>1</v>
      </c>
    </row>
    <row r="371" spans="1:15" x14ac:dyDescent="0.3">
      <c r="A371">
        <v>515</v>
      </c>
      <c r="B371">
        <v>0.90945158238471635</v>
      </c>
      <c r="C371">
        <v>0.92284920804467907</v>
      </c>
      <c r="D371" s="4">
        <f>-LN(B371)/F$3</f>
        <v>3.954729910912002E-2</v>
      </c>
      <c r="E371" s="4">
        <f>-LN(C371)/D$4</f>
        <v>1.6726964456618261E-2</v>
      </c>
      <c r="F371" s="8">
        <v>3</v>
      </c>
      <c r="G371" s="4">
        <v>109.86922933958482</v>
      </c>
      <c r="H371" s="4">
        <f>IF(G371&gt;MAX(I$8:I370),G371,MAX(I$8:I370))</f>
        <v>110.51559065176463</v>
      </c>
      <c r="I371" s="4">
        <f t="shared" si="39"/>
        <v>110.53231761622125</v>
      </c>
      <c r="J371" s="4">
        <f t="shared" si="40"/>
        <v>0.64636131217980619</v>
      </c>
      <c r="K371" s="4">
        <f t="shared" si="41"/>
        <v>1.672696445662325E-2</v>
      </c>
      <c r="L371">
        <f t="shared" si="42"/>
        <v>364</v>
      </c>
      <c r="M371">
        <f t="shared" si="43"/>
        <v>1</v>
      </c>
      <c r="N371">
        <f t="shared" si="44"/>
        <v>1</v>
      </c>
      <c r="O371">
        <f t="shared" si="45"/>
        <v>1</v>
      </c>
    </row>
    <row r="372" spans="1:15" x14ac:dyDescent="0.3">
      <c r="A372">
        <v>516</v>
      </c>
      <c r="B372">
        <v>4.7639393292031616E-2</v>
      </c>
      <c r="C372">
        <v>0.49320963164159065</v>
      </c>
      <c r="D372" s="4">
        <f>-LN(B372)/F$3</f>
        <v>1.26837302909998</v>
      </c>
      <c r="E372" s="4">
        <f>-LN(C372)/D$4</f>
        <v>0.14725437062640426</v>
      </c>
      <c r="F372" s="8">
        <v>3</v>
      </c>
      <c r="G372" s="4">
        <v>111.1376023686848</v>
      </c>
      <c r="H372" s="4">
        <f>IF(G372&gt;MAX(I$8:I371),G372,MAX(I$8:I371))</f>
        <v>111.1376023686848</v>
      </c>
      <c r="I372" s="4">
        <f t="shared" si="39"/>
        <v>111.28485673931119</v>
      </c>
      <c r="J372" s="4">
        <f t="shared" si="40"/>
        <v>0</v>
      </c>
      <c r="K372" s="4">
        <f t="shared" si="41"/>
        <v>0.14725437062639912</v>
      </c>
      <c r="L372">
        <f t="shared" si="42"/>
        <v>365</v>
      </c>
      <c r="M372">
        <f t="shared" si="43"/>
        <v>1</v>
      </c>
      <c r="N372">
        <f t="shared" si="44"/>
        <v>1</v>
      </c>
      <c r="O372">
        <f t="shared" si="45"/>
        <v>1</v>
      </c>
    </row>
    <row r="373" spans="1:15" x14ac:dyDescent="0.3">
      <c r="A373">
        <v>517</v>
      </c>
      <c r="B373">
        <v>0.55497909482100893</v>
      </c>
      <c r="C373">
        <v>0.11609241004669332</v>
      </c>
      <c r="D373" s="4">
        <f>-LN(B373)/F$3</f>
        <v>0.24534368038928936</v>
      </c>
      <c r="E373" s="4">
        <f>-LN(C373)/D$4</f>
        <v>0.44861849306043811</v>
      </c>
      <c r="F373" s="8">
        <v>3</v>
      </c>
      <c r="G373" s="4">
        <v>111.38294604907408</v>
      </c>
      <c r="H373" s="4">
        <f>IF(G373&gt;MAX(I$8:I372),G373,MAX(I$8:I372))</f>
        <v>111.38294604907408</v>
      </c>
      <c r="I373" s="4">
        <f t="shared" si="39"/>
        <v>111.83156454213452</v>
      </c>
      <c r="J373" s="4">
        <f t="shared" si="40"/>
        <v>0</v>
      </c>
      <c r="K373" s="4">
        <f t="shared" si="41"/>
        <v>0.44861849306043666</v>
      </c>
      <c r="L373">
        <f t="shared" si="42"/>
        <v>366</v>
      </c>
      <c r="M373">
        <f t="shared" si="43"/>
        <v>1</v>
      </c>
      <c r="N373">
        <f t="shared" si="44"/>
        <v>1</v>
      </c>
      <c r="O373">
        <f t="shared" si="45"/>
        <v>1</v>
      </c>
    </row>
    <row r="374" spans="1:15" x14ac:dyDescent="0.3">
      <c r="A374">
        <v>518</v>
      </c>
      <c r="B374">
        <v>0.96380504776146736</v>
      </c>
      <c r="C374">
        <v>2.2095400860621967E-2</v>
      </c>
      <c r="D374" s="4">
        <f>-LN(B374)/F$3</f>
        <v>1.5360932264978895E-2</v>
      </c>
      <c r="E374" s="4">
        <f>-LN(C374)/D$4</f>
        <v>0.79424704124368073</v>
      </c>
      <c r="F374" s="8">
        <v>3</v>
      </c>
      <c r="G374" s="4">
        <v>111.39830698133906</v>
      </c>
      <c r="H374" s="4">
        <f>IF(G374&gt;MAX(I$8:I373),G374,MAX(I$8:I373))</f>
        <v>111.83156454213452</v>
      </c>
      <c r="I374" s="4">
        <f t="shared" si="39"/>
        <v>112.62581158337819</v>
      </c>
      <c r="J374" s="4">
        <f t="shared" si="40"/>
        <v>0.43325756079545386</v>
      </c>
      <c r="K374" s="4">
        <f t="shared" si="41"/>
        <v>0.79424704124367906</v>
      </c>
      <c r="L374">
        <f t="shared" si="42"/>
        <v>367</v>
      </c>
      <c r="M374">
        <f t="shared" si="43"/>
        <v>1</v>
      </c>
      <c r="N374">
        <f t="shared" si="44"/>
        <v>1</v>
      </c>
      <c r="O374">
        <f t="shared" si="45"/>
        <v>1</v>
      </c>
    </row>
    <row r="375" spans="1:15" x14ac:dyDescent="0.3">
      <c r="A375">
        <v>129</v>
      </c>
      <c r="B375">
        <v>7.1077608569597467E-2</v>
      </c>
      <c r="C375">
        <v>0.15659047212134158</v>
      </c>
      <c r="D375" s="4">
        <f>-LN(B375)/D$3</f>
        <v>3.6721985006542264</v>
      </c>
      <c r="E375" s="4">
        <f>-LN(C375)/B$4</f>
        <v>0.38627527904446229</v>
      </c>
      <c r="F375" s="8">
        <v>2</v>
      </c>
      <c r="G375" s="4">
        <v>111.72194469219788</v>
      </c>
      <c r="H375" s="4">
        <f>IF(G375&gt;MAX(I$8:I374),G375,MAX(I$8:I374))</f>
        <v>112.62581158337819</v>
      </c>
      <c r="I375" s="4">
        <f t="shared" si="39"/>
        <v>113.01208686242266</v>
      </c>
      <c r="J375" s="4">
        <f t="shared" si="40"/>
        <v>0.90386689118031427</v>
      </c>
      <c r="K375" s="4">
        <f t="shared" si="41"/>
        <v>0.38627527904446879</v>
      </c>
      <c r="L375">
        <f t="shared" si="42"/>
        <v>368</v>
      </c>
      <c r="M375">
        <f t="shared" si="43"/>
        <v>1</v>
      </c>
      <c r="N375">
        <f t="shared" si="44"/>
        <v>1</v>
      </c>
      <c r="O375">
        <f t="shared" si="45"/>
        <v>1</v>
      </c>
    </row>
    <row r="376" spans="1:15" x14ac:dyDescent="0.3">
      <c r="A376">
        <v>519</v>
      </c>
      <c r="B376">
        <v>0.35477767265846738</v>
      </c>
      <c r="C376">
        <v>0.14944914090395825</v>
      </c>
      <c r="D376" s="4">
        <f>-LN(B376)/F$3</f>
        <v>0.43177664995826115</v>
      </c>
      <c r="E376" s="4">
        <f>-LN(C376)/D$4</f>
        <v>0.3959998205527222</v>
      </c>
      <c r="F376" s="8">
        <v>3</v>
      </c>
      <c r="G376" s="4">
        <v>111.83008363129733</v>
      </c>
      <c r="H376" s="4">
        <f>IF(G376&gt;MAX(I$8:I375),G376,MAX(I$8:I375))</f>
        <v>113.01208686242266</v>
      </c>
      <c r="I376" s="4">
        <f t="shared" si="39"/>
        <v>113.40808668297538</v>
      </c>
      <c r="J376" s="4">
        <f t="shared" si="40"/>
        <v>1.1820032311253357</v>
      </c>
      <c r="K376" s="4">
        <f t="shared" si="41"/>
        <v>0.3959998205527171</v>
      </c>
      <c r="L376">
        <f t="shared" si="42"/>
        <v>369</v>
      </c>
      <c r="M376">
        <f t="shared" si="43"/>
        <v>1</v>
      </c>
      <c r="N376">
        <f t="shared" si="44"/>
        <v>1</v>
      </c>
      <c r="O376">
        <f t="shared" si="45"/>
        <v>1</v>
      </c>
    </row>
    <row r="377" spans="1:15" x14ac:dyDescent="0.3">
      <c r="A377">
        <v>520</v>
      </c>
      <c r="B377">
        <v>0.60045167394024479</v>
      </c>
      <c r="C377">
        <v>0.22312082277901546</v>
      </c>
      <c r="D377" s="4">
        <f>-LN(B377)/F$3</f>
        <v>0.21253046544574161</v>
      </c>
      <c r="E377" s="4">
        <f>-LN(C377)/D$4</f>
        <v>0.3125087183462642</v>
      </c>
      <c r="F377" s="8">
        <v>3</v>
      </c>
      <c r="G377" s="4">
        <v>112.04261409674307</v>
      </c>
      <c r="H377" s="4">
        <f>IF(G377&gt;MAX(I$8:I376),G377,MAX(I$8:I376))</f>
        <v>113.40808668297538</v>
      </c>
      <c r="I377" s="4">
        <f t="shared" si="39"/>
        <v>113.72059540132165</v>
      </c>
      <c r="J377" s="4">
        <f t="shared" si="40"/>
        <v>1.3654725862323147</v>
      </c>
      <c r="K377" s="4">
        <f t="shared" si="41"/>
        <v>0.31250871834626537</v>
      </c>
      <c r="L377">
        <f t="shared" si="42"/>
        <v>370</v>
      </c>
      <c r="M377">
        <f t="shared" si="43"/>
        <v>1</v>
      </c>
      <c r="N377">
        <f t="shared" si="44"/>
        <v>1</v>
      </c>
      <c r="O377">
        <f t="shared" si="45"/>
        <v>1</v>
      </c>
    </row>
    <row r="378" spans="1:15" x14ac:dyDescent="0.3">
      <c r="A378">
        <v>521</v>
      </c>
      <c r="B378">
        <v>0.29456465346232491</v>
      </c>
      <c r="C378">
        <v>0.15967284157841732</v>
      </c>
      <c r="D378" s="4">
        <f>-LN(B378)/F$3</f>
        <v>0.50927365150435899</v>
      </c>
      <c r="E378" s="4">
        <f>-LN(C378)/D$4</f>
        <v>0.38221422858715609</v>
      </c>
      <c r="F378" s="8">
        <v>3</v>
      </c>
      <c r="G378" s="4">
        <v>112.55188774824742</v>
      </c>
      <c r="H378" s="4">
        <f>IF(G378&gt;MAX(I$8:I377),G378,MAX(I$8:I377))</f>
        <v>113.72059540132165</v>
      </c>
      <c r="I378" s="4">
        <f t="shared" si="39"/>
        <v>114.1028096299088</v>
      </c>
      <c r="J378" s="4">
        <f t="shared" si="40"/>
        <v>1.1687076530742218</v>
      </c>
      <c r="K378" s="4">
        <f t="shared" si="41"/>
        <v>0.38221422858715925</v>
      </c>
      <c r="L378">
        <f t="shared" si="42"/>
        <v>371</v>
      </c>
      <c r="M378">
        <f t="shared" si="43"/>
        <v>1</v>
      </c>
      <c r="N378">
        <f t="shared" si="44"/>
        <v>1</v>
      </c>
      <c r="O378">
        <f t="shared" si="45"/>
        <v>1</v>
      </c>
    </row>
    <row r="379" spans="1:15" x14ac:dyDescent="0.3">
      <c r="A379">
        <v>522</v>
      </c>
      <c r="B379">
        <v>0.35770744956816308</v>
      </c>
      <c r="C379">
        <v>0.8026673177282021</v>
      </c>
      <c r="D379" s="4">
        <f>-LN(B379)/F$3</f>
        <v>0.42834991943008488</v>
      </c>
      <c r="E379" s="4">
        <f>-LN(C379)/D$4</f>
        <v>4.5794781270560143E-2</v>
      </c>
      <c r="F379" s="8">
        <v>3</v>
      </c>
      <c r="G379" s="4">
        <v>112.98023766767751</v>
      </c>
      <c r="H379" s="4">
        <f>IF(G379&gt;MAX(I$8:I378),G379,MAX(I$8:I378))</f>
        <v>114.1028096299088</v>
      </c>
      <c r="I379" s="4">
        <f t="shared" si="39"/>
        <v>114.14860441117936</v>
      </c>
      <c r="J379" s="4">
        <f t="shared" si="40"/>
        <v>1.1225719622312909</v>
      </c>
      <c r="K379" s="4">
        <f t="shared" si="41"/>
        <v>4.579478127055836E-2</v>
      </c>
      <c r="L379">
        <f t="shared" si="42"/>
        <v>372</v>
      </c>
      <c r="M379">
        <f t="shared" si="43"/>
        <v>1</v>
      </c>
      <c r="N379">
        <f t="shared" si="44"/>
        <v>1</v>
      </c>
      <c r="O379">
        <f t="shared" si="45"/>
        <v>1</v>
      </c>
    </row>
    <row r="380" spans="1:15" x14ac:dyDescent="0.3">
      <c r="A380">
        <v>523</v>
      </c>
      <c r="B380">
        <v>0.9149143955809198</v>
      </c>
      <c r="C380">
        <v>0.24002807702871792</v>
      </c>
      <c r="D380" s="4">
        <f>-LN(B380)/F$3</f>
        <v>3.7051989510618701E-2</v>
      </c>
      <c r="E380" s="4">
        <f>-LN(C380)/D$4</f>
        <v>0.29729153642979284</v>
      </c>
      <c r="F380" s="8">
        <v>3</v>
      </c>
      <c r="G380" s="4">
        <v>113.01728965718813</v>
      </c>
      <c r="H380" s="4">
        <f>IF(G380&gt;MAX(I$8:I379),G380,MAX(I$8:I379))</f>
        <v>114.14860441117936</v>
      </c>
      <c r="I380" s="4">
        <f t="shared" si="39"/>
        <v>114.44589594760916</v>
      </c>
      <c r="J380" s="4">
        <f t="shared" si="40"/>
        <v>1.1313147539912336</v>
      </c>
      <c r="K380" s="4">
        <f t="shared" si="41"/>
        <v>0.29729153642979611</v>
      </c>
      <c r="L380">
        <f t="shared" si="42"/>
        <v>373</v>
      </c>
      <c r="M380">
        <f t="shared" si="43"/>
        <v>1</v>
      </c>
      <c r="N380">
        <f t="shared" si="44"/>
        <v>1</v>
      </c>
      <c r="O380">
        <f t="shared" si="45"/>
        <v>1</v>
      </c>
    </row>
    <row r="381" spans="1:15" x14ac:dyDescent="0.3">
      <c r="A381">
        <v>524</v>
      </c>
      <c r="B381">
        <v>0.9540391247291482</v>
      </c>
      <c r="C381">
        <v>0.15671254615924557</v>
      </c>
      <c r="D381" s="4">
        <f>-LN(B381)/F$3</f>
        <v>1.9604415470125883E-2</v>
      </c>
      <c r="E381" s="4">
        <f>-LN(C381)/D$4</f>
        <v>0.3861129308318178</v>
      </c>
      <c r="F381" s="8">
        <v>3</v>
      </c>
      <c r="G381" s="4">
        <v>113.03689407265826</v>
      </c>
      <c r="H381" s="4">
        <f>IF(G381&gt;MAX(I$8:I380),G381,MAX(I$8:I380))</f>
        <v>114.44589594760916</v>
      </c>
      <c r="I381" s="4">
        <f t="shared" si="39"/>
        <v>114.83200887844097</v>
      </c>
      <c r="J381" s="4">
        <f t="shared" si="40"/>
        <v>1.4090018749509028</v>
      </c>
      <c r="K381" s="4">
        <f t="shared" si="41"/>
        <v>0.38611293083181408</v>
      </c>
      <c r="L381">
        <f t="shared" si="42"/>
        <v>374</v>
      </c>
      <c r="M381">
        <f t="shared" si="43"/>
        <v>1</v>
      </c>
      <c r="N381">
        <f t="shared" si="44"/>
        <v>1</v>
      </c>
      <c r="O381">
        <f t="shared" si="45"/>
        <v>1</v>
      </c>
    </row>
    <row r="382" spans="1:15" x14ac:dyDescent="0.3">
      <c r="A382">
        <v>130</v>
      </c>
      <c r="B382">
        <v>0.31366924039429916</v>
      </c>
      <c r="C382">
        <v>0.12204351939451277</v>
      </c>
      <c r="D382" s="4">
        <f>-LN(B382)/D$3</f>
        <v>1.6103003094489015</v>
      </c>
      <c r="E382" s="4">
        <f>-LN(C382)/B$4</f>
        <v>0.43820366281428447</v>
      </c>
      <c r="F382" s="8">
        <v>2</v>
      </c>
      <c r="G382" s="4">
        <v>113.33224500164678</v>
      </c>
      <c r="H382" s="4">
        <f>IF(G382&gt;MAX(I$8:I381),G382,MAX(I$8:I381))</f>
        <v>114.83200887844097</v>
      </c>
      <c r="I382" s="4">
        <f t="shared" si="39"/>
        <v>115.27021254125526</v>
      </c>
      <c r="J382" s="4">
        <f t="shared" si="40"/>
        <v>1.4997638767941908</v>
      </c>
      <c r="K382" s="4">
        <f t="shared" si="41"/>
        <v>0.43820366281428846</v>
      </c>
      <c r="L382">
        <f t="shared" si="42"/>
        <v>375</v>
      </c>
      <c r="M382">
        <f t="shared" si="43"/>
        <v>1</v>
      </c>
      <c r="N382">
        <f t="shared" si="44"/>
        <v>1</v>
      </c>
      <c r="O382">
        <f t="shared" si="45"/>
        <v>1</v>
      </c>
    </row>
    <row r="383" spans="1:15" x14ac:dyDescent="0.3">
      <c r="A383">
        <v>525</v>
      </c>
      <c r="B383">
        <v>0.35254982146671959</v>
      </c>
      <c r="C383">
        <v>0.23722037415692618</v>
      </c>
      <c r="D383" s="4">
        <f>-LN(B383)/F$3</f>
        <v>0.43440138717615678</v>
      </c>
      <c r="E383" s="4">
        <f>-LN(C383)/D$4</f>
        <v>0.29974285856774252</v>
      </c>
      <c r="F383" s="8">
        <v>3</v>
      </c>
      <c r="G383" s="4">
        <v>113.47129545983441</v>
      </c>
      <c r="H383" s="4">
        <f>IF(G383&gt;MAX(I$8:I382),G383,MAX(I$8:I382))</f>
        <v>115.27021254125526</v>
      </c>
      <c r="I383" s="4">
        <f t="shared" si="39"/>
        <v>115.569955399823</v>
      </c>
      <c r="J383" s="4">
        <f t="shared" si="40"/>
        <v>1.7989170814208535</v>
      </c>
      <c r="K383" s="4">
        <f t="shared" si="41"/>
        <v>0.29974285856773975</v>
      </c>
      <c r="L383">
        <f t="shared" si="42"/>
        <v>376</v>
      </c>
      <c r="M383">
        <f t="shared" si="43"/>
        <v>1</v>
      </c>
      <c r="N383">
        <f t="shared" si="44"/>
        <v>1</v>
      </c>
      <c r="O383">
        <f t="shared" si="45"/>
        <v>1</v>
      </c>
    </row>
    <row r="384" spans="1:15" x14ac:dyDescent="0.3">
      <c r="A384">
        <v>131</v>
      </c>
      <c r="B384">
        <v>0.74907681508835111</v>
      </c>
      <c r="C384">
        <v>0.3631092257454146</v>
      </c>
      <c r="D384" s="4">
        <f>-LN(B384)/D$3</f>
        <v>0.40126908869893196</v>
      </c>
      <c r="E384" s="4">
        <f>-LN(C384)/B$4</f>
        <v>0.21105241512656939</v>
      </c>
      <c r="F384" s="8">
        <v>2</v>
      </c>
      <c r="G384" s="4">
        <v>113.73351409034572</v>
      </c>
      <c r="H384" s="4">
        <f>IF(G384&gt;MAX(I$8:I383),G384,MAX(I$8:I383))</f>
        <v>115.569955399823</v>
      </c>
      <c r="I384" s="4">
        <f t="shared" si="39"/>
        <v>115.78100781494958</v>
      </c>
      <c r="J384" s="4">
        <f t="shared" si="40"/>
        <v>1.83644130947728</v>
      </c>
      <c r="K384" s="4">
        <f t="shared" si="41"/>
        <v>0.21105241512657358</v>
      </c>
      <c r="L384">
        <f t="shared" si="42"/>
        <v>377</v>
      </c>
      <c r="M384">
        <f t="shared" si="43"/>
        <v>1</v>
      </c>
      <c r="N384">
        <f t="shared" si="44"/>
        <v>1</v>
      </c>
      <c r="O384">
        <f t="shared" si="45"/>
        <v>1</v>
      </c>
    </row>
    <row r="385" spans="1:15" x14ac:dyDescent="0.3">
      <c r="A385">
        <v>28</v>
      </c>
      <c r="B385">
        <v>0.23224585711233864</v>
      </c>
      <c r="C385">
        <v>0.90591143528550067</v>
      </c>
      <c r="D385" s="4">
        <f>-LN(B385)/B$3</f>
        <v>6.0831614145818849</v>
      </c>
      <c r="E385" s="4">
        <f>-LN(C385)/B$4</f>
        <v>2.0586194013616603E-2</v>
      </c>
      <c r="F385" s="8">
        <v>1</v>
      </c>
      <c r="G385" s="4">
        <v>114.0757510297456</v>
      </c>
      <c r="H385" s="4">
        <f>IF(G385&gt;MAX(I$8:I384),G385,MAX(I$8:I384))</f>
        <v>115.78100781494958</v>
      </c>
      <c r="I385" s="4">
        <f t="shared" si="39"/>
        <v>115.80159400896319</v>
      </c>
      <c r="J385" s="4">
        <f t="shared" si="40"/>
        <v>1.7052567852039715</v>
      </c>
      <c r="K385" s="4">
        <f t="shared" si="41"/>
        <v>2.0586194013617387E-2</v>
      </c>
      <c r="L385">
        <f t="shared" si="42"/>
        <v>378</v>
      </c>
      <c r="M385">
        <f t="shared" si="43"/>
        <v>1</v>
      </c>
      <c r="N385">
        <f t="shared" si="44"/>
        <v>1</v>
      </c>
      <c r="O385">
        <f t="shared" si="45"/>
        <v>1</v>
      </c>
    </row>
    <row r="386" spans="1:15" x14ac:dyDescent="0.3">
      <c r="A386">
        <v>526</v>
      </c>
      <c r="B386">
        <v>0.16556291390728478</v>
      </c>
      <c r="C386">
        <v>0.45274208807641836</v>
      </c>
      <c r="D386" s="4">
        <f>-LN(B386)/F$3</f>
        <v>0.74933500497780148</v>
      </c>
      <c r="E386" s="4">
        <f>-LN(C386)/D$4</f>
        <v>0.1650901370063462</v>
      </c>
      <c r="F386" s="8">
        <v>3</v>
      </c>
      <c r="G386" s="4">
        <v>114.2206304648122</v>
      </c>
      <c r="H386" s="4">
        <f>IF(G386&gt;MAX(I$8:I385),G386,MAX(I$8:I385))</f>
        <v>115.80159400896319</v>
      </c>
      <c r="I386" s="4">
        <f t="shared" si="39"/>
        <v>115.96668414596954</v>
      </c>
      <c r="J386" s="4">
        <f t="shared" si="40"/>
        <v>1.5809635441509897</v>
      </c>
      <c r="K386" s="4">
        <f t="shared" si="41"/>
        <v>0.16509013700634512</v>
      </c>
      <c r="L386">
        <f t="shared" si="42"/>
        <v>379</v>
      </c>
      <c r="M386">
        <f t="shared" si="43"/>
        <v>1</v>
      </c>
      <c r="N386">
        <f t="shared" si="44"/>
        <v>1</v>
      </c>
      <c r="O386">
        <f t="shared" si="45"/>
        <v>1</v>
      </c>
    </row>
    <row r="387" spans="1:15" x14ac:dyDescent="0.3">
      <c r="A387">
        <v>132</v>
      </c>
      <c r="B387">
        <v>0.66972869045075833</v>
      </c>
      <c r="C387">
        <v>0.50837733085116121</v>
      </c>
      <c r="D387" s="4">
        <f>-LN(B387)/D$3</f>
        <v>0.55678137254590221</v>
      </c>
      <c r="E387" s="4">
        <f>-LN(C387)/B$4</f>
        <v>0.14094402705418713</v>
      </c>
      <c r="F387" s="8">
        <v>2</v>
      </c>
      <c r="G387" s="4">
        <v>114.29029546289162</v>
      </c>
      <c r="H387" s="4">
        <f>IF(G387&gt;MAX(I$8:I386),G387,MAX(I$8:I386))</f>
        <v>115.96668414596954</v>
      </c>
      <c r="I387" s="4">
        <f t="shared" si="39"/>
        <v>116.10762817302373</v>
      </c>
      <c r="J387" s="4">
        <f t="shared" si="40"/>
        <v>1.6763886830779171</v>
      </c>
      <c r="K387" s="4">
        <f t="shared" si="41"/>
        <v>0.14094402705418929</v>
      </c>
      <c r="L387">
        <f t="shared" si="42"/>
        <v>380</v>
      </c>
      <c r="M387">
        <f t="shared" si="43"/>
        <v>1</v>
      </c>
      <c r="N387">
        <f t="shared" si="44"/>
        <v>1</v>
      </c>
      <c r="O387">
        <f t="shared" si="45"/>
        <v>1</v>
      </c>
    </row>
    <row r="388" spans="1:15" x14ac:dyDescent="0.3">
      <c r="A388">
        <v>527</v>
      </c>
      <c r="B388">
        <v>0.53242591631824698</v>
      </c>
      <c r="C388">
        <v>8.8808862575151831E-2</v>
      </c>
      <c r="D388" s="4">
        <f>-LN(B388)/F$3</f>
        <v>0.26262979806759174</v>
      </c>
      <c r="E388" s="4">
        <f>-LN(C388)/D$4</f>
        <v>0.50443100628955118</v>
      </c>
      <c r="F388" s="8">
        <v>3</v>
      </c>
      <c r="G388" s="4">
        <v>114.4832602628798</v>
      </c>
      <c r="H388" s="4">
        <f>IF(G388&gt;MAX(I$8:I387),G388,MAX(I$8:I387))</f>
        <v>116.10762817302373</v>
      </c>
      <c r="I388" s="4">
        <f t="shared" si="39"/>
        <v>116.61205917931328</v>
      </c>
      <c r="J388" s="4">
        <f t="shared" si="40"/>
        <v>1.6243679101439312</v>
      </c>
      <c r="K388" s="4">
        <f t="shared" si="41"/>
        <v>0.50443100628955051</v>
      </c>
      <c r="L388">
        <f t="shared" si="42"/>
        <v>381</v>
      </c>
      <c r="M388">
        <f t="shared" si="43"/>
        <v>1</v>
      </c>
      <c r="N388">
        <f t="shared" si="44"/>
        <v>1</v>
      </c>
      <c r="O388">
        <f t="shared" si="45"/>
        <v>1</v>
      </c>
    </row>
    <row r="389" spans="1:15" x14ac:dyDescent="0.3">
      <c r="A389">
        <v>133</v>
      </c>
      <c r="B389">
        <v>0.57856990264595476</v>
      </c>
      <c r="C389">
        <v>0.12506485183263649</v>
      </c>
      <c r="D389" s="4">
        <f>-LN(B389)/D$3</f>
        <v>0.75999431297555142</v>
      </c>
      <c r="E389" s="4">
        <f>-LN(C389)/B$4</f>
        <v>0.43310892949094565</v>
      </c>
      <c r="F389" s="8">
        <v>2</v>
      </c>
      <c r="G389" s="4">
        <v>115.05028977586717</v>
      </c>
      <c r="H389" s="4">
        <f>IF(G389&gt;MAX(I$8:I388),G389,MAX(I$8:I388))</f>
        <v>116.61205917931328</v>
      </c>
      <c r="I389" s="4">
        <f t="shared" si="39"/>
        <v>117.04516810880422</v>
      </c>
      <c r="J389" s="4">
        <f t="shared" si="40"/>
        <v>1.5617694034461067</v>
      </c>
      <c r="K389" s="4">
        <f t="shared" si="41"/>
        <v>0.43310892949094182</v>
      </c>
      <c r="L389">
        <f t="shared" si="42"/>
        <v>382</v>
      </c>
      <c r="M389">
        <f t="shared" si="43"/>
        <v>1</v>
      </c>
      <c r="N389">
        <f t="shared" si="44"/>
        <v>1</v>
      </c>
      <c r="O389">
        <f t="shared" si="45"/>
        <v>1</v>
      </c>
    </row>
    <row r="390" spans="1:15" x14ac:dyDescent="0.3">
      <c r="A390">
        <v>528</v>
      </c>
      <c r="B390">
        <v>1.9409772026734214E-2</v>
      </c>
      <c r="C390">
        <v>0.87133396404919583</v>
      </c>
      <c r="D390" s="4">
        <f>-LN(B390)/F$3</f>
        <v>1.6424910945896924</v>
      </c>
      <c r="E390" s="4">
        <f>-LN(C390)/D$4</f>
        <v>2.8693739503110584E-2</v>
      </c>
      <c r="F390" s="8">
        <v>3</v>
      </c>
      <c r="G390" s="4">
        <v>116.12575135746948</v>
      </c>
      <c r="H390" s="4">
        <f>IF(G390&gt;MAX(I$8:I389),G390,MAX(I$8:I389))</f>
        <v>117.04516810880422</v>
      </c>
      <c r="I390" s="4">
        <f t="shared" si="39"/>
        <v>117.07386184830733</v>
      </c>
      <c r="J390" s="4">
        <f t="shared" si="40"/>
        <v>0.91941675133473666</v>
      </c>
      <c r="K390" s="4">
        <f t="shared" si="41"/>
        <v>2.8693739503111715E-2</v>
      </c>
      <c r="L390">
        <f t="shared" si="42"/>
        <v>383</v>
      </c>
      <c r="M390">
        <f t="shared" si="43"/>
        <v>1</v>
      </c>
      <c r="N390">
        <f t="shared" si="44"/>
        <v>1</v>
      </c>
      <c r="O390">
        <f t="shared" si="45"/>
        <v>1</v>
      </c>
    </row>
    <row r="391" spans="1:15" x14ac:dyDescent="0.3">
      <c r="A391">
        <v>529</v>
      </c>
      <c r="B391">
        <v>0.27948850978118228</v>
      </c>
      <c r="C391">
        <v>0.33582567827387311</v>
      </c>
      <c r="D391" s="4">
        <f>-LN(B391)/F$3</f>
        <v>0.53116420714097634</v>
      </c>
      <c r="E391" s="4">
        <f>-LN(C391)/D$4</f>
        <v>0.22732563923144142</v>
      </c>
      <c r="F391" s="8">
        <v>3</v>
      </c>
      <c r="G391" s="4">
        <v>116.65691556461046</v>
      </c>
      <c r="H391" s="4">
        <f>IF(G391&gt;MAX(I$8:I390),G391,MAX(I$8:I390))</f>
        <v>117.07386184830733</v>
      </c>
      <c r="I391" s="4">
        <f t="shared" si="39"/>
        <v>117.30118748753877</v>
      </c>
      <c r="J391" s="4">
        <f t="shared" si="40"/>
        <v>0.41694628369687337</v>
      </c>
      <c r="K391" s="4">
        <f t="shared" si="41"/>
        <v>0.227325639231438</v>
      </c>
      <c r="L391">
        <f t="shared" si="42"/>
        <v>384</v>
      </c>
      <c r="M391">
        <f t="shared" si="43"/>
        <v>1</v>
      </c>
      <c r="N391">
        <f t="shared" si="44"/>
        <v>1</v>
      </c>
      <c r="O391">
        <f t="shared" si="45"/>
        <v>1</v>
      </c>
    </row>
    <row r="392" spans="1:15" x14ac:dyDescent="0.3">
      <c r="A392">
        <v>29</v>
      </c>
      <c r="B392">
        <v>0.5289162877285073</v>
      </c>
      <c r="C392">
        <v>0.83660390026551101</v>
      </c>
      <c r="D392" s="4">
        <f>-LN(B392)/B$3</f>
        <v>2.6538546079417031</v>
      </c>
      <c r="E392" s="4">
        <f>-LN(C392)/B$4</f>
        <v>3.7167616237813172E-2</v>
      </c>
      <c r="F392" s="8">
        <v>1</v>
      </c>
      <c r="G392" s="4">
        <v>116.72960563768731</v>
      </c>
      <c r="H392" s="4">
        <f>IF(G392&gt;MAX(I$8:I391),G392,MAX(I$8:I391))</f>
        <v>117.30118748753877</v>
      </c>
      <c r="I392" s="4">
        <f t="shared" si="39"/>
        <v>117.33835510377658</v>
      </c>
      <c r="J392" s="4">
        <f t="shared" si="40"/>
        <v>0.5715818498514551</v>
      </c>
      <c r="K392" s="4">
        <f t="shared" si="41"/>
        <v>3.7167616237809398E-2</v>
      </c>
      <c r="L392">
        <f t="shared" si="42"/>
        <v>385</v>
      </c>
      <c r="M392">
        <f t="shared" si="43"/>
        <v>1</v>
      </c>
      <c r="N392">
        <f t="shared" si="44"/>
        <v>1</v>
      </c>
      <c r="O392">
        <f t="shared" si="45"/>
        <v>1</v>
      </c>
    </row>
    <row r="393" spans="1:15" x14ac:dyDescent="0.3">
      <c r="A393">
        <v>134</v>
      </c>
      <c r="B393">
        <v>0.28641621143223367</v>
      </c>
      <c r="C393">
        <v>0.64421521652882474</v>
      </c>
      <c r="D393" s="4">
        <f>-LN(B393)/D$3</f>
        <v>1.736540612964965</v>
      </c>
      <c r="E393" s="4">
        <f>-LN(C393)/B$4</f>
        <v>9.1608837822773626E-2</v>
      </c>
      <c r="F393" s="8">
        <v>2</v>
      </c>
      <c r="G393" s="4">
        <v>116.78683038883213</v>
      </c>
      <c r="H393" s="4">
        <f>IF(G393&gt;MAX(I$8:I392),G393,MAX(I$8:I392))</f>
        <v>117.33835510377658</v>
      </c>
      <c r="I393" s="4">
        <f t="shared" si="39"/>
        <v>117.42996394159935</v>
      </c>
      <c r="J393" s="4">
        <f t="shared" si="40"/>
        <v>0.5515247149444491</v>
      </c>
      <c r="K393" s="4">
        <f t="shared" si="41"/>
        <v>9.1608837822775513E-2</v>
      </c>
      <c r="L393">
        <f t="shared" si="42"/>
        <v>386</v>
      </c>
      <c r="M393">
        <f t="shared" si="43"/>
        <v>1</v>
      </c>
      <c r="N393">
        <f t="shared" si="44"/>
        <v>1</v>
      </c>
      <c r="O393">
        <f t="shared" si="45"/>
        <v>1</v>
      </c>
    </row>
    <row r="394" spans="1:15" x14ac:dyDescent="0.3">
      <c r="A394">
        <v>530</v>
      </c>
      <c r="B394">
        <v>0.38447218237861264</v>
      </c>
      <c r="C394">
        <v>0.35340433973204749</v>
      </c>
      <c r="D394" s="4">
        <f>-LN(B394)/F$3</f>
        <v>0.39828493340562898</v>
      </c>
      <c r="E394" s="4">
        <f>-LN(C394)/D$4</f>
        <v>0.21669634150591616</v>
      </c>
      <c r="F394" s="8">
        <v>3</v>
      </c>
      <c r="G394" s="4">
        <v>117.05520049801609</v>
      </c>
      <c r="H394" s="4">
        <f>IF(G394&gt;MAX(I$8:I393),G394,MAX(I$8:I393))</f>
        <v>117.42996394159935</v>
      </c>
      <c r="I394" s="4">
        <f t="shared" si="39"/>
        <v>117.64666028310528</v>
      </c>
      <c r="J394" s="4">
        <f t="shared" si="40"/>
        <v>0.3747634435832623</v>
      </c>
      <c r="K394" s="4">
        <f t="shared" si="41"/>
        <v>0.21669634150592287</v>
      </c>
      <c r="L394">
        <f t="shared" si="42"/>
        <v>387</v>
      </c>
      <c r="M394">
        <f t="shared" si="43"/>
        <v>1</v>
      </c>
      <c r="N394">
        <f t="shared" si="44"/>
        <v>1</v>
      </c>
      <c r="O394">
        <f t="shared" si="45"/>
        <v>1</v>
      </c>
    </row>
    <row r="395" spans="1:15" x14ac:dyDescent="0.3">
      <c r="A395">
        <v>531</v>
      </c>
      <c r="B395">
        <v>0.76903592028565326</v>
      </c>
      <c r="C395">
        <v>2.5849177526169623E-2</v>
      </c>
      <c r="D395" s="4">
        <f>-LN(B395)/F$3</f>
        <v>0.10942400007621855</v>
      </c>
      <c r="E395" s="4">
        <f>-LN(C395)/D$4</f>
        <v>0.76155760327152699</v>
      </c>
      <c r="F395" s="8">
        <v>3</v>
      </c>
      <c r="G395" s="4">
        <v>117.16462449809231</v>
      </c>
      <c r="H395" s="4">
        <f>IF(G395&gt;MAX(I$8:I394),G395,MAX(I$8:I394))</f>
        <v>117.64666028310528</v>
      </c>
      <c r="I395" s="4">
        <f t="shared" ref="I395:I458" si="46">+H395+E395</f>
        <v>118.4082178863768</v>
      </c>
      <c r="J395" s="4">
        <f t="shared" ref="J395:J458" si="47">(H395-G395)*O395</f>
        <v>0.48203578501296818</v>
      </c>
      <c r="K395" s="4">
        <f t="shared" ref="K395:K458" si="48">(I395-H395)*O395</f>
        <v>0.76155760327152677</v>
      </c>
      <c r="L395">
        <f t="shared" ref="L395:L458" si="49">_xlfn.RANK.EQ(I395,I$8:I$507,1)</f>
        <v>388</v>
      </c>
      <c r="M395">
        <f t="shared" ref="M395:M458" si="50">IF(L395=A395,0,1)</f>
        <v>1</v>
      </c>
      <c r="N395">
        <f t="shared" ref="N395:N458" si="51">IF(G395&lt;B$2,1,0)</f>
        <v>1</v>
      </c>
      <c r="O395">
        <f t="shared" ref="O395:O458" si="52">IF(I395&lt;B$2,1,0)</f>
        <v>1</v>
      </c>
    </row>
    <row r="396" spans="1:15" x14ac:dyDescent="0.3">
      <c r="A396">
        <v>532</v>
      </c>
      <c r="B396">
        <v>0.95190282906582846</v>
      </c>
      <c r="C396">
        <v>0.4574724570451979</v>
      </c>
      <c r="D396" s="4">
        <f>-LN(B396)/F$3</f>
        <v>2.053846654554331E-2</v>
      </c>
      <c r="E396" s="4">
        <f>-LN(C396)/D$4</f>
        <v>0.16292470817890428</v>
      </c>
      <c r="F396" s="8">
        <v>3</v>
      </c>
      <c r="G396" s="4">
        <v>117.18516296463785</v>
      </c>
      <c r="H396" s="4">
        <f>IF(G396&gt;MAX(I$8:I395),G396,MAX(I$8:I395))</f>
        <v>118.4082178863768</v>
      </c>
      <c r="I396" s="4">
        <f t="shared" si="46"/>
        <v>118.57114259455571</v>
      </c>
      <c r="J396" s="4">
        <f t="shared" si="47"/>
        <v>1.2230549217389495</v>
      </c>
      <c r="K396" s="4">
        <f t="shared" si="48"/>
        <v>0.16292470817890603</v>
      </c>
      <c r="L396">
        <f t="shared" si="49"/>
        <v>389</v>
      </c>
      <c r="M396">
        <f t="shared" si="50"/>
        <v>1</v>
      </c>
      <c r="N396">
        <f t="shared" si="51"/>
        <v>1</v>
      </c>
      <c r="O396">
        <f t="shared" si="52"/>
        <v>1</v>
      </c>
    </row>
    <row r="397" spans="1:15" x14ac:dyDescent="0.3">
      <c r="A397">
        <v>533</v>
      </c>
      <c r="B397">
        <v>0.58867152928250988</v>
      </c>
      <c r="C397">
        <v>0.44233527634510328</v>
      </c>
      <c r="D397" s="4">
        <f>-LN(B397)/F$3</f>
        <v>0.22078621922130987</v>
      </c>
      <c r="E397" s="4">
        <f>-LN(C397)/D$4</f>
        <v>0.16993482097628276</v>
      </c>
      <c r="F397" s="8">
        <v>3</v>
      </c>
      <c r="G397" s="4">
        <v>117.40594918385916</v>
      </c>
      <c r="H397" s="4">
        <f>IF(G397&gt;MAX(I$8:I396),G397,MAX(I$8:I396))</f>
        <v>118.57114259455571</v>
      </c>
      <c r="I397" s="4">
        <f t="shared" si="46"/>
        <v>118.74107741553199</v>
      </c>
      <c r="J397" s="4">
        <f t="shared" si="47"/>
        <v>1.1651934106965456</v>
      </c>
      <c r="K397" s="4">
        <f t="shared" si="48"/>
        <v>0.16993482097628032</v>
      </c>
      <c r="L397">
        <f t="shared" si="49"/>
        <v>390</v>
      </c>
      <c r="M397">
        <f t="shared" si="50"/>
        <v>1</v>
      </c>
      <c r="N397">
        <f t="shared" si="51"/>
        <v>1</v>
      </c>
      <c r="O397">
        <f t="shared" si="52"/>
        <v>1</v>
      </c>
    </row>
    <row r="398" spans="1:15" x14ac:dyDescent="0.3">
      <c r="A398">
        <v>534</v>
      </c>
      <c r="B398">
        <v>3.7659840693380534E-2</v>
      </c>
      <c r="C398">
        <v>0.26923429059724724</v>
      </c>
      <c r="D398" s="4">
        <f>-LN(B398)/F$3</f>
        <v>1.366317077454188</v>
      </c>
      <c r="E398" s="4">
        <f>-LN(C398)/D$4</f>
        <v>0.27336943951885395</v>
      </c>
      <c r="F398" s="8">
        <v>3</v>
      </c>
      <c r="G398" s="4">
        <v>118.77226626131335</v>
      </c>
      <c r="H398" s="4">
        <f>IF(G398&gt;MAX(I$8:I397),G398,MAX(I$8:I397))</f>
        <v>118.77226626131335</v>
      </c>
      <c r="I398" s="4">
        <f t="shared" si="46"/>
        <v>119.04563570083221</v>
      </c>
      <c r="J398" s="4">
        <f t="shared" si="47"/>
        <v>0</v>
      </c>
      <c r="K398" s="4">
        <f t="shared" si="48"/>
        <v>0.27336943951885928</v>
      </c>
      <c r="L398">
        <f t="shared" si="49"/>
        <v>391</v>
      </c>
      <c r="M398">
        <f t="shared" si="50"/>
        <v>1</v>
      </c>
      <c r="N398">
        <f t="shared" si="51"/>
        <v>1</v>
      </c>
      <c r="O398">
        <f t="shared" si="52"/>
        <v>1</v>
      </c>
    </row>
    <row r="399" spans="1:15" x14ac:dyDescent="0.3">
      <c r="A399">
        <v>535</v>
      </c>
      <c r="B399">
        <v>0.36613055818353829</v>
      </c>
      <c r="C399">
        <v>8.2155827509384438E-2</v>
      </c>
      <c r="D399" s="4">
        <f>-LN(B399)/F$3</f>
        <v>0.41865220535018993</v>
      </c>
      <c r="E399" s="4">
        <f>-LN(C399)/D$4</f>
        <v>0.52065364574807615</v>
      </c>
      <c r="F399" s="8">
        <v>3</v>
      </c>
      <c r="G399" s="4">
        <v>119.19091846666353</v>
      </c>
      <c r="H399" s="4">
        <f>IF(G399&gt;MAX(I$8:I398),G399,MAX(I$8:I398))</f>
        <v>119.19091846666353</v>
      </c>
      <c r="I399" s="4">
        <f t="shared" si="46"/>
        <v>119.7115721124116</v>
      </c>
      <c r="J399" s="4">
        <f t="shared" si="47"/>
        <v>0</v>
      </c>
      <c r="K399" s="4">
        <f t="shared" si="48"/>
        <v>0.52065364574806949</v>
      </c>
      <c r="L399">
        <f t="shared" si="49"/>
        <v>392</v>
      </c>
      <c r="M399">
        <f t="shared" si="50"/>
        <v>1</v>
      </c>
      <c r="N399">
        <f t="shared" si="51"/>
        <v>1</v>
      </c>
      <c r="O399">
        <f t="shared" si="52"/>
        <v>1</v>
      </c>
    </row>
    <row r="400" spans="1:15" x14ac:dyDescent="0.3">
      <c r="A400">
        <v>536</v>
      </c>
      <c r="B400">
        <v>0.59389019440290536</v>
      </c>
      <c r="C400">
        <v>0.34794152653584398</v>
      </c>
      <c r="D400" s="4">
        <f>-LN(B400)/F$3</f>
        <v>0.21710868108974496</v>
      </c>
      <c r="E400" s="4">
        <f>-LN(C400)/D$4</f>
        <v>0.21994184177534667</v>
      </c>
      <c r="F400" s="8">
        <v>3</v>
      </c>
      <c r="G400" s="4">
        <v>119.40802714775327</v>
      </c>
      <c r="H400" s="4">
        <f>IF(G400&gt;MAX(I$8:I399),G400,MAX(I$8:I399))</f>
        <v>119.7115721124116</v>
      </c>
      <c r="I400" s="4">
        <f t="shared" si="46"/>
        <v>119.93151395418695</v>
      </c>
      <c r="J400" s="4">
        <f t="shared" si="47"/>
        <v>0.30354496465832881</v>
      </c>
      <c r="K400" s="4">
        <f t="shared" si="48"/>
        <v>0.21994184177535203</v>
      </c>
      <c r="L400">
        <f t="shared" si="49"/>
        <v>393</v>
      </c>
      <c r="M400">
        <f t="shared" si="50"/>
        <v>1</v>
      </c>
      <c r="N400">
        <f t="shared" si="51"/>
        <v>1</v>
      </c>
      <c r="O400">
        <f t="shared" si="52"/>
        <v>1</v>
      </c>
    </row>
    <row r="401" spans="1:15" x14ac:dyDescent="0.3">
      <c r="A401">
        <v>537</v>
      </c>
      <c r="B401">
        <v>5.2003540147099216E-2</v>
      </c>
      <c r="C401">
        <v>0.18066957609790338</v>
      </c>
      <c r="D401" s="4">
        <f>-LN(B401)/F$3</f>
        <v>1.2318514512358845</v>
      </c>
      <c r="E401" s="4">
        <f>-LN(C401)/D$4</f>
        <v>0.356476138016111</v>
      </c>
      <c r="F401" s="8">
        <v>3</v>
      </c>
      <c r="G401" s="4">
        <v>120.63987859898916</v>
      </c>
      <c r="H401" s="4">
        <f>IF(G401&gt;MAX(I$8:I400),G401,MAX(I$8:I400))</f>
        <v>120.63987859898916</v>
      </c>
      <c r="I401" s="4">
        <f t="shared" si="46"/>
        <v>120.99635473700526</v>
      </c>
      <c r="J401" s="4">
        <f t="shared" si="47"/>
        <v>0</v>
      </c>
      <c r="K401" s="4">
        <f t="shared" si="48"/>
        <v>0.35647613801610589</v>
      </c>
      <c r="L401">
        <f t="shared" si="49"/>
        <v>394</v>
      </c>
      <c r="M401">
        <f t="shared" si="50"/>
        <v>1</v>
      </c>
      <c r="N401">
        <f t="shared" si="51"/>
        <v>1</v>
      </c>
      <c r="O401">
        <f t="shared" si="52"/>
        <v>1</v>
      </c>
    </row>
    <row r="402" spans="1:15" x14ac:dyDescent="0.3">
      <c r="A402">
        <v>538</v>
      </c>
      <c r="B402">
        <v>0.41126743369853819</v>
      </c>
      <c r="C402">
        <v>6.1281167027802362E-2</v>
      </c>
      <c r="D402" s="4">
        <f>-LN(B402)/F$3</f>
        <v>0.37021316076205846</v>
      </c>
      <c r="E402" s="4">
        <f>-LN(C402)/D$4</f>
        <v>0.58172556448828416</v>
      </c>
      <c r="F402" s="8">
        <v>3</v>
      </c>
      <c r="G402" s="4">
        <v>121.01009175975122</v>
      </c>
      <c r="H402" s="4">
        <f>IF(G402&gt;MAX(I$8:I401),G402,MAX(I$8:I401))</f>
        <v>121.01009175975122</v>
      </c>
      <c r="I402" s="4">
        <f t="shared" si="46"/>
        <v>121.5918173242395</v>
      </c>
      <c r="J402" s="4">
        <f t="shared" si="47"/>
        <v>0</v>
      </c>
      <c r="K402" s="4">
        <f t="shared" si="48"/>
        <v>0.58172556448828061</v>
      </c>
      <c r="L402">
        <f t="shared" si="49"/>
        <v>395</v>
      </c>
      <c r="M402">
        <f t="shared" si="50"/>
        <v>1</v>
      </c>
      <c r="N402">
        <f t="shared" si="51"/>
        <v>1</v>
      </c>
      <c r="O402">
        <f t="shared" si="52"/>
        <v>1</v>
      </c>
    </row>
    <row r="403" spans="1:15" x14ac:dyDescent="0.3">
      <c r="A403">
        <v>539</v>
      </c>
      <c r="B403">
        <v>0.15927610095522934</v>
      </c>
      <c r="C403">
        <v>0.97573778496658226</v>
      </c>
      <c r="D403" s="4">
        <f>-LN(B403)/F$3</f>
        <v>0.76546504112998781</v>
      </c>
      <c r="E403" s="4">
        <f>-LN(C403)/D$4</f>
        <v>5.1169565853071246E-3</v>
      </c>
      <c r="F403" s="8">
        <v>3</v>
      </c>
      <c r="G403" s="4">
        <v>121.7755568008812</v>
      </c>
      <c r="H403" s="4">
        <f>IF(G403&gt;MAX(I$8:I402),G403,MAX(I$8:I402))</f>
        <v>121.7755568008812</v>
      </c>
      <c r="I403" s="4">
        <f t="shared" si="46"/>
        <v>121.78067375746652</v>
      </c>
      <c r="J403" s="4">
        <f t="shared" si="47"/>
        <v>0</v>
      </c>
      <c r="K403" s="4">
        <f t="shared" si="48"/>
        <v>5.1169565853115273E-3</v>
      </c>
      <c r="L403">
        <f t="shared" si="49"/>
        <v>396</v>
      </c>
      <c r="M403">
        <f t="shared" si="50"/>
        <v>1</v>
      </c>
      <c r="N403">
        <f t="shared" si="51"/>
        <v>1</v>
      </c>
      <c r="O403">
        <f t="shared" si="52"/>
        <v>1</v>
      </c>
    </row>
    <row r="404" spans="1:15" x14ac:dyDescent="0.3">
      <c r="A404">
        <v>540</v>
      </c>
      <c r="B404">
        <v>0.85747856074709317</v>
      </c>
      <c r="C404">
        <v>0.98498489333780936</v>
      </c>
      <c r="D404" s="4">
        <f>-LN(B404)/F$3</f>
        <v>6.4066292624501919E-2</v>
      </c>
      <c r="E404" s="4">
        <f>-LN(C404)/D$4</f>
        <v>3.151869716779302E-3</v>
      </c>
      <c r="F404" s="8">
        <v>3</v>
      </c>
      <c r="G404" s="4">
        <v>121.83962309350571</v>
      </c>
      <c r="H404" s="4">
        <f>IF(G404&gt;MAX(I$8:I403),G404,MAX(I$8:I403))</f>
        <v>121.83962309350571</v>
      </c>
      <c r="I404" s="4">
        <f t="shared" si="46"/>
        <v>121.84277496322248</v>
      </c>
      <c r="J404" s="4">
        <f t="shared" si="47"/>
        <v>0</v>
      </c>
      <c r="K404" s="4">
        <f t="shared" si="48"/>
        <v>3.1518697167740584E-3</v>
      </c>
      <c r="L404">
        <f t="shared" si="49"/>
        <v>397</v>
      </c>
      <c r="M404">
        <f t="shared" si="50"/>
        <v>1</v>
      </c>
      <c r="N404">
        <f t="shared" si="51"/>
        <v>1</v>
      </c>
      <c r="O404">
        <f t="shared" si="52"/>
        <v>1</v>
      </c>
    </row>
    <row r="405" spans="1:15" x14ac:dyDescent="0.3">
      <c r="A405">
        <v>135</v>
      </c>
      <c r="B405">
        <v>1.9287697988830226E-2</v>
      </c>
      <c r="C405">
        <v>0.89870906704916531</v>
      </c>
      <c r="D405" s="4">
        <f>-LN(B405)/D$3</f>
        <v>5.4837330502896204</v>
      </c>
      <c r="E405" s="4">
        <f>-LN(C405)/B$4</f>
        <v>2.2249149020109757E-2</v>
      </c>
      <c r="F405" s="8">
        <v>2</v>
      </c>
      <c r="G405" s="4">
        <v>122.27056343912174</v>
      </c>
      <c r="H405" s="4">
        <f>IF(G405&gt;MAX(I$8:I404),G405,MAX(I$8:I404))</f>
        <v>122.27056343912174</v>
      </c>
      <c r="I405" s="4">
        <f t="shared" si="46"/>
        <v>122.29281258814186</v>
      </c>
      <c r="J405" s="4">
        <f t="shared" si="47"/>
        <v>0</v>
      </c>
      <c r="K405" s="4">
        <f t="shared" si="48"/>
        <v>2.2249149020112213E-2</v>
      </c>
      <c r="L405">
        <f t="shared" si="49"/>
        <v>398</v>
      </c>
      <c r="M405">
        <f t="shared" si="50"/>
        <v>1</v>
      </c>
      <c r="N405">
        <f t="shared" si="51"/>
        <v>1</v>
      </c>
      <c r="O405">
        <f t="shared" si="52"/>
        <v>1</v>
      </c>
    </row>
    <row r="406" spans="1:15" x14ac:dyDescent="0.3">
      <c r="A406">
        <v>541</v>
      </c>
      <c r="B406">
        <v>0.17795342875453962</v>
      </c>
      <c r="C406">
        <v>0.93557542649616998</v>
      </c>
      <c r="D406" s="4">
        <f>-LN(B406)/F$3</f>
        <v>0.71926391630551167</v>
      </c>
      <c r="E406" s="4">
        <f>-LN(C406)/D$4</f>
        <v>1.3873647830165987E-2</v>
      </c>
      <c r="F406" s="8">
        <v>3</v>
      </c>
      <c r="G406" s="4">
        <v>122.55888700981122</v>
      </c>
      <c r="H406" s="4">
        <f>IF(G406&gt;MAX(I$8:I405),G406,MAX(I$8:I405))</f>
        <v>122.55888700981122</v>
      </c>
      <c r="I406" s="4">
        <f t="shared" si="46"/>
        <v>122.57276065764138</v>
      </c>
      <c r="J406" s="4">
        <f t="shared" si="47"/>
        <v>0</v>
      </c>
      <c r="K406" s="4">
        <f t="shared" si="48"/>
        <v>1.3873647830166647E-2</v>
      </c>
      <c r="L406">
        <f t="shared" si="49"/>
        <v>399</v>
      </c>
      <c r="M406">
        <f t="shared" si="50"/>
        <v>1</v>
      </c>
      <c r="N406">
        <f t="shared" si="51"/>
        <v>1</v>
      </c>
      <c r="O406">
        <f t="shared" si="52"/>
        <v>1</v>
      </c>
    </row>
    <row r="407" spans="1:15" x14ac:dyDescent="0.3">
      <c r="A407">
        <v>542</v>
      </c>
      <c r="B407">
        <v>0.74636066774498733</v>
      </c>
      <c r="C407">
        <v>0.94128238776818141</v>
      </c>
      <c r="D407" s="4">
        <f>-LN(B407)/F$3</f>
        <v>0.12189430282696395</v>
      </c>
      <c r="E407" s="4">
        <f>-LN(C407)/D$4</f>
        <v>1.2606685655115763E-2</v>
      </c>
      <c r="F407" s="8">
        <v>3</v>
      </c>
      <c r="G407" s="4">
        <v>122.68078131263817</v>
      </c>
      <c r="H407" s="4">
        <f>IF(G407&gt;MAX(I$8:I406),G407,MAX(I$8:I406))</f>
        <v>122.68078131263817</v>
      </c>
      <c r="I407" s="4">
        <f t="shared" si="46"/>
        <v>122.69338799829329</v>
      </c>
      <c r="J407" s="4">
        <f t="shared" si="47"/>
        <v>0</v>
      </c>
      <c r="K407" s="4">
        <f t="shared" si="48"/>
        <v>1.2606685655114802E-2</v>
      </c>
      <c r="L407">
        <f t="shared" si="49"/>
        <v>400</v>
      </c>
      <c r="M407">
        <f t="shared" si="50"/>
        <v>1</v>
      </c>
      <c r="N407">
        <f t="shared" si="51"/>
        <v>1</v>
      </c>
      <c r="O407">
        <f t="shared" si="52"/>
        <v>1</v>
      </c>
    </row>
    <row r="408" spans="1:15" x14ac:dyDescent="0.3">
      <c r="A408">
        <v>543</v>
      </c>
      <c r="B408">
        <v>0.62681966612750628</v>
      </c>
      <c r="C408">
        <v>0.47437971129490036</v>
      </c>
      <c r="D408" s="4">
        <f>-LN(B408)/F$3</f>
        <v>0.19462349731238968</v>
      </c>
      <c r="E408" s="4">
        <f>-LN(C408)/D$4</f>
        <v>0.15536399985377247</v>
      </c>
      <c r="F408" s="8">
        <v>3</v>
      </c>
      <c r="G408" s="4">
        <v>122.87540480995057</v>
      </c>
      <c r="H408" s="4">
        <f>IF(G408&gt;MAX(I$8:I407),G408,MAX(I$8:I407))</f>
        <v>122.87540480995057</v>
      </c>
      <c r="I408" s="4">
        <f t="shared" si="46"/>
        <v>123.03076880980434</v>
      </c>
      <c r="J408" s="4">
        <f t="shared" si="47"/>
        <v>0</v>
      </c>
      <c r="K408" s="4">
        <f t="shared" si="48"/>
        <v>0.15536399985377614</v>
      </c>
      <c r="L408">
        <f t="shared" si="49"/>
        <v>401</v>
      </c>
      <c r="M408">
        <f t="shared" si="50"/>
        <v>1</v>
      </c>
      <c r="N408">
        <f t="shared" si="51"/>
        <v>1</v>
      </c>
      <c r="O408">
        <f t="shared" si="52"/>
        <v>1</v>
      </c>
    </row>
    <row r="409" spans="1:15" x14ac:dyDescent="0.3">
      <c r="A409">
        <v>544</v>
      </c>
      <c r="B409">
        <v>0.20255134739219335</v>
      </c>
      <c r="C409">
        <v>0.35654774620807522</v>
      </c>
      <c r="D409" s="4">
        <f>-LN(B409)/F$3</f>
        <v>0.66531744050394126</v>
      </c>
      <c r="E409" s="4">
        <f>-LN(C409)/D$4</f>
        <v>0.21485148284129907</v>
      </c>
      <c r="F409" s="8">
        <v>3</v>
      </c>
      <c r="G409" s="4">
        <v>123.54072225045451</v>
      </c>
      <c r="H409" s="4">
        <f>IF(G409&gt;MAX(I$8:I408),G409,MAX(I$8:I408))</f>
        <v>123.54072225045451</v>
      </c>
      <c r="I409" s="4">
        <f t="shared" si="46"/>
        <v>123.7555737332958</v>
      </c>
      <c r="J409" s="4">
        <f t="shared" si="47"/>
        <v>0</v>
      </c>
      <c r="K409" s="4">
        <f t="shared" si="48"/>
        <v>0.21485148284129707</v>
      </c>
      <c r="L409">
        <f t="shared" si="49"/>
        <v>402</v>
      </c>
      <c r="M409">
        <f t="shared" si="50"/>
        <v>1</v>
      </c>
      <c r="N409">
        <f t="shared" si="51"/>
        <v>1</v>
      </c>
      <c r="O409">
        <f t="shared" si="52"/>
        <v>1</v>
      </c>
    </row>
    <row r="410" spans="1:15" x14ac:dyDescent="0.3">
      <c r="A410">
        <v>545</v>
      </c>
      <c r="B410">
        <v>0.40165410321359907</v>
      </c>
      <c r="C410">
        <v>0.3686025574510941</v>
      </c>
      <c r="D410" s="4">
        <f>-LN(B410)/F$3</f>
        <v>0.38006833355044173</v>
      </c>
      <c r="E410" s="4">
        <f>-LN(C410)/D$4</f>
        <v>0.20792422822657028</v>
      </c>
      <c r="F410" s="8">
        <v>3</v>
      </c>
      <c r="G410" s="4">
        <v>123.92079058400495</v>
      </c>
      <c r="H410" s="4">
        <f>IF(G410&gt;MAX(I$8:I409),G410,MAX(I$8:I409))</f>
        <v>123.92079058400495</v>
      </c>
      <c r="I410" s="4">
        <f t="shared" si="46"/>
        <v>124.12871481223152</v>
      </c>
      <c r="J410" s="4">
        <f t="shared" si="47"/>
        <v>0</v>
      </c>
      <c r="K410" s="4">
        <f t="shared" si="48"/>
        <v>0.20792422822657386</v>
      </c>
      <c r="L410">
        <f t="shared" si="49"/>
        <v>403</v>
      </c>
      <c r="M410">
        <f t="shared" si="50"/>
        <v>1</v>
      </c>
      <c r="N410">
        <f t="shared" si="51"/>
        <v>1</v>
      </c>
      <c r="O410">
        <f t="shared" si="52"/>
        <v>1</v>
      </c>
    </row>
    <row r="411" spans="1:15" x14ac:dyDescent="0.3">
      <c r="A411">
        <v>546</v>
      </c>
      <c r="B411">
        <v>0.79235206152531512</v>
      </c>
      <c r="C411">
        <v>0.54765465254676959</v>
      </c>
      <c r="D411" s="4">
        <f>-LN(B411)/F$3</f>
        <v>9.6978943254366567E-2</v>
      </c>
      <c r="E411" s="4">
        <f>-LN(C411)/D$4</f>
        <v>0.12543966391118255</v>
      </c>
      <c r="F411" s="8">
        <v>3</v>
      </c>
      <c r="G411" s="4">
        <v>124.01776952725932</v>
      </c>
      <c r="H411" s="4">
        <f>IF(G411&gt;MAX(I$8:I410),G411,MAX(I$8:I410))</f>
        <v>124.12871481223152</v>
      </c>
      <c r="I411" s="4">
        <f t="shared" si="46"/>
        <v>124.2541544761427</v>
      </c>
      <c r="J411" s="4">
        <f t="shared" si="47"/>
        <v>0.11094528497220324</v>
      </c>
      <c r="K411" s="4">
        <f t="shared" si="48"/>
        <v>0.12543966391118033</v>
      </c>
      <c r="L411">
        <f t="shared" si="49"/>
        <v>404</v>
      </c>
      <c r="M411">
        <f t="shared" si="50"/>
        <v>1</v>
      </c>
      <c r="N411">
        <f t="shared" si="51"/>
        <v>1</v>
      </c>
      <c r="O411">
        <f t="shared" si="52"/>
        <v>1</v>
      </c>
    </row>
    <row r="412" spans="1:15" x14ac:dyDescent="0.3">
      <c r="A412">
        <v>136</v>
      </c>
      <c r="B412">
        <v>0.27222510452589493</v>
      </c>
      <c r="C412">
        <v>0.4413586840418714</v>
      </c>
      <c r="D412" s="4">
        <f>-LN(B412)/D$3</f>
        <v>1.8071193955296236</v>
      </c>
      <c r="E412" s="4">
        <f>-LN(C412)/B$4</f>
        <v>0.17039528992093472</v>
      </c>
      <c r="F412" s="8">
        <v>2</v>
      </c>
      <c r="G412" s="4">
        <v>124.07768283465137</v>
      </c>
      <c r="H412" s="4">
        <f>IF(G412&gt;MAX(I$8:I411),G412,MAX(I$8:I411))</f>
        <v>124.2541544761427</v>
      </c>
      <c r="I412" s="4">
        <f t="shared" si="46"/>
        <v>124.42454976606363</v>
      </c>
      <c r="J412" s="4">
        <f t="shared" si="47"/>
        <v>0.17647164149133232</v>
      </c>
      <c r="K412" s="4">
        <f t="shared" si="48"/>
        <v>0.17039528992093267</v>
      </c>
      <c r="L412">
        <f t="shared" si="49"/>
        <v>405</v>
      </c>
      <c r="M412">
        <f t="shared" si="50"/>
        <v>1</v>
      </c>
      <c r="N412">
        <f t="shared" si="51"/>
        <v>1</v>
      </c>
      <c r="O412">
        <f t="shared" si="52"/>
        <v>1</v>
      </c>
    </row>
    <row r="413" spans="1:15" x14ac:dyDescent="0.3">
      <c r="A413">
        <v>547</v>
      </c>
      <c r="B413">
        <v>0.85497604297006136</v>
      </c>
      <c r="C413">
        <v>0.29200109866634116</v>
      </c>
      <c r="D413" s="4">
        <f>-LN(B413)/F$3</f>
        <v>6.5284095981666249E-2</v>
      </c>
      <c r="E413" s="4">
        <f>-LN(C413)/D$4</f>
        <v>0.25645785711770225</v>
      </c>
      <c r="F413" s="8">
        <v>3</v>
      </c>
      <c r="G413" s="4">
        <v>124.08305362324099</v>
      </c>
      <c r="H413" s="4">
        <f>IF(G413&gt;MAX(I$8:I412),G413,MAX(I$8:I412))</f>
        <v>124.42454976606363</v>
      </c>
      <c r="I413" s="4">
        <f t="shared" si="46"/>
        <v>124.68100762318133</v>
      </c>
      <c r="J413" s="4">
        <f t="shared" si="47"/>
        <v>0.34149614282264906</v>
      </c>
      <c r="K413" s="4">
        <f t="shared" si="48"/>
        <v>0.2564578571176952</v>
      </c>
      <c r="L413">
        <f t="shared" si="49"/>
        <v>406</v>
      </c>
      <c r="M413">
        <f t="shared" si="50"/>
        <v>1</v>
      </c>
      <c r="N413">
        <f t="shared" si="51"/>
        <v>1</v>
      </c>
      <c r="O413">
        <f t="shared" si="52"/>
        <v>1</v>
      </c>
    </row>
    <row r="414" spans="1:15" x14ac:dyDescent="0.3">
      <c r="A414">
        <v>548</v>
      </c>
      <c r="B414">
        <v>0.86696981719412824</v>
      </c>
      <c r="C414">
        <v>0.93288979766228219</v>
      </c>
      <c r="D414" s="4">
        <f>-LN(B414)/F$3</f>
        <v>5.9479631555191689E-2</v>
      </c>
      <c r="E414" s="4">
        <f>-LN(C414)/D$4</f>
        <v>1.4472541922634996E-2</v>
      </c>
      <c r="F414" s="8">
        <v>3</v>
      </c>
      <c r="G414" s="4">
        <v>124.14253325479618</v>
      </c>
      <c r="H414" s="4">
        <f>IF(G414&gt;MAX(I$8:I413),G414,MAX(I$8:I413))</f>
        <v>124.68100762318133</v>
      </c>
      <c r="I414" s="4">
        <f t="shared" si="46"/>
        <v>124.69548016510396</v>
      </c>
      <c r="J414" s="4">
        <f t="shared" si="47"/>
        <v>0.5384743683851525</v>
      </c>
      <c r="K414" s="4">
        <f t="shared" si="48"/>
        <v>1.4472541922629034E-2</v>
      </c>
      <c r="L414">
        <f t="shared" si="49"/>
        <v>407</v>
      </c>
      <c r="M414">
        <f t="shared" si="50"/>
        <v>1</v>
      </c>
      <c r="N414">
        <f t="shared" si="51"/>
        <v>1</v>
      </c>
      <c r="O414">
        <f t="shared" si="52"/>
        <v>1</v>
      </c>
    </row>
    <row r="415" spans="1:15" x14ac:dyDescent="0.3">
      <c r="A415">
        <v>137</v>
      </c>
      <c r="B415">
        <v>0.59575182348094124</v>
      </c>
      <c r="C415">
        <v>0.16989654225287637</v>
      </c>
      <c r="D415" s="4">
        <f>-LN(B415)/D$3</f>
        <v>0.71934875304484724</v>
      </c>
      <c r="E415" s="4">
        <f>-LN(C415)/B$4</f>
        <v>0.36928450045247418</v>
      </c>
      <c r="F415" s="8">
        <v>2</v>
      </c>
      <c r="G415" s="4">
        <v>124.79703158769621</v>
      </c>
      <c r="H415" s="4">
        <f>IF(G415&gt;MAX(I$8:I414),G415,MAX(I$8:I414))</f>
        <v>124.79703158769621</v>
      </c>
      <c r="I415" s="4">
        <f t="shared" si="46"/>
        <v>125.16631608814869</v>
      </c>
      <c r="J415" s="4">
        <f t="shared" si="47"/>
        <v>0</v>
      </c>
      <c r="K415" s="4">
        <f t="shared" si="48"/>
        <v>0.36928450045247985</v>
      </c>
      <c r="L415">
        <f t="shared" si="49"/>
        <v>408</v>
      </c>
      <c r="M415">
        <f t="shared" si="50"/>
        <v>1</v>
      </c>
      <c r="N415">
        <f t="shared" si="51"/>
        <v>1</v>
      </c>
      <c r="O415">
        <f t="shared" si="52"/>
        <v>1</v>
      </c>
    </row>
    <row r="416" spans="1:15" x14ac:dyDescent="0.3">
      <c r="A416">
        <v>138</v>
      </c>
      <c r="B416">
        <v>0.56724753563035979</v>
      </c>
      <c r="C416">
        <v>0.58995330668050172</v>
      </c>
      <c r="D416" s="4">
        <f>-LN(B416)/D$3</f>
        <v>0.78744374964865416</v>
      </c>
      <c r="E416" s="4">
        <f>-LN(C416)/B$4</f>
        <v>0.10993997634035252</v>
      </c>
      <c r="F416" s="8">
        <v>2</v>
      </c>
      <c r="G416" s="4">
        <v>125.58447533734487</v>
      </c>
      <c r="H416" s="4">
        <f>IF(G416&gt;MAX(I$8:I415),G416,MAX(I$8:I415))</f>
        <v>125.58447533734487</v>
      </c>
      <c r="I416" s="4">
        <f t="shared" si="46"/>
        <v>125.69441531368523</v>
      </c>
      <c r="J416" s="4">
        <f t="shared" si="47"/>
        <v>0</v>
      </c>
      <c r="K416" s="4">
        <f t="shared" si="48"/>
        <v>0.10993997634035679</v>
      </c>
      <c r="L416">
        <f t="shared" si="49"/>
        <v>409</v>
      </c>
      <c r="M416">
        <f t="shared" si="50"/>
        <v>1</v>
      </c>
      <c r="N416">
        <f t="shared" si="51"/>
        <v>1</v>
      </c>
      <c r="O416">
        <f t="shared" si="52"/>
        <v>1</v>
      </c>
    </row>
    <row r="417" spans="1:15" x14ac:dyDescent="0.3">
      <c r="A417">
        <v>549</v>
      </c>
      <c r="B417">
        <v>2.0050660725730154E-2</v>
      </c>
      <c r="C417">
        <v>0.73363444929349653</v>
      </c>
      <c r="D417" s="4">
        <f>-LN(B417)/F$3</f>
        <v>1.628955488279489</v>
      </c>
      <c r="E417" s="4">
        <f>-LN(C417)/D$4</f>
        <v>6.4530083314417425E-2</v>
      </c>
      <c r="F417" s="8">
        <v>3</v>
      </c>
      <c r="G417" s="4">
        <v>125.77148874307566</v>
      </c>
      <c r="H417" s="4">
        <f>IF(G417&gt;MAX(I$8:I416),G417,MAX(I$8:I416))</f>
        <v>125.77148874307566</v>
      </c>
      <c r="I417" s="4">
        <f t="shared" si="46"/>
        <v>125.83601882639009</v>
      </c>
      <c r="J417" s="4">
        <f t="shared" si="47"/>
        <v>0</v>
      </c>
      <c r="K417" s="4">
        <f t="shared" si="48"/>
        <v>6.4530083314423337E-2</v>
      </c>
      <c r="L417">
        <f t="shared" si="49"/>
        <v>410</v>
      </c>
      <c r="M417">
        <f t="shared" si="50"/>
        <v>1</v>
      </c>
      <c r="N417">
        <f t="shared" si="51"/>
        <v>1</v>
      </c>
      <c r="O417">
        <f t="shared" si="52"/>
        <v>1</v>
      </c>
    </row>
    <row r="418" spans="1:15" x14ac:dyDescent="0.3">
      <c r="A418">
        <v>139</v>
      </c>
      <c r="B418">
        <v>0.75954466383861807</v>
      </c>
      <c r="C418">
        <v>0.98684652241584525</v>
      </c>
      <c r="D418" s="4">
        <f>-LN(B418)/D$3</f>
        <v>0.38199465524709864</v>
      </c>
      <c r="E418" s="4">
        <f>-LN(C418)/B$4</f>
        <v>2.7584897316628317E-3</v>
      </c>
      <c r="F418" s="8">
        <v>2</v>
      </c>
      <c r="G418" s="4">
        <v>125.96646999259197</v>
      </c>
      <c r="H418" s="4">
        <f>IF(G418&gt;MAX(I$8:I417),G418,MAX(I$8:I417))</f>
        <v>125.96646999259197</v>
      </c>
      <c r="I418" s="4">
        <f t="shared" si="46"/>
        <v>125.96922848232363</v>
      </c>
      <c r="J418" s="4">
        <f t="shared" si="47"/>
        <v>0</v>
      </c>
      <c r="K418" s="4">
        <f t="shared" si="48"/>
        <v>2.7584897316614843E-3</v>
      </c>
      <c r="L418">
        <f t="shared" si="49"/>
        <v>411</v>
      </c>
      <c r="M418">
        <f t="shared" si="50"/>
        <v>1</v>
      </c>
      <c r="N418">
        <f t="shared" si="51"/>
        <v>1</v>
      </c>
      <c r="O418">
        <f t="shared" si="52"/>
        <v>1</v>
      </c>
    </row>
    <row r="419" spans="1:15" x14ac:dyDescent="0.3">
      <c r="A419">
        <v>550</v>
      </c>
      <c r="B419">
        <v>0.12787255470442824</v>
      </c>
      <c r="C419">
        <v>0.62562944425794242</v>
      </c>
      <c r="D419" s="4">
        <f>-LN(B419)/F$3</f>
        <v>0.85696715726633343</v>
      </c>
      <c r="E419" s="4">
        <f>-LN(C419)/D$4</f>
        <v>9.7707713589350917E-2</v>
      </c>
      <c r="F419" s="8">
        <v>3</v>
      </c>
      <c r="G419" s="4">
        <v>126.628455900342</v>
      </c>
      <c r="H419" s="4">
        <f>IF(G419&gt;MAX(I$8:I418),G419,MAX(I$8:I418))</f>
        <v>126.628455900342</v>
      </c>
      <c r="I419" s="4">
        <f t="shared" si="46"/>
        <v>126.72616361393135</v>
      </c>
      <c r="J419" s="4">
        <f t="shared" si="47"/>
        <v>0</v>
      </c>
      <c r="K419" s="4">
        <f t="shared" si="48"/>
        <v>9.7707713589343825E-2</v>
      </c>
      <c r="L419">
        <f t="shared" si="49"/>
        <v>412</v>
      </c>
      <c r="M419">
        <f t="shared" si="50"/>
        <v>1</v>
      </c>
      <c r="N419">
        <f t="shared" si="51"/>
        <v>1</v>
      </c>
      <c r="O419">
        <f t="shared" si="52"/>
        <v>1</v>
      </c>
    </row>
    <row r="420" spans="1:15" x14ac:dyDescent="0.3">
      <c r="A420">
        <v>140</v>
      </c>
      <c r="B420">
        <v>0.56309701834162418</v>
      </c>
      <c r="C420">
        <v>0.90276802880947293</v>
      </c>
      <c r="D420" s="4">
        <f>-LN(B420)/D$3</f>
        <v>0.7976435302965299</v>
      </c>
      <c r="E420" s="4">
        <f>-LN(C420)/B$4</f>
        <v>2.1310343340817814E-2</v>
      </c>
      <c r="F420" s="8">
        <v>2</v>
      </c>
      <c r="G420" s="4">
        <v>126.76411352288849</v>
      </c>
      <c r="H420" s="4">
        <f>IF(G420&gt;MAX(I$8:I419),G420,MAX(I$8:I419))</f>
        <v>126.76411352288849</v>
      </c>
      <c r="I420" s="4">
        <f t="shared" si="46"/>
        <v>126.78542386622931</v>
      </c>
      <c r="J420" s="4">
        <f t="shared" si="47"/>
        <v>0</v>
      </c>
      <c r="K420" s="4">
        <f t="shared" si="48"/>
        <v>2.1310343340815052E-2</v>
      </c>
      <c r="L420">
        <f t="shared" si="49"/>
        <v>413</v>
      </c>
      <c r="M420">
        <f t="shared" si="50"/>
        <v>1</v>
      </c>
      <c r="N420">
        <f t="shared" si="51"/>
        <v>1</v>
      </c>
      <c r="O420">
        <f t="shared" si="52"/>
        <v>1</v>
      </c>
    </row>
    <row r="421" spans="1:15" x14ac:dyDescent="0.3">
      <c r="A421">
        <v>551</v>
      </c>
      <c r="B421">
        <v>0.20014038514358959</v>
      </c>
      <c r="C421">
        <v>0.17395550401318399</v>
      </c>
      <c r="D421" s="4">
        <f>-LN(B421)/F$3</f>
        <v>0.67030676372949605</v>
      </c>
      <c r="E421" s="4">
        <f>-LN(C421)/D$4</f>
        <v>0.36436577844432133</v>
      </c>
      <c r="F421" s="8">
        <v>3</v>
      </c>
      <c r="G421" s="4">
        <v>127.2987626640715</v>
      </c>
      <c r="H421" s="4">
        <f>IF(G421&gt;MAX(I$8:I420),G421,MAX(I$8:I420))</f>
        <v>127.2987626640715</v>
      </c>
      <c r="I421" s="4">
        <f t="shared" si="46"/>
        <v>127.66312844251583</v>
      </c>
      <c r="J421" s="4">
        <f t="shared" si="47"/>
        <v>0</v>
      </c>
      <c r="K421" s="4">
        <f t="shared" si="48"/>
        <v>0.3643657784443235</v>
      </c>
      <c r="L421">
        <f t="shared" si="49"/>
        <v>414</v>
      </c>
      <c r="M421">
        <f t="shared" si="50"/>
        <v>1</v>
      </c>
      <c r="N421">
        <f t="shared" si="51"/>
        <v>1</v>
      </c>
      <c r="O421">
        <f t="shared" si="52"/>
        <v>1</v>
      </c>
    </row>
    <row r="422" spans="1:15" x14ac:dyDescent="0.3">
      <c r="A422">
        <v>141</v>
      </c>
      <c r="B422">
        <v>0.40919217505417038</v>
      </c>
      <c r="C422">
        <v>0.10245063631092258</v>
      </c>
      <c r="D422" s="4">
        <f>-LN(B422)/D$3</f>
        <v>1.2410699550465549</v>
      </c>
      <c r="E422" s="4">
        <f>-LN(C422)/B$4</f>
        <v>0.47466129028653103</v>
      </c>
      <c r="F422" s="8">
        <v>2</v>
      </c>
      <c r="G422" s="4">
        <v>128.00518347793505</v>
      </c>
      <c r="H422" s="4">
        <f>IF(G422&gt;MAX(I$8:I421),G422,MAX(I$8:I421))</f>
        <v>128.00518347793505</v>
      </c>
      <c r="I422" s="4">
        <f t="shared" si="46"/>
        <v>128.47984476822157</v>
      </c>
      <c r="J422" s="4">
        <f t="shared" si="47"/>
        <v>0</v>
      </c>
      <c r="K422" s="4">
        <f t="shared" si="48"/>
        <v>0.47466129028651949</v>
      </c>
      <c r="L422">
        <f t="shared" si="49"/>
        <v>415</v>
      </c>
      <c r="M422">
        <f t="shared" si="50"/>
        <v>1</v>
      </c>
      <c r="N422">
        <f t="shared" si="51"/>
        <v>1</v>
      </c>
      <c r="O422">
        <f t="shared" si="52"/>
        <v>1</v>
      </c>
    </row>
    <row r="423" spans="1:15" x14ac:dyDescent="0.3">
      <c r="A423">
        <v>142</v>
      </c>
      <c r="B423">
        <v>0.40656758323923459</v>
      </c>
      <c r="C423">
        <v>0.35953856013672292</v>
      </c>
      <c r="D423" s="4">
        <f>-LN(B423)/D$3</f>
        <v>1.2500070935864711</v>
      </c>
      <c r="E423" s="4">
        <f>-LN(C423)/B$4</f>
        <v>0.21311121814776346</v>
      </c>
      <c r="F423" s="8">
        <v>2</v>
      </c>
      <c r="G423" s="4">
        <v>129.25519057152152</v>
      </c>
      <c r="H423" s="4">
        <f>IF(G423&gt;MAX(I$8:I422),G423,MAX(I$8:I422))</f>
        <v>129.25519057152152</v>
      </c>
      <c r="I423" s="4">
        <f t="shared" si="46"/>
        <v>129.46830178966928</v>
      </c>
      <c r="J423" s="4">
        <f t="shared" si="47"/>
        <v>0</v>
      </c>
      <c r="K423" s="4">
        <f t="shared" si="48"/>
        <v>0.21311121814775902</v>
      </c>
      <c r="L423">
        <f t="shared" si="49"/>
        <v>416</v>
      </c>
      <c r="M423">
        <f t="shared" si="50"/>
        <v>1</v>
      </c>
      <c r="N423">
        <f t="shared" si="51"/>
        <v>1</v>
      </c>
      <c r="O423">
        <f t="shared" si="52"/>
        <v>1</v>
      </c>
    </row>
    <row r="424" spans="1:15" x14ac:dyDescent="0.3">
      <c r="A424">
        <v>552</v>
      </c>
      <c r="B424">
        <v>4.6388134403515732E-3</v>
      </c>
      <c r="C424">
        <v>3.4913174840540788E-2</v>
      </c>
      <c r="D424" s="4">
        <f>-LN(B424)/F$3</f>
        <v>2.2388736122954618</v>
      </c>
      <c r="E424" s="4">
        <f>-LN(C424)/D$4</f>
        <v>0.69893562883659188</v>
      </c>
      <c r="F424" s="8">
        <v>3</v>
      </c>
      <c r="G424" s="4">
        <v>129.53763627636695</v>
      </c>
      <c r="H424" s="4">
        <f>IF(G424&gt;MAX(I$8:I423),G424,MAX(I$8:I423))</f>
        <v>129.53763627636695</v>
      </c>
      <c r="I424" s="4">
        <f t="shared" si="46"/>
        <v>130.23657190520353</v>
      </c>
      <c r="J424" s="4">
        <f t="shared" si="47"/>
        <v>0</v>
      </c>
      <c r="K424" s="4">
        <f t="shared" si="48"/>
        <v>0.69893562883657978</v>
      </c>
      <c r="L424">
        <f t="shared" si="49"/>
        <v>417</v>
      </c>
      <c r="M424">
        <f t="shared" si="50"/>
        <v>1</v>
      </c>
      <c r="N424">
        <f t="shared" si="51"/>
        <v>1</v>
      </c>
      <c r="O424">
        <f t="shared" si="52"/>
        <v>1</v>
      </c>
    </row>
    <row r="425" spans="1:15" x14ac:dyDescent="0.3">
      <c r="A425">
        <v>553</v>
      </c>
      <c r="B425">
        <v>0.40168462172307506</v>
      </c>
      <c r="C425">
        <v>0.89645069734794147</v>
      </c>
      <c r="D425" s="4">
        <f>-LN(B425)/F$3</f>
        <v>0.38003667555804976</v>
      </c>
      <c r="E425" s="4">
        <f>-LN(C425)/D$4</f>
        <v>2.2773329591995042E-2</v>
      </c>
      <c r="F425" s="8">
        <v>3</v>
      </c>
      <c r="G425" s="4">
        <v>129.917672951925</v>
      </c>
      <c r="H425" s="4">
        <f>IF(G425&gt;MAX(I$8:I424),G425,MAX(I$8:I424))</f>
        <v>130.23657190520353</v>
      </c>
      <c r="I425" s="4">
        <f t="shared" si="46"/>
        <v>130.25934523479552</v>
      </c>
      <c r="J425" s="4">
        <f t="shared" si="47"/>
        <v>0.31889895327853424</v>
      </c>
      <c r="K425" s="4">
        <f t="shared" si="48"/>
        <v>2.2773329591984748E-2</v>
      </c>
      <c r="L425">
        <f t="shared" si="49"/>
        <v>418</v>
      </c>
      <c r="M425">
        <f t="shared" si="50"/>
        <v>1</v>
      </c>
      <c r="N425">
        <f t="shared" si="51"/>
        <v>1</v>
      </c>
      <c r="O425">
        <f t="shared" si="52"/>
        <v>1</v>
      </c>
    </row>
    <row r="426" spans="1:15" x14ac:dyDescent="0.3">
      <c r="A426">
        <v>554</v>
      </c>
      <c r="B426">
        <v>0.65553758354441971</v>
      </c>
      <c r="C426">
        <v>0.59163182470168152</v>
      </c>
      <c r="D426" s="4">
        <f>-LN(B426)/F$3</f>
        <v>0.17595818405524286</v>
      </c>
      <c r="E426" s="4">
        <f>-LN(C426)/D$4</f>
        <v>0.10934807402142306</v>
      </c>
      <c r="F426" s="8">
        <v>3</v>
      </c>
      <c r="G426" s="4">
        <v>130.09363113598025</v>
      </c>
      <c r="H426" s="4">
        <f>IF(G426&gt;MAX(I$8:I425),G426,MAX(I$8:I425))</f>
        <v>130.25934523479552</v>
      </c>
      <c r="I426" s="4">
        <f t="shared" si="46"/>
        <v>130.36869330881694</v>
      </c>
      <c r="J426" s="4">
        <f t="shared" si="47"/>
        <v>0.16571409881527188</v>
      </c>
      <c r="K426" s="4">
        <f t="shared" si="48"/>
        <v>0.1093480740214261</v>
      </c>
      <c r="L426">
        <f t="shared" si="49"/>
        <v>419</v>
      </c>
      <c r="M426">
        <f t="shared" si="50"/>
        <v>1</v>
      </c>
      <c r="N426">
        <f t="shared" si="51"/>
        <v>1</v>
      </c>
      <c r="O426">
        <f t="shared" si="52"/>
        <v>1</v>
      </c>
    </row>
    <row r="427" spans="1:15" x14ac:dyDescent="0.3">
      <c r="A427">
        <v>555</v>
      </c>
      <c r="B427">
        <v>0.42960905789361248</v>
      </c>
      <c r="C427">
        <v>0.32856227301858576</v>
      </c>
      <c r="D427" s="4">
        <f>-LN(B427)/F$3</f>
        <v>0.35203318813642437</v>
      </c>
      <c r="E427" s="4">
        <f>-LN(C427)/D$4</f>
        <v>0.23188101900718361</v>
      </c>
      <c r="F427" s="8">
        <v>3</v>
      </c>
      <c r="G427" s="4">
        <v>130.44566432411668</v>
      </c>
      <c r="H427" s="4">
        <f>IF(G427&gt;MAX(I$8:I426),G427,MAX(I$8:I426))</f>
        <v>130.44566432411668</v>
      </c>
      <c r="I427" s="4">
        <f t="shared" si="46"/>
        <v>130.67754534312385</v>
      </c>
      <c r="J427" s="4">
        <f t="shared" si="47"/>
        <v>0</v>
      </c>
      <c r="K427" s="4">
        <f t="shared" si="48"/>
        <v>0.23188101900717584</v>
      </c>
      <c r="L427">
        <f t="shared" si="49"/>
        <v>420</v>
      </c>
      <c r="M427">
        <f t="shared" si="50"/>
        <v>1</v>
      </c>
      <c r="N427">
        <f t="shared" si="51"/>
        <v>1</v>
      </c>
      <c r="O427">
        <f t="shared" si="52"/>
        <v>1</v>
      </c>
    </row>
    <row r="428" spans="1:15" x14ac:dyDescent="0.3">
      <c r="A428">
        <v>143</v>
      </c>
      <c r="B428">
        <v>0.38911099581896419</v>
      </c>
      <c r="C428">
        <v>0.42338328196050906</v>
      </c>
      <c r="D428" s="4">
        <f>-LN(B428)/D$3</f>
        <v>1.3109592219011275</v>
      </c>
      <c r="E428" s="4">
        <f>-LN(C428)/B$4</f>
        <v>0.17905779297388716</v>
      </c>
      <c r="F428" s="8">
        <v>2</v>
      </c>
      <c r="G428" s="4">
        <v>130.56614979342265</v>
      </c>
      <c r="H428" s="4">
        <f>IF(G428&gt;MAX(I$8:I427),G428,MAX(I$8:I427))</f>
        <v>130.67754534312385</v>
      </c>
      <c r="I428" s="4">
        <f t="shared" si="46"/>
        <v>130.85660313609773</v>
      </c>
      <c r="J428" s="4">
        <f t="shared" si="47"/>
        <v>0.11139554970120003</v>
      </c>
      <c r="K428" s="4">
        <f t="shared" si="48"/>
        <v>0.1790577929738788</v>
      </c>
      <c r="L428">
        <f t="shared" si="49"/>
        <v>421</v>
      </c>
      <c r="M428">
        <f t="shared" si="50"/>
        <v>1</v>
      </c>
      <c r="N428">
        <f t="shared" si="51"/>
        <v>1</v>
      </c>
      <c r="O428">
        <f t="shared" si="52"/>
        <v>1</v>
      </c>
    </row>
    <row r="429" spans="1:15" x14ac:dyDescent="0.3">
      <c r="A429">
        <v>556</v>
      </c>
      <c r="B429">
        <v>0.38859218115787225</v>
      </c>
      <c r="C429">
        <v>0.16534928434095278</v>
      </c>
      <c r="D429" s="4">
        <f>-LN(B429)/F$3</f>
        <v>0.39384369282581178</v>
      </c>
      <c r="E429" s="4">
        <f>-LN(C429)/D$4</f>
        <v>0.37493649327298822</v>
      </c>
      <c r="F429" s="8">
        <v>3</v>
      </c>
      <c r="G429" s="4">
        <v>130.83950801694249</v>
      </c>
      <c r="H429" s="4">
        <f>IF(G429&gt;MAX(I$8:I428),G429,MAX(I$8:I428))</f>
        <v>130.85660313609773</v>
      </c>
      <c r="I429" s="4">
        <f t="shared" si="46"/>
        <v>131.23153962937073</v>
      </c>
      <c r="J429" s="4">
        <f t="shared" si="47"/>
        <v>1.709511915524331E-2</v>
      </c>
      <c r="K429" s="4">
        <f t="shared" si="48"/>
        <v>0.3749364932729975</v>
      </c>
      <c r="L429">
        <f t="shared" si="49"/>
        <v>422</v>
      </c>
      <c r="M429">
        <f t="shared" si="50"/>
        <v>1</v>
      </c>
      <c r="N429">
        <f t="shared" si="51"/>
        <v>1</v>
      </c>
      <c r="O429">
        <f t="shared" si="52"/>
        <v>1</v>
      </c>
    </row>
    <row r="430" spans="1:15" x14ac:dyDescent="0.3">
      <c r="A430">
        <v>557</v>
      </c>
      <c r="B430">
        <v>0.50349436933500169</v>
      </c>
      <c r="C430">
        <v>0.46665852839747307</v>
      </c>
      <c r="D430" s="4">
        <f>-LN(B430)/F$3</f>
        <v>0.28590947913946119</v>
      </c>
      <c r="E430" s="4">
        <f>-LN(C430)/D$4</f>
        <v>0.1587828106973401</v>
      </c>
      <c r="F430" s="8">
        <v>3</v>
      </c>
      <c r="G430" s="4">
        <v>131.12541749608195</v>
      </c>
      <c r="H430" s="4">
        <f>IF(G430&gt;MAX(I$8:I429),G430,MAX(I$8:I429))</f>
        <v>131.23153962937073</v>
      </c>
      <c r="I430" s="4">
        <f t="shared" si="46"/>
        <v>131.39032244006808</v>
      </c>
      <c r="J430" s="4">
        <f t="shared" si="47"/>
        <v>0.10612213328877829</v>
      </c>
      <c r="K430" s="4">
        <f t="shared" si="48"/>
        <v>0.15878281069734612</v>
      </c>
      <c r="L430">
        <f t="shared" si="49"/>
        <v>423</v>
      </c>
      <c r="M430">
        <f t="shared" si="50"/>
        <v>1</v>
      </c>
      <c r="N430">
        <f t="shared" si="51"/>
        <v>1</v>
      </c>
      <c r="O430">
        <f t="shared" si="52"/>
        <v>1</v>
      </c>
    </row>
    <row r="431" spans="1:15" x14ac:dyDescent="0.3">
      <c r="A431">
        <v>558</v>
      </c>
      <c r="B431">
        <v>0.17679372539445173</v>
      </c>
      <c r="C431">
        <v>0.76390881069368577</v>
      </c>
      <c r="D431" s="4">
        <f>-LN(B431)/F$3</f>
        <v>0.72198817469114984</v>
      </c>
      <c r="E431" s="4">
        <f>-LN(C431)/D$4</f>
        <v>5.610559472293649E-2</v>
      </c>
      <c r="F431" s="8">
        <v>3</v>
      </c>
      <c r="G431" s="4">
        <v>131.8474056707731</v>
      </c>
      <c r="H431" s="4">
        <f>IF(G431&gt;MAX(I$8:I430),G431,MAX(I$8:I430))</f>
        <v>131.8474056707731</v>
      </c>
      <c r="I431" s="4">
        <f t="shared" si="46"/>
        <v>131.90351126549604</v>
      </c>
      <c r="J431" s="4">
        <f t="shared" si="47"/>
        <v>0</v>
      </c>
      <c r="K431" s="4">
        <f t="shared" si="48"/>
        <v>5.6105594722936303E-2</v>
      </c>
      <c r="L431">
        <f t="shared" si="49"/>
        <v>424</v>
      </c>
      <c r="M431">
        <f t="shared" si="50"/>
        <v>1</v>
      </c>
      <c r="N431">
        <f t="shared" si="51"/>
        <v>1</v>
      </c>
      <c r="O431">
        <f t="shared" si="52"/>
        <v>1</v>
      </c>
    </row>
    <row r="432" spans="1:15" x14ac:dyDescent="0.3">
      <c r="A432">
        <v>559</v>
      </c>
      <c r="B432">
        <v>0.62196722312082275</v>
      </c>
      <c r="C432">
        <v>0.86010315256202885</v>
      </c>
      <c r="D432" s="4">
        <f>-LN(B432)/F$3</f>
        <v>0.19786161815777839</v>
      </c>
      <c r="E432" s="4">
        <f>-LN(C432)/D$4</f>
        <v>3.1396448351629656E-2</v>
      </c>
      <c r="F432" s="8">
        <v>3</v>
      </c>
      <c r="G432" s="4">
        <v>132.04526728893089</v>
      </c>
      <c r="H432" s="4">
        <f>IF(G432&gt;MAX(I$8:I431),G432,MAX(I$8:I431))</f>
        <v>132.04526728893089</v>
      </c>
      <c r="I432" s="4">
        <f t="shared" si="46"/>
        <v>132.07666373728253</v>
      </c>
      <c r="J432" s="4">
        <f t="shared" si="47"/>
        <v>0</v>
      </c>
      <c r="K432" s="4">
        <f t="shared" si="48"/>
        <v>3.1396448351642903E-2</v>
      </c>
      <c r="L432">
        <f t="shared" si="49"/>
        <v>425</v>
      </c>
      <c r="M432">
        <f t="shared" si="50"/>
        <v>1</v>
      </c>
      <c r="N432">
        <f t="shared" si="51"/>
        <v>1</v>
      </c>
      <c r="O432">
        <f t="shared" si="52"/>
        <v>1</v>
      </c>
    </row>
    <row r="433" spans="1:15" x14ac:dyDescent="0.3">
      <c r="A433">
        <v>560</v>
      </c>
      <c r="B433">
        <v>0.8342539750358593</v>
      </c>
      <c r="C433">
        <v>0.33399456770531327</v>
      </c>
      <c r="D433" s="4">
        <f>-LN(B433)/F$3</f>
        <v>7.5507248566773363E-2</v>
      </c>
      <c r="E433" s="4">
        <f>-LN(C433)/D$4</f>
        <v>0.2284646980193859</v>
      </c>
      <c r="F433" s="8">
        <v>3</v>
      </c>
      <c r="G433" s="4">
        <v>132.12077453749765</v>
      </c>
      <c r="H433" s="4">
        <f>IF(G433&gt;MAX(I$8:I432),G433,MAX(I$8:I432))</f>
        <v>132.12077453749765</v>
      </c>
      <c r="I433" s="4">
        <f t="shared" si="46"/>
        <v>132.34923923551705</v>
      </c>
      <c r="J433" s="4">
        <f t="shared" si="47"/>
        <v>0</v>
      </c>
      <c r="K433" s="4">
        <f t="shared" si="48"/>
        <v>0.22846469801939406</v>
      </c>
      <c r="L433">
        <f t="shared" si="49"/>
        <v>426</v>
      </c>
      <c r="M433">
        <f t="shared" si="50"/>
        <v>1</v>
      </c>
      <c r="N433">
        <f t="shared" si="51"/>
        <v>1</v>
      </c>
      <c r="O433">
        <f t="shared" si="52"/>
        <v>1</v>
      </c>
    </row>
    <row r="434" spans="1:15" x14ac:dyDescent="0.3">
      <c r="A434">
        <v>144</v>
      </c>
      <c r="B434">
        <v>0.2729575487533189</v>
      </c>
      <c r="C434">
        <v>1.5106662190618611E-2</v>
      </c>
      <c r="D434" s="4">
        <f>-LN(B434)/D$3</f>
        <v>1.8033874930006994</v>
      </c>
      <c r="E434" s="4">
        <f>-LN(C434)/B$4</f>
        <v>0.8734623807888946</v>
      </c>
      <c r="F434" s="8">
        <v>2</v>
      </c>
      <c r="G434" s="4">
        <v>132.36953728642337</v>
      </c>
      <c r="H434" s="4">
        <f>IF(G434&gt;MAX(I$8:I433),G434,MAX(I$8:I433))</f>
        <v>132.36953728642337</v>
      </c>
      <c r="I434" s="4">
        <f t="shared" si="46"/>
        <v>133.24299966721227</v>
      </c>
      <c r="J434" s="4">
        <f t="shared" si="47"/>
        <v>0</v>
      </c>
      <c r="K434" s="4">
        <f t="shared" si="48"/>
        <v>0.87346238078890792</v>
      </c>
      <c r="L434">
        <f t="shared" si="49"/>
        <v>427</v>
      </c>
      <c r="M434">
        <f t="shared" si="50"/>
        <v>1</v>
      </c>
      <c r="N434">
        <f t="shared" si="51"/>
        <v>1</v>
      </c>
      <c r="O434">
        <f t="shared" si="52"/>
        <v>1</v>
      </c>
    </row>
    <row r="435" spans="1:15" x14ac:dyDescent="0.3">
      <c r="A435">
        <v>561</v>
      </c>
      <c r="B435">
        <v>0.22553178502761925</v>
      </c>
      <c r="C435">
        <v>0.94659260841700488</v>
      </c>
      <c r="D435" s="4">
        <f>-LN(B435)/F$3</f>
        <v>0.62053924017214024</v>
      </c>
      <c r="E435" s="4">
        <f>-LN(C435)/D$4</f>
        <v>1.14346812709544E-2</v>
      </c>
      <c r="F435" s="8">
        <v>3</v>
      </c>
      <c r="G435" s="4">
        <v>132.7413137776698</v>
      </c>
      <c r="H435" s="4">
        <f>IF(G435&gt;MAX(I$8:I434),G435,MAX(I$8:I434))</f>
        <v>133.24299966721227</v>
      </c>
      <c r="I435" s="4">
        <f t="shared" si="46"/>
        <v>133.25443434848322</v>
      </c>
      <c r="J435" s="4">
        <f t="shared" si="47"/>
        <v>0.50168588954247184</v>
      </c>
      <c r="K435" s="4">
        <f t="shared" si="48"/>
        <v>1.1434681270941383E-2</v>
      </c>
      <c r="L435">
        <f t="shared" si="49"/>
        <v>428</v>
      </c>
      <c r="M435">
        <f t="shared" si="50"/>
        <v>1</v>
      </c>
      <c r="N435">
        <f t="shared" si="51"/>
        <v>1</v>
      </c>
      <c r="O435">
        <f t="shared" si="52"/>
        <v>1</v>
      </c>
    </row>
    <row r="436" spans="1:15" x14ac:dyDescent="0.3">
      <c r="A436">
        <v>562</v>
      </c>
      <c r="B436">
        <v>0.45301675466170233</v>
      </c>
      <c r="C436">
        <v>0.54039124729148225</v>
      </c>
      <c r="D436" s="4">
        <f>-LN(B436)/F$3</f>
        <v>0.32992757007287321</v>
      </c>
      <c r="E436" s="4">
        <f>-LN(C436)/D$4</f>
        <v>0.12822122286440985</v>
      </c>
      <c r="F436" s="8">
        <v>3</v>
      </c>
      <c r="G436" s="4">
        <v>133.07124134774267</v>
      </c>
      <c r="H436" s="4">
        <f>IF(G436&gt;MAX(I$8:I435),G436,MAX(I$8:I435))</f>
        <v>133.25443434848322</v>
      </c>
      <c r="I436" s="4">
        <f t="shared" si="46"/>
        <v>133.38265557134761</v>
      </c>
      <c r="J436" s="4">
        <f t="shared" si="47"/>
        <v>0.18319300074054468</v>
      </c>
      <c r="K436" s="4">
        <f t="shared" si="48"/>
        <v>0.12822122286439708</v>
      </c>
      <c r="L436">
        <f t="shared" si="49"/>
        <v>429</v>
      </c>
      <c r="M436">
        <f t="shared" si="50"/>
        <v>1</v>
      </c>
      <c r="N436">
        <f t="shared" si="51"/>
        <v>1</v>
      </c>
      <c r="O436">
        <f t="shared" si="52"/>
        <v>1</v>
      </c>
    </row>
    <row r="437" spans="1:15" x14ac:dyDescent="0.3">
      <c r="A437">
        <v>563</v>
      </c>
      <c r="B437">
        <v>0.60875270851771601</v>
      </c>
      <c r="C437">
        <v>0.36030152287362283</v>
      </c>
      <c r="D437" s="4">
        <f>-LN(B437)/F$3</f>
        <v>0.20680964803534135</v>
      </c>
      <c r="E437" s="4">
        <f>-LN(C437)/D$4</f>
        <v>0.21266959053223941</v>
      </c>
      <c r="F437" s="8">
        <v>3</v>
      </c>
      <c r="G437" s="4">
        <v>133.27805099577802</v>
      </c>
      <c r="H437" s="4">
        <f>IF(G437&gt;MAX(I$8:I436),G437,MAX(I$8:I436))</f>
        <v>133.38265557134761</v>
      </c>
      <c r="I437" s="4">
        <f t="shared" si="46"/>
        <v>133.59532516187986</v>
      </c>
      <c r="J437" s="4">
        <f t="shared" si="47"/>
        <v>0.10460457556959568</v>
      </c>
      <c r="K437" s="4">
        <f t="shared" si="48"/>
        <v>0.21266959053224355</v>
      </c>
      <c r="L437">
        <f t="shared" si="49"/>
        <v>430</v>
      </c>
      <c r="M437">
        <f t="shared" si="50"/>
        <v>1</v>
      </c>
      <c r="N437">
        <f t="shared" si="51"/>
        <v>1</v>
      </c>
      <c r="O437">
        <f t="shared" si="52"/>
        <v>1</v>
      </c>
    </row>
    <row r="438" spans="1:15" x14ac:dyDescent="0.3">
      <c r="A438">
        <v>564</v>
      </c>
      <c r="B438">
        <v>0.99975585192419203</v>
      </c>
      <c r="C438">
        <v>0.90853602710043646</v>
      </c>
      <c r="D438" s="4">
        <f>-LN(B438)/F$3</f>
        <v>1.0174078533391748E-4</v>
      </c>
      <c r="E438" s="4">
        <f>-LN(C438)/D$4</f>
        <v>1.9983486738658702E-2</v>
      </c>
      <c r="F438" s="8">
        <v>3</v>
      </c>
      <c r="G438" s="4">
        <v>133.27815273656336</v>
      </c>
      <c r="H438" s="4">
        <f>IF(G438&gt;MAX(I$8:I437),G438,MAX(I$8:I437))</f>
        <v>133.59532516187986</v>
      </c>
      <c r="I438" s="4">
        <f t="shared" si="46"/>
        <v>133.61530864861851</v>
      </c>
      <c r="J438" s="4">
        <f t="shared" si="47"/>
        <v>0.31717242531649958</v>
      </c>
      <c r="K438" s="4">
        <f t="shared" si="48"/>
        <v>1.99834867386528E-2</v>
      </c>
      <c r="L438">
        <f t="shared" si="49"/>
        <v>431</v>
      </c>
      <c r="M438">
        <f t="shared" si="50"/>
        <v>1</v>
      </c>
      <c r="N438">
        <f t="shared" si="51"/>
        <v>1</v>
      </c>
      <c r="O438">
        <f t="shared" si="52"/>
        <v>1</v>
      </c>
    </row>
    <row r="439" spans="1:15" x14ac:dyDescent="0.3">
      <c r="A439">
        <v>565</v>
      </c>
      <c r="B439">
        <v>0.63463240455336156</v>
      </c>
      <c r="C439">
        <v>0.30405590990936004</v>
      </c>
      <c r="D439" s="4">
        <f>-LN(B439)/F$3</f>
        <v>0.1894622242409883</v>
      </c>
      <c r="E439" s="4">
        <f>-LN(C439)/D$4</f>
        <v>0.24802993339802659</v>
      </c>
      <c r="F439" s="8">
        <v>3</v>
      </c>
      <c r="G439" s="4">
        <v>133.46761496080435</v>
      </c>
      <c r="H439" s="4">
        <f>IF(G439&gt;MAX(I$8:I438),G439,MAX(I$8:I438))</f>
        <v>133.61530864861851</v>
      </c>
      <c r="I439" s="4">
        <f t="shared" si="46"/>
        <v>133.86333858201652</v>
      </c>
      <c r="J439" s="4">
        <f t="shared" si="47"/>
        <v>0.14769368781415437</v>
      </c>
      <c r="K439" s="4">
        <f t="shared" si="48"/>
        <v>0.2480299333980156</v>
      </c>
      <c r="L439">
        <f t="shared" si="49"/>
        <v>432</v>
      </c>
      <c r="M439">
        <f t="shared" si="50"/>
        <v>1</v>
      </c>
      <c r="N439">
        <f t="shared" si="51"/>
        <v>1</v>
      </c>
      <c r="O439">
        <f t="shared" si="52"/>
        <v>1</v>
      </c>
    </row>
    <row r="440" spans="1:15" x14ac:dyDescent="0.3">
      <c r="A440">
        <v>30</v>
      </c>
      <c r="B440">
        <v>1.7456587420270394E-2</v>
      </c>
      <c r="C440">
        <v>0.99670400097659229</v>
      </c>
      <c r="D440" s="4">
        <f>-LN(B440)/B$3</f>
        <v>16.866825829064943</v>
      </c>
      <c r="E440" s="4">
        <f>-LN(C440)/B$4</f>
        <v>6.8780058192782312E-4</v>
      </c>
      <c r="F440" s="8">
        <v>1</v>
      </c>
      <c r="G440" s="4">
        <v>133.59643146675225</v>
      </c>
      <c r="H440" s="4">
        <f>IF(G440&gt;MAX(I$8:I439),G440,MAX(I$8:I439))</f>
        <v>133.86333858201652</v>
      </c>
      <c r="I440" s="4">
        <f t="shared" si="46"/>
        <v>133.86402638259844</v>
      </c>
      <c r="J440" s="4">
        <f t="shared" si="47"/>
        <v>0.26690711526427435</v>
      </c>
      <c r="K440" s="4">
        <f t="shared" si="48"/>
        <v>6.8780058191464377E-4</v>
      </c>
      <c r="L440">
        <f t="shared" si="49"/>
        <v>433</v>
      </c>
      <c r="M440">
        <f t="shared" si="50"/>
        <v>1</v>
      </c>
      <c r="N440">
        <f t="shared" si="51"/>
        <v>1</v>
      </c>
      <c r="O440">
        <f t="shared" si="52"/>
        <v>1</v>
      </c>
    </row>
    <row r="441" spans="1:15" x14ac:dyDescent="0.3">
      <c r="A441">
        <v>566</v>
      </c>
      <c r="B441">
        <v>0.65935239722891936</v>
      </c>
      <c r="C441">
        <v>0.30512405774101992</v>
      </c>
      <c r="D441" s="4">
        <f>-LN(B441)/F$3</f>
        <v>0.17354047582889595</v>
      </c>
      <c r="E441" s="4">
        <f>-LN(C441)/D$4</f>
        <v>0.24729934132955592</v>
      </c>
      <c r="F441" s="8">
        <v>3</v>
      </c>
      <c r="G441" s="4">
        <v>133.64115543663326</v>
      </c>
      <c r="H441" s="4">
        <f>IF(G441&gt;MAX(I$8:I440),G441,MAX(I$8:I440))</f>
        <v>133.86402638259844</v>
      </c>
      <c r="I441" s="4">
        <f t="shared" si="46"/>
        <v>134.11132572392799</v>
      </c>
      <c r="J441" s="4">
        <f t="shared" si="47"/>
        <v>0.22287094596518386</v>
      </c>
      <c r="K441" s="4">
        <f t="shared" si="48"/>
        <v>0.24729934132955123</v>
      </c>
      <c r="L441">
        <f t="shared" si="49"/>
        <v>434</v>
      </c>
      <c r="M441">
        <f t="shared" si="50"/>
        <v>1</v>
      </c>
      <c r="N441">
        <f t="shared" si="51"/>
        <v>1</v>
      </c>
      <c r="O441">
        <f t="shared" si="52"/>
        <v>1</v>
      </c>
    </row>
    <row r="442" spans="1:15" x14ac:dyDescent="0.3">
      <c r="A442">
        <v>145</v>
      </c>
      <c r="B442">
        <v>0.36072878200628683</v>
      </c>
      <c r="C442">
        <v>0.52436902981658373</v>
      </c>
      <c r="D442" s="4">
        <f>-LN(B442)/D$3</f>
        <v>1.4161512491601316</v>
      </c>
      <c r="E442" s="4">
        <f>-LN(C442)/B$4</f>
        <v>0.13449158065778796</v>
      </c>
      <c r="F442" s="8">
        <v>2</v>
      </c>
      <c r="G442" s="4">
        <v>133.78568853558349</v>
      </c>
      <c r="H442" s="4">
        <f>IF(G442&gt;MAX(I$8:I441),G442,MAX(I$8:I441))</f>
        <v>134.11132572392799</v>
      </c>
      <c r="I442" s="4">
        <f t="shared" si="46"/>
        <v>134.24581730458578</v>
      </c>
      <c r="J442" s="4">
        <f t="shared" si="47"/>
        <v>0.32563718834450128</v>
      </c>
      <c r="K442" s="4">
        <f t="shared" si="48"/>
        <v>0.13449158065779443</v>
      </c>
      <c r="L442">
        <f t="shared" si="49"/>
        <v>435</v>
      </c>
      <c r="M442">
        <f t="shared" si="50"/>
        <v>1</v>
      </c>
      <c r="N442">
        <f t="shared" si="51"/>
        <v>1</v>
      </c>
      <c r="O442">
        <f t="shared" si="52"/>
        <v>1</v>
      </c>
    </row>
    <row r="443" spans="1:15" x14ac:dyDescent="0.3">
      <c r="A443">
        <v>567</v>
      </c>
      <c r="B443">
        <v>0.23816644795068209</v>
      </c>
      <c r="C443">
        <v>0.31446272164067507</v>
      </c>
      <c r="D443" s="4">
        <f>-LN(B443)/F$3</f>
        <v>0.59782728692182585</v>
      </c>
      <c r="E443" s="4">
        <f>-LN(C443)/D$4</f>
        <v>0.24101869625234354</v>
      </c>
      <c r="F443" s="8">
        <v>3</v>
      </c>
      <c r="G443" s="4">
        <v>134.23898272355507</v>
      </c>
      <c r="H443" s="4">
        <f>IF(G443&gt;MAX(I$8:I442),G443,MAX(I$8:I442))</f>
        <v>134.24581730458578</v>
      </c>
      <c r="I443" s="4">
        <f t="shared" si="46"/>
        <v>134.48683600083814</v>
      </c>
      <c r="J443" s="4">
        <f t="shared" si="47"/>
        <v>6.8345810307164356E-3</v>
      </c>
      <c r="K443" s="4">
        <f t="shared" si="48"/>
        <v>0.24101869625235395</v>
      </c>
      <c r="L443">
        <f t="shared" si="49"/>
        <v>436</v>
      </c>
      <c r="M443">
        <f t="shared" si="50"/>
        <v>1</v>
      </c>
      <c r="N443">
        <f t="shared" si="51"/>
        <v>1</v>
      </c>
      <c r="O443">
        <f t="shared" si="52"/>
        <v>1</v>
      </c>
    </row>
    <row r="444" spans="1:15" x14ac:dyDescent="0.3">
      <c r="A444">
        <v>146</v>
      </c>
      <c r="B444">
        <v>0.67772453993346959</v>
      </c>
      <c r="C444">
        <v>0.74053163243507192</v>
      </c>
      <c r="D444" s="4">
        <f>-LN(B444)/D$3</f>
        <v>0.54029771789045056</v>
      </c>
      <c r="E444" s="4">
        <f>-LN(C444)/B$4</f>
        <v>6.2580610107514006E-2</v>
      </c>
      <c r="F444" s="8">
        <v>2</v>
      </c>
      <c r="G444" s="4">
        <v>134.32598625347393</v>
      </c>
      <c r="H444" s="4">
        <f>IF(G444&gt;MAX(I$8:I443),G444,MAX(I$8:I443))</f>
        <v>134.48683600083814</v>
      </c>
      <c r="I444" s="4">
        <f t="shared" si="46"/>
        <v>134.54941661094566</v>
      </c>
      <c r="J444" s="4">
        <f t="shared" si="47"/>
        <v>0.16084974736421032</v>
      </c>
      <c r="K444" s="4">
        <f t="shared" si="48"/>
        <v>6.2580610107517032E-2</v>
      </c>
      <c r="L444">
        <f t="shared" si="49"/>
        <v>437</v>
      </c>
      <c r="M444">
        <f t="shared" si="50"/>
        <v>1</v>
      </c>
      <c r="N444">
        <f t="shared" si="51"/>
        <v>1</v>
      </c>
      <c r="O444">
        <f t="shared" si="52"/>
        <v>1</v>
      </c>
    </row>
    <row r="445" spans="1:15" x14ac:dyDescent="0.3">
      <c r="A445">
        <v>568</v>
      </c>
      <c r="B445">
        <v>0.71987060151982174</v>
      </c>
      <c r="C445">
        <v>2.1698660237434005E-2</v>
      </c>
      <c r="D445" s="4">
        <f>-LN(B445)/F$3</f>
        <v>0.13695158468124549</v>
      </c>
      <c r="E445" s="4">
        <f>-LN(C445)/D$4</f>
        <v>0.79802182511502984</v>
      </c>
      <c r="F445" s="8">
        <v>3</v>
      </c>
      <c r="G445" s="4">
        <v>134.37593430823631</v>
      </c>
      <c r="H445" s="4">
        <f>IF(G445&gt;MAX(I$8:I444),G445,MAX(I$8:I444))</f>
        <v>134.54941661094566</v>
      </c>
      <c r="I445" s="4">
        <f t="shared" si="46"/>
        <v>135.34743843606068</v>
      </c>
      <c r="J445" s="4">
        <f t="shared" si="47"/>
        <v>0.1734823027093455</v>
      </c>
      <c r="K445" s="4">
        <f t="shared" si="48"/>
        <v>0.79802182511502906</v>
      </c>
      <c r="L445">
        <f t="shared" si="49"/>
        <v>438</v>
      </c>
      <c r="M445">
        <f t="shared" si="50"/>
        <v>1</v>
      </c>
      <c r="N445">
        <f t="shared" si="51"/>
        <v>1</v>
      </c>
      <c r="O445">
        <f t="shared" si="52"/>
        <v>1</v>
      </c>
    </row>
    <row r="446" spans="1:15" x14ac:dyDescent="0.3">
      <c r="A446">
        <v>569</v>
      </c>
      <c r="B446">
        <v>0.5884273812067019</v>
      </c>
      <c r="C446">
        <v>0.87548448133793144</v>
      </c>
      <c r="D446" s="4">
        <f>-LN(B446)/F$3</f>
        <v>0.22095906513166166</v>
      </c>
      <c r="E446" s="4">
        <f>-LN(C446)/D$4</f>
        <v>2.770371935380685E-2</v>
      </c>
      <c r="F446" s="8">
        <v>3</v>
      </c>
      <c r="G446" s="4">
        <v>134.59689337336798</v>
      </c>
      <c r="H446" s="4">
        <f>IF(G446&gt;MAX(I$8:I445),G446,MAX(I$8:I445))</f>
        <v>135.34743843606068</v>
      </c>
      <c r="I446" s="4">
        <f t="shared" si="46"/>
        <v>135.37514215541449</v>
      </c>
      <c r="J446" s="4">
        <f t="shared" si="47"/>
        <v>0.7505450626927086</v>
      </c>
      <c r="K446" s="4">
        <f t="shared" si="48"/>
        <v>2.770371935380922E-2</v>
      </c>
      <c r="L446">
        <f t="shared" si="49"/>
        <v>439</v>
      </c>
      <c r="M446">
        <f t="shared" si="50"/>
        <v>1</v>
      </c>
      <c r="N446">
        <f t="shared" si="51"/>
        <v>1</v>
      </c>
      <c r="O446">
        <f t="shared" si="52"/>
        <v>1</v>
      </c>
    </row>
    <row r="447" spans="1:15" x14ac:dyDescent="0.3">
      <c r="A447">
        <v>570</v>
      </c>
      <c r="B447">
        <v>0.63710440382091738</v>
      </c>
      <c r="C447">
        <v>0.34430982390820031</v>
      </c>
      <c r="D447" s="4">
        <f>-LN(B447)/F$3</f>
        <v>0.18784239066336669</v>
      </c>
      <c r="E447" s="4">
        <f>-LN(C447)/D$4</f>
        <v>0.22212778667822139</v>
      </c>
      <c r="F447" s="8">
        <v>3</v>
      </c>
      <c r="G447" s="4">
        <v>134.78473576403135</v>
      </c>
      <c r="H447" s="4">
        <f>IF(G447&gt;MAX(I$8:I446),G447,MAX(I$8:I446))</f>
        <v>135.37514215541449</v>
      </c>
      <c r="I447" s="4">
        <f t="shared" si="46"/>
        <v>135.59726994209271</v>
      </c>
      <c r="J447" s="4">
        <f t="shared" si="47"/>
        <v>0.59040639138314077</v>
      </c>
      <c r="K447" s="4">
        <f t="shared" si="48"/>
        <v>0.22212778667821453</v>
      </c>
      <c r="L447">
        <f t="shared" si="49"/>
        <v>440</v>
      </c>
      <c r="M447">
        <f t="shared" si="50"/>
        <v>1</v>
      </c>
      <c r="N447">
        <f t="shared" si="51"/>
        <v>1</v>
      </c>
      <c r="O447">
        <f t="shared" si="52"/>
        <v>1</v>
      </c>
    </row>
    <row r="448" spans="1:15" x14ac:dyDescent="0.3">
      <c r="A448">
        <v>571</v>
      </c>
      <c r="B448">
        <v>0.24250007629627368</v>
      </c>
      <c r="C448">
        <v>0.47767571031830808</v>
      </c>
      <c r="D448" s="4">
        <f>-LN(B448)/F$3</f>
        <v>0.5903138558253499</v>
      </c>
      <c r="E448" s="4">
        <f>-LN(C448)/D$4</f>
        <v>0.15392150146355849</v>
      </c>
      <c r="F448" s="8">
        <v>3</v>
      </c>
      <c r="G448" s="4">
        <v>135.3750496198567</v>
      </c>
      <c r="H448" s="4">
        <f>IF(G448&gt;MAX(I$8:I447),G448,MAX(I$8:I447))</f>
        <v>135.59726994209271</v>
      </c>
      <c r="I448" s="4">
        <f t="shared" si="46"/>
        <v>135.75119144355628</v>
      </c>
      <c r="J448" s="4">
        <f t="shared" si="47"/>
        <v>0.22222032223601218</v>
      </c>
      <c r="K448" s="4">
        <f t="shared" si="48"/>
        <v>0.15392150146357153</v>
      </c>
      <c r="L448">
        <f t="shared" si="49"/>
        <v>441</v>
      </c>
      <c r="M448">
        <f t="shared" si="50"/>
        <v>1</v>
      </c>
      <c r="N448">
        <f t="shared" si="51"/>
        <v>1</v>
      </c>
      <c r="O448">
        <f t="shared" si="52"/>
        <v>1</v>
      </c>
    </row>
    <row r="449" spans="1:15" x14ac:dyDescent="0.3">
      <c r="A449">
        <v>572</v>
      </c>
      <c r="B449">
        <v>0.52882473220007931</v>
      </c>
      <c r="C449">
        <v>6.677449873348186E-2</v>
      </c>
      <c r="D449" s="4">
        <f>-LN(B449)/F$3</f>
        <v>0.26545759213108838</v>
      </c>
      <c r="E449" s="4">
        <f>-LN(C449)/D$4</f>
        <v>0.56384042225281505</v>
      </c>
      <c r="F449" s="8">
        <v>3</v>
      </c>
      <c r="G449" s="4">
        <v>135.6405072119878</v>
      </c>
      <c r="H449" s="4">
        <f>IF(G449&gt;MAX(I$8:I448),G449,MAX(I$8:I448))</f>
        <v>135.75119144355628</v>
      </c>
      <c r="I449" s="4">
        <f t="shared" si="46"/>
        <v>136.31503186580909</v>
      </c>
      <c r="J449" s="4">
        <f t="shared" si="47"/>
        <v>0.11068423156848439</v>
      </c>
      <c r="K449" s="4">
        <f t="shared" si="48"/>
        <v>0.5638404222528095</v>
      </c>
      <c r="L449">
        <f t="shared" si="49"/>
        <v>442</v>
      </c>
      <c r="M449">
        <f t="shared" si="50"/>
        <v>1</v>
      </c>
      <c r="N449">
        <f t="shared" si="51"/>
        <v>1</v>
      </c>
      <c r="O449">
        <f t="shared" si="52"/>
        <v>1</v>
      </c>
    </row>
    <row r="450" spans="1:15" x14ac:dyDescent="0.3">
      <c r="A450">
        <v>573</v>
      </c>
      <c r="B450">
        <v>0.79140598773155924</v>
      </c>
      <c r="C450">
        <v>5.0660725730155339E-3</v>
      </c>
      <c r="D450" s="4">
        <f>-LN(B450)/F$3</f>
        <v>9.7476743358540646E-2</v>
      </c>
      <c r="E450" s="4">
        <f>-LN(C450)/D$4</f>
        <v>1.1010811254164252</v>
      </c>
      <c r="F450" s="8">
        <v>3</v>
      </c>
      <c r="G450" s="4">
        <v>135.73798395534632</v>
      </c>
      <c r="H450" s="4">
        <f>IF(G450&gt;MAX(I$8:I449),G450,MAX(I$8:I449))</f>
        <v>136.31503186580909</v>
      </c>
      <c r="I450" s="4">
        <f t="shared" si="46"/>
        <v>137.4161129912255</v>
      </c>
      <c r="J450" s="4">
        <f t="shared" si="47"/>
        <v>0.57704791046276682</v>
      </c>
      <c r="K450" s="4">
        <f t="shared" si="48"/>
        <v>1.1010811254164139</v>
      </c>
      <c r="L450">
        <f t="shared" si="49"/>
        <v>443</v>
      </c>
      <c r="M450">
        <f t="shared" si="50"/>
        <v>1</v>
      </c>
      <c r="N450">
        <f t="shared" si="51"/>
        <v>1</v>
      </c>
      <c r="O450">
        <f t="shared" si="52"/>
        <v>1</v>
      </c>
    </row>
    <row r="451" spans="1:15" x14ac:dyDescent="0.3">
      <c r="A451">
        <v>31</v>
      </c>
      <c r="B451">
        <v>0.59154026917325353</v>
      </c>
      <c r="C451">
        <v>0.78252510147404397</v>
      </c>
      <c r="D451" s="4">
        <f>-LN(B451)/B$3</f>
        <v>2.1876063255379536</v>
      </c>
      <c r="E451" s="4">
        <f>-LN(C451)/B$4</f>
        <v>5.108943302526172E-2</v>
      </c>
      <c r="F451" s="8">
        <v>1</v>
      </c>
      <c r="G451" s="4">
        <v>135.78403779229021</v>
      </c>
      <c r="H451" s="4">
        <f>IF(G451&gt;MAX(I$8:I450),G451,MAX(I$8:I450))</f>
        <v>137.4161129912255</v>
      </c>
      <c r="I451" s="4">
        <f t="shared" si="46"/>
        <v>137.46720242425076</v>
      </c>
      <c r="J451" s="4">
        <f t="shared" si="47"/>
        <v>1.6320751989352971</v>
      </c>
      <c r="K451" s="4">
        <f t="shared" si="48"/>
        <v>5.1089433025254039E-2</v>
      </c>
      <c r="L451">
        <f t="shared" si="49"/>
        <v>444</v>
      </c>
      <c r="M451">
        <f t="shared" si="50"/>
        <v>1</v>
      </c>
      <c r="N451">
        <f t="shared" si="51"/>
        <v>1</v>
      </c>
      <c r="O451">
        <f t="shared" si="52"/>
        <v>1</v>
      </c>
    </row>
    <row r="452" spans="1:15" x14ac:dyDescent="0.3">
      <c r="A452">
        <v>574</v>
      </c>
      <c r="B452">
        <v>0.85158848841822565</v>
      </c>
      <c r="C452">
        <v>0.55348368785668511</v>
      </c>
      <c r="D452" s="4">
        <f>-LN(B452)/F$3</f>
        <v>6.6938276519449058E-2</v>
      </c>
      <c r="E452" s="4">
        <f>-LN(C452)/D$4</f>
        <v>0.12323395795167061</v>
      </c>
      <c r="F452" s="8">
        <v>3</v>
      </c>
      <c r="G452" s="4">
        <v>135.80492223186576</v>
      </c>
      <c r="H452" s="4">
        <f>IF(G452&gt;MAX(I$8:I451),G452,MAX(I$8:I451))</f>
        <v>137.46720242425076</v>
      </c>
      <c r="I452" s="4">
        <f t="shared" si="46"/>
        <v>137.59043638220243</v>
      </c>
      <c r="J452" s="4">
        <f t="shared" si="47"/>
        <v>1.6622801923849977</v>
      </c>
      <c r="K452" s="4">
        <f t="shared" si="48"/>
        <v>0.12323395795166903</v>
      </c>
      <c r="L452">
        <f t="shared" si="49"/>
        <v>445</v>
      </c>
      <c r="M452">
        <f t="shared" si="50"/>
        <v>1</v>
      </c>
      <c r="N452">
        <f t="shared" si="51"/>
        <v>1</v>
      </c>
      <c r="O452">
        <f t="shared" si="52"/>
        <v>1</v>
      </c>
    </row>
    <row r="453" spans="1:15" x14ac:dyDescent="0.3">
      <c r="A453">
        <v>575</v>
      </c>
      <c r="B453">
        <v>0.99011200292977686</v>
      </c>
      <c r="C453">
        <v>0.87865840632343517</v>
      </c>
      <c r="D453" s="4">
        <f>-LN(B453)/F$3</f>
        <v>4.1405033250828047E-3</v>
      </c>
      <c r="E453" s="4">
        <f>-LN(C453)/D$4</f>
        <v>2.6949806889509684E-2</v>
      </c>
      <c r="F453" s="8">
        <v>3</v>
      </c>
      <c r="G453" s="4">
        <v>135.80906273519085</v>
      </c>
      <c r="H453" s="4">
        <f>IF(G453&gt;MAX(I$8:I452),G453,MAX(I$8:I452))</f>
        <v>137.59043638220243</v>
      </c>
      <c r="I453" s="4">
        <f t="shared" si="46"/>
        <v>137.61738618909195</v>
      </c>
      <c r="J453" s="4">
        <f t="shared" si="47"/>
        <v>1.7813736470115771</v>
      </c>
      <c r="K453" s="4">
        <f t="shared" si="48"/>
        <v>2.6949806889518868E-2</v>
      </c>
      <c r="L453">
        <f t="shared" si="49"/>
        <v>446</v>
      </c>
      <c r="M453">
        <f t="shared" si="50"/>
        <v>1</v>
      </c>
      <c r="N453">
        <f t="shared" si="51"/>
        <v>1</v>
      </c>
      <c r="O453">
        <f t="shared" si="52"/>
        <v>1</v>
      </c>
    </row>
    <row r="454" spans="1:15" x14ac:dyDescent="0.3">
      <c r="A454">
        <v>576</v>
      </c>
      <c r="B454">
        <v>0.52912991729483927</v>
      </c>
      <c r="C454">
        <v>0.31183812982573933</v>
      </c>
      <c r="D454" s="4">
        <f>-LN(B454)/F$3</f>
        <v>0.26521720288616596</v>
      </c>
      <c r="E454" s="4">
        <f>-LN(C454)/D$4</f>
        <v>0.2427648000968001</v>
      </c>
      <c r="F454" s="8">
        <v>3</v>
      </c>
      <c r="G454" s="4">
        <v>136.07427993807701</v>
      </c>
      <c r="H454" s="4">
        <f>IF(G454&gt;MAX(I$8:I453),G454,MAX(I$8:I453))</f>
        <v>137.61738618909195</v>
      </c>
      <c r="I454" s="4">
        <f t="shared" si="46"/>
        <v>137.86015098918875</v>
      </c>
      <c r="J454" s="4">
        <f t="shared" si="47"/>
        <v>1.5431062510149332</v>
      </c>
      <c r="K454" s="4">
        <f t="shared" si="48"/>
        <v>0.24276480009680768</v>
      </c>
      <c r="L454">
        <f t="shared" si="49"/>
        <v>447</v>
      </c>
      <c r="M454">
        <f t="shared" si="50"/>
        <v>1</v>
      </c>
      <c r="N454">
        <f t="shared" si="51"/>
        <v>1</v>
      </c>
      <c r="O454">
        <f t="shared" si="52"/>
        <v>1</v>
      </c>
    </row>
    <row r="455" spans="1:15" x14ac:dyDescent="0.3">
      <c r="A455">
        <v>577</v>
      </c>
      <c r="B455">
        <v>0.81344035157322914</v>
      </c>
      <c r="C455">
        <v>0.32673116245002592</v>
      </c>
      <c r="D455" s="4">
        <f>-LN(B455)/F$3</f>
        <v>8.6034449256546505E-2</v>
      </c>
      <c r="E455" s="4">
        <f>-LN(C455)/D$4</f>
        <v>0.23304532904209529</v>
      </c>
      <c r="F455" s="8">
        <v>3</v>
      </c>
      <c r="G455" s="4">
        <v>136.16031438733356</v>
      </c>
      <c r="H455" s="4">
        <f>IF(G455&gt;MAX(I$8:I454),G455,MAX(I$8:I454))</f>
        <v>137.86015098918875</v>
      </c>
      <c r="I455" s="4">
        <f t="shared" si="46"/>
        <v>138.09319631823084</v>
      </c>
      <c r="J455" s="4">
        <f t="shared" si="47"/>
        <v>1.6998366018551962</v>
      </c>
      <c r="K455" s="4">
        <f t="shared" si="48"/>
        <v>0.23304532904208486</v>
      </c>
      <c r="L455">
        <f t="shared" si="49"/>
        <v>448</v>
      </c>
      <c r="M455">
        <f t="shared" si="50"/>
        <v>1</v>
      </c>
      <c r="N455">
        <f t="shared" si="51"/>
        <v>1</v>
      </c>
      <c r="O455">
        <f t="shared" si="52"/>
        <v>1</v>
      </c>
    </row>
    <row r="456" spans="1:15" x14ac:dyDescent="0.3">
      <c r="A456">
        <v>578</v>
      </c>
      <c r="B456">
        <v>0.4609210486159856</v>
      </c>
      <c r="C456">
        <v>0.21695608386486404</v>
      </c>
      <c r="D456" s="4">
        <f>-LN(B456)/F$3</f>
        <v>0.32272021324543426</v>
      </c>
      <c r="E456" s="4">
        <f>-LN(C456)/D$4</f>
        <v>0.31834590092206266</v>
      </c>
      <c r="F456" s="8">
        <v>3</v>
      </c>
      <c r="G456" s="4">
        <v>136.483034600579</v>
      </c>
      <c r="H456" s="4">
        <f>IF(G456&gt;MAX(I$8:I455),G456,MAX(I$8:I455))</f>
        <v>138.09319631823084</v>
      </c>
      <c r="I456" s="4">
        <f t="shared" si="46"/>
        <v>138.41154221915289</v>
      </c>
      <c r="J456" s="4">
        <f t="shared" si="47"/>
        <v>1.6101617176518346</v>
      </c>
      <c r="K456" s="4">
        <f t="shared" si="48"/>
        <v>0.31834590092205417</v>
      </c>
      <c r="L456">
        <f t="shared" si="49"/>
        <v>449</v>
      </c>
      <c r="M456">
        <f t="shared" si="50"/>
        <v>1</v>
      </c>
      <c r="N456">
        <f t="shared" si="51"/>
        <v>1</v>
      </c>
      <c r="O456">
        <f t="shared" si="52"/>
        <v>1</v>
      </c>
    </row>
    <row r="457" spans="1:15" x14ac:dyDescent="0.3">
      <c r="A457">
        <v>579</v>
      </c>
      <c r="B457">
        <v>0.90340891750846886</v>
      </c>
      <c r="C457">
        <v>0.60621967223120821</v>
      </c>
      <c r="D457" s="4">
        <f>-LN(B457)/F$3</f>
        <v>4.2324993649270781E-2</v>
      </c>
      <c r="E457" s="4">
        <f>-LN(C457)/D$4</f>
        <v>0.10427351315987113</v>
      </c>
      <c r="F457" s="8">
        <v>3</v>
      </c>
      <c r="G457" s="4">
        <v>136.52535959422826</v>
      </c>
      <c r="H457" s="4">
        <f>IF(G457&gt;MAX(I$8:I456),G457,MAX(I$8:I456))</f>
        <v>138.41154221915289</v>
      </c>
      <c r="I457" s="4">
        <f t="shared" si="46"/>
        <v>138.51581573231277</v>
      </c>
      <c r="J457" s="4">
        <f t="shared" si="47"/>
        <v>1.8861826249246292</v>
      </c>
      <c r="K457" s="4">
        <f t="shared" si="48"/>
        <v>0.10427351315988176</v>
      </c>
      <c r="L457">
        <f t="shared" si="49"/>
        <v>450</v>
      </c>
      <c r="M457">
        <f t="shared" si="50"/>
        <v>1</v>
      </c>
      <c r="N457">
        <f t="shared" si="51"/>
        <v>1</v>
      </c>
      <c r="O457">
        <f t="shared" si="52"/>
        <v>1</v>
      </c>
    </row>
    <row r="458" spans="1:15" x14ac:dyDescent="0.3">
      <c r="A458">
        <v>580</v>
      </c>
      <c r="B458">
        <v>0.26233710745567185</v>
      </c>
      <c r="C458">
        <v>0.16440321054719687</v>
      </c>
      <c r="D458" s="4">
        <f>-LN(B458)/F$3</f>
        <v>0.55755205524707629</v>
      </c>
      <c r="E458" s="4">
        <f>-LN(C458)/D$4</f>
        <v>0.37613193076559381</v>
      </c>
      <c r="F458" s="8">
        <v>3</v>
      </c>
      <c r="G458" s="4">
        <v>137.08291164947534</v>
      </c>
      <c r="H458" s="4">
        <f>IF(G458&gt;MAX(I$8:I457),G458,MAX(I$8:I457))</f>
        <v>138.51581573231277</v>
      </c>
      <c r="I458" s="4">
        <f t="shared" si="46"/>
        <v>138.89194766307835</v>
      </c>
      <c r="J458" s="4">
        <f t="shared" si="47"/>
        <v>1.4329040828374389</v>
      </c>
      <c r="K458" s="4">
        <f t="shared" si="48"/>
        <v>0.37613193076558105</v>
      </c>
      <c r="L458">
        <f t="shared" si="49"/>
        <v>451</v>
      </c>
      <c r="M458">
        <f t="shared" si="50"/>
        <v>1</v>
      </c>
      <c r="N458">
        <f t="shared" si="51"/>
        <v>1</v>
      </c>
      <c r="O458">
        <f t="shared" si="52"/>
        <v>1</v>
      </c>
    </row>
    <row r="459" spans="1:15" x14ac:dyDescent="0.3">
      <c r="A459">
        <v>32</v>
      </c>
      <c r="B459">
        <v>0.72417371135593733</v>
      </c>
      <c r="C459">
        <v>0.75908688619647813</v>
      </c>
      <c r="D459" s="4">
        <f>-LN(B459)/B$3</f>
        <v>1.3446832606817767</v>
      </c>
      <c r="E459" s="4">
        <f>-LN(C459)/B$4</f>
        <v>5.7424798660636565E-2</v>
      </c>
      <c r="F459" s="8">
        <v>1</v>
      </c>
      <c r="G459" s="4">
        <v>137.128721052972</v>
      </c>
      <c r="H459" s="4">
        <f>IF(G459&gt;MAX(I$8:I458),G459,MAX(I$8:I458))</f>
        <v>138.89194766307835</v>
      </c>
      <c r="I459" s="4">
        <f t="shared" ref="I459:I522" si="53">+H459+E459</f>
        <v>138.94937246173899</v>
      </c>
      <c r="J459" s="4">
        <f t="shared" ref="J459:J522" si="54">(H459-G459)*O459</f>
        <v>1.7632266101063578</v>
      </c>
      <c r="K459" s="4">
        <f t="shared" ref="K459:K522" si="55">(I459-H459)*O459</f>
        <v>5.7424798660633769E-2</v>
      </c>
      <c r="L459">
        <f t="shared" ref="L459:L522" si="56">_xlfn.RANK.EQ(I459,I$8:I$507,1)</f>
        <v>452</v>
      </c>
      <c r="M459">
        <f t="shared" ref="M459:M522" si="57">IF(L459=A459,0,1)</f>
        <v>1</v>
      </c>
      <c r="N459">
        <f t="shared" ref="N459:N522" si="58">IF(G459&lt;B$2,1,0)</f>
        <v>1</v>
      </c>
      <c r="O459">
        <f t="shared" ref="O459:O522" si="59">IF(I459&lt;B$2,1,0)</f>
        <v>1</v>
      </c>
    </row>
    <row r="460" spans="1:15" x14ac:dyDescent="0.3">
      <c r="A460">
        <v>147</v>
      </c>
      <c r="B460">
        <v>9.1067232276375629E-2</v>
      </c>
      <c r="C460">
        <v>0.56895657216101569</v>
      </c>
      <c r="D460" s="4">
        <f>-LN(B460)/D$3</f>
        <v>3.3279961514329619</v>
      </c>
      <c r="E460" s="4">
        <f>-LN(C460)/B$4</f>
        <v>0.11748982726248382</v>
      </c>
      <c r="F460" s="8">
        <v>2</v>
      </c>
      <c r="G460" s="4">
        <v>137.65398240490688</v>
      </c>
      <c r="H460" s="4">
        <f>IF(G460&gt;MAX(I$8:I459),G460,MAX(I$8:I459))</f>
        <v>138.94937246173899</v>
      </c>
      <c r="I460" s="4">
        <f t="shared" si="53"/>
        <v>139.06686228900148</v>
      </c>
      <c r="J460" s="4">
        <f t="shared" si="54"/>
        <v>1.2953900568321046</v>
      </c>
      <c r="K460" s="4">
        <f t="shared" si="55"/>
        <v>0.11748982726248869</v>
      </c>
      <c r="L460">
        <f t="shared" si="56"/>
        <v>453</v>
      </c>
      <c r="M460">
        <f t="shared" si="57"/>
        <v>1</v>
      </c>
      <c r="N460">
        <f t="shared" si="58"/>
        <v>1</v>
      </c>
      <c r="O460">
        <f t="shared" si="59"/>
        <v>1</v>
      </c>
    </row>
    <row r="461" spans="1:15" x14ac:dyDescent="0.3">
      <c r="A461">
        <v>148</v>
      </c>
      <c r="B461">
        <v>0.94308297982726519</v>
      </c>
      <c r="C461">
        <v>2.740562150944548E-2</v>
      </c>
      <c r="D461" s="4">
        <f>-LN(B461)/D$3</f>
        <v>8.1390284229195059E-2</v>
      </c>
      <c r="E461" s="4">
        <f>-LN(C461)/B$4</f>
        <v>0.74937648376108001</v>
      </c>
      <c r="F461" s="8">
        <v>2</v>
      </c>
      <c r="G461" s="4">
        <v>137.73537268913609</v>
      </c>
      <c r="H461" s="4">
        <f>IF(G461&gt;MAX(I$8:I460),G461,MAX(I$8:I460))</f>
        <v>139.06686228900148</v>
      </c>
      <c r="I461" s="4">
        <f t="shared" si="53"/>
        <v>139.81623877276255</v>
      </c>
      <c r="J461" s="4">
        <f t="shared" si="54"/>
        <v>1.3314895998653924</v>
      </c>
      <c r="K461" s="4">
        <f t="shared" si="55"/>
        <v>0.74937648376106836</v>
      </c>
      <c r="L461">
        <f t="shared" si="56"/>
        <v>454</v>
      </c>
      <c r="M461">
        <f t="shared" si="57"/>
        <v>1</v>
      </c>
      <c r="N461">
        <f t="shared" si="58"/>
        <v>1</v>
      </c>
      <c r="O461">
        <f t="shared" si="59"/>
        <v>1</v>
      </c>
    </row>
    <row r="462" spans="1:15" x14ac:dyDescent="0.3">
      <c r="A462">
        <v>581</v>
      </c>
      <c r="B462">
        <v>0.10251167332987457</v>
      </c>
      <c r="C462">
        <v>9.4729453413495285E-2</v>
      </c>
      <c r="D462" s="4">
        <f>-LN(B462)/F$3</f>
        <v>0.94907441697628792</v>
      </c>
      <c r="E462" s="4">
        <f>-LN(C462)/D$4</f>
        <v>0.49098548105255724</v>
      </c>
      <c r="F462" s="8">
        <v>3</v>
      </c>
      <c r="G462" s="4">
        <v>138.03198606645162</v>
      </c>
      <c r="H462" s="4">
        <f>IF(G462&gt;MAX(I$8:I461),G462,MAX(I$8:I461))</f>
        <v>139.81623877276255</v>
      </c>
      <c r="I462" s="4">
        <f t="shared" si="53"/>
        <v>140.30722425381509</v>
      </c>
      <c r="J462" s="4">
        <f t="shared" si="54"/>
        <v>1.784252706310923</v>
      </c>
      <c r="K462" s="4">
        <f t="shared" si="55"/>
        <v>0.49098548105254736</v>
      </c>
      <c r="L462">
        <f t="shared" si="56"/>
        <v>455</v>
      </c>
      <c r="M462">
        <f t="shared" si="57"/>
        <v>1</v>
      </c>
      <c r="N462">
        <f t="shared" si="58"/>
        <v>1</v>
      </c>
      <c r="O462">
        <f t="shared" si="59"/>
        <v>1</v>
      </c>
    </row>
    <row r="463" spans="1:15" x14ac:dyDescent="0.3">
      <c r="A463">
        <v>582</v>
      </c>
      <c r="B463">
        <v>0.40275276955473494</v>
      </c>
      <c r="C463">
        <v>0.64082766197698904</v>
      </c>
      <c r="D463" s="4">
        <f>-LN(B463)/F$3</f>
        <v>0.3789301584743977</v>
      </c>
      <c r="E463" s="4">
        <f>-LN(C463)/D$4</f>
        <v>9.2707232558436936E-2</v>
      </c>
      <c r="F463" s="8">
        <v>3</v>
      </c>
      <c r="G463" s="4">
        <v>138.41091622492601</v>
      </c>
      <c r="H463" s="4">
        <f>IF(G463&gt;MAX(I$8:I462),G463,MAX(I$8:I462))</f>
        <v>140.30722425381509</v>
      </c>
      <c r="I463" s="4">
        <f t="shared" si="53"/>
        <v>140.39993148637353</v>
      </c>
      <c r="J463" s="4">
        <f t="shared" si="54"/>
        <v>1.8963080288890808</v>
      </c>
      <c r="K463" s="4">
        <f t="shared" si="55"/>
        <v>9.2707232558439046E-2</v>
      </c>
      <c r="L463">
        <f t="shared" si="56"/>
        <v>456</v>
      </c>
      <c r="M463">
        <f t="shared" si="57"/>
        <v>1</v>
      </c>
      <c r="N463">
        <f t="shared" si="58"/>
        <v>1</v>
      </c>
      <c r="O463">
        <f t="shared" si="59"/>
        <v>1</v>
      </c>
    </row>
    <row r="464" spans="1:15" x14ac:dyDescent="0.3">
      <c r="A464">
        <v>583</v>
      </c>
      <c r="B464">
        <v>0.82448805200354014</v>
      </c>
      <c r="C464">
        <v>3.5767693105868713E-2</v>
      </c>
      <c r="D464" s="4">
        <f>-LN(B464)/F$3</f>
        <v>8.0413595120825118E-2</v>
      </c>
      <c r="E464" s="4">
        <f>-LN(C464)/D$4</f>
        <v>0.6938979625455054</v>
      </c>
      <c r="F464" s="8">
        <v>3</v>
      </c>
      <c r="G464" s="4">
        <v>138.49132982004684</v>
      </c>
      <c r="H464" s="4">
        <f>IF(G464&gt;MAX(I$8:I463),G464,MAX(I$8:I463))</f>
        <v>140.39993148637353</v>
      </c>
      <c r="I464" s="4">
        <f t="shared" si="53"/>
        <v>141.09382944891902</v>
      </c>
      <c r="J464" s="4">
        <f t="shared" si="54"/>
        <v>1.9086016663266889</v>
      </c>
      <c r="K464" s="4">
        <f t="shared" si="55"/>
        <v>0.69389796254549196</v>
      </c>
      <c r="L464">
        <f t="shared" si="56"/>
        <v>457</v>
      </c>
      <c r="M464">
        <f t="shared" si="57"/>
        <v>1</v>
      </c>
      <c r="N464">
        <f t="shared" si="58"/>
        <v>1</v>
      </c>
      <c r="O464">
        <f t="shared" si="59"/>
        <v>1</v>
      </c>
    </row>
    <row r="465" spans="1:15" x14ac:dyDescent="0.3">
      <c r="A465">
        <v>584</v>
      </c>
      <c r="B465">
        <v>0.73802911465804011</v>
      </c>
      <c r="C465">
        <v>0.11807611316263314</v>
      </c>
      <c r="D465" s="4">
        <f>-LN(B465)/F$3</f>
        <v>0.12657166850153054</v>
      </c>
      <c r="E465" s="4">
        <f>-LN(C465)/D$4</f>
        <v>0.4450887157614315</v>
      </c>
      <c r="F465" s="8">
        <v>3</v>
      </c>
      <c r="G465" s="4">
        <v>138.61790148854837</v>
      </c>
      <c r="H465" s="4">
        <f>IF(G465&gt;MAX(I$8:I464),G465,MAX(I$8:I464))</f>
        <v>141.09382944891902</v>
      </c>
      <c r="I465" s="4">
        <f t="shared" si="53"/>
        <v>141.53891816468047</v>
      </c>
      <c r="J465" s="4">
        <f t="shared" si="54"/>
        <v>2.4759279603706545</v>
      </c>
      <c r="K465" s="4">
        <f t="shared" si="55"/>
        <v>0.44508871576144315</v>
      </c>
      <c r="L465">
        <f t="shared" si="56"/>
        <v>458</v>
      </c>
      <c r="M465">
        <f t="shared" si="57"/>
        <v>1</v>
      </c>
      <c r="N465">
        <f t="shared" si="58"/>
        <v>1</v>
      </c>
      <c r="O465">
        <f t="shared" si="59"/>
        <v>1</v>
      </c>
    </row>
    <row r="466" spans="1:15" x14ac:dyDescent="0.3">
      <c r="A466">
        <v>585</v>
      </c>
      <c r="B466">
        <v>0.52314828943754388</v>
      </c>
      <c r="C466">
        <v>0.46949674977874079</v>
      </c>
      <c r="D466" s="4">
        <f>-LN(B466)/F$3</f>
        <v>0.26995429954023159</v>
      </c>
      <c r="E466" s="4">
        <f>-LN(C466)/D$4</f>
        <v>0.15751956314307672</v>
      </c>
      <c r="F466" s="8">
        <v>3</v>
      </c>
      <c r="G466" s="4">
        <v>138.88785578808861</v>
      </c>
      <c r="H466" s="4">
        <f>IF(G466&gt;MAX(I$8:I465),G466,MAX(I$8:I465))</f>
        <v>141.53891816468047</v>
      </c>
      <c r="I466" s="4">
        <f t="shared" si="53"/>
        <v>141.69643772782354</v>
      </c>
      <c r="J466" s="4">
        <f t="shared" si="54"/>
        <v>2.6510623765918524</v>
      </c>
      <c r="K466" s="4">
        <f t="shared" si="55"/>
        <v>0.15751956314306881</v>
      </c>
      <c r="L466">
        <f t="shared" si="56"/>
        <v>459</v>
      </c>
      <c r="M466">
        <f t="shared" si="57"/>
        <v>1</v>
      </c>
      <c r="N466">
        <f t="shared" si="58"/>
        <v>1</v>
      </c>
      <c r="O466">
        <f t="shared" si="59"/>
        <v>1</v>
      </c>
    </row>
    <row r="467" spans="1:15" x14ac:dyDescent="0.3">
      <c r="A467">
        <v>586</v>
      </c>
      <c r="B467">
        <v>0.90441602832117685</v>
      </c>
      <c r="C467">
        <v>0.92046876430555136</v>
      </c>
      <c r="D467" s="4">
        <f>-LN(B467)/F$3</f>
        <v>4.1860756722268869E-2</v>
      </c>
      <c r="E467" s="4">
        <f>-LN(C467)/D$4</f>
        <v>1.7265044225933807E-2</v>
      </c>
      <c r="F467" s="8">
        <v>3</v>
      </c>
      <c r="G467" s="4">
        <v>138.92971654481087</v>
      </c>
      <c r="H467" s="4">
        <f>IF(G467&gt;MAX(I$8:I466),G467,MAX(I$8:I466))</f>
        <v>141.69643772782354</v>
      </c>
      <c r="I467" s="4">
        <f t="shared" si="53"/>
        <v>141.71370277204946</v>
      </c>
      <c r="J467" s="4">
        <f t="shared" si="54"/>
        <v>2.7667211830126632</v>
      </c>
      <c r="K467" s="4">
        <f t="shared" si="55"/>
        <v>1.7265044225922566E-2</v>
      </c>
      <c r="L467">
        <f t="shared" si="56"/>
        <v>460</v>
      </c>
      <c r="M467">
        <f t="shared" si="57"/>
        <v>1</v>
      </c>
      <c r="N467">
        <f t="shared" si="58"/>
        <v>1</v>
      </c>
      <c r="O467">
        <f t="shared" si="59"/>
        <v>1</v>
      </c>
    </row>
    <row r="468" spans="1:15" x14ac:dyDescent="0.3">
      <c r="A468">
        <v>587</v>
      </c>
      <c r="B468">
        <v>0.108767967772454</v>
      </c>
      <c r="C468">
        <v>0.65102084414197214</v>
      </c>
      <c r="D468" s="4">
        <f>-LN(B468)/F$3</f>
        <v>0.92439100073528502</v>
      </c>
      <c r="E468" s="4">
        <f>-LN(C468)/D$4</f>
        <v>8.9419503882268964E-2</v>
      </c>
      <c r="F468" s="8">
        <v>3</v>
      </c>
      <c r="G468" s="4">
        <v>139.85410754554616</v>
      </c>
      <c r="H468" s="4">
        <f>IF(G468&gt;MAX(I$8:I467),G468,MAX(I$8:I467))</f>
        <v>141.71370277204946</v>
      </c>
      <c r="I468" s="4">
        <f t="shared" si="53"/>
        <v>141.80312227593174</v>
      </c>
      <c r="J468" s="4">
        <f t="shared" si="54"/>
        <v>1.859595226503302</v>
      </c>
      <c r="K468" s="4">
        <f t="shared" si="55"/>
        <v>8.9419503882282925E-2</v>
      </c>
      <c r="L468">
        <f t="shared" si="56"/>
        <v>461</v>
      </c>
      <c r="M468">
        <f t="shared" si="57"/>
        <v>1</v>
      </c>
      <c r="N468">
        <f t="shared" si="58"/>
        <v>1</v>
      </c>
      <c r="O468">
        <f t="shared" si="59"/>
        <v>1</v>
      </c>
    </row>
    <row r="469" spans="1:15" x14ac:dyDescent="0.3">
      <c r="A469">
        <v>588</v>
      </c>
      <c r="B469">
        <v>0.27701651051362652</v>
      </c>
      <c r="C469">
        <v>0.91170995208594008</v>
      </c>
      <c r="D469" s="4">
        <f>-LN(B469)/F$3</f>
        <v>0.53486590409531531</v>
      </c>
      <c r="E469" s="4">
        <f>-LN(C469)/D$4</f>
        <v>1.9256953017738793E-2</v>
      </c>
      <c r="F469" s="8">
        <v>3</v>
      </c>
      <c r="G469" s="4">
        <v>140.38897344964147</v>
      </c>
      <c r="H469" s="4">
        <f>IF(G469&gt;MAX(I$8:I468),G469,MAX(I$8:I468))</f>
        <v>141.80312227593174</v>
      </c>
      <c r="I469" s="4">
        <f t="shared" si="53"/>
        <v>141.82237922894947</v>
      </c>
      <c r="J469" s="4">
        <f t="shared" si="54"/>
        <v>1.4141488262902726</v>
      </c>
      <c r="K469" s="4">
        <f t="shared" si="55"/>
        <v>1.9256953017730893E-2</v>
      </c>
      <c r="L469">
        <f t="shared" si="56"/>
        <v>462</v>
      </c>
      <c r="M469">
        <f t="shared" si="57"/>
        <v>1</v>
      </c>
      <c r="N469">
        <f t="shared" si="58"/>
        <v>1</v>
      </c>
      <c r="O469">
        <f t="shared" si="59"/>
        <v>1</v>
      </c>
    </row>
    <row r="470" spans="1:15" x14ac:dyDescent="0.3">
      <c r="A470">
        <v>589</v>
      </c>
      <c r="B470">
        <v>0.4510940885647145</v>
      </c>
      <c r="C470">
        <v>0.16464735862300486</v>
      </c>
      <c r="D470" s="4">
        <f>-LN(B470)/F$3</f>
        <v>0.33169972464304631</v>
      </c>
      <c r="E470" s="4">
        <f>-LN(C470)/D$4</f>
        <v>0.37582277347148935</v>
      </c>
      <c r="F470" s="8">
        <v>3</v>
      </c>
      <c r="G470" s="4">
        <v>140.72067317428451</v>
      </c>
      <c r="H470" s="4">
        <f>IF(G470&gt;MAX(I$8:I469),G470,MAX(I$8:I469))</f>
        <v>141.82237922894947</v>
      </c>
      <c r="I470" s="4">
        <f t="shared" si="53"/>
        <v>142.19820200242097</v>
      </c>
      <c r="J470" s="4">
        <f t="shared" si="54"/>
        <v>1.1017060546649589</v>
      </c>
      <c r="K470" s="4">
        <f t="shared" si="55"/>
        <v>0.37582277347149784</v>
      </c>
      <c r="L470">
        <f t="shared" si="56"/>
        <v>463</v>
      </c>
      <c r="M470">
        <f t="shared" si="57"/>
        <v>1</v>
      </c>
      <c r="N470">
        <f t="shared" si="58"/>
        <v>1</v>
      </c>
      <c r="O470">
        <f t="shared" si="59"/>
        <v>1</v>
      </c>
    </row>
    <row r="471" spans="1:15" x14ac:dyDescent="0.3">
      <c r="A471">
        <v>590</v>
      </c>
      <c r="B471">
        <v>0.32355723746452225</v>
      </c>
      <c r="C471">
        <v>0.62446974089785456</v>
      </c>
      <c r="D471" s="4">
        <f>-LN(B471)/F$3</f>
        <v>0.47015802033651355</v>
      </c>
      <c r="E471" s="4">
        <f>-LN(C471)/D$4</f>
        <v>9.8094250815937201E-2</v>
      </c>
      <c r="F471" s="8">
        <v>3</v>
      </c>
      <c r="G471" s="4">
        <v>141.19083119462104</v>
      </c>
      <c r="H471" s="4">
        <f>IF(G471&gt;MAX(I$8:I470),G471,MAX(I$8:I470))</f>
        <v>142.19820200242097</v>
      </c>
      <c r="I471" s="4">
        <f t="shared" si="53"/>
        <v>142.2962962532369</v>
      </c>
      <c r="J471" s="4">
        <f t="shared" si="54"/>
        <v>1.0073708077999299</v>
      </c>
      <c r="K471" s="4">
        <f t="shared" si="55"/>
        <v>9.8094250815933037E-2</v>
      </c>
      <c r="L471">
        <f t="shared" si="56"/>
        <v>464</v>
      </c>
      <c r="M471">
        <f t="shared" si="57"/>
        <v>1</v>
      </c>
      <c r="N471">
        <f t="shared" si="58"/>
        <v>1</v>
      </c>
      <c r="O471">
        <f t="shared" si="59"/>
        <v>1</v>
      </c>
    </row>
    <row r="472" spans="1:15" x14ac:dyDescent="0.3">
      <c r="A472">
        <v>591</v>
      </c>
      <c r="B472">
        <v>0.728782006286813</v>
      </c>
      <c r="C472">
        <v>0.11783196508682516</v>
      </c>
      <c r="D472" s="4">
        <f>-LN(B472)/F$3</f>
        <v>0.13182525952035226</v>
      </c>
      <c r="E472" s="4">
        <f>-LN(C472)/D$4</f>
        <v>0.44551993626898906</v>
      </c>
      <c r="F472" s="8">
        <v>3</v>
      </c>
      <c r="G472" s="4">
        <v>141.32265645414139</v>
      </c>
      <c r="H472" s="4">
        <f>IF(G472&gt;MAX(I$8:I471),G472,MAX(I$8:I471))</f>
        <v>142.2962962532369</v>
      </c>
      <c r="I472" s="4">
        <f t="shared" si="53"/>
        <v>142.7418161895059</v>
      </c>
      <c r="J472" s="4">
        <f t="shared" si="54"/>
        <v>0.97363979909550835</v>
      </c>
      <c r="K472" s="4">
        <f t="shared" si="55"/>
        <v>0.44551993626899389</v>
      </c>
      <c r="L472">
        <f t="shared" si="56"/>
        <v>465</v>
      </c>
      <c r="M472">
        <f t="shared" si="57"/>
        <v>1</v>
      </c>
      <c r="N472">
        <f t="shared" si="58"/>
        <v>1</v>
      </c>
      <c r="O472">
        <f t="shared" si="59"/>
        <v>1</v>
      </c>
    </row>
    <row r="473" spans="1:15" x14ac:dyDescent="0.3">
      <c r="A473">
        <v>33</v>
      </c>
      <c r="B473">
        <v>0.33951841792046877</v>
      </c>
      <c r="C473">
        <v>0.93032624286629839</v>
      </c>
      <c r="D473" s="4">
        <f>-LN(B473)/B$3</f>
        <v>4.500946180503929</v>
      </c>
      <c r="E473" s="4">
        <f>-LN(C473)/B$4</f>
        <v>1.5045824076953297E-2</v>
      </c>
      <c r="F473" s="8">
        <v>1</v>
      </c>
      <c r="G473" s="4">
        <v>141.62966723347591</v>
      </c>
      <c r="H473" s="4">
        <f>IF(G473&gt;MAX(I$8:I472),G473,MAX(I$8:I472))</f>
        <v>142.7418161895059</v>
      </c>
      <c r="I473" s="4">
        <f t="shared" si="53"/>
        <v>142.75686201358286</v>
      </c>
      <c r="J473" s="4">
        <f t="shared" si="54"/>
        <v>1.1121489560299835</v>
      </c>
      <c r="K473" s="4">
        <f t="shared" si="55"/>
        <v>1.5045824076963754E-2</v>
      </c>
      <c r="L473">
        <f t="shared" si="56"/>
        <v>466</v>
      </c>
      <c r="M473">
        <f t="shared" si="57"/>
        <v>1</v>
      </c>
      <c r="N473">
        <f t="shared" si="58"/>
        <v>1</v>
      </c>
      <c r="O473">
        <f t="shared" si="59"/>
        <v>1</v>
      </c>
    </row>
    <row r="474" spans="1:15" x14ac:dyDescent="0.3">
      <c r="A474">
        <v>149</v>
      </c>
      <c r="B474">
        <v>5.5635242774742882E-2</v>
      </c>
      <c r="C474">
        <v>0.19708853419598987</v>
      </c>
      <c r="D474" s="4">
        <f>-LN(B474)/D$3</f>
        <v>4.0124144662176677</v>
      </c>
      <c r="E474" s="4">
        <f>-LN(C474)/B$4</f>
        <v>0.33835463313274239</v>
      </c>
      <c r="F474" s="8">
        <v>2</v>
      </c>
      <c r="G474" s="4">
        <v>141.74778715535376</v>
      </c>
      <c r="H474" s="4">
        <f>IF(G474&gt;MAX(I$8:I473),G474,MAX(I$8:I473))</f>
        <v>142.75686201358286</v>
      </c>
      <c r="I474" s="4">
        <f t="shared" si="53"/>
        <v>143.09521664671561</v>
      </c>
      <c r="J474" s="4">
        <f t="shared" si="54"/>
        <v>1.0090748582290985</v>
      </c>
      <c r="K474" s="4">
        <f t="shared" si="55"/>
        <v>0.33835463313275227</v>
      </c>
      <c r="L474">
        <f t="shared" si="56"/>
        <v>467</v>
      </c>
      <c r="M474">
        <f t="shared" si="57"/>
        <v>1</v>
      </c>
      <c r="N474">
        <f t="shared" si="58"/>
        <v>1</v>
      </c>
      <c r="O474">
        <f t="shared" si="59"/>
        <v>1</v>
      </c>
    </row>
    <row r="475" spans="1:15" x14ac:dyDescent="0.3">
      <c r="A475">
        <v>592</v>
      </c>
      <c r="B475">
        <v>0.32569353312784205</v>
      </c>
      <c r="C475">
        <v>0.9328592791528062</v>
      </c>
      <c r="D475" s="4">
        <f>-LN(B475)/F$3</f>
        <v>0.46741600924999122</v>
      </c>
      <c r="E475" s="4">
        <f>-LN(C475)/D$4</f>
        <v>1.4479357440206007E-2</v>
      </c>
      <c r="F475" s="8">
        <v>3</v>
      </c>
      <c r="G475" s="4">
        <v>141.7900724633914</v>
      </c>
      <c r="H475" s="4">
        <f>IF(G475&gt;MAX(I$8:I474),G475,MAX(I$8:I474))</f>
        <v>143.09521664671561</v>
      </c>
      <c r="I475" s="4">
        <f t="shared" si="53"/>
        <v>143.10969600415581</v>
      </c>
      <c r="J475" s="4">
        <f t="shared" si="54"/>
        <v>1.3051441833242166</v>
      </c>
      <c r="K475" s="4">
        <f t="shared" si="55"/>
        <v>1.4479357440194462E-2</v>
      </c>
      <c r="L475">
        <f t="shared" si="56"/>
        <v>468</v>
      </c>
      <c r="M475">
        <f t="shared" si="57"/>
        <v>1</v>
      </c>
      <c r="N475">
        <f t="shared" si="58"/>
        <v>1</v>
      </c>
      <c r="O475">
        <f t="shared" si="59"/>
        <v>1</v>
      </c>
    </row>
    <row r="476" spans="1:15" x14ac:dyDescent="0.3">
      <c r="A476">
        <v>593</v>
      </c>
      <c r="B476">
        <v>0.95608386486404007</v>
      </c>
      <c r="C476">
        <v>0.36173589281899471</v>
      </c>
      <c r="D476" s="4">
        <f>-LN(B476)/F$3</f>
        <v>1.8712352093811221E-2</v>
      </c>
      <c r="E476" s="4">
        <f>-LN(C476)/D$4</f>
        <v>0.21184185651580906</v>
      </c>
      <c r="F476" s="8">
        <v>3</v>
      </c>
      <c r="G476" s="4">
        <v>141.80878481548521</v>
      </c>
      <c r="H476" s="4">
        <f>IF(G476&gt;MAX(I$8:I475),G476,MAX(I$8:I475))</f>
        <v>143.10969600415581</v>
      </c>
      <c r="I476" s="4">
        <f t="shared" si="53"/>
        <v>143.32153786067161</v>
      </c>
      <c r="J476" s="4">
        <f t="shared" si="54"/>
        <v>1.3009111886705966</v>
      </c>
      <c r="K476" s="4">
        <f t="shared" si="55"/>
        <v>0.21184185651580378</v>
      </c>
      <c r="L476">
        <f t="shared" si="56"/>
        <v>469</v>
      </c>
      <c r="M476">
        <f t="shared" si="57"/>
        <v>1</v>
      </c>
      <c r="N476">
        <f t="shared" si="58"/>
        <v>1</v>
      </c>
      <c r="O476">
        <f t="shared" si="59"/>
        <v>1</v>
      </c>
    </row>
    <row r="477" spans="1:15" x14ac:dyDescent="0.3">
      <c r="A477">
        <v>594</v>
      </c>
      <c r="B477">
        <v>0.72487563707388536</v>
      </c>
      <c r="C477">
        <v>0.67552720725119786</v>
      </c>
      <c r="D477" s="4">
        <f>-LN(B477)/F$3</f>
        <v>0.13406465579657839</v>
      </c>
      <c r="E477" s="4">
        <f>-LN(C477)/D$4</f>
        <v>8.1721217747738023E-2</v>
      </c>
      <c r="F477" s="8">
        <v>3</v>
      </c>
      <c r="G477" s="4">
        <v>141.94284947128179</v>
      </c>
      <c r="H477" s="4">
        <f>IF(G477&gt;MAX(I$8:I476),G477,MAX(I$8:I476))</f>
        <v>143.32153786067161</v>
      </c>
      <c r="I477" s="4">
        <f t="shared" si="53"/>
        <v>143.40325907841935</v>
      </c>
      <c r="J477" s="4">
        <f t="shared" si="54"/>
        <v>1.3786883893898221</v>
      </c>
      <c r="K477" s="4">
        <f t="shared" si="55"/>
        <v>8.1721217747741548E-2</v>
      </c>
      <c r="L477">
        <f t="shared" si="56"/>
        <v>470</v>
      </c>
      <c r="M477">
        <f t="shared" si="57"/>
        <v>1</v>
      </c>
      <c r="N477">
        <f t="shared" si="58"/>
        <v>1</v>
      </c>
      <c r="O477">
        <f t="shared" si="59"/>
        <v>1</v>
      </c>
    </row>
    <row r="478" spans="1:15" x14ac:dyDescent="0.3">
      <c r="A478">
        <v>595</v>
      </c>
      <c r="B478">
        <v>0.16864528336436049</v>
      </c>
      <c r="C478">
        <v>0.76641132847071747</v>
      </c>
      <c r="D478" s="4">
        <f>-LN(B478)/F$3</f>
        <v>0.74164903536334248</v>
      </c>
      <c r="E478" s="4">
        <f>-LN(C478)/D$4</f>
        <v>5.5424223130670386E-2</v>
      </c>
      <c r="F478" s="8">
        <v>3</v>
      </c>
      <c r="G478" s="4">
        <v>142.68449850664513</v>
      </c>
      <c r="H478" s="4">
        <f>IF(G478&gt;MAX(I$8:I477),G478,MAX(I$8:I477))</f>
        <v>143.40325907841935</v>
      </c>
      <c r="I478" s="4">
        <f t="shared" si="53"/>
        <v>143.45868330155002</v>
      </c>
      <c r="J478" s="4">
        <f t="shared" si="54"/>
        <v>0.71876057177422581</v>
      </c>
      <c r="K478" s="4">
        <f t="shared" si="55"/>
        <v>5.5424223130671635E-2</v>
      </c>
      <c r="L478">
        <f t="shared" si="56"/>
        <v>471</v>
      </c>
      <c r="M478">
        <f t="shared" si="57"/>
        <v>1</v>
      </c>
      <c r="N478">
        <f t="shared" si="58"/>
        <v>1</v>
      </c>
      <c r="O478">
        <f t="shared" si="59"/>
        <v>1</v>
      </c>
    </row>
    <row r="479" spans="1:15" x14ac:dyDescent="0.3">
      <c r="A479">
        <v>596</v>
      </c>
      <c r="B479">
        <v>0.89681691946165354</v>
      </c>
      <c r="C479">
        <v>0.39661854915005951</v>
      </c>
      <c r="D479" s="4">
        <f>-LN(B479)/F$3</f>
        <v>4.5376475383121763E-2</v>
      </c>
      <c r="E479" s="4">
        <f>-LN(C479)/D$4</f>
        <v>0.19266256115966521</v>
      </c>
      <c r="F479" s="8">
        <v>3</v>
      </c>
      <c r="G479" s="4">
        <v>142.72987498202824</v>
      </c>
      <c r="H479" s="4">
        <f>IF(G479&gt;MAX(I$8:I478),G479,MAX(I$8:I478))</f>
        <v>143.45868330155002</v>
      </c>
      <c r="I479" s="4">
        <f t="shared" si="53"/>
        <v>143.65134586270969</v>
      </c>
      <c r="J479" s="4">
        <f t="shared" si="54"/>
        <v>0.72880831952178937</v>
      </c>
      <c r="K479" s="4">
        <f t="shared" si="55"/>
        <v>0.19266256115966485</v>
      </c>
      <c r="L479">
        <f t="shared" si="56"/>
        <v>472</v>
      </c>
      <c r="M479">
        <f t="shared" si="57"/>
        <v>1</v>
      </c>
      <c r="N479">
        <f t="shared" si="58"/>
        <v>1</v>
      </c>
      <c r="O479">
        <f t="shared" si="59"/>
        <v>1</v>
      </c>
    </row>
    <row r="480" spans="1:15" x14ac:dyDescent="0.3">
      <c r="A480">
        <v>150</v>
      </c>
      <c r="B480">
        <v>0.37775811029389322</v>
      </c>
      <c r="C480">
        <v>0.42344431897946105</v>
      </c>
      <c r="D480" s="4">
        <f>-LN(B480)/D$3</f>
        <v>1.3520850111889959</v>
      </c>
      <c r="E480" s="4">
        <f>-LN(C480)/B$4</f>
        <v>0.17902776077932264</v>
      </c>
      <c r="F480" s="8">
        <v>2</v>
      </c>
      <c r="G480" s="4">
        <v>143.09987216654275</v>
      </c>
      <c r="H480" s="4">
        <f>IF(G480&gt;MAX(I$8:I479),G480,MAX(I$8:I479))</f>
        <v>143.65134586270969</v>
      </c>
      <c r="I480" s="4">
        <f t="shared" si="53"/>
        <v>143.83037362348901</v>
      </c>
      <c r="J480" s="4">
        <f t="shared" si="54"/>
        <v>0.55147369616693709</v>
      </c>
      <c r="K480" s="4">
        <f t="shared" si="55"/>
        <v>0.17902776077932003</v>
      </c>
      <c r="L480">
        <f t="shared" si="56"/>
        <v>473</v>
      </c>
      <c r="M480">
        <f t="shared" si="57"/>
        <v>1</v>
      </c>
      <c r="N480">
        <f t="shared" si="58"/>
        <v>1</v>
      </c>
      <c r="O480">
        <f t="shared" si="59"/>
        <v>1</v>
      </c>
    </row>
    <row r="481" spans="1:15" x14ac:dyDescent="0.3">
      <c r="A481">
        <v>151</v>
      </c>
      <c r="B481">
        <v>0.9353007599108859</v>
      </c>
      <c r="C481">
        <v>0.92648091067232274</v>
      </c>
      <c r="D481" s="4">
        <f>-LN(B481)/D$3</f>
        <v>9.2898795921853641E-2</v>
      </c>
      <c r="E481" s="4">
        <f>-LN(C481)/B$4</f>
        <v>1.5908716076787375E-2</v>
      </c>
      <c r="F481" s="8">
        <v>2</v>
      </c>
      <c r="G481" s="4">
        <v>143.19277096246461</v>
      </c>
      <c r="H481" s="4">
        <f>IF(G481&gt;MAX(I$8:I480),G481,MAX(I$8:I480))</f>
        <v>143.83037362348901</v>
      </c>
      <c r="I481" s="4">
        <f t="shared" si="53"/>
        <v>143.84628233956579</v>
      </c>
      <c r="J481" s="4">
        <f t="shared" si="54"/>
        <v>0.63760266102440255</v>
      </c>
      <c r="K481" s="4">
        <f t="shared" si="55"/>
        <v>1.5908716076779683E-2</v>
      </c>
      <c r="L481">
        <f t="shared" si="56"/>
        <v>474</v>
      </c>
      <c r="M481">
        <f t="shared" si="57"/>
        <v>1</v>
      </c>
      <c r="N481">
        <f t="shared" si="58"/>
        <v>1</v>
      </c>
      <c r="O481">
        <f t="shared" si="59"/>
        <v>1</v>
      </c>
    </row>
    <row r="482" spans="1:15" x14ac:dyDescent="0.3">
      <c r="A482">
        <v>597</v>
      </c>
      <c r="B482">
        <v>0.10370189519943845</v>
      </c>
      <c r="C482">
        <v>0.29868465224158453</v>
      </c>
      <c r="D482" s="4">
        <f>-LN(B482)/F$3</f>
        <v>0.94426453671812782</v>
      </c>
      <c r="E482" s="4">
        <f>-LN(C482)/D$4</f>
        <v>0.25174311186032594</v>
      </c>
      <c r="F482" s="8">
        <v>3</v>
      </c>
      <c r="G482" s="4">
        <v>143.67413951874636</v>
      </c>
      <c r="H482" s="4">
        <f>IF(G482&gt;MAX(I$8:I481),G482,MAX(I$8:I481))</f>
        <v>143.84628233956579</v>
      </c>
      <c r="I482" s="4">
        <f t="shared" si="53"/>
        <v>144.09802545142611</v>
      </c>
      <c r="J482" s="4">
        <f t="shared" si="54"/>
        <v>0.17214282081943111</v>
      </c>
      <c r="K482" s="4">
        <f t="shared" si="55"/>
        <v>0.25174311186032128</v>
      </c>
      <c r="L482">
        <f t="shared" si="56"/>
        <v>475</v>
      </c>
      <c r="M482">
        <f t="shared" si="57"/>
        <v>1</v>
      </c>
      <c r="N482">
        <f t="shared" si="58"/>
        <v>1</v>
      </c>
      <c r="O482">
        <f t="shared" si="59"/>
        <v>1</v>
      </c>
    </row>
    <row r="483" spans="1:15" x14ac:dyDescent="0.3">
      <c r="A483">
        <v>152</v>
      </c>
      <c r="B483">
        <v>0.68071535386211734</v>
      </c>
      <c r="C483">
        <v>0.206671346171453</v>
      </c>
      <c r="D483" s="4">
        <f>-LN(B483)/D$3</f>
        <v>0.53418200387919279</v>
      </c>
      <c r="E483" s="4">
        <f>-LN(C483)/B$4</f>
        <v>0.32846363481299123</v>
      </c>
      <c r="F483" s="8">
        <v>2</v>
      </c>
      <c r="G483" s="4">
        <v>143.72695296634379</v>
      </c>
      <c r="H483" s="4">
        <f>IF(G483&gt;MAX(I$8:I482),G483,MAX(I$8:I482))</f>
        <v>144.09802545142611</v>
      </c>
      <c r="I483" s="4">
        <f t="shared" si="53"/>
        <v>144.42648908623912</v>
      </c>
      <c r="J483" s="4">
        <f t="shared" si="54"/>
        <v>0.3710724850823226</v>
      </c>
      <c r="K483" s="4">
        <f t="shared" si="55"/>
        <v>0.328463634813005</v>
      </c>
      <c r="L483">
        <f t="shared" si="56"/>
        <v>476</v>
      </c>
      <c r="M483">
        <f t="shared" si="57"/>
        <v>1</v>
      </c>
      <c r="N483">
        <f t="shared" si="58"/>
        <v>1</v>
      </c>
      <c r="O483">
        <f t="shared" si="59"/>
        <v>1</v>
      </c>
    </row>
    <row r="484" spans="1:15" x14ac:dyDescent="0.3">
      <c r="A484">
        <v>153</v>
      </c>
      <c r="B484">
        <v>0.72124393444624169</v>
      </c>
      <c r="C484">
        <v>0.49192785424359875</v>
      </c>
      <c r="D484" s="4">
        <f>-LN(B484)/D$3</f>
        <v>0.45385815413208014</v>
      </c>
      <c r="E484" s="4">
        <f>-LN(C484)/B$4</f>
        <v>0.147796502283011</v>
      </c>
      <c r="F484" s="8">
        <v>2</v>
      </c>
      <c r="G484" s="4">
        <v>144.18081112047588</v>
      </c>
      <c r="H484" s="4">
        <f>IF(G484&gt;MAX(I$8:I483),G484,MAX(I$8:I483))</f>
        <v>144.42648908623912</v>
      </c>
      <c r="I484" s="4">
        <f t="shared" si="53"/>
        <v>144.57428558852212</v>
      </c>
      <c r="J484" s="4">
        <f t="shared" si="54"/>
        <v>0.24567796576323531</v>
      </c>
      <c r="K484" s="4">
        <f t="shared" si="55"/>
        <v>0.14779650228300056</v>
      </c>
      <c r="L484">
        <f t="shared" si="56"/>
        <v>477</v>
      </c>
      <c r="M484">
        <f t="shared" si="57"/>
        <v>1</v>
      </c>
      <c r="N484">
        <f t="shared" si="58"/>
        <v>1</v>
      </c>
      <c r="O484">
        <f t="shared" si="59"/>
        <v>1</v>
      </c>
    </row>
    <row r="485" spans="1:15" x14ac:dyDescent="0.3">
      <c r="A485">
        <v>598</v>
      </c>
      <c r="B485">
        <v>9.9429303872798858E-2</v>
      </c>
      <c r="C485">
        <v>0.2098452711569567</v>
      </c>
      <c r="D485" s="4">
        <f>-LN(B485)/F$3</f>
        <v>0.961795167163914</v>
      </c>
      <c r="E485" s="4">
        <f>-LN(C485)/D$4</f>
        <v>0.32528850496930084</v>
      </c>
      <c r="F485" s="8">
        <v>3</v>
      </c>
      <c r="G485" s="4">
        <v>144.63593468591029</v>
      </c>
      <c r="H485" s="4">
        <f>IF(G485&gt;MAX(I$8:I484),G485,MAX(I$8:I484))</f>
        <v>144.63593468591029</v>
      </c>
      <c r="I485" s="4">
        <f t="shared" si="53"/>
        <v>144.96122319087959</v>
      </c>
      <c r="J485" s="4">
        <f t="shared" si="54"/>
        <v>0</v>
      </c>
      <c r="K485" s="4">
        <f t="shared" si="55"/>
        <v>0.32528850496930772</v>
      </c>
      <c r="L485">
        <f t="shared" si="56"/>
        <v>478</v>
      </c>
      <c r="M485">
        <f t="shared" si="57"/>
        <v>1</v>
      </c>
      <c r="N485">
        <f t="shared" si="58"/>
        <v>1</v>
      </c>
      <c r="O485">
        <f t="shared" si="59"/>
        <v>1</v>
      </c>
    </row>
    <row r="486" spans="1:15" x14ac:dyDescent="0.3">
      <c r="A486">
        <v>154</v>
      </c>
      <c r="B486">
        <v>0.67693105868709369</v>
      </c>
      <c r="C486">
        <v>0.27750480666524246</v>
      </c>
      <c r="D486" s="4">
        <f>-LN(B486)/D$3</f>
        <v>0.54192478445082592</v>
      </c>
      <c r="E486" s="4">
        <f>-LN(C486)/B$4</f>
        <v>0.26706604679780649</v>
      </c>
      <c r="F486" s="8">
        <v>2</v>
      </c>
      <c r="G486" s="4">
        <v>144.72273590492671</v>
      </c>
      <c r="H486" s="4">
        <f>IF(G486&gt;MAX(I$8:I485),G486,MAX(I$8:I485))</f>
        <v>144.96122319087959</v>
      </c>
      <c r="I486" s="4">
        <f t="shared" si="53"/>
        <v>145.22828923767739</v>
      </c>
      <c r="J486" s="4">
        <f t="shared" si="54"/>
        <v>0.23848728595288549</v>
      </c>
      <c r="K486" s="4">
        <f t="shared" si="55"/>
        <v>0.26706604679779389</v>
      </c>
      <c r="L486">
        <f t="shared" si="56"/>
        <v>479</v>
      </c>
      <c r="M486">
        <f t="shared" si="57"/>
        <v>1</v>
      </c>
      <c r="N486">
        <f t="shared" si="58"/>
        <v>1</v>
      </c>
      <c r="O486">
        <f t="shared" si="59"/>
        <v>1</v>
      </c>
    </row>
    <row r="487" spans="1:15" x14ac:dyDescent="0.3">
      <c r="A487">
        <v>599</v>
      </c>
      <c r="B487">
        <v>0.39121677297280799</v>
      </c>
      <c r="C487">
        <v>0.13757744071779535</v>
      </c>
      <c r="D487" s="4">
        <f>-LN(B487)/F$3</f>
        <v>0.39103894418468721</v>
      </c>
      <c r="E487" s="4">
        <f>-LN(C487)/D$4</f>
        <v>0.41324339899910767</v>
      </c>
      <c r="F487" s="8">
        <v>3</v>
      </c>
      <c r="G487" s="4">
        <v>145.02697363009497</v>
      </c>
      <c r="H487" s="4">
        <f>IF(G487&gt;MAX(I$8:I486),G487,MAX(I$8:I486))</f>
        <v>145.22828923767739</v>
      </c>
      <c r="I487" s="4">
        <f t="shared" si="53"/>
        <v>145.64153263667649</v>
      </c>
      <c r="J487" s="4">
        <f t="shared" si="54"/>
        <v>0.20131560758241562</v>
      </c>
      <c r="K487" s="4">
        <f t="shared" si="55"/>
        <v>0.41324339899910001</v>
      </c>
      <c r="L487">
        <f t="shared" si="56"/>
        <v>480</v>
      </c>
      <c r="M487">
        <f t="shared" si="57"/>
        <v>1</v>
      </c>
      <c r="N487">
        <f t="shared" si="58"/>
        <v>1</v>
      </c>
      <c r="O487">
        <f t="shared" si="59"/>
        <v>1</v>
      </c>
    </row>
    <row r="488" spans="1:15" x14ac:dyDescent="0.3">
      <c r="A488">
        <v>600</v>
      </c>
      <c r="B488">
        <v>0.79384746848963894</v>
      </c>
      <c r="C488">
        <v>0.33118686483352155</v>
      </c>
      <c r="D488" s="4">
        <f>-LN(B488)/F$3</f>
        <v>9.6193308902642286E-2</v>
      </c>
      <c r="E488" s="4">
        <f>-LN(C488)/D$4</f>
        <v>0.23022344095345029</v>
      </c>
      <c r="F488" s="8">
        <v>3</v>
      </c>
      <c r="G488" s="4">
        <v>145.12316693899763</v>
      </c>
      <c r="H488" s="4">
        <f>IF(G488&gt;MAX(I$8:I487),G488,MAX(I$8:I487))</f>
        <v>145.64153263667649</v>
      </c>
      <c r="I488" s="4">
        <f t="shared" si="53"/>
        <v>145.87175607762993</v>
      </c>
      <c r="J488" s="4">
        <f t="shared" si="54"/>
        <v>0.51836569767885976</v>
      </c>
      <c r="K488" s="4">
        <f t="shared" si="55"/>
        <v>0.23022344095343783</v>
      </c>
      <c r="L488">
        <f t="shared" si="56"/>
        <v>481</v>
      </c>
      <c r="M488">
        <f t="shared" si="57"/>
        <v>1</v>
      </c>
      <c r="N488">
        <f t="shared" si="58"/>
        <v>1</v>
      </c>
      <c r="O488">
        <f t="shared" si="59"/>
        <v>1</v>
      </c>
    </row>
    <row r="489" spans="1:15" x14ac:dyDescent="0.3">
      <c r="A489">
        <v>601</v>
      </c>
      <c r="B489">
        <v>0.90786461989196443</v>
      </c>
      <c r="C489">
        <v>0.43845942564165163</v>
      </c>
      <c r="D489" s="4">
        <f>-LN(B489)/F$3</f>
        <v>4.0275003555080464E-2</v>
      </c>
      <c r="E489" s="4">
        <f>-LN(C489)/F$4</f>
        <v>0.17176833361347188</v>
      </c>
      <c r="F489" s="8">
        <v>3</v>
      </c>
      <c r="G489" s="4">
        <v>145.16344194255271</v>
      </c>
      <c r="H489" s="4">
        <f>IF(G489&gt;MAX(I$8:I488),G489,MAX(I$8:I488))</f>
        <v>145.87175607762993</v>
      </c>
      <c r="I489" s="4">
        <f t="shared" si="53"/>
        <v>146.0435244112434</v>
      </c>
      <c r="J489" s="4">
        <f t="shared" si="54"/>
        <v>0.70831413507721663</v>
      </c>
      <c r="K489" s="4">
        <f t="shared" si="55"/>
        <v>0.17176833361347121</v>
      </c>
      <c r="L489">
        <f t="shared" si="56"/>
        <v>482</v>
      </c>
      <c r="M489">
        <f t="shared" si="57"/>
        <v>1</v>
      </c>
      <c r="N489">
        <f t="shared" si="58"/>
        <v>1</v>
      </c>
      <c r="O489">
        <f t="shared" si="59"/>
        <v>1</v>
      </c>
    </row>
    <row r="490" spans="1:15" x14ac:dyDescent="0.3">
      <c r="A490">
        <v>602</v>
      </c>
      <c r="B490">
        <v>0.63292336802270577</v>
      </c>
      <c r="C490">
        <v>0.69658497878963588</v>
      </c>
      <c r="D490" s="4">
        <f>-LN(B490)/F$3</f>
        <v>0.19058580239250383</v>
      </c>
      <c r="E490" s="4">
        <f>-LN(C490)/F$4</f>
        <v>7.5326142685878075E-2</v>
      </c>
      <c r="F490" s="8">
        <v>3</v>
      </c>
      <c r="G490" s="4">
        <v>145.3540277449452</v>
      </c>
      <c r="H490" s="4">
        <f>IF(G490&gt;MAX(I$8:I489),G490,MAX(I$8:I489))</f>
        <v>146.0435244112434</v>
      </c>
      <c r="I490" s="4">
        <f t="shared" si="53"/>
        <v>146.11885055392926</v>
      </c>
      <c r="J490" s="4">
        <f t="shared" si="54"/>
        <v>0.68949666629819717</v>
      </c>
      <c r="K490" s="4">
        <f t="shared" si="55"/>
        <v>7.5326142685867126E-2</v>
      </c>
      <c r="L490">
        <f t="shared" si="56"/>
        <v>483</v>
      </c>
      <c r="M490">
        <f t="shared" si="57"/>
        <v>1</v>
      </c>
      <c r="N490">
        <f t="shared" si="58"/>
        <v>1</v>
      </c>
      <c r="O490">
        <f t="shared" si="59"/>
        <v>1</v>
      </c>
    </row>
    <row r="491" spans="1:15" x14ac:dyDescent="0.3">
      <c r="A491">
        <v>603</v>
      </c>
      <c r="B491">
        <v>0.65831476790673549</v>
      </c>
      <c r="C491">
        <v>0.75032807397686696</v>
      </c>
      <c r="D491" s="4">
        <f>-LN(B491)/F$3</f>
        <v>0.17419670473361124</v>
      </c>
      <c r="E491" s="4">
        <f>-LN(C491)/F$4</f>
        <v>5.9842653360020322E-2</v>
      </c>
      <c r="F491" s="8">
        <v>3</v>
      </c>
      <c r="G491" s="4">
        <v>145.52822444967882</v>
      </c>
      <c r="H491" s="4">
        <f>IF(G491&gt;MAX(I$8:I490),G491,MAX(I$8:I490))</f>
        <v>146.11885055392926</v>
      </c>
      <c r="I491" s="4">
        <f t="shared" si="53"/>
        <v>146.17869320728929</v>
      </c>
      <c r="J491" s="4">
        <f t="shared" si="54"/>
        <v>0.59062610425044682</v>
      </c>
      <c r="K491" s="4">
        <f t="shared" si="55"/>
        <v>5.9842653360021814E-2</v>
      </c>
      <c r="L491">
        <f t="shared" si="56"/>
        <v>484</v>
      </c>
      <c r="M491">
        <f t="shared" si="57"/>
        <v>1</v>
      </c>
      <c r="N491">
        <f t="shared" si="58"/>
        <v>1</v>
      </c>
      <c r="O491">
        <f t="shared" si="59"/>
        <v>1</v>
      </c>
    </row>
    <row r="492" spans="1:15" x14ac:dyDescent="0.3">
      <c r="A492">
        <v>604</v>
      </c>
      <c r="B492">
        <v>0.27475814081240274</v>
      </c>
      <c r="C492">
        <v>0.90108951078829314</v>
      </c>
      <c r="D492" s="4">
        <f>-LN(B492)/F$3</f>
        <v>0.53827669010287793</v>
      </c>
      <c r="E492" s="4">
        <f>-LN(C492)/F$4</f>
        <v>2.1698058387781383E-2</v>
      </c>
      <c r="F492" s="8">
        <v>3</v>
      </c>
      <c r="G492" s="4">
        <v>146.06650113978171</v>
      </c>
      <c r="H492" s="4">
        <f>IF(G492&gt;MAX(I$8:I491),G492,MAX(I$8:I491))</f>
        <v>146.17869320728929</v>
      </c>
      <c r="I492" s="4">
        <f t="shared" si="53"/>
        <v>146.20039126567707</v>
      </c>
      <c r="J492" s="4">
        <f t="shared" si="54"/>
        <v>0.11219206750757849</v>
      </c>
      <c r="K492" s="4">
        <f t="shared" si="55"/>
        <v>2.1698058387784158E-2</v>
      </c>
      <c r="L492">
        <f t="shared" si="56"/>
        <v>485</v>
      </c>
      <c r="M492">
        <f t="shared" si="57"/>
        <v>1</v>
      </c>
      <c r="N492">
        <f t="shared" si="58"/>
        <v>1</v>
      </c>
      <c r="O492">
        <f t="shared" si="59"/>
        <v>1</v>
      </c>
    </row>
    <row r="493" spans="1:15" x14ac:dyDescent="0.3">
      <c r="A493">
        <v>605</v>
      </c>
      <c r="B493">
        <v>0.9643238624225593</v>
      </c>
      <c r="C493">
        <v>0.62382885219885864</v>
      </c>
      <c r="D493" s="4">
        <f>-LN(B493)/F$3</f>
        <v>1.5136701634412317E-2</v>
      </c>
      <c r="E493" s="4">
        <f>-LN(C493)/F$4</f>
        <v>9.8308171574043035E-2</v>
      </c>
      <c r="F493" s="8">
        <v>3</v>
      </c>
      <c r="G493" s="4">
        <v>146.08163784141612</v>
      </c>
      <c r="H493" s="4">
        <f>IF(G493&gt;MAX(I$8:I492),G493,MAX(I$8:I492))</f>
        <v>146.20039126567707</v>
      </c>
      <c r="I493" s="4">
        <f t="shared" si="53"/>
        <v>146.29869943725112</v>
      </c>
      <c r="J493" s="4">
        <f t="shared" si="54"/>
        <v>0.11875342426094448</v>
      </c>
      <c r="K493" s="4">
        <f t="shared" si="55"/>
        <v>9.830817157404681E-2</v>
      </c>
      <c r="L493">
        <f t="shared" si="56"/>
        <v>486</v>
      </c>
      <c r="M493">
        <f t="shared" si="57"/>
        <v>1</v>
      </c>
      <c r="N493">
        <f t="shared" si="58"/>
        <v>1</v>
      </c>
      <c r="O493">
        <f t="shared" si="59"/>
        <v>1</v>
      </c>
    </row>
    <row r="494" spans="1:15" x14ac:dyDescent="0.3">
      <c r="A494">
        <v>606</v>
      </c>
      <c r="B494">
        <v>0.92886135441145057</v>
      </c>
      <c r="C494">
        <v>9.8025452436902985E-2</v>
      </c>
      <c r="D494" s="4">
        <f>-LN(B494)/F$3</f>
        <v>3.0748247107904372E-2</v>
      </c>
      <c r="E494" s="4">
        <f>-LN(C494)/F$4</f>
        <v>0.48386002401848577</v>
      </c>
      <c r="F494" s="8">
        <v>3</v>
      </c>
      <c r="G494" s="4">
        <v>146.11238608852403</v>
      </c>
      <c r="H494" s="4">
        <f>IF(G494&gt;MAX(I$8:I493),G494,MAX(I$8:I493))</f>
        <v>146.29869943725112</v>
      </c>
      <c r="I494" s="4">
        <f t="shared" si="53"/>
        <v>146.78255946126961</v>
      </c>
      <c r="J494" s="4">
        <f t="shared" si="54"/>
        <v>0.18631334872708294</v>
      </c>
      <c r="K494" s="4">
        <f t="shared" si="55"/>
        <v>0.48386002401849737</v>
      </c>
      <c r="L494">
        <f t="shared" si="56"/>
        <v>487</v>
      </c>
      <c r="M494">
        <f t="shared" si="57"/>
        <v>1</v>
      </c>
      <c r="N494">
        <f t="shared" si="58"/>
        <v>1</v>
      </c>
      <c r="O494">
        <f t="shared" si="59"/>
        <v>1</v>
      </c>
    </row>
    <row r="495" spans="1:15" x14ac:dyDescent="0.3">
      <c r="A495">
        <v>155</v>
      </c>
      <c r="B495">
        <v>0.35508285775322734</v>
      </c>
      <c r="C495">
        <v>0.43971068453016754</v>
      </c>
      <c r="D495" s="4">
        <f>-LN(B495)/D$3</f>
        <v>1.4380612703041553</v>
      </c>
      <c r="E495" s="4">
        <f>-LN(C495)/B$4</f>
        <v>0.17117464656241499</v>
      </c>
      <c r="F495" s="8">
        <v>2</v>
      </c>
      <c r="G495" s="4">
        <v>146.16079717523087</v>
      </c>
      <c r="H495" s="4">
        <f>IF(G495&gt;MAX(I$8:I494),G495,MAX(I$8:I494))</f>
        <v>146.78255946126961</v>
      </c>
      <c r="I495" s="4">
        <f t="shared" si="53"/>
        <v>146.95373410783202</v>
      </c>
      <c r="J495" s="4">
        <f t="shared" si="54"/>
        <v>0.62176228603874506</v>
      </c>
      <c r="K495" s="4">
        <f t="shared" si="55"/>
        <v>0.171174646562406</v>
      </c>
      <c r="L495">
        <f t="shared" si="56"/>
        <v>488</v>
      </c>
      <c r="M495">
        <f t="shared" si="57"/>
        <v>1</v>
      </c>
      <c r="N495">
        <f t="shared" si="58"/>
        <v>1</v>
      </c>
      <c r="O495">
        <f t="shared" si="59"/>
        <v>1</v>
      </c>
    </row>
    <row r="496" spans="1:15" x14ac:dyDescent="0.3">
      <c r="A496">
        <v>156</v>
      </c>
      <c r="B496">
        <v>0.85433515427106543</v>
      </c>
      <c r="C496">
        <v>0.56767479476302374</v>
      </c>
      <c r="D496" s="4">
        <f>-LN(B496)/D$3</f>
        <v>0.21865515260387869</v>
      </c>
      <c r="E496" s="4">
        <f>-LN(C496)/B$4</f>
        <v>0.11795970180384023</v>
      </c>
      <c r="F496" s="8">
        <v>2</v>
      </c>
      <c r="G496" s="4">
        <v>146.37945232783474</v>
      </c>
      <c r="H496" s="4">
        <f>IF(G496&gt;MAX(I$8:I495),G496,MAX(I$8:I495))</f>
        <v>146.95373410783202</v>
      </c>
      <c r="I496" s="4">
        <f t="shared" si="53"/>
        <v>147.07169380963586</v>
      </c>
      <c r="J496" s="4">
        <f t="shared" si="54"/>
        <v>0.57428177999727836</v>
      </c>
      <c r="K496" s="4">
        <f t="shared" si="55"/>
        <v>0.11795970180384074</v>
      </c>
      <c r="L496">
        <f t="shared" si="56"/>
        <v>489</v>
      </c>
      <c r="M496">
        <f t="shared" si="57"/>
        <v>1</v>
      </c>
      <c r="N496">
        <f t="shared" si="58"/>
        <v>1</v>
      </c>
      <c r="O496">
        <f t="shared" si="59"/>
        <v>1</v>
      </c>
    </row>
    <row r="497" spans="1:15" x14ac:dyDescent="0.3">
      <c r="A497">
        <v>607</v>
      </c>
      <c r="B497">
        <v>0.4860072634052553</v>
      </c>
      <c r="C497">
        <v>0.74559770500808742</v>
      </c>
      <c r="D497" s="4">
        <f>-LN(B497)/F$3</f>
        <v>0.3006382124645916</v>
      </c>
      <c r="E497" s="4">
        <f>-LN(C497)/F$4</f>
        <v>6.116022784637206E-2</v>
      </c>
      <c r="F497" s="8">
        <v>3</v>
      </c>
      <c r="G497" s="4">
        <v>146.41302430098864</v>
      </c>
      <c r="H497" s="4">
        <f>IF(G497&gt;MAX(I$8:I496),G497,MAX(I$8:I496))</f>
        <v>147.07169380963586</v>
      </c>
      <c r="I497" s="4">
        <f t="shared" si="53"/>
        <v>147.13285403748222</v>
      </c>
      <c r="J497" s="4">
        <f t="shared" si="54"/>
        <v>0.65866950864722185</v>
      </c>
      <c r="K497" s="4">
        <f t="shared" si="55"/>
        <v>6.1160227846357884E-2</v>
      </c>
      <c r="L497">
        <f t="shared" si="56"/>
        <v>490</v>
      </c>
      <c r="M497">
        <f t="shared" si="57"/>
        <v>1</v>
      </c>
      <c r="N497">
        <f t="shared" si="58"/>
        <v>1</v>
      </c>
      <c r="O497">
        <f t="shared" si="59"/>
        <v>1</v>
      </c>
    </row>
    <row r="498" spans="1:15" x14ac:dyDescent="0.3">
      <c r="A498">
        <v>157</v>
      </c>
      <c r="B498">
        <v>0.74697103793450725</v>
      </c>
      <c r="C498">
        <v>0.32599871822260201</v>
      </c>
      <c r="D498" s="4">
        <f>-LN(B498)/D$3</f>
        <v>0.40517898024021221</v>
      </c>
      <c r="E498" s="4">
        <f>-LN(C498)/B$4</f>
        <v>0.23351288113659757</v>
      </c>
      <c r="F498" s="8">
        <v>2</v>
      </c>
      <c r="G498" s="4">
        <v>146.78463130807495</v>
      </c>
      <c r="H498" s="4">
        <f>IF(G498&gt;MAX(I$8:I497),G498,MAX(I$8:I497))</f>
        <v>147.13285403748222</v>
      </c>
      <c r="I498" s="4">
        <f t="shared" si="53"/>
        <v>147.36636691861881</v>
      </c>
      <c r="J498" s="4">
        <f t="shared" si="54"/>
        <v>0.34822272940726862</v>
      </c>
      <c r="K498" s="4">
        <f t="shared" si="55"/>
        <v>0.23351288113659052</v>
      </c>
      <c r="L498">
        <f t="shared" si="56"/>
        <v>491</v>
      </c>
      <c r="M498">
        <f t="shared" si="57"/>
        <v>1</v>
      </c>
      <c r="N498">
        <f t="shared" si="58"/>
        <v>1</v>
      </c>
      <c r="O498">
        <f t="shared" si="59"/>
        <v>1</v>
      </c>
    </row>
    <row r="499" spans="1:15" x14ac:dyDescent="0.3">
      <c r="A499">
        <v>608</v>
      </c>
      <c r="B499">
        <v>0.31125827814569534</v>
      </c>
      <c r="C499">
        <v>9.9673451948606828E-2</v>
      </c>
      <c r="D499" s="4">
        <f>-LN(B499)/F$3</f>
        <v>0.48630509796036081</v>
      </c>
      <c r="E499" s="4">
        <f>-LN(C499)/F$4</f>
        <v>0.48038664933853614</v>
      </c>
      <c r="F499" s="8">
        <v>3</v>
      </c>
      <c r="G499" s="4">
        <v>146.89932939894899</v>
      </c>
      <c r="H499" s="4">
        <f>IF(G499&gt;MAX(I$8:I498),G499,MAX(I$8:I498))</f>
        <v>147.36636691861881</v>
      </c>
      <c r="I499" s="4">
        <f t="shared" si="53"/>
        <v>147.84675356795734</v>
      </c>
      <c r="J499" s="4">
        <f t="shared" si="54"/>
        <v>0.46703751966981599</v>
      </c>
      <c r="K499" s="4">
        <f t="shared" si="55"/>
        <v>0.48038664933852715</v>
      </c>
      <c r="L499">
        <f t="shared" si="56"/>
        <v>492</v>
      </c>
      <c r="M499">
        <f t="shared" si="57"/>
        <v>1</v>
      </c>
      <c r="N499">
        <f t="shared" si="58"/>
        <v>1</v>
      </c>
      <c r="O499">
        <f t="shared" si="59"/>
        <v>1</v>
      </c>
    </row>
    <row r="500" spans="1:15" x14ac:dyDescent="0.3">
      <c r="A500">
        <v>609</v>
      </c>
      <c r="B500">
        <v>0.29783013397625657</v>
      </c>
      <c r="C500">
        <v>0.1250038148136845</v>
      </c>
      <c r="D500" s="4">
        <f>-LN(B500)/F$3</f>
        <v>0.50467998967246785</v>
      </c>
      <c r="E500" s="4">
        <f>-LN(C500)/F$4</f>
        <v>0.43321062992417503</v>
      </c>
      <c r="F500" s="8">
        <v>3</v>
      </c>
      <c r="G500" s="4">
        <v>147.40400938862146</v>
      </c>
      <c r="H500" s="4">
        <f>IF(G500&gt;MAX(I$8:I499),G500,MAX(I$8:I499))</f>
        <v>147.84675356795734</v>
      </c>
      <c r="I500" s="4">
        <f t="shared" si="53"/>
        <v>148.2799641978815</v>
      </c>
      <c r="J500" s="4">
        <f t="shared" si="54"/>
        <v>0.44274417933587529</v>
      </c>
      <c r="K500" s="4">
        <f t="shared" si="55"/>
        <v>0.43321062992416159</v>
      </c>
      <c r="L500">
        <f t="shared" si="56"/>
        <v>493</v>
      </c>
      <c r="M500">
        <f t="shared" si="57"/>
        <v>1</v>
      </c>
      <c r="N500">
        <f t="shared" si="58"/>
        <v>1</v>
      </c>
      <c r="O500">
        <f t="shared" si="59"/>
        <v>1</v>
      </c>
    </row>
    <row r="501" spans="1:15" x14ac:dyDescent="0.3">
      <c r="A501">
        <v>610</v>
      </c>
      <c r="B501">
        <v>0.59318826868495744</v>
      </c>
      <c r="C501">
        <v>0.35212256233405559</v>
      </c>
      <c r="D501" s="4">
        <f>-LN(B501)/F$3</f>
        <v>0.21760143551554872</v>
      </c>
      <c r="E501" s="4">
        <f>-LN(C501)/F$4</f>
        <v>0.21745332823719776</v>
      </c>
      <c r="F501" s="8">
        <v>3</v>
      </c>
      <c r="G501" s="4">
        <v>147.62161082413701</v>
      </c>
      <c r="H501" s="4">
        <f>IF(G501&gt;MAX(I$8:I500),G501,MAX(I$8:I500))</f>
        <v>148.2799641978815</v>
      </c>
      <c r="I501" s="4">
        <f t="shared" si="53"/>
        <v>148.49741752611868</v>
      </c>
      <c r="J501" s="4">
        <f t="shared" si="54"/>
        <v>0.65835337374448955</v>
      </c>
      <c r="K501" s="4">
        <f t="shared" si="55"/>
        <v>0.217453328237184</v>
      </c>
      <c r="L501">
        <f t="shared" si="56"/>
        <v>494</v>
      </c>
      <c r="M501">
        <f t="shared" si="57"/>
        <v>1</v>
      </c>
      <c r="N501">
        <f t="shared" si="58"/>
        <v>1</v>
      </c>
      <c r="O501">
        <f t="shared" si="59"/>
        <v>1</v>
      </c>
    </row>
    <row r="502" spans="1:15" x14ac:dyDescent="0.3">
      <c r="A502">
        <v>611</v>
      </c>
      <c r="B502">
        <v>0.51588488418225653</v>
      </c>
      <c r="C502">
        <v>0.56395153660695208</v>
      </c>
      <c r="D502" s="4">
        <f>-LN(B502)/F$3</f>
        <v>0.27577984627478808</v>
      </c>
      <c r="E502" s="4">
        <f>-LN(C502)/F$4</f>
        <v>0.11933061649540801</v>
      </c>
      <c r="F502" s="8">
        <v>3</v>
      </c>
      <c r="G502" s="4">
        <v>147.8973906704118</v>
      </c>
      <c r="H502" s="4">
        <f>IF(G502&gt;MAX(I$8:I501),G502,MAX(I$8:I501))</f>
        <v>148.49741752611868</v>
      </c>
      <c r="I502" s="4">
        <f t="shared" si="53"/>
        <v>148.61674814261409</v>
      </c>
      <c r="J502" s="4">
        <f t="shared" si="54"/>
        <v>0.60002685570688641</v>
      </c>
      <c r="K502" s="4">
        <f t="shared" si="55"/>
        <v>0.11933061649540377</v>
      </c>
      <c r="L502">
        <f t="shared" si="56"/>
        <v>495</v>
      </c>
      <c r="M502">
        <f t="shared" si="57"/>
        <v>1</v>
      </c>
      <c r="N502">
        <f t="shared" si="58"/>
        <v>1</v>
      </c>
      <c r="O502">
        <f t="shared" si="59"/>
        <v>1</v>
      </c>
    </row>
    <row r="503" spans="1:15" x14ac:dyDescent="0.3">
      <c r="A503">
        <v>34</v>
      </c>
      <c r="B503">
        <v>0.22074037903988769</v>
      </c>
      <c r="C503">
        <v>0.30472731711783196</v>
      </c>
      <c r="D503" s="4">
        <f>-LN(B503)/B$3</f>
        <v>6.2948667646087637</v>
      </c>
      <c r="E503" s="4">
        <f>-LN(C503)/B$4</f>
        <v>0.2475704051053059</v>
      </c>
      <c r="F503" s="8">
        <v>1</v>
      </c>
      <c r="G503" s="4">
        <v>147.92453399808468</v>
      </c>
      <c r="H503" s="4">
        <f>IF(G503&gt;MAX(I$8:I502),G503,MAX(I$8:I502))</f>
        <v>148.61674814261409</v>
      </c>
      <c r="I503" s="4">
        <f t="shared" si="53"/>
        <v>148.86431854771939</v>
      </c>
      <c r="J503" s="4">
        <f t="shared" si="54"/>
        <v>0.69221414452940166</v>
      </c>
      <c r="K503" s="4">
        <f t="shared" si="55"/>
        <v>0.24757040510530715</v>
      </c>
      <c r="L503">
        <f t="shared" si="56"/>
        <v>496</v>
      </c>
      <c r="M503">
        <f t="shared" si="57"/>
        <v>1</v>
      </c>
      <c r="N503">
        <f t="shared" si="58"/>
        <v>1</v>
      </c>
      <c r="O503">
        <f t="shared" si="59"/>
        <v>1</v>
      </c>
    </row>
    <row r="504" spans="1:15" x14ac:dyDescent="0.3">
      <c r="A504">
        <v>158</v>
      </c>
      <c r="B504">
        <v>0.42292550431836912</v>
      </c>
      <c r="C504">
        <v>0.16690572832422865</v>
      </c>
      <c r="D504" s="4">
        <f>-LN(B504)/D$3</f>
        <v>1.1952211502334129</v>
      </c>
      <c r="E504" s="4">
        <f>-LN(C504)/B$4</f>
        <v>0.37298460979346065</v>
      </c>
      <c r="F504" s="8">
        <v>2</v>
      </c>
      <c r="G504" s="4">
        <v>147.97985245830836</v>
      </c>
      <c r="H504" s="4">
        <f>IF(G504&gt;MAX(I$8:I503),G504,MAX(I$8:I503))</f>
        <v>148.86431854771939</v>
      </c>
      <c r="I504" s="4">
        <f t="shared" si="53"/>
        <v>149.23730315751286</v>
      </c>
      <c r="J504" s="4">
        <f t="shared" si="54"/>
        <v>0.88446608941103477</v>
      </c>
      <c r="K504" s="4">
        <f t="shared" si="55"/>
        <v>0.3729846097934626</v>
      </c>
      <c r="L504">
        <f t="shared" si="56"/>
        <v>497</v>
      </c>
      <c r="M504">
        <f t="shared" si="57"/>
        <v>1</v>
      </c>
      <c r="N504">
        <f t="shared" si="58"/>
        <v>1</v>
      </c>
      <c r="O504">
        <f t="shared" si="59"/>
        <v>1</v>
      </c>
    </row>
    <row r="505" spans="1:15" x14ac:dyDescent="0.3">
      <c r="A505">
        <v>612</v>
      </c>
      <c r="B505">
        <v>0.10028382213812677</v>
      </c>
      <c r="C505">
        <v>0.34229560228278449</v>
      </c>
      <c r="D505" s="4">
        <f>-LN(B505)/F$3</f>
        <v>0.95822953823257107</v>
      </c>
      <c r="E505" s="4">
        <f>-LN(C505)/F$4</f>
        <v>0.22335012105854429</v>
      </c>
      <c r="F505" s="8">
        <v>3</v>
      </c>
      <c r="G505" s="4">
        <v>148.85562020864435</v>
      </c>
      <c r="H505" s="4">
        <f>IF(G505&gt;MAX(I$8:I504),G505,MAX(I$8:I504))</f>
        <v>149.23730315751286</v>
      </c>
      <c r="I505" s="4">
        <f t="shared" si="53"/>
        <v>149.46065327857139</v>
      </c>
      <c r="J505" s="4">
        <f t="shared" si="54"/>
        <v>0.38168294886850163</v>
      </c>
      <c r="K505" s="4">
        <f t="shared" si="55"/>
        <v>0.22335012105853025</v>
      </c>
      <c r="L505">
        <f t="shared" si="56"/>
        <v>498</v>
      </c>
      <c r="M505">
        <f t="shared" si="57"/>
        <v>1</v>
      </c>
      <c r="N505">
        <f t="shared" si="58"/>
        <v>1</v>
      </c>
      <c r="O505">
        <f t="shared" si="59"/>
        <v>1</v>
      </c>
    </row>
    <row r="506" spans="1:15" x14ac:dyDescent="0.3">
      <c r="A506">
        <v>613</v>
      </c>
      <c r="B506">
        <v>0.45295571764275033</v>
      </c>
      <c r="C506">
        <v>0.98590044862208925</v>
      </c>
      <c r="D506" s="4">
        <f>-LN(B506)/F$3</f>
        <v>0.32998371326054377</v>
      </c>
      <c r="E506" s="4">
        <f>-LN(C506)/F$4</f>
        <v>2.9583113256496014E-3</v>
      </c>
      <c r="F506" s="8">
        <v>3</v>
      </c>
      <c r="G506" s="4">
        <v>149.18560392190489</v>
      </c>
      <c r="H506" s="4">
        <f>IF(G506&gt;MAX(I$8:I505),G506,MAX(I$8:I505))</f>
        <v>149.46065327857139</v>
      </c>
      <c r="I506" s="4">
        <f t="shared" si="53"/>
        <v>149.46361158989703</v>
      </c>
      <c r="J506" s="4">
        <f t="shared" si="54"/>
        <v>0.27504935666649999</v>
      </c>
      <c r="K506" s="4">
        <f t="shared" si="55"/>
        <v>2.9583113256421711E-3</v>
      </c>
      <c r="L506">
        <f t="shared" si="56"/>
        <v>499</v>
      </c>
      <c r="M506">
        <f t="shared" si="57"/>
        <v>1</v>
      </c>
      <c r="N506">
        <f t="shared" si="58"/>
        <v>1</v>
      </c>
      <c r="O506">
        <f t="shared" si="59"/>
        <v>1</v>
      </c>
    </row>
    <row r="507" spans="1:15" x14ac:dyDescent="0.3">
      <c r="A507">
        <v>159</v>
      </c>
      <c r="B507">
        <v>0.25879696035645622</v>
      </c>
      <c r="C507">
        <v>0.16879787591174047</v>
      </c>
      <c r="D507" s="4">
        <f>-LN(B507)/D$3</f>
        <v>1.8773770299575487</v>
      </c>
      <c r="E507" s="4">
        <f>-LN(C507)/B$4</f>
        <v>0.37063610007514702</v>
      </c>
      <c r="F507" s="8">
        <v>2</v>
      </c>
      <c r="G507" s="4">
        <v>149.85722948826592</v>
      </c>
      <c r="H507" s="4">
        <f>IF(G507&gt;MAX(I$8:I506),G507,MAX(I$8:I506))</f>
        <v>149.85722948826592</v>
      </c>
      <c r="I507" s="4">
        <f t="shared" si="53"/>
        <v>150.22786558834107</v>
      </c>
      <c r="J507" s="4">
        <f t="shared" si="54"/>
        <v>0</v>
      </c>
      <c r="K507" s="4">
        <f t="shared" si="55"/>
        <v>0.3706361000751599</v>
      </c>
      <c r="L507">
        <f t="shared" si="56"/>
        <v>500</v>
      </c>
      <c r="M507">
        <f t="shared" si="57"/>
        <v>1</v>
      </c>
      <c r="N507">
        <f t="shared" si="58"/>
        <v>1</v>
      </c>
      <c r="O507">
        <f t="shared" si="59"/>
        <v>1</v>
      </c>
    </row>
    <row r="508" spans="1:15" x14ac:dyDescent="0.3">
      <c r="A508">
        <v>160</v>
      </c>
      <c r="B508">
        <v>0.88399914548173464</v>
      </c>
      <c r="C508">
        <v>0.47157200842310859</v>
      </c>
      <c r="D508" s="4">
        <f>-LN(B508)/D$3</f>
        <v>0.17124886527025315</v>
      </c>
      <c r="E508" s="4">
        <f>-LN(C508)/B$4</f>
        <v>0.15660072220191917</v>
      </c>
      <c r="F508" s="8">
        <v>2</v>
      </c>
      <c r="G508" s="4">
        <v>150.02847835353617</v>
      </c>
      <c r="H508" s="4">
        <f>IF(G508&gt;MAX(I$8:I507),G508,MAX(I$8:I507))</f>
        <v>150.22786558834107</v>
      </c>
      <c r="I508" s="4">
        <f t="shared" si="53"/>
        <v>150.38446631054299</v>
      </c>
      <c r="J508" s="4">
        <f t="shared" si="54"/>
        <v>0.19938723480490239</v>
      </c>
      <c r="K508" s="4">
        <f t="shared" si="55"/>
        <v>0.15660072220191523</v>
      </c>
      <c r="L508" t="e">
        <f t="shared" si="56"/>
        <v>#N/A</v>
      </c>
      <c r="M508" t="e">
        <f t="shared" si="57"/>
        <v>#N/A</v>
      </c>
      <c r="N508">
        <f t="shared" si="58"/>
        <v>1</v>
      </c>
      <c r="O508">
        <f t="shared" si="59"/>
        <v>1</v>
      </c>
    </row>
    <row r="509" spans="1:15" x14ac:dyDescent="0.3">
      <c r="A509">
        <v>35</v>
      </c>
      <c r="B509">
        <v>0.59392071291238135</v>
      </c>
      <c r="C509">
        <v>0.4443189794610431</v>
      </c>
      <c r="D509" s="4">
        <f>-LN(B509)/B$3</f>
        <v>2.1708727019759118</v>
      </c>
      <c r="E509" s="4">
        <f>-LN(C509)/B$4</f>
        <v>0.1690026150587621</v>
      </c>
      <c r="F509" s="8">
        <v>1</v>
      </c>
      <c r="G509" s="4">
        <v>150.09540670006061</v>
      </c>
      <c r="H509" s="4">
        <f>IF(G509&gt;MAX(I$8:I508),G509,MAX(I$8:I508))</f>
        <v>150.38446631054299</v>
      </c>
      <c r="I509" s="4">
        <f t="shared" si="53"/>
        <v>150.55346892560175</v>
      </c>
      <c r="J509" s="4">
        <f t="shared" si="54"/>
        <v>0.28905961048238282</v>
      </c>
      <c r="K509" s="4">
        <f t="shared" si="55"/>
        <v>0.16900261505875847</v>
      </c>
      <c r="L509" t="e">
        <f t="shared" si="56"/>
        <v>#N/A</v>
      </c>
      <c r="M509" t="e">
        <f t="shared" si="57"/>
        <v>#N/A</v>
      </c>
      <c r="N509">
        <f t="shared" si="58"/>
        <v>1</v>
      </c>
      <c r="O509">
        <f t="shared" si="59"/>
        <v>1</v>
      </c>
    </row>
    <row r="510" spans="1:15" x14ac:dyDescent="0.3">
      <c r="A510">
        <v>161</v>
      </c>
      <c r="B510">
        <v>0.93746757408368175</v>
      </c>
      <c r="C510">
        <v>0.49113437299722279</v>
      </c>
      <c r="D510" s="4">
        <f>-LN(B510)/D$3</f>
        <v>8.9684874138625456E-2</v>
      </c>
      <c r="E510" s="4">
        <f>-LN(C510)/B$4</f>
        <v>0.14813281594518524</v>
      </c>
      <c r="F510" s="8">
        <v>2</v>
      </c>
      <c r="G510" s="4">
        <v>150.11816322767478</v>
      </c>
      <c r="H510" s="4">
        <f>IF(G510&gt;MAX(I$8:I509),G510,MAX(I$8:I509))</f>
        <v>150.55346892560175</v>
      </c>
      <c r="I510" s="4">
        <f t="shared" si="53"/>
        <v>150.70160174154694</v>
      </c>
      <c r="J510" s="4">
        <f t="shared" si="54"/>
        <v>0.43530569792696383</v>
      </c>
      <c r="K510" s="4">
        <f t="shared" si="55"/>
        <v>0.14813281594518912</v>
      </c>
      <c r="L510" t="e">
        <f t="shared" si="56"/>
        <v>#N/A</v>
      </c>
      <c r="M510" t="e">
        <f t="shared" si="57"/>
        <v>#N/A</v>
      </c>
      <c r="N510">
        <f t="shared" si="58"/>
        <v>1</v>
      </c>
      <c r="O510">
        <f t="shared" si="59"/>
        <v>1</v>
      </c>
    </row>
    <row r="511" spans="1:15" x14ac:dyDescent="0.3">
      <c r="A511">
        <v>614</v>
      </c>
      <c r="B511">
        <v>8.6489455854976041E-2</v>
      </c>
      <c r="C511">
        <v>0.95855586413159577</v>
      </c>
      <c r="D511" s="4">
        <f>-LN(B511)/F$3</f>
        <v>1.0198886542103158</v>
      </c>
      <c r="E511" s="4">
        <f>-LN(C511)/F$4</f>
        <v>8.8182156925181825E-3</v>
      </c>
      <c r="F511" s="8">
        <v>3</v>
      </c>
      <c r="G511" s="4">
        <v>150.2054925761152</v>
      </c>
      <c r="H511" s="4">
        <f>IF(G511&gt;MAX(I$8:I510),G511,MAX(I$8:I510))</f>
        <v>150.70160174154694</v>
      </c>
      <c r="I511" s="4">
        <f t="shared" si="53"/>
        <v>150.71041995723945</v>
      </c>
      <c r="J511" s="4">
        <f t="shared" si="54"/>
        <v>0.49610916543173289</v>
      </c>
      <c r="K511" s="4">
        <f t="shared" si="55"/>
        <v>8.8182156925142863E-3</v>
      </c>
      <c r="L511" t="e">
        <f t="shared" si="56"/>
        <v>#N/A</v>
      </c>
      <c r="M511" t="e">
        <f t="shared" si="57"/>
        <v>#N/A</v>
      </c>
      <c r="N511">
        <f t="shared" si="58"/>
        <v>1</v>
      </c>
      <c r="O511">
        <f t="shared" si="59"/>
        <v>1</v>
      </c>
    </row>
    <row r="512" spans="1:15" x14ac:dyDescent="0.3">
      <c r="A512">
        <v>615</v>
      </c>
      <c r="B512">
        <v>0.58345286416211428</v>
      </c>
      <c r="C512">
        <v>0.31223487044892728</v>
      </c>
      <c r="D512" s="4">
        <f>-LN(B512)/F$3</f>
        <v>0.22449650488819839</v>
      </c>
      <c r="E512" s="4">
        <f>-LN(C512)/F$4</f>
        <v>0.2424999134325925</v>
      </c>
      <c r="F512" s="8">
        <v>3</v>
      </c>
      <c r="G512" s="4">
        <v>150.42998908100341</v>
      </c>
      <c r="H512" s="4">
        <f>IF(G512&gt;MAX(I$8:I511),G512,MAX(I$8:I511))</f>
        <v>150.71041995723945</v>
      </c>
      <c r="I512" s="4">
        <f t="shared" si="53"/>
        <v>150.95291987067205</v>
      </c>
      <c r="J512" s="4">
        <f t="shared" si="54"/>
        <v>0.28043087623603924</v>
      </c>
      <c r="K512" s="4">
        <f t="shared" si="55"/>
        <v>0.2424999134325958</v>
      </c>
      <c r="L512" t="e">
        <f t="shared" si="56"/>
        <v>#N/A</v>
      </c>
      <c r="M512" t="e">
        <f t="shared" si="57"/>
        <v>#N/A</v>
      </c>
      <c r="N512">
        <f t="shared" si="58"/>
        <v>1</v>
      </c>
      <c r="O512">
        <f t="shared" si="59"/>
        <v>1</v>
      </c>
    </row>
    <row r="513" spans="1:15" x14ac:dyDescent="0.3">
      <c r="A513">
        <v>616</v>
      </c>
      <c r="B513">
        <v>0.98345896786400955</v>
      </c>
      <c r="C513">
        <v>0.99041718802453693</v>
      </c>
      <c r="D513" s="4">
        <f>-LN(B513)/F$3</f>
        <v>6.9497343949982164E-3</v>
      </c>
      <c r="E513" s="4">
        <f>-LN(C513)/F$4</f>
        <v>2.0060463694625283E-3</v>
      </c>
      <c r="F513" s="8">
        <v>3</v>
      </c>
      <c r="G513" s="4">
        <v>150.43693881539841</v>
      </c>
      <c r="H513" s="4">
        <f>IF(G513&gt;MAX(I$8:I512),G513,MAX(I$8:I512))</f>
        <v>150.95291987067205</v>
      </c>
      <c r="I513" s="4">
        <f t="shared" si="53"/>
        <v>150.95492591704152</v>
      </c>
      <c r="J513" s="4">
        <f t="shared" si="54"/>
        <v>0.51598105527364169</v>
      </c>
      <c r="K513" s="4">
        <f t="shared" si="55"/>
        <v>2.0060463694733244E-3</v>
      </c>
      <c r="L513" t="e">
        <f t="shared" si="56"/>
        <v>#N/A</v>
      </c>
      <c r="M513" t="e">
        <f t="shared" si="57"/>
        <v>#N/A</v>
      </c>
      <c r="N513">
        <f t="shared" si="58"/>
        <v>1</v>
      </c>
      <c r="O513">
        <f t="shared" si="59"/>
        <v>1</v>
      </c>
    </row>
    <row r="514" spans="1:15" x14ac:dyDescent="0.3">
      <c r="A514">
        <v>617</v>
      </c>
      <c r="B514">
        <v>0.36042359691152687</v>
      </c>
      <c r="C514">
        <v>0.57542649616992703</v>
      </c>
      <c r="D514" s="4">
        <f>-LN(B514)/F$3</f>
        <v>0.42519803381832333</v>
      </c>
      <c r="E514" s="4">
        <f>-LN(C514)/F$4</f>
        <v>0.115134120971443</v>
      </c>
      <c r="F514" s="8">
        <v>3</v>
      </c>
      <c r="G514" s="4">
        <v>150.86213684921674</v>
      </c>
      <c r="H514" s="4">
        <f>IF(G514&gt;MAX(I$8:I513),G514,MAX(I$8:I513))</f>
        <v>150.95492591704152</v>
      </c>
      <c r="I514" s="4">
        <f t="shared" si="53"/>
        <v>151.07006003801297</v>
      </c>
      <c r="J514" s="4">
        <f t="shared" si="54"/>
        <v>9.2789067824782023E-2</v>
      </c>
      <c r="K514" s="4">
        <f t="shared" si="55"/>
        <v>0.11513412097144737</v>
      </c>
      <c r="L514" t="e">
        <f t="shared" si="56"/>
        <v>#N/A</v>
      </c>
      <c r="M514" t="e">
        <f t="shared" si="57"/>
        <v>#N/A</v>
      </c>
      <c r="N514">
        <f t="shared" si="58"/>
        <v>1</v>
      </c>
      <c r="O514">
        <f t="shared" si="59"/>
        <v>1</v>
      </c>
    </row>
    <row r="515" spans="1:15" x14ac:dyDescent="0.3">
      <c r="A515">
        <v>162</v>
      </c>
      <c r="B515">
        <v>0.50703451643421737</v>
      </c>
      <c r="C515">
        <v>0.58986175115207373</v>
      </c>
      <c r="D515" s="4">
        <f>-LN(B515)/D$3</f>
        <v>0.94330027493939861</v>
      </c>
      <c r="E515" s="4">
        <f>-LN(C515)/B$4</f>
        <v>0.1099723103376755</v>
      </c>
      <c r="F515" s="8">
        <v>2</v>
      </c>
      <c r="G515" s="4">
        <v>151.06146350261417</v>
      </c>
      <c r="H515" s="4">
        <f>IF(G515&gt;MAX(I$8:I514),G515,MAX(I$8:I514))</f>
        <v>151.07006003801297</v>
      </c>
      <c r="I515" s="4">
        <f t="shared" si="53"/>
        <v>151.18003234835064</v>
      </c>
      <c r="J515" s="4">
        <f t="shared" si="54"/>
        <v>8.5965353987944582E-3</v>
      </c>
      <c r="K515" s="4">
        <f t="shared" si="55"/>
        <v>0.10997231033766752</v>
      </c>
      <c r="L515" t="e">
        <f t="shared" si="56"/>
        <v>#N/A</v>
      </c>
      <c r="M515" t="e">
        <f t="shared" si="57"/>
        <v>#N/A</v>
      </c>
      <c r="N515">
        <f t="shared" si="58"/>
        <v>1</v>
      </c>
      <c r="O515">
        <f t="shared" si="59"/>
        <v>1</v>
      </c>
    </row>
    <row r="516" spans="1:15" x14ac:dyDescent="0.3">
      <c r="A516">
        <v>618</v>
      </c>
      <c r="B516">
        <v>0.250038148136845</v>
      </c>
      <c r="C516">
        <v>0.94958342234565263</v>
      </c>
      <c r="D516" s="4">
        <f>-LN(B516)/F$3</f>
        <v>0.57755907508898718</v>
      </c>
      <c r="E516" s="4">
        <f>-LN(C516)/F$4</f>
        <v>1.0777477781680341E-2</v>
      </c>
      <c r="F516" s="8">
        <v>3</v>
      </c>
      <c r="G516" s="4">
        <v>151.43969592430574</v>
      </c>
      <c r="H516" s="4">
        <f>IF(G516&gt;MAX(I$8:I515),G516,MAX(I$8:I515))</f>
        <v>151.43969592430574</v>
      </c>
      <c r="I516" s="4">
        <f t="shared" si="53"/>
        <v>151.45047340208743</v>
      </c>
      <c r="J516" s="4">
        <f t="shared" si="54"/>
        <v>0</v>
      </c>
      <c r="K516" s="4">
        <f t="shared" si="55"/>
        <v>1.0777477781687139E-2</v>
      </c>
      <c r="L516" t="e">
        <f t="shared" si="56"/>
        <v>#N/A</v>
      </c>
      <c r="M516" t="e">
        <f t="shared" si="57"/>
        <v>#N/A</v>
      </c>
      <c r="N516">
        <f t="shared" si="58"/>
        <v>1</v>
      </c>
      <c r="O516">
        <f t="shared" si="59"/>
        <v>1</v>
      </c>
    </row>
    <row r="517" spans="1:15" x14ac:dyDescent="0.3">
      <c r="A517">
        <v>619</v>
      </c>
      <c r="B517">
        <v>0.76516006958220162</v>
      </c>
      <c r="C517">
        <v>0.9761955626087222</v>
      </c>
      <c r="D517" s="4">
        <f>-LN(B517)/F$3</f>
        <v>0.11152926073315908</v>
      </c>
      <c r="E517" s="4">
        <f>-LN(C517)/F$4</f>
        <v>5.0192377323765355E-3</v>
      </c>
      <c r="F517" s="8">
        <v>3</v>
      </c>
      <c r="G517" s="4">
        <v>151.5512251850389</v>
      </c>
      <c r="H517" s="4">
        <f>IF(G517&gt;MAX(I$8:I516),G517,MAX(I$8:I516))</f>
        <v>151.5512251850389</v>
      </c>
      <c r="I517" s="4">
        <f t="shared" si="53"/>
        <v>151.55624442277127</v>
      </c>
      <c r="J517" s="4">
        <f t="shared" si="54"/>
        <v>0</v>
      </c>
      <c r="K517" s="4">
        <f t="shared" si="55"/>
        <v>5.0192377323696746E-3</v>
      </c>
      <c r="L517" t="e">
        <f t="shared" si="56"/>
        <v>#N/A</v>
      </c>
      <c r="M517" t="e">
        <f t="shared" si="57"/>
        <v>#N/A</v>
      </c>
      <c r="N517">
        <f t="shared" si="58"/>
        <v>1</v>
      </c>
      <c r="O517">
        <f t="shared" si="59"/>
        <v>1</v>
      </c>
    </row>
    <row r="518" spans="1:15" x14ac:dyDescent="0.3">
      <c r="A518">
        <v>163</v>
      </c>
      <c r="B518">
        <v>0.55714590899380478</v>
      </c>
      <c r="C518">
        <v>0.4987334818567461</v>
      </c>
      <c r="D518" s="4">
        <f>-LN(B518)/D$3</f>
        <v>0.81240016424100969</v>
      </c>
      <c r="E518" s="4">
        <f>-LN(C518)/B$4</f>
        <v>0.14493404800223567</v>
      </c>
      <c r="F518" s="8">
        <v>2</v>
      </c>
      <c r="G518" s="4">
        <v>151.87386366685519</v>
      </c>
      <c r="H518" s="4">
        <f>IF(G518&gt;MAX(I$8:I517),G518,MAX(I$8:I517))</f>
        <v>151.87386366685519</v>
      </c>
      <c r="I518" s="4">
        <f t="shared" si="53"/>
        <v>152.01879771485741</v>
      </c>
      <c r="J518" s="4">
        <f t="shared" si="54"/>
        <v>0</v>
      </c>
      <c r="K518" s="4">
        <f t="shared" si="55"/>
        <v>0.1449340480022272</v>
      </c>
      <c r="L518" t="e">
        <f t="shared" si="56"/>
        <v>#N/A</v>
      </c>
      <c r="M518" t="e">
        <f t="shared" si="57"/>
        <v>#N/A</v>
      </c>
      <c r="N518">
        <f t="shared" si="58"/>
        <v>1</v>
      </c>
      <c r="O518">
        <f t="shared" si="59"/>
        <v>1</v>
      </c>
    </row>
    <row r="519" spans="1:15" x14ac:dyDescent="0.3">
      <c r="A519">
        <v>620</v>
      </c>
      <c r="B519">
        <v>0.43107394634846036</v>
      </c>
      <c r="C519">
        <v>0.33936582537308879</v>
      </c>
      <c r="D519" s="4">
        <f>-LN(B519)/F$3</f>
        <v>0.35061484764197592</v>
      </c>
      <c r="E519" s="4">
        <f>-LN(C519)/F$4</f>
        <v>0.22514096303141884</v>
      </c>
      <c r="F519" s="8">
        <v>3</v>
      </c>
      <c r="G519" s="4">
        <v>151.90184003268087</v>
      </c>
      <c r="H519" s="4">
        <f>IF(G519&gt;MAX(I$8:I518),G519,MAX(I$8:I518))</f>
        <v>152.01879771485741</v>
      </c>
      <c r="I519" s="4">
        <f t="shared" si="53"/>
        <v>152.24393867788882</v>
      </c>
      <c r="J519" s="4">
        <f t="shared" si="54"/>
        <v>0.11695768217654745</v>
      </c>
      <c r="K519" s="4">
        <f t="shared" si="55"/>
        <v>0.22514096303140718</v>
      </c>
      <c r="L519" t="e">
        <f t="shared" si="56"/>
        <v>#N/A</v>
      </c>
      <c r="M519" t="e">
        <f t="shared" si="57"/>
        <v>#N/A</v>
      </c>
      <c r="N519">
        <f t="shared" si="58"/>
        <v>1</v>
      </c>
      <c r="O519">
        <f t="shared" si="59"/>
        <v>1</v>
      </c>
    </row>
    <row r="520" spans="1:15" x14ac:dyDescent="0.3">
      <c r="A520">
        <v>164</v>
      </c>
      <c r="B520">
        <v>0.78414258247627189</v>
      </c>
      <c r="C520">
        <v>0.62526322214423047</v>
      </c>
      <c r="D520" s="4">
        <f>-LN(B520)/D$3</f>
        <v>0.33772834689420678</v>
      </c>
      <c r="E520" s="4">
        <f>-LN(C520)/B$4</f>
        <v>9.7829700515838072E-2</v>
      </c>
      <c r="F520" s="8">
        <v>2</v>
      </c>
      <c r="G520" s="4">
        <v>152.2115920137494</v>
      </c>
      <c r="H520" s="4">
        <f>IF(G520&gt;MAX(I$8:I519),G520,MAX(I$8:I519))</f>
        <v>152.24393867788882</v>
      </c>
      <c r="I520" s="4">
        <f t="shared" si="53"/>
        <v>152.34176837840465</v>
      </c>
      <c r="J520" s="4">
        <f t="shared" si="54"/>
        <v>3.2346664139424774E-2</v>
      </c>
      <c r="K520" s="4">
        <f t="shared" si="55"/>
        <v>9.7829700515831064E-2</v>
      </c>
      <c r="L520" t="e">
        <f t="shared" si="56"/>
        <v>#N/A</v>
      </c>
      <c r="M520" t="e">
        <f t="shared" si="57"/>
        <v>#N/A</v>
      </c>
      <c r="N520">
        <f t="shared" si="58"/>
        <v>1</v>
      </c>
      <c r="O520">
        <f t="shared" si="59"/>
        <v>1</v>
      </c>
    </row>
    <row r="521" spans="1:15" x14ac:dyDescent="0.3">
      <c r="A521">
        <v>165</v>
      </c>
      <c r="B521">
        <v>0.50978118228705716</v>
      </c>
      <c r="C521">
        <v>0.78130436109500412</v>
      </c>
      <c r="D521" s="4">
        <f>-LN(B521)/D$3</f>
        <v>0.93579680510141461</v>
      </c>
      <c r="E521" s="4">
        <f>-LN(C521)/B$4</f>
        <v>5.1414687114718673E-2</v>
      </c>
      <c r="F521" s="8">
        <v>2</v>
      </c>
      <c r="G521" s="4">
        <v>153.1473888188508</v>
      </c>
      <c r="H521" s="4">
        <f>IF(G521&gt;MAX(I$8:I520),G521,MAX(I$8:I520))</f>
        <v>153.1473888188508</v>
      </c>
      <c r="I521" s="4">
        <f t="shared" si="53"/>
        <v>153.19880350596551</v>
      </c>
      <c r="J521" s="4">
        <f t="shared" si="54"/>
        <v>0</v>
      </c>
      <c r="K521" s="4">
        <f t="shared" si="55"/>
        <v>5.1414687114714752E-2</v>
      </c>
      <c r="L521" t="e">
        <f t="shared" si="56"/>
        <v>#N/A</v>
      </c>
      <c r="M521" t="e">
        <f t="shared" si="57"/>
        <v>#N/A</v>
      </c>
      <c r="N521">
        <f t="shared" si="58"/>
        <v>1</v>
      </c>
      <c r="O521">
        <f t="shared" si="59"/>
        <v>1</v>
      </c>
    </row>
    <row r="522" spans="1:15" x14ac:dyDescent="0.3">
      <c r="A522">
        <v>166</v>
      </c>
      <c r="B522">
        <v>0.9974059266945402</v>
      </c>
      <c r="C522">
        <v>0.92059083834345534</v>
      </c>
      <c r="D522" s="4">
        <f>-LN(B522)/D$3</f>
        <v>3.6075607550756241E-3</v>
      </c>
      <c r="E522" s="4">
        <f>-LN(C522)/B$4</f>
        <v>1.7237416558442027E-2</v>
      </c>
      <c r="F522" s="8">
        <v>2</v>
      </c>
      <c r="G522" s="4">
        <v>153.15099637960589</v>
      </c>
      <c r="H522" s="4">
        <f>IF(G522&gt;MAX(I$8:I521),G522,MAX(I$8:I521))</f>
        <v>153.19880350596551</v>
      </c>
      <c r="I522" s="4">
        <f t="shared" si="53"/>
        <v>153.21604092252394</v>
      </c>
      <c r="J522" s="4">
        <f t="shared" si="54"/>
        <v>4.7807126359629137E-2</v>
      </c>
      <c r="K522" s="4">
        <f t="shared" si="55"/>
        <v>1.7237416558430141E-2</v>
      </c>
      <c r="L522" t="e">
        <f t="shared" si="56"/>
        <v>#N/A</v>
      </c>
      <c r="M522" t="e">
        <f t="shared" si="57"/>
        <v>#N/A</v>
      </c>
      <c r="N522">
        <f t="shared" si="58"/>
        <v>1</v>
      </c>
      <c r="O522">
        <f t="shared" si="59"/>
        <v>1</v>
      </c>
    </row>
    <row r="523" spans="1:15" x14ac:dyDescent="0.3">
      <c r="A523">
        <v>621</v>
      </c>
      <c r="B523">
        <v>9.9795525986510827E-3</v>
      </c>
      <c r="C523">
        <v>0.75038911099581895</v>
      </c>
      <c r="D523" s="4">
        <f>-LN(B523)/F$3</f>
        <v>1.9196737581075545</v>
      </c>
      <c r="E523" s="4">
        <f>-LN(C523)/F$4</f>
        <v>5.9825706735100799E-2</v>
      </c>
      <c r="F523" s="8">
        <v>3</v>
      </c>
      <c r="G523" s="4">
        <v>153.82151379078843</v>
      </c>
      <c r="H523" s="4">
        <f>IF(G523&gt;MAX(I$8:I522),G523,MAX(I$8:I522))</f>
        <v>153.82151379078843</v>
      </c>
      <c r="I523" s="4">
        <f t="shared" ref="I523:I586" si="60">+H523+E523</f>
        <v>153.88133949752353</v>
      </c>
      <c r="J523" s="4">
        <f t="shared" ref="J523:J586" si="61">(H523-G523)*O523</f>
        <v>0</v>
      </c>
      <c r="K523" s="4">
        <f t="shared" ref="K523:K586" si="62">(I523-H523)*O523</f>
        <v>5.9825706735097128E-2</v>
      </c>
      <c r="L523" t="e">
        <f t="shared" ref="L523:L586" si="63">_xlfn.RANK.EQ(I523,I$8:I$507,1)</f>
        <v>#N/A</v>
      </c>
      <c r="M523" t="e">
        <f t="shared" ref="M523:M586" si="64">IF(L523=A523,0,1)</f>
        <v>#N/A</v>
      </c>
      <c r="N523">
        <f t="shared" ref="N523:N586" si="65">IF(G523&lt;B$2,1,0)</f>
        <v>1</v>
      </c>
      <c r="O523">
        <f t="shared" ref="O523:O586" si="66">IF(I523&lt;B$2,1,0)</f>
        <v>1</v>
      </c>
    </row>
    <row r="524" spans="1:15" x14ac:dyDescent="0.3">
      <c r="A524">
        <v>622</v>
      </c>
      <c r="B524">
        <v>0.41172521134067813</v>
      </c>
      <c r="C524">
        <v>2.6886806848353526E-2</v>
      </c>
      <c r="D524" s="4">
        <f>-LN(B524)/F$3</f>
        <v>0.36974963121523619</v>
      </c>
      <c r="E524" s="4">
        <f>-LN(C524)/F$4</f>
        <v>0.7533582425873343</v>
      </c>
      <c r="F524" s="8">
        <v>3</v>
      </c>
      <c r="G524" s="4">
        <v>154.19126342200366</v>
      </c>
      <c r="H524" s="4">
        <f>IF(G524&gt;MAX(I$8:I523),G524,MAX(I$8:I523))</f>
        <v>154.19126342200366</v>
      </c>
      <c r="I524" s="4">
        <f t="shared" si="60"/>
        <v>154.94462166459098</v>
      </c>
      <c r="J524" s="4">
        <f t="shared" si="61"/>
        <v>0</v>
      </c>
      <c r="K524" s="4">
        <f t="shared" si="62"/>
        <v>0.75335824258732487</v>
      </c>
      <c r="L524" t="e">
        <f t="shared" si="63"/>
        <v>#N/A</v>
      </c>
      <c r="M524" t="e">
        <f t="shared" si="64"/>
        <v>#N/A</v>
      </c>
      <c r="N524">
        <f t="shared" si="65"/>
        <v>1</v>
      </c>
      <c r="O524">
        <f t="shared" si="66"/>
        <v>1</v>
      </c>
    </row>
    <row r="525" spans="1:15" x14ac:dyDescent="0.3">
      <c r="A525">
        <v>623</v>
      </c>
      <c r="B525">
        <v>0.68514053773613692</v>
      </c>
      <c r="C525">
        <v>0.13483077486495559</v>
      </c>
      <c r="D525" s="4">
        <f>-LN(B525)/F$3</f>
        <v>0.15755470716040984</v>
      </c>
      <c r="E525" s="4">
        <f>-LN(C525)/F$4</f>
        <v>0.41744475132819198</v>
      </c>
      <c r="F525" s="8">
        <v>3</v>
      </c>
      <c r="G525" s="4">
        <v>154.34881812916407</v>
      </c>
      <c r="H525" s="4">
        <f>IF(G525&gt;MAX(I$8:I524),G525,MAX(I$8:I524))</f>
        <v>154.94462166459098</v>
      </c>
      <c r="I525" s="4">
        <f t="shared" si="60"/>
        <v>155.36206641591917</v>
      </c>
      <c r="J525" s="4">
        <f t="shared" si="61"/>
        <v>0.59580353542691</v>
      </c>
      <c r="K525" s="4">
        <f t="shared" si="62"/>
        <v>0.41744475132819048</v>
      </c>
      <c r="L525" t="e">
        <f t="shared" si="63"/>
        <v>#N/A</v>
      </c>
      <c r="M525" t="e">
        <f t="shared" si="64"/>
        <v>#N/A</v>
      </c>
      <c r="N525">
        <f t="shared" si="65"/>
        <v>1</v>
      </c>
      <c r="O525">
        <f t="shared" si="66"/>
        <v>1</v>
      </c>
    </row>
    <row r="526" spans="1:15" x14ac:dyDescent="0.3">
      <c r="A526">
        <v>167</v>
      </c>
      <c r="B526">
        <v>0.38801232947782832</v>
      </c>
      <c r="C526">
        <v>0.5374309518723106</v>
      </c>
      <c r="D526" s="4">
        <f>-LN(B526)/D$3</f>
        <v>1.3148863373042081</v>
      </c>
      <c r="E526" s="4">
        <f>-LN(C526)/B$4</f>
        <v>0.12936562268023585</v>
      </c>
      <c r="F526" s="8">
        <v>2</v>
      </c>
      <c r="G526" s="4">
        <v>154.4658827169101</v>
      </c>
      <c r="H526" s="4">
        <f>IF(G526&gt;MAX(I$8:I525),G526,MAX(I$8:I525))</f>
        <v>155.36206641591917</v>
      </c>
      <c r="I526" s="4">
        <f t="shared" si="60"/>
        <v>155.49143203859941</v>
      </c>
      <c r="J526" s="4">
        <f t="shared" si="61"/>
        <v>0.89618369900907169</v>
      </c>
      <c r="K526" s="4">
        <f t="shared" si="62"/>
        <v>0.12936562268023977</v>
      </c>
      <c r="L526" t="e">
        <f t="shared" si="63"/>
        <v>#N/A</v>
      </c>
      <c r="M526" t="e">
        <f t="shared" si="64"/>
        <v>#N/A</v>
      </c>
      <c r="N526">
        <f t="shared" si="65"/>
        <v>1</v>
      </c>
      <c r="O526">
        <f t="shared" si="66"/>
        <v>1</v>
      </c>
    </row>
    <row r="527" spans="1:15" x14ac:dyDescent="0.3">
      <c r="A527">
        <v>168</v>
      </c>
      <c r="B527">
        <v>0.61424604022339546</v>
      </c>
      <c r="C527">
        <v>0.51200903347880489</v>
      </c>
      <c r="D527" s="4">
        <f>-LN(B527)/F$3</f>
        <v>0.20306654755182757</v>
      </c>
      <c r="E527" s="4">
        <f>-LN(C527)/B$4</f>
        <v>0.13946104387187155</v>
      </c>
      <c r="F527" s="8">
        <v>2</v>
      </c>
      <c r="G527" s="4">
        <v>154.66894926446193</v>
      </c>
      <c r="H527" s="4">
        <f>IF(G527&gt;MAX(I$8:I526),G527,MAX(I$8:I526))</f>
        <v>155.49143203859941</v>
      </c>
      <c r="I527" s="4">
        <f t="shared" si="60"/>
        <v>155.63089308247129</v>
      </c>
      <c r="J527" s="4">
        <f t="shared" si="61"/>
        <v>0.82248277413748383</v>
      </c>
      <c r="K527" s="4">
        <f t="shared" si="62"/>
        <v>0.13946104387187575</v>
      </c>
      <c r="L527" t="e">
        <f t="shared" si="63"/>
        <v>#N/A</v>
      </c>
      <c r="M527" t="e">
        <f t="shared" si="64"/>
        <v>#N/A</v>
      </c>
      <c r="N527">
        <f t="shared" si="65"/>
        <v>1</v>
      </c>
      <c r="O527">
        <f t="shared" si="66"/>
        <v>1</v>
      </c>
    </row>
    <row r="528" spans="1:15" x14ac:dyDescent="0.3">
      <c r="A528">
        <v>36</v>
      </c>
      <c r="B528">
        <v>0.32755516220587788</v>
      </c>
      <c r="C528">
        <v>0.95516830957976018</v>
      </c>
      <c r="D528" s="4">
        <f>-LN(B528)/B$3</f>
        <v>4.6504116828077482</v>
      </c>
      <c r="E528" s="4">
        <f>-LN(C528)/B$4</f>
        <v>9.5557736733888708E-3</v>
      </c>
      <c r="F528" s="8">
        <v>1</v>
      </c>
      <c r="G528" s="4">
        <v>154.74581838286835</v>
      </c>
      <c r="H528" s="4">
        <f>IF(G528&gt;MAX(I$8:I527),G528,MAX(I$8:I527))</f>
        <v>155.63089308247129</v>
      </c>
      <c r="I528" s="4">
        <f t="shared" si="60"/>
        <v>155.64044885614467</v>
      </c>
      <c r="J528" s="4">
        <f t="shared" si="61"/>
        <v>0.88507469960293861</v>
      </c>
      <c r="K528" s="4">
        <f t="shared" si="62"/>
        <v>9.5557736733837828E-3</v>
      </c>
      <c r="L528" t="e">
        <f t="shared" si="63"/>
        <v>#N/A</v>
      </c>
      <c r="M528" t="e">
        <f t="shared" si="64"/>
        <v>#N/A</v>
      </c>
      <c r="N528">
        <f t="shared" si="65"/>
        <v>1</v>
      </c>
      <c r="O528">
        <f t="shared" si="66"/>
        <v>1</v>
      </c>
    </row>
    <row r="529" spans="1:15" x14ac:dyDescent="0.3">
      <c r="A529">
        <v>624</v>
      </c>
      <c r="B529">
        <v>0.24698629718924528</v>
      </c>
      <c r="C529">
        <v>9.9734488967558821E-2</v>
      </c>
      <c r="D529" s="4">
        <f>-LN(B529)/F$3</f>
        <v>0.58267600869153424</v>
      </c>
      <c r="E529" s="4">
        <f>-LN(C529)/F$4</f>
        <v>0.48025911132822724</v>
      </c>
      <c r="F529" s="8">
        <v>3</v>
      </c>
      <c r="G529" s="4">
        <v>154.93149413785559</v>
      </c>
      <c r="H529" s="4">
        <f>IF(G529&gt;MAX(I$8:I528),G529,MAX(I$8:I528))</f>
        <v>155.64044885614467</v>
      </c>
      <c r="I529" s="4">
        <f t="shared" si="60"/>
        <v>156.1207079674729</v>
      </c>
      <c r="J529" s="4">
        <f t="shared" si="61"/>
        <v>0.7089547182890783</v>
      </c>
      <c r="K529" s="4">
        <f t="shared" si="62"/>
        <v>0.4802591113282233</v>
      </c>
      <c r="L529" t="e">
        <f t="shared" si="63"/>
        <v>#N/A</v>
      </c>
      <c r="M529" t="e">
        <f t="shared" si="64"/>
        <v>#N/A</v>
      </c>
      <c r="N529">
        <f t="shared" si="65"/>
        <v>1</v>
      </c>
      <c r="O529">
        <f t="shared" si="66"/>
        <v>1</v>
      </c>
    </row>
    <row r="530" spans="1:15" x14ac:dyDescent="0.3">
      <c r="A530">
        <v>169</v>
      </c>
      <c r="B530">
        <v>0.36588641010773032</v>
      </c>
      <c r="C530">
        <v>0.82540360728782003</v>
      </c>
      <c r="D530" s="4">
        <f>-LN(B530)/F$3</f>
        <v>0.41893014526988764</v>
      </c>
      <c r="E530" s="4">
        <f>-LN(C530)/B$4</f>
        <v>3.9975581525433089E-2</v>
      </c>
      <c r="F530" s="8">
        <v>2</v>
      </c>
      <c r="G530" s="4">
        <v>155.08787940973181</v>
      </c>
      <c r="H530" s="4">
        <f>IF(G530&gt;MAX(I$8:I529),G530,MAX(I$8:I529))</f>
        <v>156.1207079674729</v>
      </c>
      <c r="I530" s="4">
        <f t="shared" si="60"/>
        <v>156.16068354899832</v>
      </c>
      <c r="J530" s="4">
        <f t="shared" si="61"/>
        <v>1.0328285577410838</v>
      </c>
      <c r="K530" s="4">
        <f t="shared" si="62"/>
        <v>3.9975581525425241E-2</v>
      </c>
      <c r="L530" t="e">
        <f t="shared" si="63"/>
        <v>#N/A</v>
      </c>
      <c r="M530" t="e">
        <f t="shared" si="64"/>
        <v>#N/A</v>
      </c>
      <c r="N530">
        <f t="shared" si="65"/>
        <v>1</v>
      </c>
      <c r="O530">
        <f t="shared" si="66"/>
        <v>1</v>
      </c>
    </row>
    <row r="531" spans="1:15" x14ac:dyDescent="0.3">
      <c r="A531">
        <v>625</v>
      </c>
      <c r="B531">
        <v>0.46150090029602953</v>
      </c>
      <c r="C531">
        <v>0.53563035981322671</v>
      </c>
      <c r="D531" s="4">
        <f>-LN(B531)/F$3</f>
        <v>0.32219636426548698</v>
      </c>
      <c r="E531" s="4">
        <f>-LN(C531)/F$4</f>
        <v>0.13006478813076952</v>
      </c>
      <c r="F531" s="8">
        <v>3</v>
      </c>
      <c r="G531" s="4">
        <v>155.25369050212109</v>
      </c>
      <c r="H531" s="4">
        <f>IF(G531&gt;MAX(I$8:I530),G531,MAX(I$8:I530))</f>
        <v>156.16068354899832</v>
      </c>
      <c r="I531" s="4">
        <f t="shared" si="60"/>
        <v>156.29074833712909</v>
      </c>
      <c r="J531" s="4">
        <f t="shared" si="61"/>
        <v>0.9069930468772327</v>
      </c>
      <c r="K531" s="4">
        <f t="shared" si="62"/>
        <v>0.13006478813076683</v>
      </c>
      <c r="L531" t="e">
        <f t="shared" si="63"/>
        <v>#N/A</v>
      </c>
      <c r="M531" t="e">
        <f t="shared" si="64"/>
        <v>#N/A</v>
      </c>
      <c r="N531">
        <f t="shared" si="65"/>
        <v>1</v>
      </c>
      <c r="O531">
        <f t="shared" si="66"/>
        <v>1</v>
      </c>
    </row>
    <row r="532" spans="1:15" x14ac:dyDescent="0.3">
      <c r="A532">
        <v>170</v>
      </c>
      <c r="B532">
        <v>0.44630268257698297</v>
      </c>
      <c r="C532">
        <v>0.53679006317331457</v>
      </c>
      <c r="D532" s="4">
        <f>-LN(B532)/F$3</f>
        <v>0.33614912360893862</v>
      </c>
      <c r="E532" s="4">
        <f>-LN(C532)/B$4</f>
        <v>0.129614209317304</v>
      </c>
      <c r="F532" s="8">
        <v>2</v>
      </c>
      <c r="G532" s="4">
        <v>155.42402853334076</v>
      </c>
      <c r="H532" s="4">
        <f>IF(G532&gt;MAX(I$8:I531),G532,MAX(I$8:I531))</f>
        <v>156.29074833712909</v>
      </c>
      <c r="I532" s="4">
        <f t="shared" si="60"/>
        <v>156.4203625464464</v>
      </c>
      <c r="J532" s="4">
        <f t="shared" si="61"/>
        <v>0.86671980378832814</v>
      </c>
      <c r="K532" s="4">
        <f t="shared" si="62"/>
        <v>0.12961420931731027</v>
      </c>
      <c r="L532" t="e">
        <f t="shared" si="63"/>
        <v>#N/A</v>
      </c>
      <c r="M532" t="e">
        <f t="shared" si="64"/>
        <v>#N/A</v>
      </c>
      <c r="N532">
        <f t="shared" si="65"/>
        <v>1</v>
      </c>
      <c r="O532">
        <f t="shared" si="66"/>
        <v>1</v>
      </c>
    </row>
    <row r="533" spans="1:15" x14ac:dyDescent="0.3">
      <c r="A533">
        <v>171</v>
      </c>
      <c r="B533">
        <v>0.81963560899685661</v>
      </c>
      <c r="C533">
        <v>0.8596453749198889</v>
      </c>
      <c r="D533" s="4">
        <f>-LN(B533)/F$3</f>
        <v>8.287309031737243E-2</v>
      </c>
      <c r="E533" s="4">
        <f>-LN(C533)/B$4</f>
        <v>3.1507360316769886E-2</v>
      </c>
      <c r="F533" s="8">
        <v>2</v>
      </c>
      <c r="G533" s="4">
        <v>155.50690162365814</v>
      </c>
      <c r="H533" s="4">
        <f>IF(G533&gt;MAX(I$8:I532),G533,MAX(I$8:I532))</f>
        <v>156.4203625464464</v>
      </c>
      <c r="I533" s="4">
        <f t="shared" si="60"/>
        <v>156.45186990676316</v>
      </c>
      <c r="J533" s="4">
        <f t="shared" si="61"/>
        <v>0.91346092278826063</v>
      </c>
      <c r="K533" s="4">
        <f t="shared" si="62"/>
        <v>3.1507360316766153E-2</v>
      </c>
      <c r="L533" t="e">
        <f t="shared" si="63"/>
        <v>#N/A</v>
      </c>
      <c r="M533" t="e">
        <f t="shared" si="64"/>
        <v>#N/A</v>
      </c>
      <c r="N533">
        <f t="shared" si="65"/>
        <v>1</v>
      </c>
      <c r="O533">
        <f t="shared" si="66"/>
        <v>1</v>
      </c>
    </row>
    <row r="534" spans="1:15" x14ac:dyDescent="0.3">
      <c r="A534">
        <v>626</v>
      </c>
      <c r="B534">
        <v>0.47856074709311197</v>
      </c>
      <c r="C534">
        <v>0.14569536423841059</v>
      </c>
      <c r="D534" s="4">
        <f>-LN(B534)/F$3</f>
        <v>0.30707171790598015</v>
      </c>
      <c r="E534" s="4">
        <f>-LN(C534)/F$4</f>
        <v>0.40129945488679342</v>
      </c>
      <c r="F534" s="8">
        <v>3</v>
      </c>
      <c r="G534" s="4">
        <v>155.56076222002707</v>
      </c>
      <c r="H534" s="4">
        <f>IF(G534&gt;MAX(I$8:I533),G534,MAX(I$8:I533))</f>
        <v>156.45186990676316</v>
      </c>
      <c r="I534" s="4">
        <f t="shared" si="60"/>
        <v>156.85316936164995</v>
      </c>
      <c r="J534" s="4">
        <f t="shared" si="61"/>
        <v>0.89110768673609186</v>
      </c>
      <c r="K534" s="4">
        <f t="shared" si="62"/>
        <v>0.40129945488678231</v>
      </c>
      <c r="L534" t="e">
        <f t="shared" si="63"/>
        <v>#N/A</v>
      </c>
      <c r="M534" t="e">
        <f t="shared" si="64"/>
        <v>#N/A</v>
      </c>
      <c r="N534">
        <f t="shared" si="65"/>
        <v>1</v>
      </c>
      <c r="O534">
        <f t="shared" si="66"/>
        <v>1</v>
      </c>
    </row>
    <row r="535" spans="1:15" x14ac:dyDescent="0.3">
      <c r="A535">
        <v>627</v>
      </c>
      <c r="B535">
        <v>0.8630939664906766</v>
      </c>
      <c r="C535">
        <v>0.33323160496841336</v>
      </c>
      <c r="D535" s="4">
        <f>-LN(B535)/F$3</f>
        <v>6.1346545954634936E-2</v>
      </c>
      <c r="E535" s="4">
        <f>-LN(C535)/F$4</f>
        <v>0.22894115007110782</v>
      </c>
      <c r="F535" s="8">
        <v>3</v>
      </c>
      <c r="G535" s="4">
        <v>155.62210876598172</v>
      </c>
      <c r="H535" s="4">
        <f>IF(G535&gt;MAX(I$8:I534),G535,MAX(I$8:I534))</f>
        <v>156.85316936164995</v>
      </c>
      <c r="I535" s="4">
        <f t="shared" si="60"/>
        <v>157.08211051172105</v>
      </c>
      <c r="J535" s="4">
        <f t="shared" si="61"/>
        <v>1.2310605956682252</v>
      </c>
      <c r="K535" s="4">
        <f t="shared" si="62"/>
        <v>0.22894115007110827</v>
      </c>
      <c r="L535" t="e">
        <f t="shared" si="63"/>
        <v>#N/A</v>
      </c>
      <c r="M535" t="e">
        <f t="shared" si="64"/>
        <v>#N/A</v>
      </c>
      <c r="N535">
        <f t="shared" si="65"/>
        <v>1</v>
      </c>
      <c r="O535">
        <f t="shared" si="66"/>
        <v>1</v>
      </c>
    </row>
    <row r="536" spans="1:15" x14ac:dyDescent="0.3">
      <c r="A536">
        <v>172</v>
      </c>
      <c r="B536">
        <v>0.49421674245429853</v>
      </c>
      <c r="C536">
        <v>0.78511917477950377</v>
      </c>
      <c r="D536" s="4">
        <f>-LN(B536)/F$3</f>
        <v>0.29365879504555181</v>
      </c>
      <c r="E536" s="4">
        <f>-LN(C536)/B$4</f>
        <v>5.0399949524317318E-2</v>
      </c>
      <c r="F536" s="8">
        <v>2</v>
      </c>
      <c r="G536" s="4">
        <v>155.8005604187037</v>
      </c>
      <c r="H536" s="4">
        <f>IF(G536&gt;MAX(I$8:I535),G536,MAX(I$8:I535))</f>
        <v>157.08211051172105</v>
      </c>
      <c r="I536" s="4">
        <f t="shared" si="60"/>
        <v>157.13251046124537</v>
      </c>
      <c r="J536" s="4">
        <f t="shared" si="61"/>
        <v>1.2815500930173584</v>
      </c>
      <c r="K536" s="4">
        <f t="shared" si="62"/>
        <v>5.0399949524319254E-2</v>
      </c>
      <c r="L536" t="e">
        <f t="shared" si="63"/>
        <v>#N/A</v>
      </c>
      <c r="M536" t="e">
        <f t="shared" si="64"/>
        <v>#N/A</v>
      </c>
      <c r="N536">
        <f t="shared" si="65"/>
        <v>1</v>
      </c>
      <c r="O536">
        <f t="shared" si="66"/>
        <v>1</v>
      </c>
    </row>
    <row r="537" spans="1:15" x14ac:dyDescent="0.3">
      <c r="A537">
        <v>628</v>
      </c>
      <c r="B537">
        <v>0.65010528885769214</v>
      </c>
      <c r="C537">
        <v>0.90450758384960483</v>
      </c>
      <c r="D537" s="4">
        <f>-LN(B537)/F$3</f>
        <v>0.17942539431344706</v>
      </c>
      <c r="E537" s="4">
        <f>-LN(C537)/F$4</f>
        <v>2.0909289501095846E-2</v>
      </c>
      <c r="F537" s="8">
        <v>3</v>
      </c>
      <c r="G537" s="4">
        <v>155.80153416029518</v>
      </c>
      <c r="H537" s="4">
        <f>IF(G537&gt;MAX(I$8:I536),G537,MAX(I$8:I536))</f>
        <v>157.13251046124537</v>
      </c>
      <c r="I537" s="4">
        <f t="shared" si="60"/>
        <v>157.15341975074648</v>
      </c>
      <c r="J537" s="4">
        <f t="shared" si="61"/>
        <v>1.3309763009501978</v>
      </c>
      <c r="K537" s="4">
        <f t="shared" si="62"/>
        <v>2.0909289501105377E-2</v>
      </c>
      <c r="L537" t="e">
        <f t="shared" si="63"/>
        <v>#N/A</v>
      </c>
      <c r="M537" t="e">
        <f t="shared" si="64"/>
        <v>#N/A</v>
      </c>
      <c r="N537">
        <f t="shared" si="65"/>
        <v>1</v>
      </c>
      <c r="O537">
        <f t="shared" si="66"/>
        <v>1</v>
      </c>
    </row>
    <row r="538" spans="1:15" x14ac:dyDescent="0.3">
      <c r="A538">
        <v>173</v>
      </c>
      <c r="B538">
        <v>0.67204809717093417</v>
      </c>
      <c r="C538">
        <v>3.1037324137089144E-2</v>
      </c>
      <c r="D538" s="4">
        <f>-LN(B538)/F$3</f>
        <v>0.16559390327049656</v>
      </c>
      <c r="E538" s="4">
        <f>-LN(C538)/B$4</f>
        <v>0.72345099881392172</v>
      </c>
      <c r="F538" s="8">
        <v>2</v>
      </c>
      <c r="G538" s="4">
        <v>155.96615432197419</v>
      </c>
      <c r="H538" s="4">
        <f>IF(G538&gt;MAX(I$8:I537),G538,MAX(I$8:I537))</f>
        <v>157.15341975074648</v>
      </c>
      <c r="I538" s="4">
        <f t="shared" si="60"/>
        <v>157.8768707495604</v>
      </c>
      <c r="J538" s="4">
        <f t="shared" si="61"/>
        <v>1.1872654287722924</v>
      </c>
      <c r="K538" s="4">
        <f t="shared" si="62"/>
        <v>0.72345099881391661</v>
      </c>
      <c r="L538" t="e">
        <f t="shared" si="63"/>
        <v>#N/A</v>
      </c>
      <c r="M538" t="e">
        <f t="shared" si="64"/>
        <v>#N/A</v>
      </c>
      <c r="N538">
        <f t="shared" si="65"/>
        <v>1</v>
      </c>
      <c r="O538">
        <f t="shared" si="66"/>
        <v>1</v>
      </c>
    </row>
    <row r="539" spans="1:15" x14ac:dyDescent="0.3">
      <c r="A539">
        <v>629</v>
      </c>
      <c r="B539">
        <v>0.22473830378124332</v>
      </c>
      <c r="C539">
        <v>0.72826319162572095</v>
      </c>
      <c r="D539" s="4">
        <f>-LN(B539)/F$3</f>
        <v>0.62200777000100649</v>
      </c>
      <c r="E539" s="4">
        <f>-LN(C539)/F$4</f>
        <v>6.6060993575451574E-2</v>
      </c>
      <c r="F539" s="8">
        <v>3</v>
      </c>
      <c r="G539" s="4">
        <v>156.42354193029618</v>
      </c>
      <c r="H539" s="4">
        <f>IF(G539&gt;MAX(I$8:I538),G539,MAX(I$8:I538))</f>
        <v>157.8768707495604</v>
      </c>
      <c r="I539" s="4">
        <f t="shared" si="60"/>
        <v>157.94293174313586</v>
      </c>
      <c r="J539" s="4">
        <f t="shared" si="61"/>
        <v>1.4533288192642146</v>
      </c>
      <c r="K539" s="4">
        <f t="shared" si="62"/>
        <v>6.6060993575462135E-2</v>
      </c>
      <c r="L539" t="e">
        <f t="shared" si="63"/>
        <v>#N/A</v>
      </c>
      <c r="M539" t="e">
        <f t="shared" si="64"/>
        <v>#N/A</v>
      </c>
      <c r="N539">
        <f t="shared" si="65"/>
        <v>1</v>
      </c>
      <c r="O539">
        <f t="shared" si="66"/>
        <v>1</v>
      </c>
    </row>
    <row r="540" spans="1:15" x14ac:dyDescent="0.3">
      <c r="A540">
        <v>630</v>
      </c>
      <c r="B540">
        <v>0.92172002319406721</v>
      </c>
      <c r="C540">
        <v>0.32734153263954591</v>
      </c>
      <c r="D540" s="4">
        <f>-LN(B540)/F$3</f>
        <v>3.3964068341520597E-2</v>
      </c>
      <c r="E540" s="4">
        <f>-LN(C540)/F$4</f>
        <v>0.23265650225260695</v>
      </c>
      <c r="F540" s="8">
        <v>3</v>
      </c>
      <c r="G540" s="4">
        <v>156.45750599863771</v>
      </c>
      <c r="H540" s="4">
        <f>IF(G540&gt;MAX(I$8:I539),G540,MAX(I$8:I539))</f>
        <v>157.94293174313586</v>
      </c>
      <c r="I540" s="4">
        <f t="shared" si="60"/>
        <v>158.17558824538847</v>
      </c>
      <c r="J540" s="4">
        <f t="shared" si="61"/>
        <v>1.4854257444981442</v>
      </c>
      <c r="K540" s="4">
        <f t="shared" si="62"/>
        <v>0.2326565022526097</v>
      </c>
      <c r="L540" t="e">
        <f t="shared" si="63"/>
        <v>#N/A</v>
      </c>
      <c r="M540" t="e">
        <f t="shared" si="64"/>
        <v>#N/A</v>
      </c>
      <c r="N540">
        <f t="shared" si="65"/>
        <v>1</v>
      </c>
      <c r="O540">
        <f t="shared" si="66"/>
        <v>1</v>
      </c>
    </row>
    <row r="541" spans="1:15" x14ac:dyDescent="0.3">
      <c r="A541">
        <v>174</v>
      </c>
      <c r="B541">
        <v>0.27744376964629047</v>
      </c>
      <c r="C541">
        <v>0.61238441114535969</v>
      </c>
      <c r="D541" s="4">
        <f>-LN(B541)/F$3</f>
        <v>0.53422374926396909</v>
      </c>
      <c r="E541" s="4">
        <f>-LN(C541)/B$4</f>
        <v>0.10216563976454704</v>
      </c>
      <c r="F541" s="8">
        <v>2</v>
      </c>
      <c r="G541" s="4">
        <v>156.50037807123815</v>
      </c>
      <c r="H541" s="4">
        <f>IF(G541&gt;MAX(I$8:I540),G541,MAX(I$8:I540))</f>
        <v>158.17558824538847</v>
      </c>
      <c r="I541" s="4">
        <f t="shared" si="60"/>
        <v>158.277753885153</v>
      </c>
      <c r="J541" s="4">
        <f t="shared" si="61"/>
        <v>1.6752101741503225</v>
      </c>
      <c r="K541" s="4">
        <f t="shared" si="62"/>
        <v>0.10216563976453585</v>
      </c>
      <c r="L541" t="e">
        <f t="shared" si="63"/>
        <v>#N/A</v>
      </c>
      <c r="M541" t="e">
        <f t="shared" si="64"/>
        <v>#N/A</v>
      </c>
      <c r="N541">
        <f t="shared" si="65"/>
        <v>1</v>
      </c>
      <c r="O541">
        <f t="shared" si="66"/>
        <v>1</v>
      </c>
    </row>
    <row r="542" spans="1:15" x14ac:dyDescent="0.3">
      <c r="A542">
        <v>631</v>
      </c>
      <c r="B542">
        <v>0.38410596026490068</v>
      </c>
      <c r="C542">
        <v>0.7695852534562212</v>
      </c>
      <c r="D542" s="4">
        <f>-LN(B542)/F$3</f>
        <v>0.39868201094521044</v>
      </c>
      <c r="E542" s="4">
        <f>-LN(C542)/F$4</f>
        <v>5.4563237734105097E-2</v>
      </c>
      <c r="F542" s="8">
        <v>3</v>
      </c>
      <c r="G542" s="4">
        <v>156.85618800958292</v>
      </c>
      <c r="H542" s="4">
        <f>IF(G542&gt;MAX(I$8:I541),G542,MAX(I$8:I541))</f>
        <v>158.277753885153</v>
      </c>
      <c r="I542" s="4">
        <f t="shared" si="60"/>
        <v>158.3323171228871</v>
      </c>
      <c r="J542" s="4">
        <f t="shared" si="61"/>
        <v>1.4215658755700815</v>
      </c>
      <c r="K542" s="4">
        <f t="shared" si="62"/>
        <v>5.4563237734100767E-2</v>
      </c>
      <c r="L542" t="e">
        <f t="shared" si="63"/>
        <v>#N/A</v>
      </c>
      <c r="M542" t="e">
        <f t="shared" si="64"/>
        <v>#N/A</v>
      </c>
      <c r="N542">
        <f t="shared" si="65"/>
        <v>1</v>
      </c>
      <c r="O542">
        <f t="shared" si="66"/>
        <v>1</v>
      </c>
    </row>
    <row r="543" spans="1:15" x14ac:dyDescent="0.3">
      <c r="A543">
        <v>175</v>
      </c>
      <c r="B543">
        <v>0.31373027741325116</v>
      </c>
      <c r="C543">
        <v>0.25247962889492476</v>
      </c>
      <c r="D543" s="4">
        <f>-LN(B543)/F$3</f>
        <v>0.48300902139426155</v>
      </c>
      <c r="E543" s="4">
        <f>-LN(C543)/B$4</f>
        <v>0.28675514815941688</v>
      </c>
      <c r="F543" s="8">
        <v>2</v>
      </c>
      <c r="G543" s="4">
        <v>156.9833870926324</v>
      </c>
      <c r="H543" s="4">
        <f>IF(G543&gt;MAX(I$8:I542),G543,MAX(I$8:I542))</f>
        <v>158.3323171228871</v>
      </c>
      <c r="I543" s="4">
        <f t="shared" si="60"/>
        <v>158.61907227104652</v>
      </c>
      <c r="J543" s="4">
        <f t="shared" si="61"/>
        <v>1.3489300302547065</v>
      </c>
      <c r="K543" s="4">
        <f t="shared" si="62"/>
        <v>0.28675514815941483</v>
      </c>
      <c r="L543" t="e">
        <f t="shared" si="63"/>
        <v>#N/A</v>
      </c>
      <c r="M543" t="e">
        <f t="shared" si="64"/>
        <v>#N/A</v>
      </c>
      <c r="N543">
        <f t="shared" si="65"/>
        <v>1</v>
      </c>
      <c r="O543">
        <f t="shared" si="66"/>
        <v>1</v>
      </c>
    </row>
    <row r="544" spans="1:15" x14ac:dyDescent="0.3">
      <c r="A544">
        <v>632</v>
      </c>
      <c r="B544">
        <v>0.38926358836634417</v>
      </c>
      <c r="C544">
        <v>0.8724021118808557</v>
      </c>
      <c r="D544" s="4">
        <f>-LN(B544)/F$3</f>
        <v>0.39312439990811343</v>
      </c>
      <c r="E544" s="4">
        <f>-LN(C544)/F$4</f>
        <v>2.8438504976317378E-2</v>
      </c>
      <c r="F544" s="8">
        <v>3</v>
      </c>
      <c r="G544" s="4">
        <v>157.24931240949104</v>
      </c>
      <c r="H544" s="4">
        <f>IF(G544&gt;MAX(I$8:I543),G544,MAX(I$8:I543))</f>
        <v>158.61907227104652</v>
      </c>
      <c r="I544" s="4">
        <f t="shared" si="60"/>
        <v>158.64751077602284</v>
      </c>
      <c r="J544" s="4">
        <f t="shared" si="61"/>
        <v>1.3697598615554796</v>
      </c>
      <c r="K544" s="4">
        <f t="shared" si="62"/>
        <v>2.843850497632161E-2</v>
      </c>
      <c r="L544" t="e">
        <f t="shared" si="63"/>
        <v>#N/A</v>
      </c>
      <c r="M544" t="e">
        <f t="shared" si="64"/>
        <v>#N/A</v>
      </c>
      <c r="N544">
        <f t="shared" si="65"/>
        <v>1</v>
      </c>
      <c r="O544">
        <f t="shared" si="66"/>
        <v>1</v>
      </c>
    </row>
    <row r="545" spans="1:15" x14ac:dyDescent="0.3">
      <c r="A545">
        <v>176</v>
      </c>
      <c r="B545">
        <v>0.34031189916684468</v>
      </c>
      <c r="C545">
        <v>0.65587328714865567</v>
      </c>
      <c r="D545" s="4">
        <f>-LN(B545)/F$3</f>
        <v>0.44912197141250926</v>
      </c>
      <c r="E545" s="4">
        <f>-LN(C545)/B$4</f>
        <v>8.787243094378705E-2</v>
      </c>
      <c r="F545" s="8">
        <v>2</v>
      </c>
      <c r="G545" s="4">
        <v>157.43250906404489</v>
      </c>
      <c r="H545" s="4">
        <f>IF(G545&gt;MAX(I$8:I544),G545,MAX(I$8:I544))</f>
        <v>158.64751077602284</v>
      </c>
      <c r="I545" s="4">
        <f t="shared" si="60"/>
        <v>158.73538320696662</v>
      </c>
      <c r="J545" s="4">
        <f t="shared" si="61"/>
        <v>1.2150017119779477</v>
      </c>
      <c r="K545" s="4">
        <f t="shared" si="62"/>
        <v>8.7872430943775726E-2</v>
      </c>
      <c r="L545" t="e">
        <f t="shared" si="63"/>
        <v>#N/A</v>
      </c>
      <c r="M545" t="e">
        <f t="shared" si="64"/>
        <v>#N/A</v>
      </c>
      <c r="N545">
        <f t="shared" si="65"/>
        <v>1</v>
      </c>
      <c r="O545">
        <f t="shared" si="66"/>
        <v>1</v>
      </c>
    </row>
    <row r="546" spans="1:15" x14ac:dyDescent="0.3">
      <c r="A546">
        <v>633</v>
      </c>
      <c r="B546">
        <v>0.53987243263039031</v>
      </c>
      <c r="C546">
        <v>0.33176671651356548</v>
      </c>
      <c r="D546" s="4">
        <f>-LN(B546)/F$3</f>
        <v>0.25684266800064709</v>
      </c>
      <c r="E546" s="4">
        <f>-LN(C546)/F$4</f>
        <v>0.22985900378153823</v>
      </c>
      <c r="F546" s="8">
        <v>3</v>
      </c>
      <c r="G546" s="4">
        <v>157.50615507749168</v>
      </c>
      <c r="H546" s="4">
        <f>IF(G546&gt;MAX(I$8:I545),G546,MAX(I$8:I545))</f>
        <v>158.73538320696662</v>
      </c>
      <c r="I546" s="4">
        <f t="shared" si="60"/>
        <v>158.96524221074816</v>
      </c>
      <c r="J546" s="4">
        <f t="shared" si="61"/>
        <v>1.229228129474933</v>
      </c>
      <c r="K546" s="4">
        <f t="shared" si="62"/>
        <v>0.22985900378154156</v>
      </c>
      <c r="L546" t="e">
        <f t="shared" si="63"/>
        <v>#N/A</v>
      </c>
      <c r="M546" t="e">
        <f t="shared" si="64"/>
        <v>#N/A</v>
      </c>
      <c r="N546">
        <f t="shared" si="65"/>
        <v>1</v>
      </c>
      <c r="O546">
        <f t="shared" si="66"/>
        <v>1</v>
      </c>
    </row>
    <row r="547" spans="1:15" x14ac:dyDescent="0.3">
      <c r="A547">
        <v>177</v>
      </c>
      <c r="B547">
        <v>0.27573473311563462</v>
      </c>
      <c r="C547">
        <v>0.54628131962034976</v>
      </c>
      <c r="D547" s="4">
        <f>-LN(B547)/F$3</f>
        <v>0.53679832805377292</v>
      </c>
      <c r="E547" s="4">
        <f>-LN(C547)/B$4</f>
        <v>0.12596274969302865</v>
      </c>
      <c r="F547" s="8">
        <v>2</v>
      </c>
      <c r="G547" s="4">
        <v>157.96930739209867</v>
      </c>
      <c r="H547" s="4">
        <f>IF(G547&gt;MAX(I$8:I546),G547,MAX(I$8:I546))</f>
        <v>158.96524221074816</v>
      </c>
      <c r="I547" s="4">
        <f t="shared" si="60"/>
        <v>159.09120496044119</v>
      </c>
      <c r="J547" s="4">
        <f t="shared" si="61"/>
        <v>0.99593481864948785</v>
      </c>
      <c r="K547" s="4">
        <f t="shared" si="62"/>
        <v>0.12596274969303067</v>
      </c>
      <c r="L547" t="e">
        <f t="shared" si="63"/>
        <v>#N/A</v>
      </c>
      <c r="M547" t="e">
        <f t="shared" si="64"/>
        <v>#N/A</v>
      </c>
      <c r="N547">
        <f t="shared" si="65"/>
        <v>1</v>
      </c>
      <c r="O547">
        <f t="shared" si="66"/>
        <v>1</v>
      </c>
    </row>
    <row r="548" spans="1:15" x14ac:dyDescent="0.3">
      <c r="A548">
        <v>178</v>
      </c>
      <c r="B548">
        <v>0.65974913785210731</v>
      </c>
      <c r="C548">
        <v>0.8580584124271371</v>
      </c>
      <c r="D548" s="4">
        <f>-LN(B548)/F$3</f>
        <v>0.17328983765801484</v>
      </c>
      <c r="E548" s="4">
        <f>-LN(C548)/B$4</f>
        <v>3.1892312929080804E-2</v>
      </c>
      <c r="F548" s="8">
        <v>2</v>
      </c>
      <c r="G548" s="4">
        <v>158.14259722975669</v>
      </c>
      <c r="H548" s="4">
        <f>IF(G548&gt;MAX(I$8:I547),G548,MAX(I$8:I547))</f>
        <v>159.09120496044119</v>
      </c>
      <c r="I548" s="4">
        <f t="shared" si="60"/>
        <v>159.12309727337026</v>
      </c>
      <c r="J548" s="4">
        <f t="shared" si="61"/>
        <v>0.94860773068450044</v>
      </c>
      <c r="K548" s="4">
        <f t="shared" si="62"/>
        <v>3.1892312929073796E-2</v>
      </c>
      <c r="L548" t="e">
        <f t="shared" si="63"/>
        <v>#N/A</v>
      </c>
      <c r="M548" t="e">
        <f t="shared" si="64"/>
        <v>#N/A</v>
      </c>
      <c r="N548">
        <f t="shared" si="65"/>
        <v>1</v>
      </c>
      <c r="O548">
        <f t="shared" si="66"/>
        <v>1</v>
      </c>
    </row>
    <row r="549" spans="1:15" x14ac:dyDescent="0.3">
      <c r="A549">
        <v>179</v>
      </c>
      <c r="B549">
        <v>0.72939237647633293</v>
      </c>
      <c r="C549">
        <v>0.61958677938169504</v>
      </c>
      <c r="D549" s="4">
        <f>-LN(B549)/F$3</f>
        <v>0.13147643851490909</v>
      </c>
      <c r="E549" s="4">
        <f>-LN(C549)/B$4</f>
        <v>9.9729689168959884E-2</v>
      </c>
      <c r="F549" s="8">
        <v>2</v>
      </c>
      <c r="G549" s="4">
        <v>158.2740736682716</v>
      </c>
      <c r="H549" s="4">
        <f>IF(G549&gt;MAX(I$8:I548),G549,MAX(I$8:I548))</f>
        <v>159.12309727337026</v>
      </c>
      <c r="I549" s="4">
        <f t="shared" si="60"/>
        <v>159.22282696253922</v>
      </c>
      <c r="J549" s="4">
        <f t="shared" si="61"/>
        <v>0.84902360509866526</v>
      </c>
      <c r="K549" s="4">
        <f t="shared" si="62"/>
        <v>9.9729689168952973E-2</v>
      </c>
      <c r="L549" t="e">
        <f t="shared" si="63"/>
        <v>#N/A</v>
      </c>
      <c r="M549" t="e">
        <f t="shared" si="64"/>
        <v>#N/A</v>
      </c>
      <c r="N549">
        <f t="shared" si="65"/>
        <v>1</v>
      </c>
      <c r="O549">
        <f t="shared" si="66"/>
        <v>1</v>
      </c>
    </row>
    <row r="550" spans="1:15" x14ac:dyDescent="0.3">
      <c r="A550">
        <v>180</v>
      </c>
      <c r="B550">
        <v>0.97796563615832999</v>
      </c>
      <c r="C550">
        <v>0.80657368694112974</v>
      </c>
      <c r="D550" s="4">
        <f>-LN(B550)/F$3</f>
        <v>9.2836443404402929E-3</v>
      </c>
      <c r="E550" s="4">
        <f>-LN(C550)/B$4</f>
        <v>4.4783337346979285E-2</v>
      </c>
      <c r="F550" s="8">
        <v>2</v>
      </c>
      <c r="G550" s="4">
        <v>158.28335731261203</v>
      </c>
      <c r="H550" s="4">
        <f>IF(G550&gt;MAX(I$8:I549),G550,MAX(I$8:I549))</f>
        <v>159.22282696253922</v>
      </c>
      <c r="I550" s="4">
        <f t="shared" si="60"/>
        <v>159.2676102998862</v>
      </c>
      <c r="J550" s="4">
        <f t="shared" si="61"/>
        <v>0.93946964992719018</v>
      </c>
      <c r="K550" s="4">
        <f t="shared" si="62"/>
        <v>4.4783337346984808E-2</v>
      </c>
      <c r="L550" t="e">
        <f t="shared" si="63"/>
        <v>#N/A</v>
      </c>
      <c r="M550" t="e">
        <f t="shared" si="64"/>
        <v>#N/A</v>
      </c>
      <c r="N550">
        <f t="shared" si="65"/>
        <v>1</v>
      </c>
      <c r="O550">
        <f t="shared" si="66"/>
        <v>1</v>
      </c>
    </row>
    <row r="551" spans="1:15" x14ac:dyDescent="0.3">
      <c r="A551">
        <v>181</v>
      </c>
      <c r="B551">
        <v>0.99206518753624073</v>
      </c>
      <c r="C551">
        <v>0.64491714224677266</v>
      </c>
      <c r="D551" s="4">
        <f>-LN(B551)/F$3</f>
        <v>3.3193585892110902E-3</v>
      </c>
      <c r="E551" s="4">
        <f>-LN(C551)/B$4</f>
        <v>9.1381965014828634E-2</v>
      </c>
      <c r="F551" s="8">
        <v>2</v>
      </c>
      <c r="G551" s="4">
        <v>158.28667667120123</v>
      </c>
      <c r="H551" s="4">
        <f>IF(G551&gt;MAX(I$8:I550),G551,MAX(I$8:I550))</f>
        <v>159.2676102998862</v>
      </c>
      <c r="I551" s="4">
        <f t="shared" si="60"/>
        <v>159.35899226490102</v>
      </c>
      <c r="J551" s="4">
        <f t="shared" si="61"/>
        <v>0.9809336286849657</v>
      </c>
      <c r="K551" s="4">
        <f t="shared" si="62"/>
        <v>9.1381965014818434E-2</v>
      </c>
      <c r="L551" t="e">
        <f t="shared" si="63"/>
        <v>#N/A</v>
      </c>
      <c r="M551" t="e">
        <f t="shared" si="64"/>
        <v>#N/A</v>
      </c>
      <c r="N551">
        <f t="shared" si="65"/>
        <v>1</v>
      </c>
      <c r="O551">
        <f t="shared" si="66"/>
        <v>1</v>
      </c>
    </row>
    <row r="552" spans="1:15" x14ac:dyDescent="0.3">
      <c r="A552">
        <v>182</v>
      </c>
      <c r="B552">
        <v>0.77340006714072085</v>
      </c>
      <c r="C552">
        <v>0.99014252143925285</v>
      </c>
      <c r="D552" s="4">
        <f>-LN(B552)/F$3</f>
        <v>0.10706617208188762</v>
      </c>
      <c r="E552" s="4">
        <f>-LN(C552)/B$4</f>
        <v>2.0638302427392905E-3</v>
      </c>
      <c r="F552" s="8">
        <v>2</v>
      </c>
      <c r="G552" s="4">
        <v>158.39374284328312</v>
      </c>
      <c r="H552" s="4">
        <f>IF(G552&gt;MAX(I$8:I551),G552,MAX(I$8:I551))</f>
        <v>159.35899226490102</v>
      </c>
      <c r="I552" s="4">
        <f t="shared" si="60"/>
        <v>159.36105609514377</v>
      </c>
      <c r="J552" s="4">
        <f t="shared" si="61"/>
        <v>0.96524942161789795</v>
      </c>
      <c r="K552" s="4">
        <f t="shared" si="62"/>
        <v>2.0638302427471444E-3</v>
      </c>
      <c r="L552" t="e">
        <f t="shared" si="63"/>
        <v>#N/A</v>
      </c>
      <c r="M552" t="e">
        <f t="shared" si="64"/>
        <v>#N/A</v>
      </c>
      <c r="N552">
        <f t="shared" si="65"/>
        <v>1</v>
      </c>
      <c r="O552">
        <f t="shared" si="66"/>
        <v>1</v>
      </c>
    </row>
    <row r="553" spans="1:15" x14ac:dyDescent="0.3">
      <c r="A553">
        <v>634</v>
      </c>
      <c r="B553">
        <v>6.0121463667714467E-2</v>
      </c>
      <c r="C553">
        <v>0.98168889431440165</v>
      </c>
      <c r="D553" s="4">
        <f>-LN(B553)/F$3</f>
        <v>1.171411820259729</v>
      </c>
      <c r="E553" s="4">
        <f>-LN(C553)/F$4</f>
        <v>3.8501727199600293E-3</v>
      </c>
      <c r="F553" s="8">
        <v>3</v>
      </c>
      <c r="G553" s="4">
        <v>158.6775668977514</v>
      </c>
      <c r="H553" s="4">
        <f>IF(G553&gt;MAX(I$8:I552),G553,MAX(I$8:I552))</f>
        <v>159.36105609514377</v>
      </c>
      <c r="I553" s="4">
        <f t="shared" si="60"/>
        <v>159.36490626786372</v>
      </c>
      <c r="J553" s="4">
        <f t="shared" si="61"/>
        <v>0.6834891973923618</v>
      </c>
      <c r="K553" s="4">
        <f t="shared" si="62"/>
        <v>3.8501727199502511E-3</v>
      </c>
      <c r="L553" t="e">
        <f t="shared" si="63"/>
        <v>#N/A</v>
      </c>
      <c r="M553" t="e">
        <f t="shared" si="64"/>
        <v>#N/A</v>
      </c>
      <c r="N553">
        <f t="shared" si="65"/>
        <v>1</v>
      </c>
      <c r="O553">
        <f t="shared" si="66"/>
        <v>1</v>
      </c>
    </row>
    <row r="554" spans="1:15" x14ac:dyDescent="0.3">
      <c r="A554">
        <v>635</v>
      </c>
      <c r="B554">
        <v>0.67253639332255011</v>
      </c>
      <c r="C554">
        <v>0.45304727317117832</v>
      </c>
      <c r="D554" s="4">
        <f>-LN(B554)/F$3</f>
        <v>0.16529127187734477</v>
      </c>
      <c r="E554" s="4">
        <f>-LN(C554)/F$4</f>
        <v>0.16494975065781745</v>
      </c>
      <c r="F554" s="8">
        <v>3</v>
      </c>
      <c r="G554" s="4">
        <v>158.84285816962876</v>
      </c>
      <c r="H554" s="4">
        <f>IF(G554&gt;MAX(I$8:I553),G554,MAX(I$8:I553))</f>
        <v>159.36490626786372</v>
      </c>
      <c r="I554" s="4">
        <f t="shared" si="60"/>
        <v>159.52985601852154</v>
      </c>
      <c r="J554" s="4">
        <f t="shared" si="61"/>
        <v>0.52204809823496134</v>
      </c>
      <c r="K554" s="4">
        <f t="shared" si="62"/>
        <v>0.16494975065782569</v>
      </c>
      <c r="L554" t="e">
        <f t="shared" si="63"/>
        <v>#N/A</v>
      </c>
      <c r="M554" t="e">
        <f t="shared" si="64"/>
        <v>#N/A</v>
      </c>
      <c r="N554">
        <f t="shared" si="65"/>
        <v>1</v>
      </c>
      <c r="O554">
        <f t="shared" si="66"/>
        <v>1</v>
      </c>
    </row>
    <row r="555" spans="1:15" x14ac:dyDescent="0.3">
      <c r="A555">
        <v>37</v>
      </c>
      <c r="B555">
        <v>0.35578478347117526</v>
      </c>
      <c r="C555">
        <v>0.97909482100894196</v>
      </c>
      <c r="D555" s="4">
        <f>-LN(B555)/B$3</f>
        <v>4.30595529895787</v>
      </c>
      <c r="E555" s="4">
        <f>-LN(C555)/B$4</f>
        <v>4.4014137872077658E-3</v>
      </c>
      <c r="F555" s="8">
        <v>1</v>
      </c>
      <c r="G555" s="4">
        <v>159.05177368182623</v>
      </c>
      <c r="H555" s="4">
        <f>IF(G555&gt;MAX(I$8:I554),G555,MAX(I$8:I554))</f>
        <v>159.52985601852154</v>
      </c>
      <c r="I555" s="4">
        <f t="shared" si="60"/>
        <v>159.53425743230875</v>
      </c>
      <c r="J555" s="4">
        <f t="shared" si="61"/>
        <v>0.47808233669530864</v>
      </c>
      <c r="K555" s="4">
        <f t="shared" si="62"/>
        <v>4.4014137872068204E-3</v>
      </c>
      <c r="L555" t="e">
        <f t="shared" si="63"/>
        <v>#N/A</v>
      </c>
      <c r="M555" t="e">
        <f t="shared" si="64"/>
        <v>#N/A</v>
      </c>
      <c r="N555">
        <f t="shared" si="65"/>
        <v>1</v>
      </c>
      <c r="O555">
        <f t="shared" si="66"/>
        <v>1</v>
      </c>
    </row>
    <row r="556" spans="1:15" x14ac:dyDescent="0.3">
      <c r="A556">
        <v>636</v>
      </c>
      <c r="B556">
        <v>0.54768517105624559</v>
      </c>
      <c r="C556">
        <v>0.75954466383861807</v>
      </c>
      <c r="D556" s="4">
        <f>-LN(B556)/F$3</f>
        <v>0.25085610937390873</v>
      </c>
      <c r="E556" s="4">
        <f>-LN(C556)/F$4</f>
        <v>5.7299198287064798E-2</v>
      </c>
      <c r="F556" s="8">
        <v>3</v>
      </c>
      <c r="G556" s="4">
        <v>159.09371427900265</v>
      </c>
      <c r="H556" s="4">
        <f>IF(G556&gt;MAX(I$8:I555),G556,MAX(I$8:I555))</f>
        <v>159.53425743230875</v>
      </c>
      <c r="I556" s="4">
        <f t="shared" si="60"/>
        <v>159.59155663059582</v>
      </c>
      <c r="J556" s="4">
        <f t="shared" si="61"/>
        <v>0.44054315330609484</v>
      </c>
      <c r="K556" s="4">
        <f t="shared" si="62"/>
        <v>5.7299198287068975E-2</v>
      </c>
      <c r="L556" t="e">
        <f t="shared" si="63"/>
        <v>#N/A</v>
      </c>
      <c r="M556" t="e">
        <f t="shared" si="64"/>
        <v>#N/A</v>
      </c>
      <c r="N556">
        <f t="shared" si="65"/>
        <v>1</v>
      </c>
      <c r="O556">
        <f t="shared" si="66"/>
        <v>1</v>
      </c>
    </row>
    <row r="557" spans="1:15" x14ac:dyDescent="0.3">
      <c r="A557">
        <v>183</v>
      </c>
      <c r="B557">
        <v>0.14947965941343425</v>
      </c>
      <c r="C557">
        <v>0.69927060762352367</v>
      </c>
      <c r="D557" s="4">
        <f>-LN(B557)/F$3</f>
        <v>0.79191456368469626</v>
      </c>
      <c r="E557" s="4">
        <f>-LN(C557)/B$4</f>
        <v>7.452447422834195E-2</v>
      </c>
      <c r="F557" s="8">
        <v>2</v>
      </c>
      <c r="G557" s="4">
        <v>159.18565740696781</v>
      </c>
      <c r="H557" s="4">
        <f>IF(G557&gt;MAX(I$8:I556),G557,MAX(I$8:I556))</f>
        <v>159.59155663059582</v>
      </c>
      <c r="I557" s="4">
        <f t="shared" si="60"/>
        <v>159.66608110482417</v>
      </c>
      <c r="J557" s="4">
        <f t="shared" si="61"/>
        <v>0.4058992236280119</v>
      </c>
      <c r="K557" s="4">
        <f t="shared" si="62"/>
        <v>7.452447422835462E-2</v>
      </c>
      <c r="L557" t="e">
        <f t="shared" si="63"/>
        <v>#N/A</v>
      </c>
      <c r="M557" t="e">
        <f t="shared" si="64"/>
        <v>#N/A</v>
      </c>
      <c r="N557">
        <f t="shared" si="65"/>
        <v>1</v>
      </c>
      <c r="O557">
        <f t="shared" si="66"/>
        <v>1</v>
      </c>
    </row>
    <row r="558" spans="1:15" x14ac:dyDescent="0.3">
      <c r="A558">
        <v>184</v>
      </c>
      <c r="B558">
        <v>0.78801843317972353</v>
      </c>
      <c r="C558">
        <v>0.8604998931852168</v>
      </c>
      <c r="D558" s="4">
        <f>-LN(B558)/F$3</f>
        <v>9.9264082099083203E-2</v>
      </c>
      <c r="E558" s="4">
        <f>-LN(C558)/B$4</f>
        <v>3.1300372387837026E-2</v>
      </c>
      <c r="F558" s="8">
        <v>2</v>
      </c>
      <c r="G558" s="4">
        <v>159.2849214890669</v>
      </c>
      <c r="H558" s="4">
        <f>IF(G558&gt;MAX(I$8:I557),G558,MAX(I$8:I557))</f>
        <v>159.66608110482417</v>
      </c>
      <c r="I558" s="4">
        <f t="shared" si="60"/>
        <v>159.69738147721202</v>
      </c>
      <c r="J558" s="4">
        <f t="shared" si="61"/>
        <v>0.38115961575726942</v>
      </c>
      <c r="K558" s="4">
        <f t="shared" si="62"/>
        <v>3.1300372387846664E-2</v>
      </c>
      <c r="L558" t="e">
        <f t="shared" si="63"/>
        <v>#N/A</v>
      </c>
      <c r="M558" t="e">
        <f t="shared" si="64"/>
        <v>#N/A</v>
      </c>
      <c r="N558">
        <f t="shared" si="65"/>
        <v>1</v>
      </c>
      <c r="O558">
        <f t="shared" si="66"/>
        <v>1</v>
      </c>
    </row>
    <row r="559" spans="1:15" x14ac:dyDescent="0.3">
      <c r="A559">
        <v>637</v>
      </c>
      <c r="B559">
        <v>0.58946501052888578</v>
      </c>
      <c r="C559">
        <v>0.22663045136875515</v>
      </c>
      <c r="D559" s="4">
        <f>-LN(B559)/F$3</f>
        <v>0.22022496468958427</v>
      </c>
      <c r="E559" s="4">
        <f>-LN(C559)/F$4</f>
        <v>0.30925719908715804</v>
      </c>
      <c r="F559" s="8">
        <v>3</v>
      </c>
      <c r="G559" s="4">
        <v>159.31393924369223</v>
      </c>
      <c r="H559" s="4">
        <f>IF(G559&gt;MAX(I$8:I558),G559,MAX(I$8:I558))</f>
        <v>159.69738147721202</v>
      </c>
      <c r="I559" s="4">
        <f t="shared" si="60"/>
        <v>160.00663867629919</v>
      </c>
      <c r="J559" s="4">
        <f t="shared" si="61"/>
        <v>0.38344223351978712</v>
      </c>
      <c r="K559" s="4">
        <f t="shared" si="62"/>
        <v>0.30925719908717042</v>
      </c>
      <c r="L559" t="e">
        <f t="shared" si="63"/>
        <v>#N/A</v>
      </c>
      <c r="M559" t="e">
        <f t="shared" si="64"/>
        <v>#N/A</v>
      </c>
      <c r="N559">
        <f t="shared" si="65"/>
        <v>1</v>
      </c>
      <c r="O559">
        <f t="shared" si="66"/>
        <v>1</v>
      </c>
    </row>
    <row r="560" spans="1:15" x14ac:dyDescent="0.3">
      <c r="A560">
        <v>638</v>
      </c>
      <c r="B560">
        <v>0.54969939268166146</v>
      </c>
      <c r="C560">
        <v>0.52049317911313209</v>
      </c>
      <c r="D560" s="4">
        <f>-LN(B560)/F$3</f>
        <v>0.24932654538913399</v>
      </c>
      <c r="E560" s="4">
        <f>-LN(C560)/F$4</f>
        <v>0.13603718656304956</v>
      </c>
      <c r="F560" s="8">
        <v>3</v>
      </c>
      <c r="G560" s="4">
        <v>159.56326578908136</v>
      </c>
      <c r="H560" s="4">
        <f>IF(G560&gt;MAX(I$8:I559),G560,MAX(I$8:I559))</f>
        <v>160.00663867629919</v>
      </c>
      <c r="I560" s="4">
        <f t="shared" si="60"/>
        <v>160.14267586286223</v>
      </c>
      <c r="J560" s="4">
        <f t="shared" si="61"/>
        <v>0.44337288721783352</v>
      </c>
      <c r="K560" s="4">
        <f t="shared" si="62"/>
        <v>0.13603718656304409</v>
      </c>
      <c r="L560" t="e">
        <f t="shared" si="63"/>
        <v>#N/A</v>
      </c>
      <c r="M560" t="e">
        <f t="shared" si="64"/>
        <v>#N/A</v>
      </c>
      <c r="N560">
        <f t="shared" si="65"/>
        <v>1</v>
      </c>
      <c r="O560">
        <f t="shared" si="66"/>
        <v>1</v>
      </c>
    </row>
    <row r="561" spans="1:15" x14ac:dyDescent="0.3">
      <c r="A561">
        <v>639</v>
      </c>
      <c r="B561">
        <v>0.64995269631031216</v>
      </c>
      <c r="C561">
        <v>0.48860133671071504</v>
      </c>
      <c r="D561" s="4">
        <f>-LN(B561)/F$3</f>
        <v>0.17952320568662014</v>
      </c>
      <c r="E561" s="4">
        <f>-LN(C561)/F$4</f>
        <v>0.14921008007596323</v>
      </c>
      <c r="F561" s="8">
        <v>3</v>
      </c>
      <c r="G561" s="4">
        <v>159.74278899476798</v>
      </c>
      <c r="H561" s="4">
        <f>IF(G561&gt;MAX(I$8:I560),G561,MAX(I$8:I560))</f>
        <v>160.14267586286223</v>
      </c>
      <c r="I561" s="4">
        <f t="shared" si="60"/>
        <v>160.29188594293819</v>
      </c>
      <c r="J561" s="4">
        <f t="shared" si="61"/>
        <v>0.39988686809425644</v>
      </c>
      <c r="K561" s="4">
        <f t="shared" si="62"/>
        <v>0.14921008007596015</v>
      </c>
      <c r="L561" t="e">
        <f t="shared" si="63"/>
        <v>#N/A</v>
      </c>
      <c r="M561" t="e">
        <f t="shared" si="64"/>
        <v>#N/A</v>
      </c>
      <c r="N561">
        <f t="shared" si="65"/>
        <v>1</v>
      </c>
      <c r="O561">
        <f t="shared" si="66"/>
        <v>1</v>
      </c>
    </row>
    <row r="562" spans="1:15" x14ac:dyDescent="0.3">
      <c r="A562">
        <v>185</v>
      </c>
      <c r="B562">
        <v>0.29026154362620932</v>
      </c>
      <c r="C562">
        <v>0.44190801721243933</v>
      </c>
      <c r="D562" s="4">
        <f>-LN(B562)/F$3</f>
        <v>0.51540536994708264</v>
      </c>
      <c r="E562" s="4">
        <f>-LN(C562)/B$4</f>
        <v>0.17013615091993262</v>
      </c>
      <c r="F562" s="8">
        <v>2</v>
      </c>
      <c r="G562" s="4">
        <v>159.80032685901398</v>
      </c>
      <c r="H562" s="4">
        <f>IF(G562&gt;MAX(I$8:I561),G562,MAX(I$8:I561))</f>
        <v>160.29188594293819</v>
      </c>
      <c r="I562" s="4">
        <f t="shared" si="60"/>
        <v>160.46202209385814</v>
      </c>
      <c r="J562" s="4">
        <f t="shared" si="61"/>
        <v>0.49155908392421566</v>
      </c>
      <c r="K562" s="4">
        <f t="shared" si="62"/>
        <v>0.17013615091994438</v>
      </c>
      <c r="L562" t="e">
        <f t="shared" si="63"/>
        <v>#N/A</v>
      </c>
      <c r="M562" t="e">
        <f t="shared" si="64"/>
        <v>#N/A</v>
      </c>
      <c r="N562">
        <f t="shared" si="65"/>
        <v>1</v>
      </c>
      <c r="O562">
        <f t="shared" si="66"/>
        <v>1</v>
      </c>
    </row>
    <row r="563" spans="1:15" x14ac:dyDescent="0.3">
      <c r="A563">
        <v>186</v>
      </c>
      <c r="B563">
        <v>0.87508774071474349</v>
      </c>
      <c r="C563">
        <v>0.20908230842005676</v>
      </c>
      <c r="D563" s="4">
        <f>-LN(B563)/F$3</f>
        <v>5.5596301062154449E-2</v>
      </c>
      <c r="E563" s="4">
        <f>-LN(C563)/B$4</f>
        <v>0.32604735090676767</v>
      </c>
      <c r="F563" s="8">
        <v>2</v>
      </c>
      <c r="G563" s="4">
        <v>159.85592316007614</v>
      </c>
      <c r="H563" s="4">
        <f>IF(G563&gt;MAX(I$8:I562),G563,MAX(I$8:I562))</f>
        <v>160.46202209385814</v>
      </c>
      <c r="I563" s="4">
        <f t="shared" si="60"/>
        <v>160.78806944476491</v>
      </c>
      <c r="J563" s="4">
        <f t="shared" si="61"/>
        <v>0.60609893378199331</v>
      </c>
      <c r="K563" s="4">
        <f t="shared" si="62"/>
        <v>0.3260473509067765</v>
      </c>
      <c r="L563" t="e">
        <f t="shared" si="63"/>
        <v>#N/A</v>
      </c>
      <c r="M563" t="e">
        <f t="shared" si="64"/>
        <v>#N/A</v>
      </c>
      <c r="N563">
        <f t="shared" si="65"/>
        <v>1</v>
      </c>
      <c r="O563">
        <f t="shared" si="66"/>
        <v>1</v>
      </c>
    </row>
    <row r="564" spans="1:15" x14ac:dyDescent="0.3">
      <c r="A564">
        <v>187</v>
      </c>
      <c r="B564">
        <v>0.31040375988036745</v>
      </c>
      <c r="C564">
        <v>0.75380718405713065</v>
      </c>
      <c r="D564" s="4">
        <f>-LN(B564)/F$3</f>
        <v>0.48745057405407821</v>
      </c>
      <c r="E564" s="4">
        <f>-LN(C564)/B$4</f>
        <v>5.8878889112357363E-2</v>
      </c>
      <c r="F564" s="8">
        <v>2</v>
      </c>
      <c r="G564" s="4">
        <v>160.34337373413021</v>
      </c>
      <c r="H564" s="4">
        <f>IF(G564&gt;MAX(I$8:I563),G564,MAX(I$8:I563))</f>
        <v>160.78806944476491</v>
      </c>
      <c r="I564" s="4">
        <f t="shared" si="60"/>
        <v>160.84694833387726</v>
      </c>
      <c r="J564" s="4">
        <f t="shared" si="61"/>
        <v>0.44469571063470426</v>
      </c>
      <c r="K564" s="4">
        <f t="shared" si="62"/>
        <v>5.8878889112349952E-2</v>
      </c>
      <c r="L564" t="e">
        <f t="shared" si="63"/>
        <v>#N/A</v>
      </c>
      <c r="M564" t="e">
        <f t="shared" si="64"/>
        <v>#N/A</v>
      </c>
      <c r="N564">
        <f t="shared" si="65"/>
        <v>1</v>
      </c>
      <c r="O564">
        <f t="shared" si="66"/>
        <v>1</v>
      </c>
    </row>
    <row r="565" spans="1:15" x14ac:dyDescent="0.3">
      <c r="A565">
        <v>640</v>
      </c>
      <c r="B565">
        <v>0.19281594286935025</v>
      </c>
      <c r="C565">
        <v>0.73015533921323283</v>
      </c>
      <c r="D565" s="4">
        <f>-LN(B565)/F$3</f>
        <v>0.68584133708056394</v>
      </c>
      <c r="E565" s="4">
        <f>-LN(C565)/F$4</f>
        <v>6.5520411257131012E-2</v>
      </c>
      <c r="F565" s="8">
        <v>3</v>
      </c>
      <c r="G565" s="4">
        <v>160.42863033184855</v>
      </c>
      <c r="H565" s="4">
        <f>IF(G565&gt;MAX(I$8:I564),G565,MAX(I$8:I564))</f>
        <v>160.84694833387726</v>
      </c>
      <c r="I565" s="4">
        <f t="shared" si="60"/>
        <v>160.91246874513439</v>
      </c>
      <c r="J565" s="4">
        <f t="shared" si="61"/>
        <v>0.4183180020287125</v>
      </c>
      <c r="K565" s="4">
        <f t="shared" si="62"/>
        <v>6.5520411257125488E-2</v>
      </c>
      <c r="L565" t="e">
        <f t="shared" si="63"/>
        <v>#N/A</v>
      </c>
      <c r="M565" t="e">
        <f t="shared" si="64"/>
        <v>#N/A</v>
      </c>
      <c r="N565">
        <f t="shared" si="65"/>
        <v>1</v>
      </c>
      <c r="O565">
        <f t="shared" si="66"/>
        <v>1</v>
      </c>
    </row>
    <row r="566" spans="1:15" x14ac:dyDescent="0.3">
      <c r="A566">
        <v>38</v>
      </c>
      <c r="B566">
        <v>0.71813104647968995</v>
      </c>
      <c r="C566">
        <v>0.70250556962797939</v>
      </c>
      <c r="D566" s="4">
        <f>-LN(B566)/B$3</f>
        <v>1.3795967108312641</v>
      </c>
      <c r="E566" s="4">
        <f>-LN(C566)/B$4</f>
        <v>7.35629061478352E-2</v>
      </c>
      <c r="F566" s="8">
        <v>1</v>
      </c>
      <c r="G566" s="4">
        <v>160.4313703926575</v>
      </c>
      <c r="H566" s="4">
        <f>IF(G566&gt;MAX(I$8:I565),G566,MAX(I$8:I565))</f>
        <v>160.91246874513439</v>
      </c>
      <c r="I566" s="4">
        <f t="shared" si="60"/>
        <v>160.98603165128222</v>
      </c>
      <c r="J566" s="4">
        <f t="shared" si="61"/>
        <v>0.48109835247689148</v>
      </c>
      <c r="K566" s="4">
        <f t="shared" si="62"/>
        <v>7.3562906147827789E-2</v>
      </c>
      <c r="L566" t="e">
        <f t="shared" si="63"/>
        <v>#N/A</v>
      </c>
      <c r="M566" t="e">
        <f t="shared" si="64"/>
        <v>#N/A</v>
      </c>
      <c r="N566">
        <f t="shared" si="65"/>
        <v>1</v>
      </c>
      <c r="O566">
        <f t="shared" si="66"/>
        <v>1</v>
      </c>
    </row>
    <row r="567" spans="1:15" x14ac:dyDescent="0.3">
      <c r="A567">
        <v>188</v>
      </c>
      <c r="B567">
        <v>0.54228339487899413</v>
      </c>
      <c r="C567">
        <v>0.93972594378490559</v>
      </c>
      <c r="D567" s="4">
        <f>-LN(B567)/F$3</f>
        <v>0.25498606058762879</v>
      </c>
      <c r="E567" s="4">
        <f>-LN(C567)/B$4</f>
        <v>1.2951457373292037E-2</v>
      </c>
      <c r="F567" s="8">
        <v>2</v>
      </c>
      <c r="G567" s="4">
        <v>160.59835979471785</v>
      </c>
      <c r="H567" s="4">
        <f>IF(G567&gt;MAX(I$8:I566),G567,MAX(I$8:I566))</f>
        <v>160.98603165128222</v>
      </c>
      <c r="I567" s="4">
        <f t="shared" si="60"/>
        <v>160.99898310865552</v>
      </c>
      <c r="J567" s="4">
        <f t="shared" si="61"/>
        <v>0.38767185656436709</v>
      </c>
      <c r="K567" s="4">
        <f t="shared" si="62"/>
        <v>1.295145737330472E-2</v>
      </c>
      <c r="L567" t="e">
        <f t="shared" si="63"/>
        <v>#N/A</v>
      </c>
      <c r="M567" t="e">
        <f t="shared" si="64"/>
        <v>#N/A</v>
      </c>
      <c r="N567">
        <f t="shared" si="65"/>
        <v>1</v>
      </c>
      <c r="O567">
        <f t="shared" si="66"/>
        <v>1</v>
      </c>
    </row>
    <row r="568" spans="1:15" x14ac:dyDescent="0.3">
      <c r="A568">
        <v>189</v>
      </c>
      <c r="B568">
        <v>0.41224402600177007</v>
      </c>
      <c r="C568">
        <v>0.34513382366405226</v>
      </c>
      <c r="D568" s="4">
        <f>-LN(B568)/F$3</f>
        <v>0.36922492035413568</v>
      </c>
      <c r="E568" s="4">
        <f>-LN(C568)/B$4</f>
        <v>0.22162980051751185</v>
      </c>
      <c r="F568" s="8">
        <v>2</v>
      </c>
      <c r="G568" s="4">
        <v>160.96758471507198</v>
      </c>
      <c r="H568" s="4">
        <f>IF(G568&gt;MAX(I$8:I567),G568,MAX(I$8:I567))</f>
        <v>160.99898310865552</v>
      </c>
      <c r="I568" s="4">
        <f t="shared" si="60"/>
        <v>161.22061290917304</v>
      </c>
      <c r="J568" s="4">
        <f t="shared" si="61"/>
        <v>3.1398393583543793E-2</v>
      </c>
      <c r="K568" s="4">
        <f t="shared" si="62"/>
        <v>0.22162980051751902</v>
      </c>
      <c r="L568" t="e">
        <f t="shared" si="63"/>
        <v>#N/A</v>
      </c>
      <c r="M568" t="e">
        <f t="shared" si="64"/>
        <v>#N/A</v>
      </c>
      <c r="N568">
        <f t="shared" si="65"/>
        <v>1</v>
      </c>
      <c r="O568">
        <f t="shared" si="66"/>
        <v>1</v>
      </c>
    </row>
    <row r="569" spans="1:15" x14ac:dyDescent="0.3">
      <c r="A569">
        <v>641</v>
      </c>
      <c r="B569">
        <v>0.17346720786156805</v>
      </c>
      <c r="C569">
        <v>0.98342844935453355</v>
      </c>
      <c r="D569" s="4">
        <f>-LN(B569)/F$3</f>
        <v>0.72990279214099696</v>
      </c>
      <c r="E569" s="4">
        <f>-LN(C569)/F$4</f>
        <v>3.4813322577281276E-3</v>
      </c>
      <c r="F569" s="8">
        <v>3</v>
      </c>
      <c r="G569" s="4">
        <v>161.15853312398954</v>
      </c>
      <c r="H569" s="4">
        <f>IF(G569&gt;MAX(I$8:I568),G569,MAX(I$8:I568))</f>
        <v>161.22061290917304</v>
      </c>
      <c r="I569" s="4">
        <f t="shared" si="60"/>
        <v>161.22409424143078</v>
      </c>
      <c r="J569" s="4">
        <f t="shared" si="61"/>
        <v>6.2079785183499325E-2</v>
      </c>
      <c r="K569" s="4">
        <f t="shared" si="62"/>
        <v>3.4813322577349481E-3</v>
      </c>
      <c r="L569" t="e">
        <f t="shared" si="63"/>
        <v>#N/A</v>
      </c>
      <c r="M569" t="e">
        <f t="shared" si="64"/>
        <v>#N/A</v>
      </c>
      <c r="N569">
        <f t="shared" si="65"/>
        <v>1</v>
      </c>
      <c r="O569">
        <f t="shared" si="66"/>
        <v>1</v>
      </c>
    </row>
    <row r="570" spans="1:15" x14ac:dyDescent="0.3">
      <c r="A570">
        <v>642</v>
      </c>
      <c r="B570">
        <v>0.48329111606189151</v>
      </c>
      <c r="C570">
        <v>0.54316843165379802</v>
      </c>
      <c r="D570" s="4">
        <f>-LN(B570)/F$3</f>
        <v>0.30297336755390114</v>
      </c>
      <c r="E570" s="4">
        <f>-LN(C570)/F$4</f>
        <v>0.12715329582053675</v>
      </c>
      <c r="F570" s="8">
        <v>3</v>
      </c>
      <c r="G570" s="4">
        <v>161.46150649154345</v>
      </c>
      <c r="H570" s="4">
        <f>IF(G570&gt;MAX(I$8:I569),G570,MAX(I$8:I569))</f>
        <v>161.46150649154345</v>
      </c>
      <c r="I570" s="4">
        <f t="shared" si="60"/>
        <v>161.58865978736398</v>
      </c>
      <c r="J570" s="4">
        <f t="shared" si="61"/>
        <v>0</v>
      </c>
      <c r="K570" s="4">
        <f t="shared" si="62"/>
        <v>0.12715329582053414</v>
      </c>
      <c r="L570" t="e">
        <f t="shared" si="63"/>
        <v>#N/A</v>
      </c>
      <c r="M570" t="e">
        <f t="shared" si="64"/>
        <v>#N/A</v>
      </c>
      <c r="N570">
        <f t="shared" si="65"/>
        <v>1</v>
      </c>
      <c r="O570">
        <f t="shared" si="66"/>
        <v>1</v>
      </c>
    </row>
    <row r="571" spans="1:15" x14ac:dyDescent="0.3">
      <c r="A571">
        <v>190</v>
      </c>
      <c r="B571">
        <v>6.7964720603045745E-2</v>
      </c>
      <c r="C571">
        <v>0.46931363872188481</v>
      </c>
      <c r="D571" s="4">
        <f>-LN(B571)/F$3</f>
        <v>1.1203193846241735</v>
      </c>
      <c r="E571" s="4">
        <f>-LN(C571)/B$4</f>
        <v>0.15760083224234539</v>
      </c>
      <c r="F571" s="8">
        <v>2</v>
      </c>
      <c r="G571" s="4">
        <v>162.08790409969615</v>
      </c>
      <c r="H571" s="4">
        <f>IF(G571&gt;MAX(I$8:I570),G571,MAX(I$8:I570))</f>
        <v>162.08790409969615</v>
      </c>
      <c r="I571" s="4">
        <f t="shared" si="60"/>
        <v>162.24550493193848</v>
      </c>
      <c r="J571" s="4">
        <f t="shared" si="61"/>
        <v>0</v>
      </c>
      <c r="K571" s="4">
        <f t="shared" si="62"/>
        <v>0.15760083224233767</v>
      </c>
      <c r="L571" t="e">
        <f t="shared" si="63"/>
        <v>#N/A</v>
      </c>
      <c r="M571" t="e">
        <f t="shared" si="64"/>
        <v>#N/A</v>
      </c>
      <c r="N571">
        <f t="shared" si="65"/>
        <v>1</v>
      </c>
      <c r="O571">
        <f t="shared" si="66"/>
        <v>1</v>
      </c>
    </row>
    <row r="572" spans="1:15" x14ac:dyDescent="0.3">
      <c r="A572">
        <v>191</v>
      </c>
      <c r="B572">
        <v>0.91665395062105171</v>
      </c>
      <c r="C572">
        <v>0.88531144138920259</v>
      </c>
      <c r="D572" s="4">
        <f>-LN(B572)/F$3</f>
        <v>3.6260520473170549E-2</v>
      </c>
      <c r="E572" s="4">
        <f>-LN(C572)/B$4</f>
        <v>2.5378288480454449E-2</v>
      </c>
      <c r="F572" s="8">
        <v>2</v>
      </c>
      <c r="G572" s="4">
        <v>162.12416462016932</v>
      </c>
      <c r="H572" s="4">
        <f>IF(G572&gt;MAX(I$8:I571),G572,MAX(I$8:I571))</f>
        <v>162.24550493193848</v>
      </c>
      <c r="I572" s="4">
        <f t="shared" si="60"/>
        <v>162.27088322041894</v>
      </c>
      <c r="J572" s="4">
        <f t="shared" si="61"/>
        <v>0.12134031176915983</v>
      </c>
      <c r="K572" s="4">
        <f t="shared" si="62"/>
        <v>2.5378288480453648E-2</v>
      </c>
      <c r="L572" t="e">
        <f t="shared" si="63"/>
        <v>#N/A</v>
      </c>
      <c r="M572" t="e">
        <f t="shared" si="64"/>
        <v>#N/A</v>
      </c>
      <c r="N572">
        <f t="shared" si="65"/>
        <v>1</v>
      </c>
      <c r="O572">
        <f t="shared" si="66"/>
        <v>1</v>
      </c>
    </row>
    <row r="573" spans="1:15" x14ac:dyDescent="0.3">
      <c r="A573">
        <v>192</v>
      </c>
      <c r="B573">
        <v>0.58467360454115425</v>
      </c>
      <c r="C573">
        <v>0.34171575060274056</v>
      </c>
      <c r="D573" s="4">
        <f>-LN(B573)/F$3</f>
        <v>0.22362563683856118</v>
      </c>
      <c r="E573" s="4">
        <f>-LN(C573)/B$4</f>
        <v>0.22370333876983062</v>
      </c>
      <c r="F573" s="8">
        <v>2</v>
      </c>
      <c r="G573" s="4">
        <v>162.34779025700789</v>
      </c>
      <c r="H573" s="4">
        <f>IF(G573&gt;MAX(I$8:I572),G573,MAX(I$8:I572))</f>
        <v>162.34779025700789</v>
      </c>
      <c r="I573" s="4">
        <f t="shared" si="60"/>
        <v>162.57149359577772</v>
      </c>
      <c r="J573" s="4">
        <f t="shared" si="61"/>
        <v>0</v>
      </c>
      <c r="K573" s="4">
        <f t="shared" si="62"/>
        <v>0.2237033387698375</v>
      </c>
      <c r="L573" t="e">
        <f t="shared" si="63"/>
        <v>#N/A</v>
      </c>
      <c r="M573" t="e">
        <f t="shared" si="64"/>
        <v>#N/A</v>
      </c>
      <c r="N573">
        <f t="shared" si="65"/>
        <v>1</v>
      </c>
      <c r="O573">
        <f t="shared" si="66"/>
        <v>1</v>
      </c>
    </row>
    <row r="574" spans="1:15" x14ac:dyDescent="0.3">
      <c r="A574">
        <v>643</v>
      </c>
      <c r="B574">
        <v>5.9846797082430493E-2</v>
      </c>
      <c r="C574">
        <v>0.64494766075624865</v>
      </c>
      <c r="D574" s="4">
        <f>-LN(B574)/F$3</f>
        <v>1.1733197350662659</v>
      </c>
      <c r="E574" s="4">
        <f>-LN(C574)/F$4</f>
        <v>9.1372106581923296E-2</v>
      </c>
      <c r="F574" s="8">
        <v>3</v>
      </c>
      <c r="G574" s="4">
        <v>162.6348262266097</v>
      </c>
      <c r="H574" s="4">
        <f>IF(G574&gt;MAX(I$8:I573),G574,MAX(I$8:I573))</f>
        <v>162.6348262266097</v>
      </c>
      <c r="I574" s="4">
        <f t="shared" si="60"/>
        <v>162.72619833319163</v>
      </c>
      <c r="J574" s="4">
        <f t="shared" si="61"/>
        <v>0</v>
      </c>
      <c r="K574" s="4">
        <f t="shared" si="62"/>
        <v>9.1372106581928847E-2</v>
      </c>
      <c r="L574" t="e">
        <f t="shared" si="63"/>
        <v>#N/A</v>
      </c>
      <c r="M574" t="e">
        <f t="shared" si="64"/>
        <v>#N/A</v>
      </c>
      <c r="N574">
        <f t="shared" si="65"/>
        <v>1</v>
      </c>
      <c r="O574">
        <f t="shared" si="66"/>
        <v>1</v>
      </c>
    </row>
    <row r="575" spans="1:15" x14ac:dyDescent="0.3">
      <c r="A575">
        <v>193</v>
      </c>
      <c r="B575">
        <v>0.45341349528489028</v>
      </c>
      <c r="C575">
        <v>0.14996795556505021</v>
      </c>
      <c r="D575" s="4">
        <f>-LN(B575)/F$3</f>
        <v>0.32956282363251288</v>
      </c>
      <c r="E575" s="4">
        <f>-LN(C575)/B$4</f>
        <v>0.39527784109880404</v>
      </c>
      <c r="F575" s="8">
        <v>2</v>
      </c>
      <c r="G575" s="4">
        <v>162.67735308064039</v>
      </c>
      <c r="H575" s="4">
        <f>IF(G575&gt;MAX(I$8:I574),G575,MAX(I$8:I574))</f>
        <v>162.72619833319163</v>
      </c>
      <c r="I575" s="4">
        <f t="shared" si="60"/>
        <v>163.12147617429045</v>
      </c>
      <c r="J575" s="4">
        <f t="shared" si="61"/>
        <v>4.8845252551245721E-2</v>
      </c>
      <c r="K575" s="4">
        <f t="shared" si="62"/>
        <v>0.39527784109881736</v>
      </c>
      <c r="L575" t="e">
        <f t="shared" si="63"/>
        <v>#N/A</v>
      </c>
      <c r="M575" t="e">
        <f t="shared" si="64"/>
        <v>#N/A</v>
      </c>
      <c r="N575">
        <f t="shared" si="65"/>
        <v>1</v>
      </c>
      <c r="O575">
        <f t="shared" si="66"/>
        <v>1</v>
      </c>
    </row>
    <row r="576" spans="1:15" x14ac:dyDescent="0.3">
      <c r="A576">
        <v>644</v>
      </c>
      <c r="B576">
        <v>0.52851954710531934</v>
      </c>
      <c r="C576">
        <v>0.27735221411786248</v>
      </c>
      <c r="D576" s="4">
        <f>-LN(B576)/F$3</f>
        <v>0.26569812014484895</v>
      </c>
      <c r="E576" s="4">
        <f>-LN(C576)/F$4</f>
        <v>0.26718063529051067</v>
      </c>
      <c r="F576" s="8">
        <v>3</v>
      </c>
      <c r="G576" s="4">
        <v>162.90052434675457</v>
      </c>
      <c r="H576" s="4">
        <f>IF(G576&gt;MAX(I$8:I575),G576,MAX(I$8:I575))</f>
        <v>163.12147617429045</v>
      </c>
      <c r="I576" s="4">
        <f t="shared" si="60"/>
        <v>163.38865680958097</v>
      </c>
      <c r="J576" s="4">
        <f t="shared" si="61"/>
        <v>0.2209518275358846</v>
      </c>
      <c r="K576" s="4">
        <f t="shared" si="62"/>
        <v>0.26718063529051506</v>
      </c>
      <c r="L576" t="e">
        <f t="shared" si="63"/>
        <v>#N/A</v>
      </c>
      <c r="M576" t="e">
        <f t="shared" si="64"/>
        <v>#N/A</v>
      </c>
      <c r="N576">
        <f t="shared" si="65"/>
        <v>1</v>
      </c>
      <c r="O576">
        <f t="shared" si="66"/>
        <v>1</v>
      </c>
    </row>
    <row r="577" spans="1:15" x14ac:dyDescent="0.3">
      <c r="A577">
        <v>645</v>
      </c>
      <c r="B577">
        <v>0.87832270271919921</v>
      </c>
      <c r="C577">
        <v>0.22467726676229133</v>
      </c>
      <c r="D577" s="4">
        <f>-LN(B577)/F$3</f>
        <v>5.4058837464177105E-2</v>
      </c>
      <c r="E577" s="4">
        <f>-LN(C577)/F$4</f>
        <v>0.31106047425342032</v>
      </c>
      <c r="F577" s="8">
        <v>3</v>
      </c>
      <c r="G577" s="4">
        <v>162.95458318421873</v>
      </c>
      <c r="H577" s="4">
        <f>IF(G577&gt;MAX(I$8:I576),G577,MAX(I$8:I576))</f>
        <v>163.38865680958097</v>
      </c>
      <c r="I577" s="4">
        <f t="shared" si="60"/>
        <v>163.69971728383439</v>
      </c>
      <c r="J577" s="4">
        <f t="shared" si="61"/>
        <v>0.43407362536223104</v>
      </c>
      <c r="K577" s="4">
        <f t="shared" si="62"/>
        <v>0.31106047425342354</v>
      </c>
      <c r="L577" t="e">
        <f t="shared" si="63"/>
        <v>#N/A</v>
      </c>
      <c r="M577" t="e">
        <f t="shared" si="64"/>
        <v>#N/A</v>
      </c>
      <c r="N577">
        <f t="shared" si="65"/>
        <v>1</v>
      </c>
      <c r="O577">
        <f t="shared" si="66"/>
        <v>1</v>
      </c>
    </row>
    <row r="578" spans="1:15" x14ac:dyDescent="0.3">
      <c r="A578">
        <v>194</v>
      </c>
      <c r="B578">
        <v>0.18332468642231514</v>
      </c>
      <c r="C578">
        <v>0.82106997894222844</v>
      </c>
      <c r="D578" s="4">
        <f>-LN(B578)/F$3</f>
        <v>0.706873523127176</v>
      </c>
      <c r="E578" s="4">
        <f>-LN(C578)/B$4</f>
        <v>4.1072278528182994E-2</v>
      </c>
      <c r="F578" s="8">
        <v>2</v>
      </c>
      <c r="G578" s="4">
        <v>163.38422660376756</v>
      </c>
      <c r="H578" s="4">
        <f>IF(G578&gt;MAX(I$8:I577),G578,MAX(I$8:I577))</f>
        <v>163.69971728383439</v>
      </c>
      <c r="I578" s="4">
        <f t="shared" si="60"/>
        <v>163.74078956236258</v>
      </c>
      <c r="J578" s="4">
        <f t="shared" si="61"/>
        <v>0.31549068006683001</v>
      </c>
      <c r="K578" s="4">
        <f t="shared" si="62"/>
        <v>4.1072278528190509E-2</v>
      </c>
      <c r="L578" t="e">
        <f t="shared" si="63"/>
        <v>#N/A</v>
      </c>
      <c r="M578" t="e">
        <f t="shared" si="64"/>
        <v>#N/A</v>
      </c>
      <c r="N578">
        <f t="shared" si="65"/>
        <v>1</v>
      </c>
      <c r="O578">
        <f t="shared" si="66"/>
        <v>1</v>
      </c>
    </row>
    <row r="579" spans="1:15" x14ac:dyDescent="0.3">
      <c r="A579">
        <v>195</v>
      </c>
      <c r="B579">
        <v>0.62144840845973082</v>
      </c>
      <c r="C579">
        <v>0.13504440443128757</v>
      </c>
      <c r="D579" s="4">
        <f>-LN(B579)/F$3</f>
        <v>0.19820932616869541</v>
      </c>
      <c r="E579" s="4">
        <f>-LN(C579)/B$4</f>
        <v>0.41711492352361546</v>
      </c>
      <c r="F579" s="8">
        <v>2</v>
      </c>
      <c r="G579" s="4">
        <v>163.58243592993625</v>
      </c>
      <c r="H579" s="4">
        <f>IF(G579&gt;MAX(I$8:I578),G579,MAX(I$8:I578))</f>
        <v>163.74078956236258</v>
      </c>
      <c r="I579" s="4">
        <f t="shared" si="60"/>
        <v>164.15790448588621</v>
      </c>
      <c r="J579" s="4">
        <f t="shared" si="61"/>
        <v>0.15835363242632639</v>
      </c>
      <c r="K579" s="4">
        <f t="shared" si="62"/>
        <v>0.41711492352362711</v>
      </c>
      <c r="L579" t="e">
        <f t="shared" si="63"/>
        <v>#N/A</v>
      </c>
      <c r="M579" t="e">
        <f t="shared" si="64"/>
        <v>#N/A</v>
      </c>
      <c r="N579">
        <f t="shared" si="65"/>
        <v>1</v>
      </c>
      <c r="O579">
        <f t="shared" si="66"/>
        <v>1</v>
      </c>
    </row>
    <row r="580" spans="1:15" x14ac:dyDescent="0.3">
      <c r="A580">
        <v>39</v>
      </c>
      <c r="B580">
        <v>0.38712729270302437</v>
      </c>
      <c r="C580">
        <v>0.25370036927396467</v>
      </c>
      <c r="D580" s="4">
        <f>-LN(B580)/B$3</f>
        <v>3.9541738263416737</v>
      </c>
      <c r="E580" s="4">
        <f>-LN(C580)/B$4</f>
        <v>0.28575028267172831</v>
      </c>
      <c r="F580" s="8">
        <v>1</v>
      </c>
      <c r="G580" s="4">
        <v>164.38554421899917</v>
      </c>
      <c r="H580" s="4">
        <f>IF(G580&gt;MAX(I$8:I579),G580,MAX(I$8:I579))</f>
        <v>164.38554421899917</v>
      </c>
      <c r="I580" s="4">
        <f t="shared" si="60"/>
        <v>164.6712945016709</v>
      </c>
      <c r="J580" s="4">
        <f t="shared" si="61"/>
        <v>0</v>
      </c>
      <c r="K580" s="4">
        <f t="shared" si="62"/>
        <v>0.28575028267172797</v>
      </c>
      <c r="L580" t="e">
        <f t="shared" si="63"/>
        <v>#N/A</v>
      </c>
      <c r="M580" t="e">
        <f t="shared" si="64"/>
        <v>#N/A</v>
      </c>
      <c r="N580">
        <f t="shared" si="65"/>
        <v>1</v>
      </c>
      <c r="O580">
        <f t="shared" si="66"/>
        <v>1</v>
      </c>
    </row>
    <row r="581" spans="1:15" x14ac:dyDescent="0.3">
      <c r="A581">
        <v>646</v>
      </c>
      <c r="B581">
        <v>8.4841456343272195E-3</v>
      </c>
      <c r="C581">
        <v>0.37589648121585739</v>
      </c>
      <c r="D581" s="4">
        <f>-LN(B581)/F$3</f>
        <v>1.9873150319436448</v>
      </c>
      <c r="E581" s="4">
        <f>-LN(C581)/F$4</f>
        <v>0.2038419769612291</v>
      </c>
      <c r="F581" s="8">
        <v>3</v>
      </c>
      <c r="G581" s="4">
        <v>164.94189821616237</v>
      </c>
      <c r="H581" s="4">
        <f>IF(G581&gt;MAX(I$8:I580),G581,MAX(I$8:I580))</f>
        <v>164.94189821616237</v>
      </c>
      <c r="I581" s="4">
        <f t="shared" si="60"/>
        <v>165.1457401931236</v>
      </c>
      <c r="J581" s="4">
        <f t="shared" si="61"/>
        <v>0</v>
      </c>
      <c r="K581" s="4">
        <f t="shared" si="62"/>
        <v>0.20384197696122897</v>
      </c>
      <c r="L581" t="e">
        <f t="shared" si="63"/>
        <v>#N/A</v>
      </c>
      <c r="M581" t="e">
        <f t="shared" si="64"/>
        <v>#N/A</v>
      </c>
      <c r="N581">
        <f t="shared" si="65"/>
        <v>1</v>
      </c>
      <c r="O581">
        <f t="shared" si="66"/>
        <v>1</v>
      </c>
    </row>
    <row r="582" spans="1:15" x14ac:dyDescent="0.3">
      <c r="A582">
        <v>196</v>
      </c>
      <c r="B582">
        <v>1.467940305795465E-2</v>
      </c>
      <c r="C582">
        <v>0.86700033570360424</v>
      </c>
      <c r="D582" s="4">
        <f>-LN(B582)/F$3</f>
        <v>1.758879133437343</v>
      </c>
      <c r="E582" s="4">
        <f>-LN(C582)/B$4</f>
        <v>2.9732482291725249E-2</v>
      </c>
      <c r="F582" s="8">
        <v>2</v>
      </c>
      <c r="G582" s="4">
        <v>165.3413150633736</v>
      </c>
      <c r="H582" s="4">
        <f>IF(G582&gt;MAX(I$8:I581),G582,MAX(I$8:I581))</f>
        <v>165.3413150633736</v>
      </c>
      <c r="I582" s="4">
        <f t="shared" si="60"/>
        <v>165.37104754566533</v>
      </c>
      <c r="J582" s="4">
        <f t="shared" si="61"/>
        <v>0</v>
      </c>
      <c r="K582" s="4">
        <f t="shared" si="62"/>
        <v>2.9732482291734641E-2</v>
      </c>
      <c r="L582" t="e">
        <f t="shared" si="63"/>
        <v>#N/A</v>
      </c>
      <c r="M582" t="e">
        <f t="shared" si="64"/>
        <v>#N/A</v>
      </c>
      <c r="N582">
        <f t="shared" si="65"/>
        <v>1</v>
      </c>
      <c r="O582">
        <f t="shared" si="66"/>
        <v>1</v>
      </c>
    </row>
    <row r="583" spans="1:15" x14ac:dyDescent="0.3">
      <c r="A583">
        <v>647</v>
      </c>
      <c r="B583">
        <v>0.23902096621601002</v>
      </c>
      <c r="C583">
        <v>0.86202581865901673</v>
      </c>
      <c r="D583" s="4">
        <f>-LN(B583)/F$3</f>
        <v>0.59633500256043237</v>
      </c>
      <c r="E583" s="4">
        <f>-LN(C583)/F$4</f>
        <v>3.0931261817994729E-2</v>
      </c>
      <c r="F583" s="8">
        <v>3</v>
      </c>
      <c r="G583" s="4">
        <v>165.53823321872281</v>
      </c>
      <c r="H583" s="4">
        <f>IF(G583&gt;MAX(I$8:I582),G583,MAX(I$8:I582))</f>
        <v>165.53823321872281</v>
      </c>
      <c r="I583" s="4">
        <f t="shared" si="60"/>
        <v>165.56916448054079</v>
      </c>
      <c r="J583" s="4">
        <f t="shared" si="61"/>
        <v>0</v>
      </c>
      <c r="K583" s="4">
        <f t="shared" si="62"/>
        <v>3.0931261817983113E-2</v>
      </c>
      <c r="L583" t="e">
        <f t="shared" si="63"/>
        <v>#N/A</v>
      </c>
      <c r="M583" t="e">
        <f t="shared" si="64"/>
        <v>#N/A</v>
      </c>
      <c r="N583">
        <f t="shared" si="65"/>
        <v>1</v>
      </c>
      <c r="O583">
        <f t="shared" si="66"/>
        <v>1</v>
      </c>
    </row>
    <row r="584" spans="1:15" x14ac:dyDescent="0.3">
      <c r="A584">
        <v>648</v>
      </c>
      <c r="B584">
        <v>0.70506912442396308</v>
      </c>
      <c r="C584">
        <v>0.32599871822260201</v>
      </c>
      <c r="D584" s="4">
        <f>-LN(B584)/F$3</f>
        <v>0.14560809672834341</v>
      </c>
      <c r="E584" s="4">
        <f>-LN(C584)/F$4</f>
        <v>0.23351288113659757</v>
      </c>
      <c r="F584" s="8">
        <v>3</v>
      </c>
      <c r="G584" s="4">
        <v>165.68384131545116</v>
      </c>
      <c r="H584" s="4">
        <f>IF(G584&gt;MAX(I$8:I583),G584,MAX(I$8:I583))</f>
        <v>165.68384131545116</v>
      </c>
      <c r="I584" s="4">
        <f t="shared" si="60"/>
        <v>165.91735419658775</v>
      </c>
      <c r="J584" s="4">
        <f t="shared" si="61"/>
        <v>0</v>
      </c>
      <c r="K584" s="4">
        <f t="shared" si="62"/>
        <v>0.23351288113659052</v>
      </c>
      <c r="L584" t="e">
        <f t="shared" si="63"/>
        <v>#N/A</v>
      </c>
      <c r="M584" t="e">
        <f t="shared" si="64"/>
        <v>#N/A</v>
      </c>
      <c r="N584">
        <f t="shared" si="65"/>
        <v>1</v>
      </c>
      <c r="O584">
        <f t="shared" si="66"/>
        <v>1</v>
      </c>
    </row>
    <row r="585" spans="1:15" x14ac:dyDescent="0.3">
      <c r="A585">
        <v>197</v>
      </c>
      <c r="B585">
        <v>0.43824579607531966</v>
      </c>
      <c r="C585">
        <v>0.18213446455275126</v>
      </c>
      <c r="D585" s="4">
        <f>-LN(B585)/F$3</f>
        <v>0.34373972823048698</v>
      </c>
      <c r="E585" s="4">
        <f>-LN(C585)/B$4</f>
        <v>0.35479376009828895</v>
      </c>
      <c r="F585" s="8">
        <v>2</v>
      </c>
      <c r="G585" s="4">
        <v>165.68505479160407</v>
      </c>
      <c r="H585" s="4">
        <f>IF(G585&gt;MAX(I$8:I584),G585,MAX(I$8:I584))</f>
        <v>165.91735419658775</v>
      </c>
      <c r="I585" s="4">
        <f t="shared" si="60"/>
        <v>166.27214795668604</v>
      </c>
      <c r="J585" s="4">
        <f t="shared" si="61"/>
        <v>0.23229940498367796</v>
      </c>
      <c r="K585" s="4">
        <f t="shared" si="62"/>
        <v>0.35479376009828911</v>
      </c>
      <c r="L585" t="e">
        <f t="shared" si="63"/>
        <v>#N/A</v>
      </c>
      <c r="M585" t="e">
        <f t="shared" si="64"/>
        <v>#N/A</v>
      </c>
      <c r="N585">
        <f t="shared" si="65"/>
        <v>1</v>
      </c>
      <c r="O585">
        <f t="shared" si="66"/>
        <v>1</v>
      </c>
    </row>
    <row r="586" spans="1:15" x14ac:dyDescent="0.3">
      <c r="A586">
        <v>198</v>
      </c>
      <c r="B586">
        <v>0.67955565050202948</v>
      </c>
      <c r="C586">
        <v>0.60570085757011627</v>
      </c>
      <c r="D586" s="4">
        <f>-LN(B586)/F$3</f>
        <v>0.16096506231288604</v>
      </c>
      <c r="E586" s="4">
        <f>-LN(C586)/B$4</f>
        <v>0.10445188524231777</v>
      </c>
      <c r="F586" s="8">
        <v>2</v>
      </c>
      <c r="G586" s="4">
        <v>165.84601985391697</v>
      </c>
      <c r="H586" s="4">
        <f>IF(G586&gt;MAX(I$8:I585),G586,MAX(I$8:I585))</f>
        <v>166.27214795668604</v>
      </c>
      <c r="I586" s="4">
        <f t="shared" si="60"/>
        <v>166.37659984192837</v>
      </c>
      <c r="J586" s="4">
        <f t="shared" si="61"/>
        <v>0.42612810276906998</v>
      </c>
      <c r="K586" s="4">
        <f t="shared" si="62"/>
        <v>0.10445188524232663</v>
      </c>
      <c r="L586" t="e">
        <f t="shared" si="63"/>
        <v>#N/A</v>
      </c>
      <c r="M586" t="e">
        <f t="shared" si="64"/>
        <v>#N/A</v>
      </c>
      <c r="N586">
        <f t="shared" si="65"/>
        <v>1</v>
      </c>
      <c r="O586">
        <f t="shared" si="66"/>
        <v>1</v>
      </c>
    </row>
    <row r="587" spans="1:15" x14ac:dyDescent="0.3">
      <c r="A587">
        <v>199</v>
      </c>
      <c r="B587">
        <v>0.95461897640919213</v>
      </c>
      <c r="C587">
        <v>2.2247993408001952E-2</v>
      </c>
      <c r="D587" s="4">
        <f>-LN(B587)/F$3</f>
        <v>1.935124820672356E-2</v>
      </c>
      <c r="E587" s="4">
        <f>-LN(C587)/B$4</f>
        <v>0.79281322048890124</v>
      </c>
      <c r="F587" s="8">
        <v>2</v>
      </c>
      <c r="G587" s="4">
        <v>165.8653711021237</v>
      </c>
      <c r="H587" s="4">
        <f>IF(G587&gt;MAX(I$8:I586),G587,MAX(I$8:I586))</f>
        <v>166.37659984192837</v>
      </c>
      <c r="I587" s="4">
        <f t="shared" ref="I587:I600" si="67">+H587+E587</f>
        <v>167.16941306241728</v>
      </c>
      <c r="J587" s="4">
        <f t="shared" ref="J587:J600" si="68">(H587-G587)*O587</f>
        <v>0.51122873980466466</v>
      </c>
      <c r="K587" s="4">
        <f t="shared" ref="K587:K600" si="69">(I587-H587)*O587</f>
        <v>0.79281322048890956</v>
      </c>
      <c r="L587" t="e">
        <f t="shared" ref="L587:L600" si="70">_xlfn.RANK.EQ(I587,I$8:I$507,1)</f>
        <v>#N/A</v>
      </c>
      <c r="M587" t="e">
        <f t="shared" ref="M587:M600" si="71">IF(L587=A587,0,1)</f>
        <v>#N/A</v>
      </c>
      <c r="N587">
        <f t="shared" ref="N587:N600" si="72">IF(G587&lt;B$2,1,0)</f>
        <v>1</v>
      </c>
      <c r="O587">
        <f t="shared" ref="O587:O600" si="73">IF(I587&lt;B$2,1,0)</f>
        <v>1</v>
      </c>
    </row>
    <row r="588" spans="1:15" x14ac:dyDescent="0.3">
      <c r="A588">
        <v>649</v>
      </c>
      <c r="B588">
        <v>0.27112643818475907</v>
      </c>
      <c r="C588">
        <v>0.44199957274086732</v>
      </c>
      <c r="D588" s="4">
        <f>-LN(B588)/F$3</f>
        <v>0.54382083555877747</v>
      </c>
      <c r="E588" s="4">
        <f>-LN(C588)/F$4</f>
        <v>0.17009299240719325</v>
      </c>
      <c r="F588" s="8">
        <v>3</v>
      </c>
      <c r="G588" s="4">
        <v>166.22766215100995</v>
      </c>
      <c r="H588" s="4">
        <f>IF(G588&gt;MAX(I$8:I587),G588,MAX(I$8:I587))</f>
        <v>167.16941306241728</v>
      </c>
      <c r="I588" s="4">
        <f t="shared" si="67"/>
        <v>167.33950605482448</v>
      </c>
      <c r="J588" s="4">
        <f t="shared" si="68"/>
        <v>0.94175091140732548</v>
      </c>
      <c r="K588" s="4">
        <f t="shared" si="69"/>
        <v>0.17009299240720566</v>
      </c>
      <c r="L588" t="e">
        <f t="shared" si="70"/>
        <v>#N/A</v>
      </c>
      <c r="M588" t="e">
        <f t="shared" si="71"/>
        <v>#N/A</v>
      </c>
      <c r="N588">
        <f t="shared" si="72"/>
        <v>1</v>
      </c>
      <c r="O588">
        <f t="shared" si="73"/>
        <v>1</v>
      </c>
    </row>
    <row r="589" spans="1:15" x14ac:dyDescent="0.3">
      <c r="A589">
        <v>650</v>
      </c>
      <c r="B589">
        <v>0.86950285348063605</v>
      </c>
      <c r="C589">
        <v>0.24558244575334939</v>
      </c>
      <c r="D589" s="4">
        <f>-LN(B589)/F$3</f>
        <v>5.8264026435134016E-2</v>
      </c>
      <c r="E589" s="4">
        <f>-LN(C589)/F$4</f>
        <v>0.29252553337692733</v>
      </c>
      <c r="F589" s="8">
        <v>3</v>
      </c>
      <c r="G589" s="4">
        <v>166.28592617744508</v>
      </c>
      <c r="H589" s="4">
        <f>IF(G589&gt;MAX(I$8:I588),G589,MAX(I$8:I588))</f>
        <v>167.33950605482448</v>
      </c>
      <c r="I589" s="4">
        <f t="shared" si="67"/>
        <v>167.63203158820141</v>
      </c>
      <c r="J589" s="4">
        <f t="shared" si="68"/>
        <v>1.0535798773794056</v>
      </c>
      <c r="K589" s="4">
        <f t="shared" si="69"/>
        <v>0.29252553337693143</v>
      </c>
      <c r="L589" t="e">
        <f t="shared" si="70"/>
        <v>#N/A</v>
      </c>
      <c r="M589" t="e">
        <f t="shared" si="71"/>
        <v>#N/A</v>
      </c>
      <c r="N589">
        <f t="shared" si="72"/>
        <v>1</v>
      </c>
      <c r="O589">
        <f t="shared" si="73"/>
        <v>1</v>
      </c>
    </row>
    <row r="590" spans="1:15" x14ac:dyDescent="0.3">
      <c r="A590">
        <v>651</v>
      </c>
      <c r="B590">
        <v>0.11770989104892117</v>
      </c>
      <c r="C590">
        <v>0.85412152470473346</v>
      </c>
      <c r="D590" s="4">
        <f>-LN(B590)/F$3</f>
        <v>0.8914717633946484</v>
      </c>
      <c r="E590" s="4">
        <f>-LN(C590)/F$4</f>
        <v>3.2850373901315233E-2</v>
      </c>
      <c r="F590" s="8">
        <v>3</v>
      </c>
      <c r="G590" s="4">
        <v>167.17739794083974</v>
      </c>
      <c r="H590" s="4">
        <f>IF(G590&gt;MAX(I$8:I589),G590,MAX(I$8:I589))</f>
        <v>167.63203158820141</v>
      </c>
      <c r="I590" s="4">
        <f t="shared" si="67"/>
        <v>167.66488196210273</v>
      </c>
      <c r="J590" s="4">
        <f t="shared" si="68"/>
        <v>0.45463364736167478</v>
      </c>
      <c r="K590" s="4">
        <f t="shared" si="69"/>
        <v>3.2850373901311514E-2</v>
      </c>
      <c r="L590" t="e">
        <f t="shared" si="70"/>
        <v>#N/A</v>
      </c>
      <c r="M590" t="e">
        <f t="shared" si="71"/>
        <v>#N/A</v>
      </c>
      <c r="N590">
        <f t="shared" si="72"/>
        <v>1</v>
      </c>
      <c r="O590">
        <f t="shared" si="73"/>
        <v>1</v>
      </c>
    </row>
    <row r="591" spans="1:15" x14ac:dyDescent="0.3">
      <c r="A591">
        <v>652</v>
      </c>
      <c r="B591">
        <v>0.94378490554521322</v>
      </c>
      <c r="C591">
        <v>4.8127689443647571E-2</v>
      </c>
      <c r="D591" s="4">
        <f>-LN(B591)/F$3</f>
        <v>2.4107080456122993E-2</v>
      </c>
      <c r="E591" s="4">
        <f>-LN(C591)/F$4</f>
        <v>0.63206200070673868</v>
      </c>
      <c r="F591" s="8">
        <v>3</v>
      </c>
      <c r="G591" s="4">
        <v>167.20150502129587</v>
      </c>
      <c r="H591" s="4">
        <f>IF(G591&gt;MAX(I$8:I590),G591,MAX(I$8:I590))</f>
        <v>167.66488196210273</v>
      </c>
      <c r="I591" s="4">
        <f t="shared" si="67"/>
        <v>168.29694396280945</v>
      </c>
      <c r="J591" s="4">
        <f t="shared" si="68"/>
        <v>0.4633769408068531</v>
      </c>
      <c r="K591" s="4">
        <f t="shared" si="69"/>
        <v>0.6320620007067248</v>
      </c>
      <c r="L591" t="e">
        <f t="shared" si="70"/>
        <v>#N/A</v>
      </c>
      <c r="M591" t="e">
        <f t="shared" si="71"/>
        <v>#N/A</v>
      </c>
      <c r="N591">
        <f t="shared" si="72"/>
        <v>1</v>
      </c>
      <c r="O591">
        <f t="shared" si="73"/>
        <v>1</v>
      </c>
    </row>
    <row r="592" spans="1:15" x14ac:dyDescent="0.3">
      <c r="A592">
        <v>200</v>
      </c>
      <c r="B592">
        <v>2.8626361888485368E-2</v>
      </c>
      <c r="C592">
        <v>0.82766197698904387</v>
      </c>
      <c r="D592" s="4">
        <f>-LN(B592)/F$3</f>
        <v>1.4805946838954829</v>
      </c>
      <c r="E592" s="4">
        <f>-LN(C592)/B$4</f>
        <v>3.94063433960525E-2</v>
      </c>
      <c r="F592" s="8">
        <v>2</v>
      </c>
      <c r="G592" s="4">
        <v>167.34596578601918</v>
      </c>
      <c r="H592" s="4">
        <f>IF(G592&gt;MAX(I$8:I591),G592,MAX(I$8:I591))</f>
        <v>168.29694396280945</v>
      </c>
      <c r="I592" s="4">
        <f t="shared" si="67"/>
        <v>168.3363503062055</v>
      </c>
      <c r="J592" s="4">
        <f t="shared" si="68"/>
        <v>0.9509781767902723</v>
      </c>
      <c r="K592" s="4">
        <f t="shared" si="69"/>
        <v>3.9406343396052534E-2</v>
      </c>
      <c r="L592" t="e">
        <f t="shared" si="70"/>
        <v>#N/A</v>
      </c>
      <c r="M592" t="e">
        <f t="shared" si="71"/>
        <v>#N/A</v>
      </c>
      <c r="N592">
        <f t="shared" si="72"/>
        <v>1</v>
      </c>
      <c r="O592">
        <f t="shared" si="73"/>
        <v>1</v>
      </c>
    </row>
    <row r="593" spans="1:15" x14ac:dyDescent="0.3">
      <c r="A593">
        <v>201</v>
      </c>
      <c r="B593">
        <v>0.9209265419476913</v>
      </c>
      <c r="C593">
        <v>0.39628284554582355</v>
      </c>
      <c r="D593" s="4">
        <f>-LN(B593)/F$3</f>
        <v>3.4322918717583251E-2</v>
      </c>
      <c r="E593" s="4">
        <f>-LN(C593)/B$4</f>
        <v>0.19283897213719481</v>
      </c>
      <c r="F593" s="8">
        <v>2</v>
      </c>
      <c r="G593" s="4">
        <v>167.38028870473676</v>
      </c>
      <c r="H593" s="4">
        <f>IF(G593&gt;MAX(I$8:I592),G593,MAX(I$8:I592))</f>
        <v>168.3363503062055</v>
      </c>
      <c r="I593" s="4">
        <f t="shared" si="67"/>
        <v>168.5291892783427</v>
      </c>
      <c r="J593" s="4">
        <f t="shared" si="68"/>
        <v>0.95606160146874686</v>
      </c>
      <c r="K593" s="4">
        <f t="shared" si="69"/>
        <v>0.1928389721371957</v>
      </c>
      <c r="L593" t="e">
        <f t="shared" si="70"/>
        <v>#N/A</v>
      </c>
      <c r="M593" t="e">
        <f t="shared" si="71"/>
        <v>#N/A</v>
      </c>
      <c r="N593">
        <f t="shared" si="72"/>
        <v>1</v>
      </c>
      <c r="O593">
        <f t="shared" si="73"/>
        <v>1</v>
      </c>
    </row>
    <row r="594" spans="1:15" x14ac:dyDescent="0.3">
      <c r="A594">
        <v>202</v>
      </c>
      <c r="B594">
        <v>0.96484267708365123</v>
      </c>
      <c r="C594">
        <v>0.78615680410168765</v>
      </c>
      <c r="D594" s="4">
        <f>-LN(B594)/F$3</f>
        <v>1.491259160944596E-2</v>
      </c>
      <c r="E594" s="4">
        <f>-LN(C594)/B$4</f>
        <v>5.0124793778561251E-2</v>
      </c>
      <c r="F594" s="8">
        <v>2</v>
      </c>
      <c r="G594" s="4">
        <v>167.39520129634622</v>
      </c>
      <c r="H594" s="4">
        <f>IF(G594&gt;MAX(I$8:I593),G594,MAX(I$8:I593))</f>
        <v>168.5291892783427</v>
      </c>
      <c r="I594" s="4">
        <f t="shared" si="67"/>
        <v>168.57931407212126</v>
      </c>
      <c r="J594" s="4">
        <f t="shared" si="68"/>
        <v>1.1339879819964835</v>
      </c>
      <c r="K594" s="4">
        <f t="shared" si="69"/>
        <v>5.0124793778564936E-2</v>
      </c>
      <c r="L594" t="e">
        <f t="shared" si="70"/>
        <v>#N/A</v>
      </c>
      <c r="M594" t="e">
        <f t="shared" si="71"/>
        <v>#N/A</v>
      </c>
      <c r="N594">
        <f t="shared" si="72"/>
        <v>1</v>
      </c>
      <c r="O594">
        <f t="shared" si="73"/>
        <v>1</v>
      </c>
    </row>
    <row r="595" spans="1:15" x14ac:dyDescent="0.3">
      <c r="A595">
        <v>203</v>
      </c>
      <c r="B595">
        <v>0.978789635914182</v>
      </c>
      <c r="C595">
        <v>0.67827387310403764</v>
      </c>
      <c r="D595" s="4">
        <f>-LN(B595)/F$3</f>
        <v>8.9327233471003954E-3</v>
      </c>
      <c r="E595" s="4">
        <f>-LN(C595)/B$4</f>
        <v>8.087586041109969E-2</v>
      </c>
      <c r="F595" s="8">
        <v>2</v>
      </c>
      <c r="G595" s="4">
        <v>167.40413401969332</v>
      </c>
      <c r="H595" s="4">
        <f>IF(G595&gt;MAX(I$8:I594),G595,MAX(I$8:I594))</f>
        <v>168.57931407212126</v>
      </c>
      <c r="I595" s="4">
        <f t="shared" si="67"/>
        <v>168.66018993253238</v>
      </c>
      <c r="J595" s="4">
        <f t="shared" si="68"/>
        <v>1.1751800524279474</v>
      </c>
      <c r="K595" s="4">
        <f t="shared" si="69"/>
        <v>8.0875860411111944E-2</v>
      </c>
      <c r="L595" t="e">
        <f t="shared" si="70"/>
        <v>#N/A</v>
      </c>
      <c r="M595" t="e">
        <f t="shared" si="71"/>
        <v>#N/A</v>
      </c>
      <c r="N595">
        <f t="shared" si="72"/>
        <v>1</v>
      </c>
      <c r="O595">
        <f t="shared" si="73"/>
        <v>1</v>
      </c>
    </row>
    <row r="596" spans="1:15" x14ac:dyDescent="0.3">
      <c r="A596">
        <v>653</v>
      </c>
      <c r="B596">
        <v>0.1511886959440901</v>
      </c>
      <c r="C596">
        <v>0.67430646687215801</v>
      </c>
      <c r="D596" s="4">
        <f>-LN(B596)/F$3</f>
        <v>0.78717774179419964</v>
      </c>
      <c r="E596" s="4">
        <f>-LN(C596)/F$4</f>
        <v>8.2098035998029895E-2</v>
      </c>
      <c r="F596" s="8">
        <v>3</v>
      </c>
      <c r="G596" s="4">
        <v>167.98868276309008</v>
      </c>
      <c r="H596" s="4">
        <f>IF(G596&gt;MAX(I$8:I595),G596,MAX(I$8:I595))</f>
        <v>168.66018993253238</v>
      </c>
      <c r="I596" s="4">
        <f t="shared" si="67"/>
        <v>168.74228796853041</v>
      </c>
      <c r="J596" s="4">
        <f t="shared" si="68"/>
        <v>0.67150716944229316</v>
      </c>
      <c r="K596" s="4">
        <f t="shared" si="69"/>
        <v>8.2098035998029673E-2</v>
      </c>
      <c r="L596" t="e">
        <f t="shared" si="70"/>
        <v>#N/A</v>
      </c>
      <c r="M596" t="e">
        <f t="shared" si="71"/>
        <v>#N/A</v>
      </c>
      <c r="N596">
        <f t="shared" si="72"/>
        <v>1</v>
      </c>
      <c r="O596">
        <f t="shared" si="73"/>
        <v>1</v>
      </c>
    </row>
    <row r="597" spans="1:15" x14ac:dyDescent="0.3">
      <c r="A597">
        <v>654</v>
      </c>
      <c r="B597">
        <v>0.77849665822321235</v>
      </c>
      <c r="C597">
        <v>0.86986907559434801</v>
      </c>
      <c r="D597" s="4">
        <f>-LN(B597)/F$3</f>
        <v>0.10432940845895071</v>
      </c>
      <c r="E597" s="4">
        <f>-LN(C597)/F$4</f>
        <v>2.9044284683442639E-2</v>
      </c>
      <c r="F597" s="8">
        <v>3</v>
      </c>
      <c r="G597" s="4">
        <v>168.09301217154902</v>
      </c>
      <c r="H597" s="4">
        <f>IF(G597&gt;MAX(I$8:I596),G597,MAX(I$8:I596))</f>
        <v>168.74228796853041</v>
      </c>
      <c r="I597" s="4">
        <f t="shared" si="67"/>
        <v>168.77133225321384</v>
      </c>
      <c r="J597" s="4">
        <f t="shared" si="68"/>
        <v>0.64927579698138516</v>
      </c>
      <c r="K597" s="4">
        <f t="shared" si="69"/>
        <v>2.9044284683436672E-2</v>
      </c>
      <c r="L597" t="e">
        <f t="shared" si="70"/>
        <v>#N/A</v>
      </c>
      <c r="M597" t="e">
        <f t="shared" si="71"/>
        <v>#N/A</v>
      </c>
      <c r="N597">
        <f t="shared" si="72"/>
        <v>1</v>
      </c>
      <c r="O597">
        <f t="shared" si="73"/>
        <v>1</v>
      </c>
    </row>
    <row r="598" spans="1:15" x14ac:dyDescent="0.3">
      <c r="A598">
        <v>655</v>
      </c>
      <c r="B598">
        <v>0.7296060060426649</v>
      </c>
      <c r="C598">
        <v>0.46498001037629322</v>
      </c>
      <c r="D598" s="4">
        <f>-LN(B598)/F$3</f>
        <v>0.13135442012063583</v>
      </c>
      <c r="E598" s="4">
        <f>-LN(C598)/F$4</f>
        <v>0.15953351307435193</v>
      </c>
      <c r="F598" s="8">
        <v>3</v>
      </c>
      <c r="G598" s="4">
        <v>168.22436659166965</v>
      </c>
      <c r="H598" s="4">
        <f>IF(G598&gt;MAX(I$8:I597),G598,MAX(I$8:I597))</f>
        <v>168.77133225321384</v>
      </c>
      <c r="I598" s="4">
        <f t="shared" si="67"/>
        <v>168.93086576628821</v>
      </c>
      <c r="J598" s="4">
        <f t="shared" si="68"/>
        <v>0.54696566154419202</v>
      </c>
      <c r="K598" s="4">
        <f t="shared" si="69"/>
        <v>0.15953351307436492</v>
      </c>
      <c r="L598" t="e">
        <f t="shared" si="70"/>
        <v>#N/A</v>
      </c>
      <c r="M598" t="e">
        <f t="shared" si="71"/>
        <v>#N/A</v>
      </c>
      <c r="N598">
        <f t="shared" si="72"/>
        <v>1</v>
      </c>
      <c r="O598">
        <f t="shared" si="73"/>
        <v>1</v>
      </c>
    </row>
    <row r="599" spans="1:15" x14ac:dyDescent="0.3">
      <c r="A599">
        <v>204</v>
      </c>
      <c r="B599">
        <v>7.5502792443617059E-2</v>
      </c>
      <c r="C599">
        <v>0.26944792016357921</v>
      </c>
      <c r="D599" s="4">
        <f>-LN(B599)/F$3</f>
        <v>1.0764940155845628</v>
      </c>
      <c r="E599" s="4">
        <f>-LN(C599)/B$4</f>
        <v>0.27320419863620865</v>
      </c>
      <c r="F599" s="8">
        <v>2</v>
      </c>
      <c r="G599" s="4">
        <v>168.48062803527787</v>
      </c>
      <c r="H599" s="4">
        <f>IF(G599&gt;MAX(I$8:I598),G599,MAX(I$8:I598))</f>
        <v>168.93086576628821</v>
      </c>
      <c r="I599" s="4">
        <f t="shared" si="67"/>
        <v>169.20406996492443</v>
      </c>
      <c r="J599" s="4">
        <f t="shared" si="68"/>
        <v>0.45023773101033271</v>
      </c>
      <c r="K599" s="4">
        <f t="shared" si="69"/>
        <v>0.27320419863622192</v>
      </c>
      <c r="L599" t="e">
        <f t="shared" si="70"/>
        <v>#N/A</v>
      </c>
      <c r="M599" t="e">
        <f t="shared" si="71"/>
        <v>#N/A</v>
      </c>
      <c r="N599">
        <f t="shared" si="72"/>
        <v>1</v>
      </c>
      <c r="O599">
        <f t="shared" si="73"/>
        <v>1</v>
      </c>
    </row>
    <row r="600" spans="1:15" x14ac:dyDescent="0.3">
      <c r="A600">
        <v>656</v>
      </c>
      <c r="B600">
        <v>0.13257240516373181</v>
      </c>
      <c r="C600">
        <v>0.42283394878994107</v>
      </c>
      <c r="D600" s="4">
        <f>-LN(B600)/F$3</f>
        <v>0.84192763697567197</v>
      </c>
      <c r="E600" s="4">
        <f>-LN(C600)/F$4</f>
        <v>0.17932827772048024</v>
      </c>
      <c r="F600" s="8">
        <v>3</v>
      </c>
      <c r="G600" s="4">
        <v>169.06629422864532</v>
      </c>
      <c r="H600" s="4">
        <f>IF(G600&gt;MAX(I$8:I599),G600,MAX(I$8:I599))</f>
        <v>169.20406996492443</v>
      </c>
      <c r="I600" s="4">
        <f t="shared" si="67"/>
        <v>169.38339824264492</v>
      </c>
      <c r="J600" s="4">
        <f t="shared" si="68"/>
        <v>0.13777573627911011</v>
      </c>
      <c r="K600" s="4">
        <f t="shared" si="69"/>
        <v>0.17932827772048654</v>
      </c>
      <c r="L600" t="e">
        <f t="shared" si="70"/>
        <v>#N/A</v>
      </c>
      <c r="M600" t="e">
        <f t="shared" si="71"/>
        <v>#N/A</v>
      </c>
      <c r="N600">
        <f t="shared" si="72"/>
        <v>1</v>
      </c>
      <c r="O600">
        <f t="shared" si="73"/>
        <v>1</v>
      </c>
    </row>
    <row r="601" spans="1:15" x14ac:dyDescent="0.3">
      <c r="A601">
        <v>40</v>
      </c>
      <c r="B601">
        <v>0.32044434949797052</v>
      </c>
      <c r="C601">
        <v>0.61485641041291539</v>
      </c>
      <c r="D601" s="4">
        <f>-LN(B601)/B$3</f>
        <v>4.7418610592073716</v>
      </c>
      <c r="E601" s="4">
        <f>-LN(C601)/B$4</f>
        <v>0.10132635779989053</v>
      </c>
      <c r="F601" s="8">
        <v>1</v>
      </c>
      <c r="G601" s="4">
        <v>169.12740527820654</v>
      </c>
      <c r="H601" s="4">
        <f>IF(G601&gt;MAX(I$8:I600),G601,MAX(I$8:I600))</f>
        <v>169.38339824264492</v>
      </c>
      <c r="I601" s="4">
        <f t="shared" ref="I601:I664" si="74">+H601+E601</f>
        <v>169.48472460044479</v>
      </c>
      <c r="J601" s="4">
        <f t="shared" ref="J601:J664" si="75">(H601-G601)*O601</f>
        <v>0.25599296443837716</v>
      </c>
      <c r="K601" s="4">
        <f t="shared" ref="K601:K664" si="76">(I601-H601)*O601</f>
        <v>0.10132635779987709</v>
      </c>
      <c r="L601" t="e">
        <f t="shared" ref="L601:L664" si="77">_xlfn.RANK.EQ(I601,I$8:I$507,1)</f>
        <v>#N/A</v>
      </c>
      <c r="M601" t="e">
        <f t="shared" ref="M601:M664" si="78">IF(L601=A601,0,1)</f>
        <v>#N/A</v>
      </c>
      <c r="N601">
        <f t="shared" ref="N601:N664" si="79">IF(G601&lt;B$2,1,0)</f>
        <v>1</v>
      </c>
      <c r="O601">
        <f t="shared" ref="O601:O664" si="80">IF(I601&lt;B$2,1,0)</f>
        <v>1</v>
      </c>
    </row>
    <row r="602" spans="1:15" x14ac:dyDescent="0.3">
      <c r="A602">
        <v>205</v>
      </c>
      <c r="B602">
        <v>0.14264351329081087</v>
      </c>
      <c r="C602">
        <v>0.83541367839594716</v>
      </c>
      <c r="D602" s="4">
        <f>-LN(B602)/F$3</f>
        <v>0.81141944802357524</v>
      </c>
      <c r="E602" s="4">
        <f>-LN(C602)/B$4</f>
        <v>3.7464219496702547E-2</v>
      </c>
      <c r="F602" s="8">
        <v>2</v>
      </c>
      <c r="G602" s="4">
        <v>169.29204748330145</v>
      </c>
      <c r="H602" s="4">
        <f>IF(G602&gt;MAX(I$8:I601),G602,MAX(I$8:I601))</f>
        <v>169.48472460044479</v>
      </c>
      <c r="I602" s="4">
        <f t="shared" si="74"/>
        <v>169.5221888199415</v>
      </c>
      <c r="J602" s="4">
        <f t="shared" si="75"/>
        <v>0.19267711714334723</v>
      </c>
      <c r="K602" s="4">
        <f t="shared" si="76"/>
        <v>3.7464219496712303E-2</v>
      </c>
      <c r="L602" t="e">
        <f t="shared" si="77"/>
        <v>#N/A</v>
      </c>
      <c r="M602" t="e">
        <f t="shared" si="78"/>
        <v>#N/A</v>
      </c>
      <c r="N602">
        <f t="shared" si="79"/>
        <v>1</v>
      </c>
      <c r="O602">
        <f t="shared" si="80"/>
        <v>1</v>
      </c>
    </row>
    <row r="603" spans="1:15" x14ac:dyDescent="0.3">
      <c r="A603">
        <v>657</v>
      </c>
      <c r="B603">
        <v>0.38862269966734825</v>
      </c>
      <c r="C603">
        <v>0.95388653218176822</v>
      </c>
      <c r="D603" s="4">
        <f>-LN(B603)/F$3</f>
        <v>0.39381097074100557</v>
      </c>
      <c r="E603" s="4">
        <f>-LN(C603)/F$4</f>
        <v>9.8355320042661232E-3</v>
      </c>
      <c r="F603" s="8">
        <v>3</v>
      </c>
      <c r="G603" s="4">
        <v>169.46010519938633</v>
      </c>
      <c r="H603" s="4">
        <f>IF(G603&gt;MAX(I$8:I602),G603,MAX(I$8:I602))</f>
        <v>169.5221888199415</v>
      </c>
      <c r="I603" s="4">
        <f t="shared" si="74"/>
        <v>169.53202435194578</v>
      </c>
      <c r="J603" s="4">
        <f t="shared" si="75"/>
        <v>6.2083620555171137E-2</v>
      </c>
      <c r="K603" s="4">
        <f t="shared" si="76"/>
        <v>9.8355320042742278E-3</v>
      </c>
      <c r="L603" t="e">
        <f t="shared" si="77"/>
        <v>#N/A</v>
      </c>
      <c r="M603" t="e">
        <f t="shared" si="78"/>
        <v>#N/A</v>
      </c>
      <c r="N603">
        <f t="shared" si="79"/>
        <v>1</v>
      </c>
      <c r="O603">
        <f t="shared" si="80"/>
        <v>1</v>
      </c>
    </row>
    <row r="604" spans="1:15" x14ac:dyDescent="0.3">
      <c r="A604">
        <v>206</v>
      </c>
      <c r="B604">
        <v>5.0447096163823361E-2</v>
      </c>
      <c r="C604">
        <v>0.19290749839777827</v>
      </c>
      <c r="D604" s="4">
        <f>-LN(B604)/F$3</f>
        <v>1.2445125385559832</v>
      </c>
      <c r="E604" s="4">
        <f>-LN(C604)/B$4</f>
        <v>0.34282176830897609</v>
      </c>
      <c r="F604" s="8">
        <v>2</v>
      </c>
      <c r="G604" s="4">
        <v>170.53656002185744</v>
      </c>
      <c r="H604" s="4">
        <f>IF(G604&gt;MAX(I$8:I603),G604,MAX(I$8:I603))</f>
        <v>170.53656002185744</v>
      </c>
      <c r="I604" s="4">
        <f t="shared" si="74"/>
        <v>170.87938179016641</v>
      </c>
      <c r="J604" s="4">
        <f t="shared" si="75"/>
        <v>0</v>
      </c>
      <c r="K604" s="4">
        <f t="shared" si="76"/>
        <v>0.3428217683089656</v>
      </c>
      <c r="L604" t="e">
        <f t="shared" si="77"/>
        <v>#N/A</v>
      </c>
      <c r="M604" t="e">
        <f t="shared" si="78"/>
        <v>#N/A</v>
      </c>
      <c r="N604">
        <f t="shared" si="79"/>
        <v>1</v>
      </c>
      <c r="O604">
        <f t="shared" si="80"/>
        <v>1</v>
      </c>
    </row>
    <row r="605" spans="1:15" x14ac:dyDescent="0.3">
      <c r="A605">
        <v>207</v>
      </c>
      <c r="B605">
        <v>0.9558397167882321</v>
      </c>
      <c r="C605">
        <v>0.23313089388714256</v>
      </c>
      <c r="D605" s="4">
        <f>-LN(B605)/F$3</f>
        <v>1.881876677110185E-2</v>
      </c>
      <c r="E605" s="4">
        <f>-LN(C605)/B$4</f>
        <v>0.30336566808625504</v>
      </c>
      <c r="F605" s="8">
        <v>2</v>
      </c>
      <c r="G605" s="4">
        <v>170.55537878862853</v>
      </c>
      <c r="H605" s="4">
        <f>IF(G605&gt;MAX(I$8:I604),G605,MAX(I$8:I604))</f>
        <v>170.87938179016641</v>
      </c>
      <c r="I605" s="4">
        <f t="shared" si="74"/>
        <v>171.18274745825266</v>
      </c>
      <c r="J605" s="4">
        <f t="shared" si="75"/>
        <v>0.32400300153787498</v>
      </c>
      <c r="K605" s="4">
        <f t="shared" si="76"/>
        <v>0.30336566808625776</v>
      </c>
      <c r="L605" t="e">
        <f t="shared" si="77"/>
        <v>#N/A</v>
      </c>
      <c r="M605" t="e">
        <f t="shared" si="78"/>
        <v>#N/A</v>
      </c>
      <c r="N605">
        <f t="shared" si="79"/>
        <v>1</v>
      </c>
      <c r="O605">
        <f t="shared" si="80"/>
        <v>1</v>
      </c>
    </row>
    <row r="606" spans="1:15" x14ac:dyDescent="0.3">
      <c r="A606">
        <v>208</v>
      </c>
      <c r="B606">
        <v>0.98373363444929351</v>
      </c>
      <c r="C606">
        <v>0.43763542588579973</v>
      </c>
      <c r="D606" s="4">
        <f>-LN(B606)/F$3</f>
        <v>6.8333813636335238E-3</v>
      </c>
      <c r="E606" s="4">
        <f>-LN(C606)/B$4</f>
        <v>0.17216022420870264</v>
      </c>
      <c r="F606" s="8">
        <v>2</v>
      </c>
      <c r="G606" s="4">
        <v>170.56221216999216</v>
      </c>
      <c r="H606" s="4">
        <f>IF(G606&gt;MAX(I$8:I605),G606,MAX(I$8:I605))</f>
        <v>171.18274745825266</v>
      </c>
      <c r="I606" s="4">
        <f t="shared" si="74"/>
        <v>171.35490768246137</v>
      </c>
      <c r="J606" s="4">
        <f t="shared" si="75"/>
        <v>0.62053528826049842</v>
      </c>
      <c r="K606" s="4">
        <f t="shared" si="76"/>
        <v>0.17216022420871013</v>
      </c>
      <c r="L606" t="e">
        <f t="shared" si="77"/>
        <v>#N/A</v>
      </c>
      <c r="M606" t="e">
        <f t="shared" si="78"/>
        <v>#N/A</v>
      </c>
      <c r="N606">
        <f t="shared" si="79"/>
        <v>1</v>
      </c>
      <c r="O606">
        <f t="shared" si="80"/>
        <v>1</v>
      </c>
    </row>
    <row r="607" spans="1:15" x14ac:dyDescent="0.3">
      <c r="A607">
        <v>658</v>
      </c>
      <c r="B607">
        <v>2.3926511429181799E-2</v>
      </c>
      <c r="C607">
        <v>0.74422437208166758</v>
      </c>
      <c r="D607" s="4">
        <f>-LN(B607)/F$3</f>
        <v>1.5553200708354067</v>
      </c>
      <c r="E607" s="4">
        <f>-LN(C607)/F$4</f>
        <v>6.1544315465661199E-2</v>
      </c>
      <c r="F607" s="8">
        <v>3</v>
      </c>
      <c r="G607" s="4">
        <v>171.01542527022173</v>
      </c>
      <c r="H607" s="4">
        <f>IF(G607&gt;MAX(I$8:I606),G607,MAX(I$8:I606))</f>
        <v>171.35490768246137</v>
      </c>
      <c r="I607" s="4">
        <f t="shared" si="74"/>
        <v>171.41645199792703</v>
      </c>
      <c r="J607" s="4">
        <f t="shared" si="75"/>
        <v>0.33948241223964715</v>
      </c>
      <c r="K607" s="4">
        <f t="shared" si="76"/>
        <v>6.1544315465653199E-2</v>
      </c>
      <c r="L607" t="e">
        <f t="shared" si="77"/>
        <v>#N/A</v>
      </c>
      <c r="M607" t="e">
        <f t="shared" si="78"/>
        <v>#N/A</v>
      </c>
      <c r="N607">
        <f t="shared" si="79"/>
        <v>1</v>
      </c>
      <c r="O607">
        <f t="shared" si="80"/>
        <v>1</v>
      </c>
    </row>
    <row r="608" spans="1:15" x14ac:dyDescent="0.3">
      <c r="A608">
        <v>209</v>
      </c>
      <c r="B608">
        <v>0.27692495498519853</v>
      </c>
      <c r="C608">
        <v>0.35795159764397105</v>
      </c>
      <c r="D608" s="4">
        <f>-LN(B608)/F$3</f>
        <v>0.53500363755478109</v>
      </c>
      <c r="E608" s="4">
        <f>-LN(C608)/B$4</f>
        <v>0.21403281329872478</v>
      </c>
      <c r="F608" s="8">
        <v>2</v>
      </c>
      <c r="G608" s="4">
        <v>171.09721580754695</v>
      </c>
      <c r="H608" s="4">
        <f>IF(G608&gt;MAX(I$8:I607),G608,MAX(I$8:I607))</f>
        <v>171.41645199792703</v>
      </c>
      <c r="I608" s="4">
        <f t="shared" si="74"/>
        <v>171.63048481122576</v>
      </c>
      <c r="J608" s="4">
        <f t="shared" si="75"/>
        <v>0.31923619038008155</v>
      </c>
      <c r="K608" s="4">
        <f t="shared" si="76"/>
        <v>0.21403281329872925</v>
      </c>
      <c r="L608" t="e">
        <f t="shared" si="77"/>
        <v>#N/A</v>
      </c>
      <c r="M608" t="e">
        <f t="shared" si="78"/>
        <v>#N/A</v>
      </c>
      <c r="N608">
        <f t="shared" si="79"/>
        <v>1</v>
      </c>
      <c r="O608">
        <f t="shared" si="80"/>
        <v>1</v>
      </c>
    </row>
    <row r="609" spans="1:15" x14ac:dyDescent="0.3">
      <c r="A609">
        <v>210</v>
      </c>
      <c r="B609">
        <v>0.93981749931333358</v>
      </c>
      <c r="C609">
        <v>0.967680898464919</v>
      </c>
      <c r="D609" s="4">
        <f>-LN(B609)/F$3</f>
        <v>2.5862321764266748E-2</v>
      </c>
      <c r="E609" s="4">
        <f>-LN(C609)/B$4</f>
        <v>6.8443534163202856E-3</v>
      </c>
      <c r="F609" s="8">
        <v>2</v>
      </c>
      <c r="G609" s="4">
        <v>171.12307812931121</v>
      </c>
      <c r="H609" s="4">
        <f>IF(G609&gt;MAX(I$8:I608),G609,MAX(I$8:I608))</f>
        <v>171.63048481122576</v>
      </c>
      <c r="I609" s="4">
        <f t="shared" si="74"/>
        <v>171.63732916464207</v>
      </c>
      <c r="J609" s="4">
        <f t="shared" si="75"/>
        <v>0.50740668191454574</v>
      </c>
      <c r="K609" s="4">
        <f t="shared" si="76"/>
        <v>6.8443534163122877E-3</v>
      </c>
      <c r="L609" t="e">
        <f t="shared" si="77"/>
        <v>#N/A</v>
      </c>
      <c r="M609" t="e">
        <f t="shared" si="78"/>
        <v>#N/A</v>
      </c>
      <c r="N609">
        <f t="shared" si="79"/>
        <v>1</v>
      </c>
      <c r="O609">
        <f t="shared" si="80"/>
        <v>1</v>
      </c>
    </row>
    <row r="610" spans="1:15" x14ac:dyDescent="0.3">
      <c r="A610">
        <v>211</v>
      </c>
      <c r="B610">
        <v>0.80373546555986208</v>
      </c>
      <c r="C610">
        <v>0.61000396740623186</v>
      </c>
      <c r="D610" s="4">
        <f>-LN(B610)/F$3</f>
        <v>9.1035452866078115E-2</v>
      </c>
      <c r="E610" s="4">
        <f>-LN(C610)/B$4</f>
        <v>0.10297704539401839</v>
      </c>
      <c r="F610" s="8">
        <v>2</v>
      </c>
      <c r="G610" s="4">
        <v>171.21411358217728</v>
      </c>
      <c r="H610" s="4">
        <f>IF(G610&gt;MAX(I$8:I609),G610,MAX(I$8:I609))</f>
        <v>171.63732916464207</v>
      </c>
      <c r="I610" s="4">
        <f t="shared" si="74"/>
        <v>171.7403062100361</v>
      </c>
      <c r="J610" s="4">
        <f t="shared" si="75"/>
        <v>0.42321558246479185</v>
      </c>
      <c r="K610" s="4">
        <f t="shared" si="76"/>
        <v>0.1029770453940273</v>
      </c>
      <c r="L610" t="e">
        <f t="shared" si="77"/>
        <v>#N/A</v>
      </c>
      <c r="M610" t="e">
        <f t="shared" si="78"/>
        <v>#N/A</v>
      </c>
      <c r="N610">
        <f t="shared" si="79"/>
        <v>1</v>
      </c>
      <c r="O610">
        <f t="shared" si="80"/>
        <v>1</v>
      </c>
    </row>
    <row r="611" spans="1:15" x14ac:dyDescent="0.3">
      <c r="A611">
        <v>212</v>
      </c>
      <c r="B611">
        <v>0.71459089938047426</v>
      </c>
      <c r="C611">
        <v>1.8250068666646323E-2</v>
      </c>
      <c r="D611" s="4">
        <f>-LN(B611)/F$3</f>
        <v>0.14001877864072573</v>
      </c>
      <c r="E611" s="4">
        <f>-LN(C611)/B$4</f>
        <v>0.83408050758432328</v>
      </c>
      <c r="F611" s="8">
        <v>2</v>
      </c>
      <c r="G611" s="4">
        <v>171.354132360818</v>
      </c>
      <c r="H611" s="4">
        <f>IF(G611&gt;MAX(I$8:I610),G611,MAX(I$8:I610))</f>
        <v>171.7403062100361</v>
      </c>
      <c r="I611" s="4">
        <f t="shared" si="74"/>
        <v>172.57438671762043</v>
      </c>
      <c r="J611" s="4">
        <f t="shared" si="75"/>
        <v>0.38617384921809617</v>
      </c>
      <c r="K611" s="4">
        <f t="shared" si="76"/>
        <v>0.83408050758433205</v>
      </c>
      <c r="L611" t="e">
        <f t="shared" si="77"/>
        <v>#N/A</v>
      </c>
      <c r="M611" t="e">
        <f t="shared" si="78"/>
        <v>#N/A</v>
      </c>
      <c r="N611">
        <f t="shared" si="79"/>
        <v>1</v>
      </c>
      <c r="O611">
        <f t="shared" si="80"/>
        <v>1</v>
      </c>
    </row>
    <row r="612" spans="1:15" x14ac:dyDescent="0.3">
      <c r="A612">
        <v>41</v>
      </c>
      <c r="B612">
        <v>0.57417523728141118</v>
      </c>
      <c r="C612">
        <v>0.44938505203405865</v>
      </c>
      <c r="D612" s="4">
        <f>-LN(B612)/B$3</f>
        <v>2.3117526575978631</v>
      </c>
      <c r="E612" s="4">
        <f>-LN(C612)/B$4</f>
        <v>0.16664066288241594</v>
      </c>
      <c r="F612" s="8">
        <v>1</v>
      </c>
      <c r="G612" s="4">
        <v>171.43915793580439</v>
      </c>
      <c r="H612" s="4">
        <f>IF(G612&gt;MAX(I$8:I611),G612,MAX(I$8:I611))</f>
        <v>172.57438671762043</v>
      </c>
      <c r="I612" s="4">
        <f t="shared" si="74"/>
        <v>172.74102738050286</v>
      </c>
      <c r="J612" s="4">
        <f t="shared" si="75"/>
        <v>1.1352287818160391</v>
      </c>
      <c r="K612" s="4">
        <f t="shared" si="76"/>
        <v>0.16664066288242907</v>
      </c>
      <c r="L612" t="e">
        <f t="shared" si="77"/>
        <v>#N/A</v>
      </c>
      <c r="M612" t="e">
        <f t="shared" si="78"/>
        <v>#N/A</v>
      </c>
      <c r="N612">
        <f t="shared" si="79"/>
        <v>1</v>
      </c>
      <c r="O612">
        <f t="shared" si="80"/>
        <v>1</v>
      </c>
    </row>
    <row r="613" spans="1:15" x14ac:dyDescent="0.3">
      <c r="A613">
        <v>213</v>
      </c>
      <c r="B613">
        <v>0.79400006103701892</v>
      </c>
      <c r="C613">
        <v>3.9124729148228399E-2</v>
      </c>
      <c r="D613" s="4">
        <f>-LN(B613)/F$3</f>
        <v>9.6113225359243534E-2</v>
      </c>
      <c r="E613" s="4">
        <f>-LN(C613)/B$4</f>
        <v>0.67520844851557682</v>
      </c>
      <c r="F613" s="8">
        <v>2</v>
      </c>
      <c r="G613" s="4">
        <v>171.45024558617723</v>
      </c>
      <c r="H613" s="4">
        <f>IF(G613&gt;MAX(I$8:I612),G613,MAX(I$8:I612))</f>
        <v>172.74102738050286</v>
      </c>
      <c r="I613" s="4">
        <f t="shared" si="74"/>
        <v>173.41623582901843</v>
      </c>
      <c r="J613" s="4">
        <f t="shared" si="75"/>
        <v>1.2907817943256248</v>
      </c>
      <c r="K613" s="4">
        <f t="shared" si="76"/>
        <v>0.67520844851557626</v>
      </c>
      <c r="L613" t="e">
        <f t="shared" si="77"/>
        <v>#N/A</v>
      </c>
      <c r="M613" t="e">
        <f t="shared" si="78"/>
        <v>#N/A</v>
      </c>
      <c r="N613">
        <f t="shared" si="79"/>
        <v>1</v>
      </c>
      <c r="O613">
        <f t="shared" si="80"/>
        <v>1</v>
      </c>
    </row>
    <row r="614" spans="1:15" x14ac:dyDescent="0.3">
      <c r="A614">
        <v>214</v>
      </c>
      <c r="B614">
        <v>0.66032898953215124</v>
      </c>
      <c r="C614">
        <v>0.98516800439466534</v>
      </c>
      <c r="D614" s="4">
        <f>-LN(B614)/F$3</f>
        <v>0.17292379131998095</v>
      </c>
      <c r="E614" s="4">
        <f>-LN(C614)/B$4</f>
        <v>3.1131436493773792E-3</v>
      </c>
      <c r="F614" s="8">
        <v>2</v>
      </c>
      <c r="G614" s="4">
        <v>171.62316937749722</v>
      </c>
      <c r="H614" s="4">
        <f>IF(G614&gt;MAX(I$8:I613),G614,MAX(I$8:I613))</f>
        <v>173.41623582901843</v>
      </c>
      <c r="I614" s="4">
        <f t="shared" si="74"/>
        <v>173.41934897266782</v>
      </c>
      <c r="J614" s="4">
        <f t="shared" si="75"/>
        <v>1.7930664515212129</v>
      </c>
      <c r="K614" s="4">
        <f t="shared" si="76"/>
        <v>3.1131436493865294E-3</v>
      </c>
      <c r="L614" t="e">
        <f t="shared" si="77"/>
        <v>#N/A</v>
      </c>
      <c r="M614" t="e">
        <f t="shared" si="78"/>
        <v>#N/A</v>
      </c>
      <c r="N614">
        <f t="shared" si="79"/>
        <v>1</v>
      </c>
      <c r="O614">
        <f t="shared" si="80"/>
        <v>1</v>
      </c>
    </row>
    <row r="615" spans="1:15" x14ac:dyDescent="0.3">
      <c r="A615">
        <v>215</v>
      </c>
      <c r="B615">
        <v>0.62614825891903436</v>
      </c>
      <c r="C615">
        <v>0.38419751579332867</v>
      </c>
      <c r="D615" s="4">
        <f>-LN(B615)/F$3</f>
        <v>0.19507004191215757</v>
      </c>
      <c r="E615" s="4">
        <f>-LN(C615)/B$4</f>
        <v>0.19929135303940096</v>
      </c>
      <c r="F615" s="8">
        <v>2</v>
      </c>
      <c r="G615" s="4">
        <v>171.81823941940937</v>
      </c>
      <c r="H615" s="4">
        <f>IF(G615&gt;MAX(I$8:I614),G615,MAX(I$8:I614))</f>
        <v>173.41934897266782</v>
      </c>
      <c r="I615" s="4">
        <f t="shared" si="74"/>
        <v>173.61864032570722</v>
      </c>
      <c r="J615" s="4">
        <f t="shared" si="75"/>
        <v>1.6011095532584534</v>
      </c>
      <c r="K615" s="4">
        <f t="shared" si="76"/>
        <v>0.19929135303939916</v>
      </c>
      <c r="L615" t="e">
        <f t="shared" si="77"/>
        <v>#N/A</v>
      </c>
      <c r="M615" t="e">
        <f t="shared" si="78"/>
        <v>#N/A</v>
      </c>
      <c r="N615">
        <f t="shared" si="79"/>
        <v>1</v>
      </c>
      <c r="O615">
        <f t="shared" si="80"/>
        <v>1</v>
      </c>
    </row>
    <row r="616" spans="1:15" x14ac:dyDescent="0.3">
      <c r="A616">
        <v>216</v>
      </c>
      <c r="B616">
        <v>0.89898373363444928</v>
      </c>
      <c r="C616">
        <v>0.18616290780358288</v>
      </c>
      <c r="D616" s="4">
        <f>-LN(B616)/F$3</f>
        <v>4.4370974382493336E-2</v>
      </c>
      <c r="E616" s="4">
        <f>-LN(C616)/B$4</f>
        <v>0.35023607087374614</v>
      </c>
      <c r="F616" s="8">
        <v>2</v>
      </c>
      <c r="G616" s="4">
        <v>171.86261039379187</v>
      </c>
      <c r="H616" s="4">
        <f>IF(G616&gt;MAX(I$8:I615),G616,MAX(I$8:I615))</f>
        <v>173.61864032570722</v>
      </c>
      <c r="I616" s="4">
        <f t="shared" si="74"/>
        <v>173.96887639658095</v>
      </c>
      <c r="J616" s="4">
        <f t="shared" si="75"/>
        <v>1.7560299319153501</v>
      </c>
      <c r="K616" s="4">
        <f t="shared" si="76"/>
        <v>0.35023607087373421</v>
      </c>
      <c r="L616" t="e">
        <f t="shared" si="77"/>
        <v>#N/A</v>
      </c>
      <c r="M616" t="e">
        <f t="shared" si="78"/>
        <v>#N/A</v>
      </c>
      <c r="N616">
        <f t="shared" si="79"/>
        <v>1</v>
      </c>
      <c r="O616">
        <f t="shared" si="80"/>
        <v>1</v>
      </c>
    </row>
    <row r="617" spans="1:15" x14ac:dyDescent="0.3">
      <c r="A617">
        <v>217</v>
      </c>
      <c r="B617">
        <v>0.47538682210760824</v>
      </c>
      <c r="C617">
        <v>0.15161595507675404</v>
      </c>
      <c r="D617" s="4">
        <f>-LN(B617)/F$3</f>
        <v>0.30984435167865754</v>
      </c>
      <c r="E617" s="4">
        <f>-LN(C617)/B$4</f>
        <v>0.39300095140459779</v>
      </c>
      <c r="F617" s="8">
        <v>2</v>
      </c>
      <c r="G617" s="4">
        <v>172.17245474547053</v>
      </c>
      <c r="H617" s="4">
        <f>IF(G617&gt;MAX(I$8:I616),G617,MAX(I$8:I616))</f>
        <v>173.96887639658095</v>
      </c>
      <c r="I617" s="4">
        <f t="shared" si="74"/>
        <v>174.36187734798554</v>
      </c>
      <c r="J617" s="4">
        <f t="shared" si="75"/>
        <v>1.7964216511104212</v>
      </c>
      <c r="K617" s="4">
        <f t="shared" si="76"/>
        <v>0.39300095140458779</v>
      </c>
      <c r="L617" t="e">
        <f t="shared" si="77"/>
        <v>#N/A</v>
      </c>
      <c r="M617" t="e">
        <f t="shared" si="78"/>
        <v>#N/A</v>
      </c>
      <c r="N617">
        <f t="shared" si="79"/>
        <v>1</v>
      </c>
      <c r="O617">
        <f t="shared" si="80"/>
        <v>1</v>
      </c>
    </row>
    <row r="618" spans="1:15" x14ac:dyDescent="0.3">
      <c r="A618">
        <v>42</v>
      </c>
      <c r="B618">
        <v>0.52845851008636735</v>
      </c>
      <c r="C618">
        <v>0.80462050233466598</v>
      </c>
      <c r="D618" s="4">
        <f>-LN(B618)/D$3</f>
        <v>0.88582080804654562</v>
      </c>
      <c r="E618" s="4">
        <f>-LN(C618)/B$4</f>
        <v>4.5288445498086194E-2</v>
      </c>
      <c r="F618" s="8">
        <v>1</v>
      </c>
      <c r="G618" s="4">
        <v>172.32497874385092</v>
      </c>
      <c r="H618" s="4">
        <f>IF(G618&gt;MAX(I$8:I617),G618,MAX(I$8:I617))</f>
        <v>174.36187734798554</v>
      </c>
      <c r="I618" s="4">
        <f t="shared" si="74"/>
        <v>174.40716579348361</v>
      </c>
      <c r="J618" s="4">
        <f t="shared" si="75"/>
        <v>2.0368986041346204</v>
      </c>
      <c r="K618" s="4">
        <f t="shared" si="76"/>
        <v>4.5288445498073315E-2</v>
      </c>
      <c r="L618" t="e">
        <f t="shared" si="77"/>
        <v>#N/A</v>
      </c>
      <c r="M618" t="e">
        <f t="shared" si="78"/>
        <v>#N/A</v>
      </c>
      <c r="N618">
        <f t="shared" si="79"/>
        <v>1</v>
      </c>
      <c r="O618">
        <f t="shared" si="80"/>
        <v>1</v>
      </c>
    </row>
    <row r="619" spans="1:15" x14ac:dyDescent="0.3">
      <c r="A619">
        <v>218</v>
      </c>
      <c r="B619">
        <v>0.34418774987029632</v>
      </c>
      <c r="C619">
        <v>0.53511154515213477</v>
      </c>
      <c r="D619" s="4">
        <f>-LN(B619)/F$3</f>
        <v>0.44440332749510686</v>
      </c>
      <c r="E619" s="4">
        <f>-LN(C619)/B$4</f>
        <v>0.13026667879309436</v>
      </c>
      <c r="F619" s="8">
        <v>2</v>
      </c>
      <c r="G619" s="4">
        <v>172.61685807296564</v>
      </c>
      <c r="H619" s="4">
        <f>IF(G619&gt;MAX(I$8:I618),G619,MAX(I$8:I618))</f>
        <v>174.40716579348361</v>
      </c>
      <c r="I619" s="4">
        <f t="shared" si="74"/>
        <v>174.53743247227672</v>
      </c>
      <c r="J619" s="4">
        <f t="shared" si="75"/>
        <v>1.7903077205179727</v>
      </c>
      <c r="K619" s="4">
        <f t="shared" si="76"/>
        <v>0.13026667879310594</v>
      </c>
      <c r="L619" t="e">
        <f t="shared" si="77"/>
        <v>#N/A</v>
      </c>
      <c r="M619" t="e">
        <f t="shared" si="78"/>
        <v>#N/A</v>
      </c>
      <c r="N619">
        <f t="shared" si="79"/>
        <v>1</v>
      </c>
      <c r="O619">
        <f t="shared" si="80"/>
        <v>1</v>
      </c>
    </row>
    <row r="620" spans="1:15" x14ac:dyDescent="0.3">
      <c r="A620">
        <v>659</v>
      </c>
      <c r="B620">
        <v>1.2543107394634847E-2</v>
      </c>
      <c r="C620">
        <v>0.93115024262215029</v>
      </c>
      <c r="D620" s="4">
        <f>-LN(B620)/F$3</f>
        <v>1.8244099899413122</v>
      </c>
      <c r="E620" s="4">
        <f>-LN(C620)/F$4</f>
        <v>1.4861382717254934E-2</v>
      </c>
      <c r="F620" s="8">
        <v>3</v>
      </c>
      <c r="G620" s="4">
        <v>172.83983526016303</v>
      </c>
      <c r="H620" s="4">
        <f>IF(G620&gt;MAX(I$8:I619),G620,MAX(I$8:I619))</f>
        <v>174.53743247227672</v>
      </c>
      <c r="I620" s="4">
        <f t="shared" si="74"/>
        <v>174.55229385499396</v>
      </c>
      <c r="J620" s="4">
        <f t="shared" si="75"/>
        <v>1.697597212113692</v>
      </c>
      <c r="K620" s="4">
        <f t="shared" si="76"/>
        <v>1.4861382717242577E-2</v>
      </c>
      <c r="L620" t="e">
        <f t="shared" si="77"/>
        <v>#N/A</v>
      </c>
      <c r="M620" t="e">
        <f t="shared" si="78"/>
        <v>#N/A</v>
      </c>
      <c r="N620">
        <f t="shared" si="79"/>
        <v>1</v>
      </c>
      <c r="O620">
        <f t="shared" si="80"/>
        <v>1</v>
      </c>
    </row>
    <row r="621" spans="1:15" x14ac:dyDescent="0.3">
      <c r="A621">
        <v>660</v>
      </c>
      <c r="B621">
        <v>0.54799035615100555</v>
      </c>
      <c r="C621">
        <v>7.0986053041169464E-2</v>
      </c>
      <c r="D621" s="4">
        <f>-LN(B621)/F$3</f>
        <v>0.25062399602231716</v>
      </c>
      <c r="E621" s="4">
        <f>-LN(C621)/F$4</f>
        <v>0.55109830359932799</v>
      </c>
      <c r="F621" s="8">
        <v>3</v>
      </c>
      <c r="G621" s="4">
        <v>173.09045925618534</v>
      </c>
      <c r="H621" s="4">
        <f>IF(G621&gt;MAX(I$8:I620),G621,MAX(I$8:I620))</f>
        <v>174.55229385499396</v>
      </c>
      <c r="I621" s="4">
        <f t="shared" si="74"/>
        <v>175.10339215859329</v>
      </c>
      <c r="J621" s="4">
        <f t="shared" si="75"/>
        <v>1.4618345988086219</v>
      </c>
      <c r="K621" s="4">
        <f t="shared" si="76"/>
        <v>0.55109830359933198</v>
      </c>
      <c r="L621" t="e">
        <f t="shared" si="77"/>
        <v>#N/A</v>
      </c>
      <c r="M621" t="e">
        <f t="shared" si="78"/>
        <v>#N/A</v>
      </c>
      <c r="N621">
        <f t="shared" si="79"/>
        <v>1</v>
      </c>
      <c r="O621">
        <f t="shared" si="80"/>
        <v>1</v>
      </c>
    </row>
    <row r="622" spans="1:15" x14ac:dyDescent="0.3">
      <c r="A622">
        <v>661</v>
      </c>
      <c r="B622">
        <v>0.3826715903195288</v>
      </c>
      <c r="C622">
        <v>0.9260231330301828</v>
      </c>
      <c r="D622" s="4">
        <f>-LN(B622)/F$3</f>
        <v>0.40024088506868583</v>
      </c>
      <c r="E622" s="4">
        <f>-LN(C622)/F$4</f>
        <v>1.6011679786235626E-2</v>
      </c>
      <c r="F622" s="8">
        <v>3</v>
      </c>
      <c r="G622" s="4">
        <v>173.49070014125402</v>
      </c>
      <c r="H622" s="4">
        <f>IF(G622&gt;MAX(I$8:I621),G622,MAX(I$8:I621))</f>
        <v>175.10339215859329</v>
      </c>
      <c r="I622" s="4">
        <f t="shared" si="74"/>
        <v>175.11940383837953</v>
      </c>
      <c r="J622" s="4">
        <f t="shared" si="75"/>
        <v>1.6126920173392705</v>
      </c>
      <c r="K622" s="4">
        <f t="shared" si="76"/>
        <v>1.6011679786231525E-2</v>
      </c>
      <c r="L622" t="e">
        <f t="shared" si="77"/>
        <v>#N/A</v>
      </c>
      <c r="M622" t="e">
        <f t="shared" si="78"/>
        <v>#N/A</v>
      </c>
      <c r="N622">
        <f t="shared" si="79"/>
        <v>1</v>
      </c>
      <c r="O622">
        <f t="shared" si="80"/>
        <v>1</v>
      </c>
    </row>
    <row r="623" spans="1:15" x14ac:dyDescent="0.3">
      <c r="A623">
        <v>219</v>
      </c>
      <c r="B623">
        <v>9.5309305093539229E-2</v>
      </c>
      <c r="C623">
        <v>0.86297189245277262</v>
      </c>
      <c r="D623" s="4">
        <f>-LN(B623)/F$3</f>
        <v>0.97942826378012715</v>
      </c>
      <c r="E623" s="4">
        <f>-LN(C623)/B$4</f>
        <v>3.0702741251822322E-2</v>
      </c>
      <c r="F623" s="8">
        <v>2</v>
      </c>
      <c r="G623" s="4">
        <v>173.59628633674578</v>
      </c>
      <c r="H623" s="4">
        <f>IF(G623&gt;MAX(I$8:I622),G623,MAX(I$8:I622))</f>
        <v>175.11940383837953</v>
      </c>
      <c r="I623" s="4">
        <f t="shared" si="74"/>
        <v>175.15010657963134</v>
      </c>
      <c r="J623" s="4">
        <f t="shared" si="75"/>
        <v>1.5231175016337488</v>
      </c>
      <c r="K623" s="4">
        <f t="shared" si="76"/>
        <v>3.0702741251815269E-2</v>
      </c>
      <c r="L623" t="e">
        <f t="shared" si="77"/>
        <v>#N/A</v>
      </c>
      <c r="M623" t="e">
        <f t="shared" si="78"/>
        <v>#N/A</v>
      </c>
      <c r="N623">
        <f t="shared" si="79"/>
        <v>1</v>
      </c>
      <c r="O623">
        <f t="shared" si="80"/>
        <v>1</v>
      </c>
    </row>
    <row r="624" spans="1:15" x14ac:dyDescent="0.3">
      <c r="A624">
        <v>43</v>
      </c>
      <c r="B624">
        <v>0.38972136600848417</v>
      </c>
      <c r="C624">
        <v>0.82415234839930418</v>
      </c>
      <c r="D624" s="4">
        <f>-LN(B624)/D$3</f>
        <v>1.3087822796233317</v>
      </c>
      <c r="E624" s="4">
        <f>-LN(C624)/B$4</f>
        <v>4.0291641110081745E-2</v>
      </c>
      <c r="F624" s="8">
        <v>1</v>
      </c>
      <c r="G624" s="4">
        <v>173.63376102347425</v>
      </c>
      <c r="H624" s="4">
        <f>IF(G624&gt;MAX(I$8:I623),G624,MAX(I$8:I623))</f>
        <v>175.15010657963134</v>
      </c>
      <c r="I624" s="4">
        <f t="shared" si="74"/>
        <v>175.19039822074143</v>
      </c>
      <c r="J624" s="4">
        <f t="shared" si="75"/>
        <v>1.5163455561570913</v>
      </c>
      <c r="K624" s="4">
        <f t="shared" si="76"/>
        <v>4.0291641110087539E-2</v>
      </c>
      <c r="L624" t="e">
        <f t="shared" si="77"/>
        <v>#N/A</v>
      </c>
      <c r="M624" t="e">
        <f t="shared" si="78"/>
        <v>#N/A</v>
      </c>
      <c r="N624">
        <f t="shared" si="79"/>
        <v>1</v>
      </c>
      <c r="O624">
        <f t="shared" si="80"/>
        <v>1</v>
      </c>
    </row>
    <row r="625" spans="1:15" x14ac:dyDescent="0.3">
      <c r="A625">
        <v>220</v>
      </c>
      <c r="B625">
        <v>0.81359294412060912</v>
      </c>
      <c r="C625">
        <v>0.99099703970458086</v>
      </c>
      <c r="D625" s="4">
        <f>-LN(B625)/F$3</f>
        <v>8.59562944598012E-2</v>
      </c>
      <c r="E625" s="4">
        <f>-LN(C625)/B$4</f>
        <v>1.8841107993021221E-3</v>
      </c>
      <c r="F625" s="8">
        <v>2</v>
      </c>
      <c r="G625" s="4">
        <v>173.68224263120558</v>
      </c>
      <c r="H625" s="4">
        <f>IF(G625&gt;MAX(I$8:I624),G625,MAX(I$8:I624))</f>
        <v>175.19039822074143</v>
      </c>
      <c r="I625" s="4">
        <f t="shared" si="74"/>
        <v>175.19228233154072</v>
      </c>
      <c r="J625" s="4">
        <f t="shared" si="75"/>
        <v>1.5081555895358463</v>
      </c>
      <c r="K625" s="4">
        <f t="shared" si="76"/>
        <v>1.8841107992955131E-3</v>
      </c>
      <c r="L625" t="e">
        <f t="shared" si="77"/>
        <v>#N/A</v>
      </c>
      <c r="M625" t="e">
        <f t="shared" si="78"/>
        <v>#N/A</v>
      </c>
      <c r="N625">
        <f t="shared" si="79"/>
        <v>1</v>
      </c>
      <c r="O625">
        <f t="shared" si="80"/>
        <v>1</v>
      </c>
    </row>
    <row r="626" spans="1:15" x14ac:dyDescent="0.3">
      <c r="A626">
        <v>662</v>
      </c>
      <c r="B626">
        <v>0.22107608264412365</v>
      </c>
      <c r="C626">
        <v>0.90792565691091642</v>
      </c>
      <c r="D626" s="4">
        <f>-LN(B626)/F$3</f>
        <v>0.62885348806336661</v>
      </c>
      <c r="E626" s="4">
        <f>-LN(C626)/F$4</f>
        <v>2.0123495704501691E-2</v>
      </c>
      <c r="F626" s="8">
        <v>3</v>
      </c>
      <c r="G626" s="4">
        <v>174.11955362931738</v>
      </c>
      <c r="H626" s="4">
        <f>IF(G626&gt;MAX(I$8:I625),G626,MAX(I$8:I625))</f>
        <v>175.19228233154072</v>
      </c>
      <c r="I626" s="4">
        <f t="shared" si="74"/>
        <v>175.21240582724522</v>
      </c>
      <c r="J626" s="4">
        <f t="shared" si="75"/>
        <v>1.072728702223344</v>
      </c>
      <c r="K626" s="4">
        <f t="shared" si="76"/>
        <v>2.0123495704496008E-2</v>
      </c>
      <c r="L626" t="e">
        <f t="shared" si="77"/>
        <v>#N/A</v>
      </c>
      <c r="M626" t="e">
        <f t="shared" si="78"/>
        <v>#N/A</v>
      </c>
      <c r="N626">
        <f t="shared" si="79"/>
        <v>1</v>
      </c>
      <c r="O626">
        <f t="shared" si="80"/>
        <v>1</v>
      </c>
    </row>
    <row r="627" spans="1:15" x14ac:dyDescent="0.3">
      <c r="A627">
        <v>44</v>
      </c>
      <c r="B627">
        <v>0.52168340098269605</v>
      </c>
      <c r="C627">
        <v>2.5055696279793694E-2</v>
      </c>
      <c r="D627" s="4">
        <f>-LN(B627)/D$3</f>
        <v>0.90374220365197289</v>
      </c>
      <c r="E627" s="4">
        <f>-LN(C627)/B$4</f>
        <v>0.7680529335214491</v>
      </c>
      <c r="F627" s="8">
        <v>1</v>
      </c>
      <c r="G627" s="4">
        <v>174.53750322712622</v>
      </c>
      <c r="H627" s="4">
        <f>IF(G627&gt;MAX(I$8:I626),G627,MAX(I$8:I626))</f>
        <v>175.21240582724522</v>
      </c>
      <c r="I627" s="4">
        <f t="shared" si="74"/>
        <v>175.98045876076668</v>
      </c>
      <c r="J627" s="4">
        <f t="shared" si="75"/>
        <v>0.6749026001189975</v>
      </c>
      <c r="K627" s="4">
        <f t="shared" si="76"/>
        <v>0.76805293352146009</v>
      </c>
      <c r="L627" t="e">
        <f t="shared" si="77"/>
        <v>#N/A</v>
      </c>
      <c r="M627" t="e">
        <f t="shared" si="78"/>
        <v>#N/A</v>
      </c>
      <c r="N627">
        <f t="shared" si="79"/>
        <v>1</v>
      </c>
      <c r="O627">
        <f t="shared" si="80"/>
        <v>1</v>
      </c>
    </row>
    <row r="628" spans="1:15" x14ac:dyDescent="0.3">
      <c r="A628">
        <v>221</v>
      </c>
      <c r="B628">
        <v>0.11059907834101383</v>
      </c>
      <c r="C628">
        <v>0.13324381237220373</v>
      </c>
      <c r="D628" s="4">
        <f>-LN(B628)/F$3</f>
        <v>0.91743480133021416</v>
      </c>
      <c r="E628" s="4">
        <f>-LN(C628)/B$4</f>
        <v>0.41991138609281137</v>
      </c>
      <c r="F628" s="8">
        <v>2</v>
      </c>
      <c r="G628" s="4">
        <v>174.5996774325358</v>
      </c>
      <c r="H628" s="4">
        <f>IF(G628&gt;MAX(I$8:I627),G628,MAX(I$8:I627))</f>
        <v>175.98045876076668</v>
      </c>
      <c r="I628" s="4">
        <f t="shared" si="74"/>
        <v>176.4003701468595</v>
      </c>
      <c r="J628" s="4">
        <f t="shared" si="75"/>
        <v>1.3807813282308814</v>
      </c>
      <c r="K628" s="4">
        <f t="shared" si="76"/>
        <v>0.41991138609282075</v>
      </c>
      <c r="L628" t="e">
        <f t="shared" si="77"/>
        <v>#N/A</v>
      </c>
      <c r="M628" t="e">
        <f t="shared" si="78"/>
        <v>#N/A</v>
      </c>
      <c r="N628">
        <f t="shared" si="79"/>
        <v>1</v>
      </c>
      <c r="O628">
        <f t="shared" si="80"/>
        <v>1</v>
      </c>
    </row>
    <row r="629" spans="1:15" x14ac:dyDescent="0.3">
      <c r="A629">
        <v>45</v>
      </c>
      <c r="B629">
        <v>0.81398968474379707</v>
      </c>
      <c r="C629">
        <v>0.59828485976744894</v>
      </c>
      <c r="D629" s="4">
        <f>-LN(B629)/D$3</f>
        <v>0.28584386856223432</v>
      </c>
      <c r="E629" s="4">
        <f>-LN(C629)/B$4</f>
        <v>0.10701839256790538</v>
      </c>
      <c r="F629" s="8">
        <v>1</v>
      </c>
      <c r="G629" s="4">
        <v>174.82334709568846</v>
      </c>
      <c r="H629" s="4">
        <f>IF(G629&gt;MAX(I$8:I628),G629,MAX(I$8:I628))</f>
        <v>176.4003701468595</v>
      </c>
      <c r="I629" s="4">
        <f t="shared" si="74"/>
        <v>176.50738853942741</v>
      </c>
      <c r="J629" s="4">
        <f t="shared" si="75"/>
        <v>1.5770230511710395</v>
      </c>
      <c r="K629" s="4">
        <f t="shared" si="76"/>
        <v>0.1070183925679089</v>
      </c>
      <c r="L629" t="e">
        <f t="shared" si="77"/>
        <v>#N/A</v>
      </c>
      <c r="M629" t="e">
        <f t="shared" si="78"/>
        <v>#N/A</v>
      </c>
      <c r="N629">
        <f t="shared" si="79"/>
        <v>1</v>
      </c>
      <c r="O629">
        <f t="shared" si="80"/>
        <v>1</v>
      </c>
    </row>
    <row r="630" spans="1:15" x14ac:dyDescent="0.3">
      <c r="A630">
        <v>663</v>
      </c>
      <c r="B630">
        <v>0.18195135349589525</v>
      </c>
      <c r="C630">
        <v>0.70964690084536275</v>
      </c>
      <c r="D630" s="4">
        <f>-LN(B630)/F$3</f>
        <v>0.71000663171556966</v>
      </c>
      <c r="E630" s="4">
        <f>-LN(C630)/F$4</f>
        <v>7.1455782376200566E-2</v>
      </c>
      <c r="F630" s="8">
        <v>3</v>
      </c>
      <c r="G630" s="4">
        <v>174.82956026103295</v>
      </c>
      <c r="H630" s="4">
        <f>IF(G630&gt;MAX(I$8:I629),G630,MAX(I$8:I629))</f>
        <v>176.50738853942741</v>
      </c>
      <c r="I630" s="4">
        <f t="shared" si="74"/>
        <v>176.57884432180362</v>
      </c>
      <c r="J630" s="4">
        <f t="shared" si="75"/>
        <v>1.6778282783944576</v>
      </c>
      <c r="K630" s="4">
        <f t="shared" si="76"/>
        <v>7.1455782376204979E-2</v>
      </c>
      <c r="L630" t="e">
        <f t="shared" si="77"/>
        <v>#N/A</v>
      </c>
      <c r="M630" t="e">
        <f t="shared" si="78"/>
        <v>#N/A</v>
      </c>
      <c r="N630">
        <f t="shared" si="79"/>
        <v>1</v>
      </c>
      <c r="O630">
        <f t="shared" si="80"/>
        <v>1</v>
      </c>
    </row>
    <row r="631" spans="1:15" x14ac:dyDescent="0.3">
      <c r="A631">
        <v>664</v>
      </c>
      <c r="B631">
        <v>0.86089663380840475</v>
      </c>
      <c r="C631">
        <v>0.39744254890591141</v>
      </c>
      <c r="D631" s="4">
        <f>-LN(B631)/F$3</f>
        <v>6.2408681420915553E-2</v>
      </c>
      <c r="E631" s="4">
        <f>-LN(C631)/F$4</f>
        <v>0.19223018466410013</v>
      </c>
      <c r="F631" s="8">
        <v>3</v>
      </c>
      <c r="G631" s="4">
        <v>174.89196894245387</v>
      </c>
      <c r="H631" s="4">
        <f>IF(G631&gt;MAX(I$8:I630),G631,MAX(I$8:I630))</f>
        <v>176.57884432180362</v>
      </c>
      <c r="I631" s="4">
        <f t="shared" si="74"/>
        <v>176.77107450646773</v>
      </c>
      <c r="J631" s="4">
        <f t="shared" si="75"/>
        <v>1.6868753793497433</v>
      </c>
      <c r="K631" s="4">
        <f t="shared" si="76"/>
        <v>0.1922301846641119</v>
      </c>
      <c r="L631" t="e">
        <f t="shared" si="77"/>
        <v>#N/A</v>
      </c>
      <c r="M631" t="e">
        <f t="shared" si="78"/>
        <v>#N/A</v>
      </c>
      <c r="N631">
        <f t="shared" si="79"/>
        <v>1</v>
      </c>
      <c r="O631">
        <f t="shared" si="80"/>
        <v>1</v>
      </c>
    </row>
    <row r="632" spans="1:15" x14ac:dyDescent="0.3">
      <c r="A632">
        <v>46</v>
      </c>
      <c r="B632">
        <v>0.86623737296670433</v>
      </c>
      <c r="C632">
        <v>0.98696859645374924</v>
      </c>
      <c r="D632" s="4">
        <f>-LN(B632)/D$3</f>
        <v>0.19943931284177474</v>
      </c>
      <c r="E632" s="4">
        <f>-LN(C632)/B$4</f>
        <v>2.7327202550595838E-3</v>
      </c>
      <c r="F632" s="8">
        <v>1</v>
      </c>
      <c r="G632" s="4">
        <v>175.02278640853024</v>
      </c>
      <c r="H632" s="4">
        <f>IF(G632&gt;MAX(I$8:I631),G632,MAX(I$8:I631))</f>
        <v>176.77107450646773</v>
      </c>
      <c r="I632" s="4">
        <f t="shared" si="74"/>
        <v>176.77380722672279</v>
      </c>
      <c r="J632" s="4">
        <f t="shared" si="75"/>
        <v>1.7482880979374897</v>
      </c>
      <c r="K632" s="4">
        <f t="shared" si="76"/>
        <v>2.7327202550679885E-3</v>
      </c>
      <c r="L632" t="e">
        <f t="shared" si="77"/>
        <v>#N/A</v>
      </c>
      <c r="M632" t="e">
        <f t="shared" si="78"/>
        <v>#N/A</v>
      </c>
      <c r="N632">
        <f t="shared" si="79"/>
        <v>1</v>
      </c>
      <c r="O632">
        <f t="shared" si="80"/>
        <v>1</v>
      </c>
    </row>
    <row r="633" spans="1:15" x14ac:dyDescent="0.3">
      <c r="A633">
        <v>665</v>
      </c>
      <c r="B633">
        <v>0.67024750511185038</v>
      </c>
      <c r="C633">
        <v>0.54884487441633356</v>
      </c>
      <c r="D633" s="4">
        <f>-LN(B633)/F$3</f>
        <v>0.16671176008238553</v>
      </c>
      <c r="E633" s="4">
        <f>-LN(C633)/F$4</f>
        <v>0.12498738284624294</v>
      </c>
      <c r="F633" s="8">
        <v>3</v>
      </c>
      <c r="G633" s="4">
        <v>175.05868070253626</v>
      </c>
      <c r="H633" s="4">
        <f>IF(G633&gt;MAX(I$8:I632),G633,MAX(I$8:I632))</f>
        <v>176.77380722672279</v>
      </c>
      <c r="I633" s="4">
        <f t="shared" si="74"/>
        <v>176.89879460956905</v>
      </c>
      <c r="J633" s="4">
        <f t="shared" si="75"/>
        <v>1.7151265241865303</v>
      </c>
      <c r="K633" s="4">
        <f t="shared" si="76"/>
        <v>0.12498738284625688</v>
      </c>
      <c r="L633" t="e">
        <f t="shared" si="77"/>
        <v>#N/A</v>
      </c>
      <c r="M633" t="e">
        <f t="shared" si="78"/>
        <v>#N/A</v>
      </c>
      <c r="N633">
        <f t="shared" si="79"/>
        <v>1</v>
      </c>
      <c r="O633">
        <f t="shared" si="80"/>
        <v>1</v>
      </c>
    </row>
    <row r="634" spans="1:15" x14ac:dyDescent="0.3">
      <c r="A634">
        <v>222</v>
      </c>
      <c r="B634">
        <v>0.26416821802423168</v>
      </c>
      <c r="C634">
        <v>4.4892727439191871E-2</v>
      </c>
      <c r="D634" s="4">
        <f>-LN(B634)/F$3</f>
        <v>0.55465382886213377</v>
      </c>
      <c r="E634" s="4">
        <f>-LN(C634)/B$4</f>
        <v>0.64655822286540554</v>
      </c>
      <c r="F634" s="8">
        <v>2</v>
      </c>
      <c r="G634" s="4">
        <v>175.15433126139794</v>
      </c>
      <c r="H634" s="4">
        <f>IF(G634&gt;MAX(I$8:I633),G634,MAX(I$8:I633))</f>
        <v>176.89879460956905</v>
      </c>
      <c r="I634" s="4">
        <f t="shared" si="74"/>
        <v>177.54535283243445</v>
      </c>
      <c r="J634" s="4">
        <f t="shared" si="75"/>
        <v>1.7444633481711094</v>
      </c>
      <c r="K634" s="4">
        <f t="shared" si="76"/>
        <v>0.64655822286539433</v>
      </c>
      <c r="L634" t="e">
        <f t="shared" si="77"/>
        <v>#N/A</v>
      </c>
      <c r="M634" t="e">
        <f t="shared" si="78"/>
        <v>#N/A</v>
      </c>
      <c r="N634">
        <f t="shared" si="79"/>
        <v>1</v>
      </c>
      <c r="O634">
        <f t="shared" si="80"/>
        <v>1</v>
      </c>
    </row>
    <row r="635" spans="1:15" x14ac:dyDescent="0.3">
      <c r="A635">
        <v>223</v>
      </c>
      <c r="B635">
        <v>0.96984771263771474</v>
      </c>
      <c r="C635">
        <v>4.2023987548448133E-2</v>
      </c>
      <c r="D635" s="4">
        <f>-LN(B635)/F$3</f>
        <v>1.275675712115755E-2</v>
      </c>
      <c r="E635" s="4">
        <f>-LN(C635)/B$4</f>
        <v>0.66031556075556863</v>
      </c>
      <c r="F635" s="8">
        <v>2</v>
      </c>
      <c r="G635" s="4">
        <v>175.16708801851911</v>
      </c>
      <c r="H635" s="4">
        <f>IF(G635&gt;MAX(I$8:I634),G635,MAX(I$8:I634))</f>
        <v>177.54535283243445</v>
      </c>
      <c r="I635" s="4">
        <f t="shared" si="74"/>
        <v>178.20566839319002</v>
      </c>
      <c r="J635" s="4">
        <f t="shared" si="75"/>
        <v>2.3782648139153366</v>
      </c>
      <c r="K635" s="4">
        <f t="shared" si="76"/>
        <v>0.66031556075557774</v>
      </c>
      <c r="L635" t="e">
        <f t="shared" si="77"/>
        <v>#N/A</v>
      </c>
      <c r="M635" t="e">
        <f t="shared" si="78"/>
        <v>#N/A</v>
      </c>
      <c r="N635">
        <f t="shared" si="79"/>
        <v>1</v>
      </c>
      <c r="O635">
        <f t="shared" si="80"/>
        <v>1</v>
      </c>
    </row>
    <row r="636" spans="1:15" x14ac:dyDescent="0.3">
      <c r="A636">
        <v>224</v>
      </c>
      <c r="B636">
        <v>0.95290993987853634</v>
      </c>
      <c r="C636">
        <v>0.11181981872005371</v>
      </c>
      <c r="D636" s="4">
        <f>-LN(B636)/F$3</f>
        <v>2.0097867289555409E-2</v>
      </c>
      <c r="E636" s="4">
        <f>-LN(C636)/B$4</f>
        <v>0.45643051345028396</v>
      </c>
      <c r="F636" s="8">
        <v>2</v>
      </c>
      <c r="G636" s="4">
        <v>175.18718588580867</v>
      </c>
      <c r="H636" s="4">
        <f>IF(G636&gt;MAX(I$8:I635),G636,MAX(I$8:I635))</f>
        <v>178.20566839319002</v>
      </c>
      <c r="I636" s="4">
        <f t="shared" si="74"/>
        <v>178.6620989066403</v>
      </c>
      <c r="J636" s="4">
        <f t="shared" si="75"/>
        <v>3.0184825073813499</v>
      </c>
      <c r="K636" s="4">
        <f t="shared" si="76"/>
        <v>0.45643051345027175</v>
      </c>
      <c r="L636" t="e">
        <f t="shared" si="77"/>
        <v>#N/A</v>
      </c>
      <c r="M636" t="e">
        <f t="shared" si="78"/>
        <v>#N/A</v>
      </c>
      <c r="N636">
        <f t="shared" si="79"/>
        <v>1</v>
      </c>
      <c r="O636">
        <f t="shared" si="80"/>
        <v>1</v>
      </c>
    </row>
    <row r="637" spans="1:15" x14ac:dyDescent="0.3">
      <c r="A637">
        <v>666</v>
      </c>
      <c r="B637">
        <v>0.61134678182317581</v>
      </c>
      <c r="C637">
        <v>0.4693746757408368</v>
      </c>
      <c r="D637" s="4">
        <f>-LN(B637)/F$3</f>
        <v>0.20503788185648281</v>
      </c>
      <c r="E637" s="4">
        <f>-LN(C637)/F$4</f>
        <v>0.1575737390199477</v>
      </c>
      <c r="F637" s="8">
        <v>3</v>
      </c>
      <c r="G637" s="4">
        <v>175.26371858439273</v>
      </c>
      <c r="H637" s="4">
        <f>IF(G637&gt;MAX(I$8:I636),G637,MAX(I$8:I636))</f>
        <v>178.6620989066403</v>
      </c>
      <c r="I637" s="4">
        <f t="shared" si="74"/>
        <v>178.81967264566023</v>
      </c>
      <c r="J637" s="4">
        <f t="shared" si="75"/>
        <v>3.3983803222475615</v>
      </c>
      <c r="K637" s="4">
        <f t="shared" si="76"/>
        <v>0.15757373901993788</v>
      </c>
      <c r="L637" t="e">
        <f t="shared" si="77"/>
        <v>#N/A</v>
      </c>
      <c r="M637" t="e">
        <f t="shared" si="78"/>
        <v>#N/A</v>
      </c>
      <c r="N637">
        <f t="shared" si="79"/>
        <v>1</v>
      </c>
      <c r="O637">
        <f t="shared" si="80"/>
        <v>1</v>
      </c>
    </row>
    <row r="638" spans="1:15" x14ac:dyDescent="0.3">
      <c r="A638">
        <v>225</v>
      </c>
      <c r="B638">
        <v>0.40626239814447462</v>
      </c>
      <c r="C638">
        <v>0.44682149723807491</v>
      </c>
      <c r="D638" s="4">
        <f>-LN(B638)/F$3</f>
        <v>0.37531501137266421</v>
      </c>
      <c r="E638" s="4">
        <f>-LN(C638)/B$4</f>
        <v>0.16783252065872953</v>
      </c>
      <c r="F638" s="8">
        <v>2</v>
      </c>
      <c r="G638" s="4">
        <v>175.56250089718134</v>
      </c>
      <c r="H638" s="4">
        <f>IF(G638&gt;MAX(I$8:I637),G638,MAX(I$8:I637))</f>
        <v>178.81967264566023</v>
      </c>
      <c r="I638" s="4">
        <f t="shared" si="74"/>
        <v>178.98750516631895</v>
      </c>
      <c r="J638" s="4">
        <f t="shared" si="75"/>
        <v>3.2571717484788962</v>
      </c>
      <c r="K638" s="4">
        <f t="shared" si="76"/>
        <v>0.16783252065872034</v>
      </c>
      <c r="L638" t="e">
        <f t="shared" si="77"/>
        <v>#N/A</v>
      </c>
      <c r="M638" t="e">
        <f t="shared" si="78"/>
        <v>#N/A</v>
      </c>
      <c r="N638">
        <f t="shared" si="79"/>
        <v>1</v>
      </c>
      <c r="O638">
        <f t="shared" si="80"/>
        <v>1</v>
      </c>
    </row>
    <row r="639" spans="1:15" x14ac:dyDescent="0.3">
      <c r="A639">
        <v>667</v>
      </c>
      <c r="B639">
        <v>0.45728934598834192</v>
      </c>
      <c r="C639">
        <v>2.6490066225165563E-2</v>
      </c>
      <c r="D639" s="4">
        <f>-LN(B639)/F$3</f>
        <v>0.32601622759644144</v>
      </c>
      <c r="E639" s="4">
        <f>-LN(C639)/F$4</f>
        <v>0.75645530743646539</v>
      </c>
      <c r="F639" s="8">
        <v>3</v>
      </c>
      <c r="G639" s="4">
        <v>175.58973481198919</v>
      </c>
      <c r="H639" s="4">
        <f>IF(G639&gt;MAX(I$8:I638),G639,MAX(I$8:I638))</f>
        <v>178.98750516631895</v>
      </c>
      <c r="I639" s="4">
        <f t="shared" si="74"/>
        <v>179.74396047375541</v>
      </c>
      <c r="J639" s="4">
        <f t="shared" si="75"/>
        <v>3.397770354329765</v>
      </c>
      <c r="K639" s="4">
        <f t="shared" si="76"/>
        <v>0.75645530743645395</v>
      </c>
      <c r="L639" t="e">
        <f t="shared" si="77"/>
        <v>#N/A</v>
      </c>
      <c r="M639" t="e">
        <f t="shared" si="78"/>
        <v>#N/A</v>
      </c>
      <c r="N639">
        <f t="shared" si="79"/>
        <v>1</v>
      </c>
      <c r="O639">
        <f t="shared" si="80"/>
        <v>1</v>
      </c>
    </row>
    <row r="640" spans="1:15" x14ac:dyDescent="0.3">
      <c r="A640">
        <v>47</v>
      </c>
      <c r="B640">
        <v>0.44108401745658743</v>
      </c>
      <c r="C640">
        <v>8.7130344553971978E-2</v>
      </c>
      <c r="D640" s="4">
        <f>-LN(B640)/D$3</f>
        <v>1.1368332026479748</v>
      </c>
      <c r="E640" s="4">
        <f>-LN(C640)/B$4</f>
        <v>0.50840626422193202</v>
      </c>
      <c r="F640" s="8">
        <v>1</v>
      </c>
      <c r="G640" s="4">
        <v>176.15961961117821</v>
      </c>
      <c r="H640" s="4">
        <f>IF(G640&gt;MAX(I$8:I639),G640,MAX(I$8:I639))</f>
        <v>179.74396047375541</v>
      </c>
      <c r="I640" s="4">
        <f t="shared" si="74"/>
        <v>180.25236673797733</v>
      </c>
      <c r="J640" s="4">
        <f t="shared" si="75"/>
        <v>3.5843408625771929</v>
      </c>
      <c r="K640" s="4">
        <f t="shared" si="76"/>
        <v>0.50840626422191804</v>
      </c>
      <c r="L640" t="e">
        <f t="shared" si="77"/>
        <v>#N/A</v>
      </c>
      <c r="M640" t="e">
        <f t="shared" si="78"/>
        <v>#N/A</v>
      </c>
      <c r="N640">
        <f t="shared" si="79"/>
        <v>1</v>
      </c>
      <c r="O640">
        <f t="shared" si="80"/>
        <v>1</v>
      </c>
    </row>
    <row r="641" spans="1:15" x14ac:dyDescent="0.3">
      <c r="A641">
        <v>226</v>
      </c>
      <c r="B641">
        <v>0.23053682058168279</v>
      </c>
      <c r="C641">
        <v>0.12454603717154454</v>
      </c>
      <c r="D641" s="4">
        <f>-LN(B641)/F$3</f>
        <v>0.61139361961790917</v>
      </c>
      <c r="E641" s="4">
        <f>-LN(C641)/B$4</f>
        <v>0.43397496978116218</v>
      </c>
      <c r="F641" s="8">
        <v>2</v>
      </c>
      <c r="G641" s="4">
        <v>176.17389451679924</v>
      </c>
      <c r="H641" s="4">
        <f>IF(G641&gt;MAX(I$8:I640),G641,MAX(I$8:I640))</f>
        <v>180.25236673797733</v>
      </c>
      <c r="I641" s="4">
        <f t="shared" si="74"/>
        <v>180.68634170775849</v>
      </c>
      <c r="J641" s="4">
        <f t="shared" si="75"/>
        <v>4.0784722211780888</v>
      </c>
      <c r="K641" s="4">
        <f t="shared" si="76"/>
        <v>0.43397496978116124</v>
      </c>
      <c r="L641" t="e">
        <f t="shared" si="77"/>
        <v>#N/A</v>
      </c>
      <c r="M641" t="e">
        <f t="shared" si="78"/>
        <v>#N/A</v>
      </c>
      <c r="N641">
        <f t="shared" si="79"/>
        <v>1</v>
      </c>
      <c r="O641">
        <f t="shared" si="80"/>
        <v>1</v>
      </c>
    </row>
    <row r="642" spans="1:15" x14ac:dyDescent="0.3">
      <c r="A642">
        <v>227</v>
      </c>
      <c r="B642">
        <v>0.52815332499160739</v>
      </c>
      <c r="C642">
        <v>0.59559923093356115</v>
      </c>
      <c r="D642" s="4">
        <f>-LN(B642)/F$3</f>
        <v>0.26598693716195826</v>
      </c>
      <c r="E642" s="4">
        <f>-LN(C642)/B$4</f>
        <v>0.10795568112909505</v>
      </c>
      <c r="F642" s="8">
        <v>2</v>
      </c>
      <c r="G642" s="4">
        <v>176.43988145396119</v>
      </c>
      <c r="H642" s="4">
        <f>IF(G642&gt;MAX(I$8:I641),G642,MAX(I$8:I641))</f>
        <v>180.68634170775849</v>
      </c>
      <c r="I642" s="4">
        <f t="shared" si="74"/>
        <v>180.79429738888757</v>
      </c>
      <c r="J642" s="4">
        <f t="shared" si="75"/>
        <v>4.2464602537972951</v>
      </c>
      <c r="K642" s="4">
        <f t="shared" si="76"/>
        <v>0.10795568112908427</v>
      </c>
      <c r="L642" t="e">
        <f t="shared" si="77"/>
        <v>#N/A</v>
      </c>
      <c r="M642" t="e">
        <f t="shared" si="78"/>
        <v>#N/A</v>
      </c>
      <c r="N642">
        <f t="shared" si="79"/>
        <v>1</v>
      </c>
      <c r="O642">
        <f t="shared" si="80"/>
        <v>1</v>
      </c>
    </row>
    <row r="643" spans="1:15" x14ac:dyDescent="0.3">
      <c r="A643">
        <v>228</v>
      </c>
      <c r="B643">
        <v>0.8529007843256935</v>
      </c>
      <c r="C643">
        <v>0.51307718131046476</v>
      </c>
      <c r="D643" s="4">
        <f>-LN(B643)/F$3</f>
        <v>6.6296688357850145E-2</v>
      </c>
      <c r="E643" s="4">
        <f>-LN(C643)/B$4</f>
        <v>0.13902687379799514</v>
      </c>
      <c r="F643" s="8">
        <v>2</v>
      </c>
      <c r="G643" s="4">
        <v>176.50617814231904</v>
      </c>
      <c r="H643" s="4">
        <f>IF(G643&gt;MAX(I$8:I642),G643,MAX(I$8:I642))</f>
        <v>180.79429738888757</v>
      </c>
      <c r="I643" s="4">
        <f t="shared" si="74"/>
        <v>180.93332426268557</v>
      </c>
      <c r="J643" s="4">
        <f t="shared" si="75"/>
        <v>4.2881192465685274</v>
      </c>
      <c r="K643" s="4">
        <f t="shared" si="76"/>
        <v>0.13902687379800227</v>
      </c>
      <c r="L643" t="e">
        <f t="shared" si="77"/>
        <v>#N/A</v>
      </c>
      <c r="M643" t="e">
        <f t="shared" si="78"/>
        <v>#N/A</v>
      </c>
      <c r="N643">
        <f t="shared" si="79"/>
        <v>1</v>
      </c>
      <c r="O643">
        <f t="shared" si="80"/>
        <v>1</v>
      </c>
    </row>
    <row r="644" spans="1:15" x14ac:dyDescent="0.3">
      <c r="A644">
        <v>668</v>
      </c>
      <c r="B644">
        <v>8.1209753715628524E-2</v>
      </c>
      <c r="C644">
        <v>0.57020783104953154</v>
      </c>
      <c r="D644" s="4">
        <f>-LN(B644)/F$3</f>
        <v>1.0461332997407062</v>
      </c>
      <c r="E644" s="4">
        <f>-LN(C644)/F$4</f>
        <v>0.1170321601527886</v>
      </c>
      <c r="F644" s="8">
        <v>3</v>
      </c>
      <c r="G644" s="4">
        <v>176.63586811172991</v>
      </c>
      <c r="H644" s="4">
        <f>IF(G644&gt;MAX(I$8:I643),G644,MAX(I$8:I643))</f>
        <v>180.93332426268557</v>
      </c>
      <c r="I644" s="4">
        <f t="shared" si="74"/>
        <v>181.05035642283835</v>
      </c>
      <c r="J644" s="4">
        <f t="shared" si="75"/>
        <v>4.2974561509556679</v>
      </c>
      <c r="K644" s="4">
        <f t="shared" si="76"/>
        <v>0.11703216015277462</v>
      </c>
      <c r="L644" t="e">
        <f t="shared" si="77"/>
        <v>#N/A</v>
      </c>
      <c r="M644" t="e">
        <f t="shared" si="78"/>
        <v>#N/A</v>
      </c>
      <c r="N644">
        <f t="shared" si="79"/>
        <v>1</v>
      </c>
      <c r="O644">
        <f t="shared" si="80"/>
        <v>1</v>
      </c>
    </row>
    <row r="645" spans="1:15" x14ac:dyDescent="0.3">
      <c r="A645">
        <v>669</v>
      </c>
      <c r="B645">
        <v>0.7159642323068941</v>
      </c>
      <c r="C645">
        <v>0.27958006530961027</v>
      </c>
      <c r="D645" s="4">
        <f>-LN(B645)/F$3</f>
        <v>0.13921877839496563</v>
      </c>
      <c r="E645" s="4">
        <f>-LN(C645)/F$4</f>
        <v>0.26551386840420321</v>
      </c>
      <c r="F645" s="8">
        <v>3</v>
      </c>
      <c r="G645" s="4">
        <v>176.77508689012487</v>
      </c>
      <c r="H645" s="4">
        <f>IF(G645&gt;MAX(I$8:I644),G645,MAX(I$8:I644))</f>
        <v>181.05035642283835</v>
      </c>
      <c r="I645" s="4">
        <f t="shared" si="74"/>
        <v>181.31587029124256</v>
      </c>
      <c r="J645" s="4">
        <f t="shared" si="75"/>
        <v>4.2752695327134802</v>
      </c>
      <c r="K645" s="4">
        <f t="shared" si="76"/>
        <v>0.26551386840421287</v>
      </c>
      <c r="L645" t="e">
        <f t="shared" si="77"/>
        <v>#N/A</v>
      </c>
      <c r="M645" t="e">
        <f t="shared" si="78"/>
        <v>#N/A</v>
      </c>
      <c r="N645">
        <f t="shared" si="79"/>
        <v>1</v>
      </c>
      <c r="O645">
        <f t="shared" si="80"/>
        <v>1</v>
      </c>
    </row>
    <row r="646" spans="1:15" x14ac:dyDescent="0.3">
      <c r="A646">
        <v>670</v>
      </c>
      <c r="B646">
        <v>0.81698049867244482</v>
      </c>
      <c r="C646">
        <v>0.67268898586993009</v>
      </c>
      <c r="D646" s="4">
        <f>-LN(B646)/F$3</f>
        <v>8.4225022433744051E-2</v>
      </c>
      <c r="E646" s="4">
        <f>-LN(C646)/F$4</f>
        <v>8.259837231331181E-2</v>
      </c>
      <c r="F646" s="8">
        <v>3</v>
      </c>
      <c r="G646" s="4">
        <v>176.85931191255861</v>
      </c>
      <c r="H646" s="4">
        <f>IF(G646&gt;MAX(I$8:I645),G646,MAX(I$8:I645))</f>
        <v>181.31587029124256</v>
      </c>
      <c r="I646" s="4">
        <f t="shared" si="74"/>
        <v>181.39846866355586</v>
      </c>
      <c r="J646" s="4">
        <f t="shared" si="75"/>
        <v>4.4565583786839511</v>
      </c>
      <c r="K646" s="4">
        <f t="shared" si="76"/>
        <v>8.2598372313299251E-2</v>
      </c>
      <c r="L646" t="e">
        <f t="shared" si="77"/>
        <v>#N/A</v>
      </c>
      <c r="M646" t="e">
        <f t="shared" si="78"/>
        <v>#N/A</v>
      </c>
      <c r="N646">
        <f t="shared" si="79"/>
        <v>1</v>
      </c>
      <c r="O646">
        <f t="shared" si="80"/>
        <v>1</v>
      </c>
    </row>
    <row r="647" spans="1:15" x14ac:dyDescent="0.3">
      <c r="A647">
        <v>671</v>
      </c>
      <c r="B647">
        <v>0.42359691152684104</v>
      </c>
      <c r="C647">
        <v>0.80220954008606216</v>
      </c>
      <c r="D647" s="4">
        <f>-LN(B647)/F$3</f>
        <v>0.35790539845607849</v>
      </c>
      <c r="E647" s="4">
        <f>-LN(C647)/F$4</f>
        <v>4.5913631940298016E-2</v>
      </c>
      <c r="F647" s="8">
        <v>3</v>
      </c>
      <c r="G647" s="4">
        <v>177.21721731101468</v>
      </c>
      <c r="H647" s="4">
        <f>IF(G647&gt;MAX(I$8:I646),G647,MAX(I$8:I646))</f>
        <v>181.39846866355586</v>
      </c>
      <c r="I647" s="4">
        <f t="shared" si="74"/>
        <v>181.44438229549615</v>
      </c>
      <c r="J647" s="4">
        <f t="shared" si="75"/>
        <v>4.1812513525411816</v>
      </c>
      <c r="K647" s="4">
        <f t="shared" si="76"/>
        <v>4.5913631940294408E-2</v>
      </c>
      <c r="L647" t="e">
        <f t="shared" si="77"/>
        <v>#N/A</v>
      </c>
      <c r="M647" t="e">
        <f t="shared" si="78"/>
        <v>#N/A</v>
      </c>
      <c r="N647">
        <f t="shared" si="79"/>
        <v>1</v>
      </c>
      <c r="O647">
        <f t="shared" si="80"/>
        <v>1</v>
      </c>
    </row>
    <row r="648" spans="1:15" x14ac:dyDescent="0.3">
      <c r="A648">
        <v>48</v>
      </c>
      <c r="B648">
        <v>0.46446119571520128</v>
      </c>
      <c r="C648">
        <v>0.71413312173833432</v>
      </c>
      <c r="D648" s="4">
        <f>-LN(B648)/D$3</f>
        <v>1.0651073112785892</v>
      </c>
      <c r="E648" s="4">
        <f>-LN(C648)/B$4</f>
        <v>7.0142893543664805E-2</v>
      </c>
      <c r="F648" s="8">
        <v>1</v>
      </c>
      <c r="G648" s="4">
        <v>177.2247269224568</v>
      </c>
      <c r="H648" s="4">
        <f>IF(G648&gt;MAX(I$8:I647),G648,MAX(I$8:I647))</f>
        <v>181.44438229549615</v>
      </c>
      <c r="I648" s="4">
        <f t="shared" si="74"/>
        <v>181.51452518903983</v>
      </c>
      <c r="J648" s="4">
        <f t="shared" si="75"/>
        <v>4.2196553730393589</v>
      </c>
      <c r="K648" s="4">
        <f t="shared" si="76"/>
        <v>7.01428935436752E-2</v>
      </c>
      <c r="L648" t="e">
        <f t="shared" si="77"/>
        <v>#N/A</v>
      </c>
      <c r="M648" t="e">
        <f t="shared" si="78"/>
        <v>#N/A</v>
      </c>
      <c r="N648">
        <f t="shared" si="79"/>
        <v>1</v>
      </c>
      <c r="O648">
        <f t="shared" si="80"/>
        <v>1</v>
      </c>
    </row>
    <row r="649" spans="1:15" x14ac:dyDescent="0.3">
      <c r="A649">
        <v>229</v>
      </c>
      <c r="B649">
        <v>0.13959166234321116</v>
      </c>
      <c r="C649">
        <v>0.73900570696127199</v>
      </c>
      <c r="D649" s="4">
        <f>-LN(B649)/F$3</f>
        <v>0.82043075657194064</v>
      </c>
      <c r="E649" s="4">
        <f>-LN(C649)/B$4</f>
        <v>6.3010340732927994E-2</v>
      </c>
      <c r="F649" s="8">
        <v>2</v>
      </c>
      <c r="G649" s="4">
        <v>177.32660889889098</v>
      </c>
      <c r="H649" s="4">
        <f>IF(G649&gt;MAX(I$8:I648),G649,MAX(I$8:I648))</f>
        <v>181.51452518903983</v>
      </c>
      <c r="I649" s="4">
        <f t="shared" si="74"/>
        <v>181.57753552977275</v>
      </c>
      <c r="J649" s="4">
        <f t="shared" si="75"/>
        <v>4.1879162901488485</v>
      </c>
      <c r="K649" s="4">
        <f t="shared" si="76"/>
        <v>6.3010340732915893E-2</v>
      </c>
      <c r="L649" t="e">
        <f t="shared" si="77"/>
        <v>#N/A</v>
      </c>
      <c r="M649" t="e">
        <f t="shared" si="78"/>
        <v>#N/A</v>
      </c>
      <c r="N649">
        <f t="shared" si="79"/>
        <v>1</v>
      </c>
      <c r="O649">
        <f t="shared" si="80"/>
        <v>1</v>
      </c>
    </row>
    <row r="650" spans="1:15" x14ac:dyDescent="0.3">
      <c r="A650">
        <v>672</v>
      </c>
      <c r="B650">
        <v>0.59883419293801687</v>
      </c>
      <c r="C650">
        <v>0.369457075716422</v>
      </c>
      <c r="D650" s="4">
        <f>-LN(B650)/F$3</f>
        <v>0.21365438568001993</v>
      </c>
      <c r="E650" s="4">
        <f>-LN(C650)/F$4</f>
        <v>0.20744181539661488</v>
      </c>
      <c r="F650" s="8">
        <v>3</v>
      </c>
      <c r="G650" s="4">
        <v>177.43087169669471</v>
      </c>
      <c r="H650" s="4">
        <f>IF(G650&gt;MAX(I$8:I649),G650,MAX(I$8:I649))</f>
        <v>181.57753552977275</v>
      </c>
      <c r="I650" s="4">
        <f t="shared" si="74"/>
        <v>181.78497734516935</v>
      </c>
      <c r="J650" s="4">
        <f t="shared" si="75"/>
        <v>4.146663833078037</v>
      </c>
      <c r="K650" s="4">
        <f t="shared" si="76"/>
        <v>0.20744181539660644</v>
      </c>
      <c r="L650" t="e">
        <f t="shared" si="77"/>
        <v>#N/A</v>
      </c>
      <c r="M650" t="e">
        <f t="shared" si="78"/>
        <v>#N/A</v>
      </c>
      <c r="N650">
        <f t="shared" si="79"/>
        <v>1</v>
      </c>
      <c r="O650">
        <f t="shared" si="80"/>
        <v>1</v>
      </c>
    </row>
    <row r="651" spans="1:15" x14ac:dyDescent="0.3">
      <c r="A651">
        <v>49</v>
      </c>
      <c r="B651">
        <v>0.82189397869808034</v>
      </c>
      <c r="C651">
        <v>0.37238685262611776</v>
      </c>
      <c r="D651" s="4">
        <f>-LN(B651)/D$3</f>
        <v>0.2724220443480358</v>
      </c>
      <c r="E651" s="4">
        <f>-LN(C651)/B$4</f>
        <v>0.20579625805074711</v>
      </c>
      <c r="F651" s="8">
        <v>1</v>
      </c>
      <c r="G651" s="4">
        <v>177.49714896680484</v>
      </c>
      <c r="H651" s="4">
        <f>IF(G651&gt;MAX(I$8:I650),G651,MAX(I$8:I650))</f>
        <v>181.78497734516935</v>
      </c>
      <c r="I651" s="4">
        <f t="shared" si="74"/>
        <v>181.99077360322011</v>
      </c>
      <c r="J651" s="4">
        <f t="shared" si="75"/>
        <v>4.2878283783645088</v>
      </c>
      <c r="K651" s="4">
        <f t="shared" si="76"/>
        <v>0.20579625805075352</v>
      </c>
      <c r="L651" t="e">
        <f t="shared" si="77"/>
        <v>#N/A</v>
      </c>
      <c r="M651" t="e">
        <f t="shared" si="78"/>
        <v>#N/A</v>
      </c>
      <c r="N651">
        <f t="shared" si="79"/>
        <v>1</v>
      </c>
      <c r="O651">
        <f t="shared" si="80"/>
        <v>1</v>
      </c>
    </row>
    <row r="652" spans="1:15" x14ac:dyDescent="0.3">
      <c r="A652">
        <v>50</v>
      </c>
      <c r="B652">
        <v>0.95284890285958435</v>
      </c>
      <c r="C652">
        <v>0.31449324015015107</v>
      </c>
      <c r="D652" s="4">
        <f>-LN(B652)/D$3</f>
        <v>6.7081856720516572E-2</v>
      </c>
      <c r="E652" s="4">
        <f>-LN(C652)/B$4</f>
        <v>0.24099847854808842</v>
      </c>
      <c r="F652" s="8">
        <v>1</v>
      </c>
      <c r="G652" s="4">
        <v>177.56423082352535</v>
      </c>
      <c r="H652" s="4">
        <f>IF(G652&gt;MAX(I$8:I651),G652,MAX(I$8:I651))</f>
        <v>181.99077360322011</v>
      </c>
      <c r="I652" s="4">
        <f t="shared" si="74"/>
        <v>182.23177208176818</v>
      </c>
      <c r="J652" s="4">
        <f t="shared" si="75"/>
        <v>4.4265427796947563</v>
      </c>
      <c r="K652" s="4">
        <f t="shared" si="76"/>
        <v>0.24099847854807877</v>
      </c>
      <c r="L652" t="e">
        <f t="shared" si="77"/>
        <v>#N/A</v>
      </c>
      <c r="M652" t="e">
        <f t="shared" si="78"/>
        <v>#N/A</v>
      </c>
      <c r="N652">
        <f t="shared" si="79"/>
        <v>1</v>
      </c>
      <c r="O652">
        <f t="shared" si="80"/>
        <v>1</v>
      </c>
    </row>
    <row r="653" spans="1:15" x14ac:dyDescent="0.3">
      <c r="A653">
        <v>673</v>
      </c>
      <c r="B653">
        <v>0.41526535843989382</v>
      </c>
      <c r="C653">
        <v>0.65321817682424388</v>
      </c>
      <c r="D653" s="4">
        <f>-LN(B653)/F$3</f>
        <v>0.36618231048521893</v>
      </c>
      <c r="E653" s="4">
        <f>-LN(C653)/F$4</f>
        <v>8.8717518942539306E-2</v>
      </c>
      <c r="F653" s="8">
        <v>3</v>
      </c>
      <c r="G653" s="4">
        <v>177.79705400717992</v>
      </c>
      <c r="H653" s="4">
        <f>IF(G653&gt;MAX(I$8:I652),G653,MAX(I$8:I652))</f>
        <v>182.23177208176818</v>
      </c>
      <c r="I653" s="4">
        <f t="shared" si="74"/>
        <v>182.32048960071072</v>
      </c>
      <c r="J653" s="4">
        <f t="shared" si="75"/>
        <v>4.4347180745882611</v>
      </c>
      <c r="K653" s="4">
        <f t="shared" si="76"/>
        <v>8.871751894253066E-2</v>
      </c>
      <c r="L653" t="e">
        <f t="shared" si="77"/>
        <v>#N/A</v>
      </c>
      <c r="M653" t="e">
        <f t="shared" si="78"/>
        <v>#N/A</v>
      </c>
      <c r="N653">
        <f t="shared" si="79"/>
        <v>1</v>
      </c>
      <c r="O653">
        <f t="shared" si="80"/>
        <v>1</v>
      </c>
    </row>
    <row r="654" spans="1:15" x14ac:dyDescent="0.3">
      <c r="A654">
        <v>230</v>
      </c>
      <c r="B654">
        <v>0.25589770195623646</v>
      </c>
      <c r="C654">
        <v>0.71544541764580216</v>
      </c>
      <c r="D654" s="4">
        <f>-LN(B654)/F$3</f>
        <v>0.56790729837419773</v>
      </c>
      <c r="E654" s="4">
        <f>-LN(C654)/B$4</f>
        <v>6.9760410105388762E-2</v>
      </c>
      <c r="F654" s="8">
        <v>2</v>
      </c>
      <c r="G654" s="4">
        <v>177.89451619726518</v>
      </c>
      <c r="H654" s="4">
        <f>IF(G654&gt;MAX(I$8:I653),G654,MAX(I$8:I653))</f>
        <v>182.32048960071072</v>
      </c>
      <c r="I654" s="4">
        <f t="shared" si="74"/>
        <v>182.39025001081612</v>
      </c>
      <c r="J654" s="4">
        <f t="shared" si="75"/>
        <v>4.4259734034455391</v>
      </c>
      <c r="K654" s="4">
        <f t="shared" si="76"/>
        <v>6.976041010540257E-2</v>
      </c>
      <c r="L654" t="e">
        <f t="shared" si="77"/>
        <v>#N/A</v>
      </c>
      <c r="M654" t="e">
        <f t="shared" si="78"/>
        <v>#N/A</v>
      </c>
      <c r="N654">
        <f t="shared" si="79"/>
        <v>1</v>
      </c>
      <c r="O654">
        <f t="shared" si="80"/>
        <v>1</v>
      </c>
    </row>
    <row r="655" spans="1:15" x14ac:dyDescent="0.3">
      <c r="A655">
        <v>674</v>
      </c>
      <c r="B655">
        <v>0.456678975798822</v>
      </c>
      <c r="C655">
        <v>0.7864925077059236</v>
      </c>
      <c r="D655" s="4">
        <f>-LN(B655)/F$3</f>
        <v>0.32657274786972801</v>
      </c>
      <c r="E655" s="4">
        <f>-LN(C655)/F$4</f>
        <v>5.0035850552096618E-2</v>
      </c>
      <c r="F655" s="8">
        <v>3</v>
      </c>
      <c r="G655" s="4">
        <v>178.12362675504966</v>
      </c>
      <c r="H655" s="4">
        <f>IF(G655&gt;MAX(I$8:I654),G655,MAX(I$8:I654))</f>
        <v>182.39025001081612</v>
      </c>
      <c r="I655" s="4">
        <f t="shared" si="74"/>
        <v>182.44028586136821</v>
      </c>
      <c r="J655" s="4">
        <f t="shared" si="75"/>
        <v>4.2666232557664614</v>
      </c>
      <c r="K655" s="4">
        <f t="shared" si="76"/>
        <v>5.0035850552092143E-2</v>
      </c>
      <c r="L655" t="e">
        <f t="shared" si="77"/>
        <v>#N/A</v>
      </c>
      <c r="M655" t="e">
        <f t="shared" si="78"/>
        <v>#N/A</v>
      </c>
      <c r="N655">
        <f t="shared" si="79"/>
        <v>1</v>
      </c>
      <c r="O655">
        <f t="shared" si="80"/>
        <v>1</v>
      </c>
    </row>
    <row r="656" spans="1:15" x14ac:dyDescent="0.3">
      <c r="A656">
        <v>675</v>
      </c>
      <c r="B656">
        <v>0.80904568620868555</v>
      </c>
      <c r="C656">
        <v>0.11017181920834987</v>
      </c>
      <c r="D656" s="4">
        <f>-LN(B656)/F$3</f>
        <v>8.8291621280130281E-2</v>
      </c>
      <c r="E656" s="4">
        <f>-LN(C656)/F$4</f>
        <v>0.45952377896426194</v>
      </c>
      <c r="F656" s="8">
        <v>3</v>
      </c>
      <c r="G656" s="4">
        <v>178.21191837632978</v>
      </c>
      <c r="H656" s="4">
        <f>IF(G656&gt;MAX(I$8:I655),G656,MAX(I$8:I655))</f>
        <v>182.44028586136821</v>
      </c>
      <c r="I656" s="4">
        <f t="shared" si="74"/>
        <v>182.89980964033248</v>
      </c>
      <c r="J656" s="4">
        <f t="shared" si="75"/>
        <v>4.228367485038433</v>
      </c>
      <c r="K656" s="4">
        <f t="shared" si="76"/>
        <v>0.4595237789642681</v>
      </c>
      <c r="L656" t="e">
        <f t="shared" si="77"/>
        <v>#N/A</v>
      </c>
      <c r="M656" t="e">
        <f t="shared" si="78"/>
        <v>#N/A</v>
      </c>
      <c r="N656">
        <f t="shared" si="79"/>
        <v>1</v>
      </c>
      <c r="O656">
        <f t="shared" si="80"/>
        <v>1</v>
      </c>
    </row>
    <row r="657" spans="1:15" x14ac:dyDescent="0.3">
      <c r="A657">
        <v>676</v>
      </c>
      <c r="B657">
        <v>0.97601245155186622</v>
      </c>
      <c r="C657">
        <v>0.43662831507309185</v>
      </c>
      <c r="D657" s="4">
        <f>-LN(B657)/F$3</f>
        <v>1.0116639547023316E-2</v>
      </c>
      <c r="E657" s="4">
        <f>-LN(C657)/F$4</f>
        <v>0.17264020487271872</v>
      </c>
      <c r="F657" s="8">
        <v>3</v>
      </c>
      <c r="G657" s="4">
        <v>178.2220350158768</v>
      </c>
      <c r="H657" s="4">
        <f>IF(G657&gt;MAX(I$8:I656),G657,MAX(I$8:I656))</f>
        <v>182.89980964033248</v>
      </c>
      <c r="I657" s="4">
        <f t="shared" si="74"/>
        <v>183.0724498452052</v>
      </c>
      <c r="J657" s="4">
        <f t="shared" si="75"/>
        <v>4.6777746244556795</v>
      </c>
      <c r="K657" s="4">
        <f t="shared" si="76"/>
        <v>0.17264020487272091</v>
      </c>
      <c r="L657" t="e">
        <f t="shared" si="77"/>
        <v>#N/A</v>
      </c>
      <c r="M657" t="e">
        <f t="shared" si="78"/>
        <v>#N/A</v>
      </c>
      <c r="N657">
        <f t="shared" si="79"/>
        <v>1</v>
      </c>
      <c r="O657">
        <f t="shared" si="80"/>
        <v>1</v>
      </c>
    </row>
    <row r="658" spans="1:15" x14ac:dyDescent="0.3">
      <c r="A658">
        <v>231</v>
      </c>
      <c r="B658">
        <v>0.19977416302987763</v>
      </c>
      <c r="C658">
        <v>0.55552842799157687</v>
      </c>
      <c r="D658" s="4">
        <f>-LN(B658)/F$3</f>
        <v>0.67106988970594084</v>
      </c>
      <c r="E658" s="4">
        <f>-LN(C658)/B$4</f>
        <v>0.12246572827280941</v>
      </c>
      <c r="F658" s="8">
        <v>2</v>
      </c>
      <c r="G658" s="4">
        <v>178.56558608697111</v>
      </c>
      <c r="H658" s="4">
        <f>IF(G658&gt;MAX(I$8:I657),G658,MAX(I$8:I657))</f>
        <v>183.0724498452052</v>
      </c>
      <c r="I658" s="4">
        <f t="shared" si="74"/>
        <v>183.194915573478</v>
      </c>
      <c r="J658" s="4">
        <f t="shared" si="75"/>
        <v>4.5068637582340898</v>
      </c>
      <c r="K658" s="4">
        <f t="shared" si="76"/>
        <v>0.12246572827280033</v>
      </c>
      <c r="L658" t="e">
        <f t="shared" si="77"/>
        <v>#N/A</v>
      </c>
      <c r="M658" t="e">
        <f t="shared" si="78"/>
        <v>#N/A</v>
      </c>
      <c r="N658">
        <f t="shared" si="79"/>
        <v>1</v>
      </c>
      <c r="O658">
        <f t="shared" si="80"/>
        <v>1</v>
      </c>
    </row>
    <row r="659" spans="1:15" x14ac:dyDescent="0.3">
      <c r="A659">
        <v>677</v>
      </c>
      <c r="B659">
        <v>0.34165471358378857</v>
      </c>
      <c r="C659">
        <v>0.65999328592791529</v>
      </c>
      <c r="D659" s="4">
        <f>-LN(B659)/F$3</f>
        <v>0.44748110888438691</v>
      </c>
      <c r="E659" s="4">
        <f>-LN(C659)/F$4</f>
        <v>8.656783684372947E-2</v>
      </c>
      <c r="F659" s="8">
        <v>3</v>
      </c>
      <c r="G659" s="4">
        <v>178.66951612476117</v>
      </c>
      <c r="H659" s="4">
        <f>IF(G659&gt;MAX(I$8:I658),G659,MAX(I$8:I658))</f>
        <v>183.194915573478</v>
      </c>
      <c r="I659" s="4">
        <f t="shared" si="74"/>
        <v>183.28148341032173</v>
      </c>
      <c r="J659" s="4">
        <f t="shared" si="75"/>
        <v>4.5253994487168256</v>
      </c>
      <c r="K659" s="4">
        <f t="shared" si="76"/>
        <v>8.6567836843727264E-2</v>
      </c>
      <c r="L659" t="e">
        <f t="shared" si="77"/>
        <v>#N/A</v>
      </c>
      <c r="M659" t="e">
        <f t="shared" si="78"/>
        <v>#N/A</v>
      </c>
      <c r="N659">
        <f t="shared" si="79"/>
        <v>1</v>
      </c>
      <c r="O659">
        <f t="shared" si="80"/>
        <v>1</v>
      </c>
    </row>
    <row r="660" spans="1:15" x14ac:dyDescent="0.3">
      <c r="A660">
        <v>678</v>
      </c>
      <c r="B660">
        <v>0.52934354686117135</v>
      </c>
      <c r="C660">
        <v>0.59630115665150918</v>
      </c>
      <c r="D660" s="4">
        <f>-LN(B660)/F$3</f>
        <v>0.26504901289647242</v>
      </c>
      <c r="E660" s="4">
        <f>-LN(C660)/F$4</f>
        <v>0.10771030065434846</v>
      </c>
      <c r="F660" s="8">
        <v>3</v>
      </c>
      <c r="G660" s="4">
        <v>178.93456513765764</v>
      </c>
      <c r="H660" s="4">
        <f>IF(G660&gt;MAX(I$8:I659),G660,MAX(I$8:I659))</f>
        <v>183.28148341032173</v>
      </c>
      <c r="I660" s="4">
        <f t="shared" si="74"/>
        <v>183.38919371097609</v>
      </c>
      <c r="J660" s="4">
        <f t="shared" si="75"/>
        <v>4.3469182726640838</v>
      </c>
      <c r="K660" s="4">
        <f t="shared" si="76"/>
        <v>0.10771030065436094</v>
      </c>
      <c r="L660" t="e">
        <f t="shared" si="77"/>
        <v>#N/A</v>
      </c>
      <c r="M660" t="e">
        <f t="shared" si="78"/>
        <v>#N/A</v>
      </c>
      <c r="N660">
        <f t="shared" si="79"/>
        <v>1</v>
      </c>
      <c r="O660">
        <f t="shared" si="80"/>
        <v>1</v>
      </c>
    </row>
    <row r="661" spans="1:15" x14ac:dyDescent="0.3">
      <c r="A661">
        <v>679</v>
      </c>
      <c r="B661">
        <v>0.95947141941587577</v>
      </c>
      <c r="C661">
        <v>0.82503738517410807</v>
      </c>
      <c r="D661" s="4">
        <f>-LN(B661)/F$3</f>
        <v>1.7238646222440916E-2</v>
      </c>
      <c r="E661" s="4">
        <f>-LN(C661)/F$4</f>
        <v>4.0068037148252258E-2</v>
      </c>
      <c r="F661" s="8">
        <v>3</v>
      </c>
      <c r="G661" s="4">
        <v>178.95180378388008</v>
      </c>
      <c r="H661" s="4">
        <f>IF(G661&gt;MAX(I$8:I660),G661,MAX(I$8:I660))</f>
        <v>183.38919371097609</v>
      </c>
      <c r="I661" s="4">
        <f t="shared" si="74"/>
        <v>183.42926174812433</v>
      </c>
      <c r="J661" s="4">
        <f t="shared" si="75"/>
        <v>4.4373899270960067</v>
      </c>
      <c r="K661" s="4">
        <f t="shared" si="76"/>
        <v>4.0068037148245139E-2</v>
      </c>
      <c r="L661" t="e">
        <f t="shared" si="77"/>
        <v>#N/A</v>
      </c>
      <c r="M661" t="e">
        <f t="shared" si="78"/>
        <v>#N/A</v>
      </c>
      <c r="N661">
        <f t="shared" si="79"/>
        <v>1</v>
      </c>
      <c r="O661">
        <f t="shared" si="80"/>
        <v>1</v>
      </c>
    </row>
    <row r="662" spans="1:15" x14ac:dyDescent="0.3">
      <c r="A662">
        <v>232</v>
      </c>
      <c r="B662">
        <v>0.32322153386028624</v>
      </c>
      <c r="C662">
        <v>3.109836115604114E-2</v>
      </c>
      <c r="D662" s="4">
        <f>-LN(B662)/F$3</f>
        <v>0.47059055312988118</v>
      </c>
      <c r="E662" s="4">
        <f>-LN(C662)/B$4</f>
        <v>0.72304169940263729</v>
      </c>
      <c r="F662" s="8">
        <v>2</v>
      </c>
      <c r="G662" s="4">
        <v>179.03617664010099</v>
      </c>
      <c r="H662" s="4">
        <f>IF(G662&gt;MAX(I$8:I661),G662,MAX(I$8:I661))</f>
        <v>183.42926174812433</v>
      </c>
      <c r="I662" s="4">
        <f t="shared" si="74"/>
        <v>184.15230344752698</v>
      </c>
      <c r="J662" s="4">
        <f t="shared" si="75"/>
        <v>4.3930851080233424</v>
      </c>
      <c r="K662" s="4">
        <f t="shared" si="76"/>
        <v>0.72304169940264273</v>
      </c>
      <c r="L662" t="e">
        <f t="shared" si="77"/>
        <v>#N/A</v>
      </c>
      <c r="M662" t="e">
        <f t="shared" si="78"/>
        <v>#N/A</v>
      </c>
      <c r="N662">
        <f t="shared" si="79"/>
        <v>1</v>
      </c>
      <c r="O662">
        <f t="shared" si="80"/>
        <v>1</v>
      </c>
    </row>
    <row r="663" spans="1:15" x14ac:dyDescent="0.3">
      <c r="A663">
        <v>680</v>
      </c>
      <c r="B663">
        <v>0.64818262276070437</v>
      </c>
      <c r="C663">
        <v>0.95516830957976018</v>
      </c>
      <c r="D663" s="4">
        <f>-LN(B663)/F$3</f>
        <v>0.18065949878630719</v>
      </c>
      <c r="E663" s="4">
        <f>-LN(C663)/F$4</f>
        <v>9.5557736733888708E-3</v>
      </c>
      <c r="F663" s="8">
        <v>3</v>
      </c>
      <c r="G663" s="4">
        <v>179.13246328266638</v>
      </c>
      <c r="H663" s="4">
        <f>IF(G663&gt;MAX(I$8:I662),G663,MAX(I$8:I662))</f>
        <v>184.15230344752698</v>
      </c>
      <c r="I663" s="4">
        <f t="shared" si="74"/>
        <v>184.16185922120036</v>
      </c>
      <c r="J663" s="4">
        <f t="shared" si="75"/>
        <v>5.0198401648605966</v>
      </c>
      <c r="K663" s="4">
        <f t="shared" si="76"/>
        <v>9.5557736733837828E-3</v>
      </c>
      <c r="L663" t="e">
        <f t="shared" si="77"/>
        <v>#N/A</v>
      </c>
      <c r="M663" t="e">
        <f t="shared" si="78"/>
        <v>#N/A</v>
      </c>
      <c r="N663">
        <f t="shared" si="79"/>
        <v>1</v>
      </c>
      <c r="O663">
        <f t="shared" si="80"/>
        <v>1</v>
      </c>
    </row>
    <row r="664" spans="1:15" x14ac:dyDescent="0.3">
      <c r="A664">
        <v>681</v>
      </c>
      <c r="B664">
        <v>0.26920377208777124</v>
      </c>
      <c r="C664">
        <v>0.8282418286690878</v>
      </c>
      <c r="D664" s="4">
        <f>-LN(B664)/F$3</f>
        <v>0.54678611212359041</v>
      </c>
      <c r="E664" s="4">
        <f>-LN(C664)/F$4</f>
        <v>3.9260438256071138E-2</v>
      </c>
      <c r="F664" s="8">
        <v>3</v>
      </c>
      <c r="G664" s="4">
        <v>179.67924939478996</v>
      </c>
      <c r="H664" s="4">
        <f>IF(G664&gt;MAX(I$8:I663),G664,MAX(I$8:I663))</f>
        <v>184.16185922120036</v>
      </c>
      <c r="I664" s="4">
        <f t="shared" si="74"/>
        <v>184.20111965945642</v>
      </c>
      <c r="J664" s="4">
        <f t="shared" si="75"/>
        <v>4.4826098264103962</v>
      </c>
      <c r="K664" s="4">
        <f t="shared" si="76"/>
        <v>3.9260438256064845E-2</v>
      </c>
      <c r="L664" t="e">
        <f t="shared" si="77"/>
        <v>#N/A</v>
      </c>
      <c r="M664" t="e">
        <f t="shared" si="78"/>
        <v>#N/A</v>
      </c>
      <c r="N664">
        <f t="shared" si="79"/>
        <v>1</v>
      </c>
      <c r="O664">
        <f t="shared" si="80"/>
        <v>1</v>
      </c>
    </row>
    <row r="665" spans="1:15" x14ac:dyDescent="0.3">
      <c r="A665">
        <v>682</v>
      </c>
      <c r="B665">
        <v>0.97097689748832672</v>
      </c>
      <c r="C665">
        <v>0.7814569536423841</v>
      </c>
      <c r="D665" s="4">
        <f>-LN(B665)/F$3</f>
        <v>1.2271918111607199E-2</v>
      </c>
      <c r="E665" s="4">
        <f>-LN(C665)/F$4</f>
        <v>5.1374002572762416E-2</v>
      </c>
      <c r="F665" s="8">
        <v>3</v>
      </c>
      <c r="G665" s="4">
        <v>179.69152131290156</v>
      </c>
      <c r="H665" s="4">
        <f>IF(G665&gt;MAX(I$8:I664),G665,MAX(I$8:I664))</f>
        <v>184.20111965945642</v>
      </c>
      <c r="I665" s="4">
        <f t="shared" ref="I665:I704" si="81">+H665+E665</f>
        <v>184.2524936620292</v>
      </c>
      <c r="J665" s="4">
        <f t="shared" ref="J665:J704" si="82">(H665-G665)*O665</f>
        <v>4.509598346554867</v>
      </c>
      <c r="K665" s="4">
        <f t="shared" ref="K665:K704" si="83">(I665-H665)*O665</f>
        <v>5.137400257277136E-2</v>
      </c>
      <c r="L665" t="e">
        <f t="shared" ref="L665:L704" si="84">_xlfn.RANK.EQ(I665,I$8:I$507,1)</f>
        <v>#N/A</v>
      </c>
      <c r="M665" t="e">
        <f t="shared" ref="M665:M704" si="85">IF(L665=A665,0,1)</f>
        <v>#N/A</v>
      </c>
      <c r="N665">
        <f t="shared" ref="N665:N704" si="86">IF(G665&lt;B$2,1,0)</f>
        <v>1</v>
      </c>
      <c r="O665">
        <f t="shared" ref="O665:O704" si="87">IF(I665&lt;B$2,1,0)</f>
        <v>1</v>
      </c>
    </row>
    <row r="666" spans="1:15" x14ac:dyDescent="0.3">
      <c r="A666">
        <v>683</v>
      </c>
      <c r="B666">
        <v>0.79177220984527119</v>
      </c>
      <c r="C666">
        <v>0.61613818781090735</v>
      </c>
      <c r="D666" s="4">
        <f>-LN(B666)/F$3</f>
        <v>9.7283975986762472E-2</v>
      </c>
      <c r="E666" s="4">
        <f>-LN(C666)/F$4</f>
        <v>0.10089250203024167</v>
      </c>
      <c r="F666" s="8">
        <v>3</v>
      </c>
      <c r="G666" s="4">
        <v>179.78880528888831</v>
      </c>
      <c r="H666" s="4">
        <f>IF(G666&gt;MAX(I$8:I665),G666,MAX(I$8:I665))</f>
        <v>184.2524936620292</v>
      </c>
      <c r="I666" s="4">
        <f t="shared" si="81"/>
        <v>184.35338616405943</v>
      </c>
      <c r="J666" s="4">
        <f t="shared" si="82"/>
        <v>4.463688373140883</v>
      </c>
      <c r="K666" s="4">
        <f t="shared" si="83"/>
        <v>0.10089250203023425</v>
      </c>
      <c r="L666" t="e">
        <f t="shared" si="84"/>
        <v>#N/A</v>
      </c>
      <c r="M666" t="e">
        <f t="shared" si="85"/>
        <v>#N/A</v>
      </c>
      <c r="N666">
        <f t="shared" si="86"/>
        <v>1</v>
      </c>
      <c r="O666">
        <f t="shared" si="87"/>
        <v>1</v>
      </c>
    </row>
    <row r="667" spans="1:15" x14ac:dyDescent="0.3">
      <c r="A667">
        <v>233</v>
      </c>
      <c r="B667">
        <v>8.7221900082399981E-2</v>
      </c>
      <c r="C667">
        <v>0.20416882839442121</v>
      </c>
      <c r="D667" s="4">
        <f>-LN(B667)/F$3</f>
        <v>1.0163749299439881</v>
      </c>
      <c r="E667" s="4">
        <f>-LN(C667)/B$4</f>
        <v>0.33100167442356454</v>
      </c>
      <c r="F667" s="8">
        <v>2</v>
      </c>
      <c r="G667" s="4">
        <v>180.05255157004498</v>
      </c>
      <c r="H667" s="4">
        <f>IF(G667&gt;MAX(I$8:I666),G667,MAX(I$8:I666))</f>
        <v>184.35338616405943</v>
      </c>
      <c r="I667" s="4">
        <f t="shared" si="81"/>
        <v>184.68438783848299</v>
      </c>
      <c r="J667" s="4">
        <f t="shared" si="82"/>
        <v>4.3008345940144466</v>
      </c>
      <c r="K667" s="4">
        <f t="shared" si="83"/>
        <v>0.3310016744235611</v>
      </c>
      <c r="L667" t="e">
        <f t="shared" si="84"/>
        <v>#N/A</v>
      </c>
      <c r="M667" t="e">
        <f t="shared" si="85"/>
        <v>#N/A</v>
      </c>
      <c r="N667">
        <f t="shared" si="86"/>
        <v>1</v>
      </c>
      <c r="O667">
        <f t="shared" si="87"/>
        <v>1</v>
      </c>
    </row>
    <row r="668" spans="1:15" x14ac:dyDescent="0.3">
      <c r="A668">
        <v>234</v>
      </c>
      <c r="B668">
        <v>0.89367351298562581</v>
      </c>
      <c r="C668">
        <v>0.62349314859462268</v>
      </c>
      <c r="D668" s="4">
        <f>-LN(B668)/F$3</f>
        <v>4.6839486880128782E-2</v>
      </c>
      <c r="E668" s="4">
        <f>-LN(C668)/B$4</f>
        <v>9.8420313029940851E-2</v>
      </c>
      <c r="F668" s="8">
        <v>2</v>
      </c>
      <c r="G668" s="4">
        <v>180.0993910569251</v>
      </c>
      <c r="H668" s="4">
        <f>IF(G668&gt;MAX(I$8:I667),G668,MAX(I$8:I667))</f>
        <v>184.68438783848299</v>
      </c>
      <c r="I668" s="4">
        <f t="shared" si="81"/>
        <v>184.78280815151294</v>
      </c>
      <c r="J668" s="4">
        <f t="shared" si="82"/>
        <v>4.5849967815578907</v>
      </c>
      <c r="K668" s="4">
        <f t="shared" si="83"/>
        <v>9.8420313029947692E-2</v>
      </c>
      <c r="L668" t="e">
        <f t="shared" si="84"/>
        <v>#N/A</v>
      </c>
      <c r="M668" t="e">
        <f t="shared" si="85"/>
        <v>#N/A</v>
      </c>
      <c r="N668">
        <f t="shared" si="86"/>
        <v>1</v>
      </c>
      <c r="O668">
        <f t="shared" si="87"/>
        <v>1</v>
      </c>
    </row>
    <row r="669" spans="1:15" x14ac:dyDescent="0.3">
      <c r="A669">
        <v>684</v>
      </c>
      <c r="B669">
        <v>0.18939786980803858</v>
      </c>
      <c r="C669">
        <v>0.29419843134861295</v>
      </c>
      <c r="D669" s="4">
        <f>-LN(B669)/F$3</f>
        <v>0.6932938938946076</v>
      </c>
      <c r="E669" s="4">
        <f>-LN(C669)/F$4</f>
        <v>0.25489600057308182</v>
      </c>
      <c r="F669" s="8">
        <v>3</v>
      </c>
      <c r="G669" s="4">
        <v>180.48209918278292</v>
      </c>
      <c r="H669" s="4">
        <f>IF(G669&gt;MAX(I$8:I668),G669,MAX(I$8:I668))</f>
        <v>184.78280815151294</v>
      </c>
      <c r="I669" s="4">
        <f t="shared" si="81"/>
        <v>185.03770415208601</v>
      </c>
      <c r="J669" s="4">
        <f t="shared" si="82"/>
        <v>4.3007089687300208</v>
      </c>
      <c r="K669" s="4">
        <f t="shared" si="83"/>
        <v>0.25489600057306916</v>
      </c>
      <c r="L669" t="e">
        <f t="shared" si="84"/>
        <v>#N/A</v>
      </c>
      <c r="M669" t="e">
        <f t="shared" si="85"/>
        <v>#N/A</v>
      </c>
      <c r="N669">
        <f t="shared" si="86"/>
        <v>1</v>
      </c>
      <c r="O669">
        <f t="shared" si="87"/>
        <v>1</v>
      </c>
    </row>
    <row r="670" spans="1:15" x14ac:dyDescent="0.3">
      <c r="A670">
        <v>235</v>
      </c>
      <c r="B670">
        <v>0.17471846675008393</v>
      </c>
      <c r="C670">
        <v>0.83657338175603502</v>
      </c>
      <c r="D670" s="4">
        <f>-LN(B670)/F$3</f>
        <v>0.72690806747205983</v>
      </c>
      <c r="E670" s="4">
        <f>-LN(C670)/B$4</f>
        <v>3.7175216177014497E-2</v>
      </c>
      <c r="F670" s="8">
        <v>2</v>
      </c>
      <c r="G670" s="4">
        <v>180.82629912439717</v>
      </c>
      <c r="H670" s="4">
        <f>IF(G670&gt;MAX(I$8:I669),G670,MAX(I$8:I669))</f>
        <v>185.03770415208601</v>
      </c>
      <c r="I670" s="4">
        <f t="shared" si="81"/>
        <v>185.07487936826303</v>
      </c>
      <c r="J670" s="4">
        <f t="shared" si="82"/>
        <v>4.2114050276888406</v>
      </c>
      <c r="K670" s="4">
        <f t="shared" si="83"/>
        <v>3.717521617701891E-2</v>
      </c>
      <c r="L670" t="e">
        <f t="shared" si="84"/>
        <v>#N/A</v>
      </c>
      <c r="M670" t="e">
        <f t="shared" si="85"/>
        <v>#N/A</v>
      </c>
      <c r="N670">
        <f t="shared" si="86"/>
        <v>1</v>
      </c>
      <c r="O670">
        <f t="shared" si="87"/>
        <v>1</v>
      </c>
    </row>
    <row r="671" spans="1:15" x14ac:dyDescent="0.3">
      <c r="A671">
        <v>236</v>
      </c>
      <c r="B671">
        <v>0.74370555742057554</v>
      </c>
      <c r="C671">
        <v>0.42432935575426495</v>
      </c>
      <c r="D671" s="4">
        <f>-LN(B671)/F$3</f>
        <v>0.12337919943180016</v>
      </c>
      <c r="E671" s="4">
        <f>-LN(C671)/B$4</f>
        <v>0.17859277976046053</v>
      </c>
      <c r="F671" s="8">
        <v>2</v>
      </c>
      <c r="G671" s="4">
        <v>180.94967832382898</v>
      </c>
      <c r="H671" s="4">
        <f>IF(G671&gt;MAX(I$8:I670),G671,MAX(I$8:I670))</f>
        <v>185.07487936826303</v>
      </c>
      <c r="I671" s="4">
        <f t="shared" si="81"/>
        <v>185.25347214802349</v>
      </c>
      <c r="J671" s="4">
        <f t="shared" si="82"/>
        <v>4.1252010444340499</v>
      </c>
      <c r="K671" s="4">
        <f t="shared" si="83"/>
        <v>0.17859277976046428</v>
      </c>
      <c r="L671" t="e">
        <f t="shared" si="84"/>
        <v>#N/A</v>
      </c>
      <c r="M671" t="e">
        <f t="shared" si="85"/>
        <v>#N/A</v>
      </c>
      <c r="N671">
        <f t="shared" si="86"/>
        <v>1</v>
      </c>
      <c r="O671">
        <f t="shared" si="87"/>
        <v>1</v>
      </c>
    </row>
    <row r="672" spans="1:15" x14ac:dyDescent="0.3">
      <c r="A672">
        <v>237</v>
      </c>
      <c r="B672">
        <v>0.76070436719870604</v>
      </c>
      <c r="C672">
        <v>0.55970946378978848</v>
      </c>
      <c r="D672" s="4">
        <f>-LN(B672)/F$3</f>
        <v>0.11396269832044238</v>
      </c>
      <c r="E672" s="4">
        <f>-LN(C672)/B$4</f>
        <v>0.12090363428019335</v>
      </c>
      <c r="F672" s="8">
        <v>2</v>
      </c>
      <c r="G672" s="4">
        <v>181.06364102214943</v>
      </c>
      <c r="H672" s="4">
        <f>IF(G672&gt;MAX(I$8:I671),G672,MAX(I$8:I671))</f>
        <v>185.25347214802349</v>
      </c>
      <c r="I672" s="4">
        <f t="shared" si="81"/>
        <v>185.37437578230367</v>
      </c>
      <c r="J672" s="4">
        <f t="shared" si="82"/>
        <v>4.1898311258740648</v>
      </c>
      <c r="K672" s="4">
        <f t="shared" si="83"/>
        <v>0.12090363428018236</v>
      </c>
      <c r="L672" t="e">
        <f t="shared" si="84"/>
        <v>#N/A</v>
      </c>
      <c r="M672" t="e">
        <f t="shared" si="85"/>
        <v>#N/A</v>
      </c>
      <c r="N672">
        <f t="shared" si="86"/>
        <v>1</v>
      </c>
      <c r="O672">
        <f t="shared" si="87"/>
        <v>1</v>
      </c>
    </row>
    <row r="673" spans="1:15" x14ac:dyDescent="0.3">
      <c r="A673">
        <v>238</v>
      </c>
      <c r="B673">
        <v>0.1564989165929136</v>
      </c>
      <c r="C673">
        <v>0.21863460188604389</v>
      </c>
      <c r="D673" s="4">
        <f>-LN(B673)/F$3</f>
        <v>0.77279424656453255</v>
      </c>
      <c r="E673" s="4">
        <f>-LN(C673)/B$4</f>
        <v>0.31674029732807946</v>
      </c>
      <c r="F673" s="8">
        <v>2</v>
      </c>
      <c r="G673" s="4">
        <v>181.83643526871396</v>
      </c>
      <c r="H673" s="4">
        <f>IF(G673&gt;MAX(I$8:I672),G673,MAX(I$8:I672))</f>
        <v>185.37437578230367</v>
      </c>
      <c r="I673" s="4">
        <f t="shared" si="81"/>
        <v>185.69111607963174</v>
      </c>
      <c r="J673" s="4">
        <f t="shared" si="82"/>
        <v>3.5379405135897173</v>
      </c>
      <c r="K673" s="4">
        <f t="shared" si="83"/>
        <v>0.3167402973280673</v>
      </c>
      <c r="L673" t="e">
        <f t="shared" si="84"/>
        <v>#N/A</v>
      </c>
      <c r="M673" t="e">
        <f t="shared" si="85"/>
        <v>#N/A</v>
      </c>
      <c r="N673">
        <f t="shared" si="86"/>
        <v>1</v>
      </c>
      <c r="O673">
        <f t="shared" si="87"/>
        <v>1</v>
      </c>
    </row>
    <row r="674" spans="1:15" x14ac:dyDescent="0.3">
      <c r="A674">
        <v>239</v>
      </c>
      <c r="B674">
        <v>0.27265236365855894</v>
      </c>
      <c r="C674">
        <v>0.26303903317361982</v>
      </c>
      <c r="D674" s="4">
        <f>-LN(B674)/F$3</f>
        <v>0.54148237018471657</v>
      </c>
      <c r="E674" s="4">
        <f>-LN(C674)/B$4</f>
        <v>0.27821934223083011</v>
      </c>
      <c r="F674" s="8">
        <v>2</v>
      </c>
      <c r="G674" s="4">
        <v>182.37791763889868</v>
      </c>
      <c r="H674" s="4">
        <f>IF(G674&gt;MAX(I$8:I673),G674,MAX(I$8:I673))</f>
        <v>185.69111607963174</v>
      </c>
      <c r="I674" s="4">
        <f t="shared" si="81"/>
        <v>185.96933542186258</v>
      </c>
      <c r="J674" s="4">
        <f t="shared" si="82"/>
        <v>3.3131984407330606</v>
      </c>
      <c r="K674" s="4">
        <f t="shared" si="83"/>
        <v>0.27821934223084099</v>
      </c>
      <c r="L674" t="e">
        <f t="shared" si="84"/>
        <v>#N/A</v>
      </c>
      <c r="M674" t="e">
        <f t="shared" si="85"/>
        <v>#N/A</v>
      </c>
      <c r="N674">
        <f t="shared" si="86"/>
        <v>1</v>
      </c>
      <c r="O674">
        <f t="shared" si="87"/>
        <v>1</v>
      </c>
    </row>
    <row r="675" spans="1:15" x14ac:dyDescent="0.3">
      <c r="A675">
        <v>240</v>
      </c>
      <c r="B675">
        <v>0.58140812402722253</v>
      </c>
      <c r="C675">
        <v>0.91735587633899962</v>
      </c>
      <c r="D675" s="4">
        <f>-LN(B675)/F$3</f>
        <v>0.22595929905831208</v>
      </c>
      <c r="E675" s="4">
        <f>-LN(C675)/B$4</f>
        <v>1.7970790500313437E-2</v>
      </c>
      <c r="F675" s="8">
        <v>2</v>
      </c>
      <c r="G675" s="4">
        <v>182.60387693795698</v>
      </c>
      <c r="H675" s="4">
        <f>IF(G675&gt;MAX(I$8:I674),G675,MAX(I$8:I674))</f>
        <v>185.96933542186258</v>
      </c>
      <c r="I675" s="4">
        <f t="shared" si="81"/>
        <v>185.98730621236288</v>
      </c>
      <c r="J675" s="4">
        <f t="shared" si="82"/>
        <v>3.3654584839055985</v>
      </c>
      <c r="K675" s="4">
        <f t="shared" si="83"/>
        <v>1.7970790500299927E-2</v>
      </c>
      <c r="L675" t="e">
        <f t="shared" si="84"/>
        <v>#N/A</v>
      </c>
      <c r="M675" t="e">
        <f t="shared" si="85"/>
        <v>#N/A</v>
      </c>
      <c r="N675">
        <f t="shared" si="86"/>
        <v>1</v>
      </c>
      <c r="O675">
        <f t="shared" si="87"/>
        <v>1</v>
      </c>
    </row>
    <row r="676" spans="1:15" x14ac:dyDescent="0.3">
      <c r="A676">
        <v>241</v>
      </c>
      <c r="B676">
        <v>0.47984252449110387</v>
      </c>
      <c r="C676">
        <v>0.53874324777977844</v>
      </c>
      <c r="D676" s="4">
        <f>-LN(B676)/F$3</f>
        <v>0.30595720953546163</v>
      </c>
      <c r="E676" s="4">
        <f>-LN(C676)/B$4</f>
        <v>0.12885753557627103</v>
      </c>
      <c r="F676" s="8">
        <v>2</v>
      </c>
      <c r="G676" s="4">
        <v>182.90983414749243</v>
      </c>
      <c r="H676" s="4">
        <f>IF(G676&gt;MAX(I$8:I675),G676,MAX(I$8:I675))</f>
        <v>185.98730621236288</v>
      </c>
      <c r="I676" s="4">
        <f t="shared" si="81"/>
        <v>186.11616374793914</v>
      </c>
      <c r="J676" s="4">
        <f t="shared" si="82"/>
        <v>3.0774720648704488</v>
      </c>
      <c r="K676" s="4">
        <f t="shared" si="83"/>
        <v>0.1288575355762589</v>
      </c>
      <c r="L676" t="e">
        <f t="shared" si="84"/>
        <v>#N/A</v>
      </c>
      <c r="M676" t="e">
        <f t="shared" si="85"/>
        <v>#N/A</v>
      </c>
      <c r="N676">
        <f t="shared" si="86"/>
        <v>1</v>
      </c>
      <c r="O676">
        <f t="shared" si="87"/>
        <v>1</v>
      </c>
    </row>
    <row r="677" spans="1:15" x14ac:dyDescent="0.3">
      <c r="A677">
        <v>685</v>
      </c>
      <c r="B677">
        <v>1.8311105685598315E-3</v>
      </c>
      <c r="C677">
        <v>0.41810357982116153</v>
      </c>
      <c r="D677" s="4">
        <f>-LN(B677)/F$3</f>
        <v>2.6261802617222014</v>
      </c>
      <c r="E677" s="4">
        <f>-LN(C677)/F$4</f>
        <v>0.18167209969565992</v>
      </c>
      <c r="F677" s="8">
        <v>3</v>
      </c>
      <c r="G677" s="4">
        <v>183.10827944450511</v>
      </c>
      <c r="H677" s="4">
        <f>IF(G677&gt;MAX(I$8:I676),G677,MAX(I$8:I676))</f>
        <v>186.11616374793914</v>
      </c>
      <c r="I677" s="4">
        <f t="shared" si="81"/>
        <v>186.29783584763479</v>
      </c>
      <c r="J677" s="4">
        <f t="shared" si="82"/>
        <v>3.0078843034340252</v>
      </c>
      <c r="K677" s="4">
        <f t="shared" si="83"/>
        <v>0.18167209969564624</v>
      </c>
      <c r="L677" t="e">
        <f t="shared" si="84"/>
        <v>#N/A</v>
      </c>
      <c r="M677" t="e">
        <f t="shared" si="85"/>
        <v>#N/A</v>
      </c>
      <c r="N677">
        <f t="shared" si="86"/>
        <v>1</v>
      </c>
      <c r="O677">
        <f t="shared" si="87"/>
        <v>1</v>
      </c>
    </row>
    <row r="678" spans="1:15" x14ac:dyDescent="0.3">
      <c r="A678">
        <v>242</v>
      </c>
      <c r="B678">
        <v>0.42143009735404524</v>
      </c>
      <c r="C678">
        <v>0.58131656849879454</v>
      </c>
      <c r="D678" s="4">
        <f>-LN(B678)/F$3</f>
        <v>0.36004223244584699</v>
      </c>
      <c r="E678" s="4">
        <f>-LN(C678)/B$4</f>
        <v>0.11301245878930942</v>
      </c>
      <c r="F678" s="8">
        <v>2</v>
      </c>
      <c r="G678" s="4">
        <v>183.26987637993827</v>
      </c>
      <c r="H678" s="4">
        <f>IF(G678&gt;MAX(I$8:I677),G678,MAX(I$8:I677))</f>
        <v>186.29783584763479</v>
      </c>
      <c r="I678" s="4">
        <f t="shared" si="81"/>
        <v>186.4108483064241</v>
      </c>
      <c r="J678" s="4">
        <f t="shared" si="82"/>
        <v>3.0279594676965189</v>
      </c>
      <c r="K678" s="4">
        <f t="shared" si="83"/>
        <v>0.11301245878931354</v>
      </c>
      <c r="L678" t="e">
        <f t="shared" si="84"/>
        <v>#N/A</v>
      </c>
      <c r="M678" t="e">
        <f t="shared" si="85"/>
        <v>#N/A</v>
      </c>
      <c r="N678">
        <f t="shared" si="86"/>
        <v>1</v>
      </c>
      <c r="O678">
        <f t="shared" si="87"/>
        <v>1</v>
      </c>
    </row>
    <row r="679" spans="1:15" x14ac:dyDescent="0.3">
      <c r="A679">
        <v>243</v>
      </c>
      <c r="B679">
        <v>0.85338908047730944</v>
      </c>
      <c r="C679">
        <v>0.25431073946348459</v>
      </c>
      <c r="D679" s="4">
        <f>-LN(B679)/F$3</f>
        <v>6.6058209844215482E-2</v>
      </c>
      <c r="E679" s="4">
        <f>-LN(C679)/B$4</f>
        <v>0.28524966166107857</v>
      </c>
      <c r="F679" s="8">
        <v>2</v>
      </c>
      <c r="G679" s="4">
        <v>183.33593458978248</v>
      </c>
      <c r="H679" s="4">
        <f>IF(G679&gt;MAX(I$8:I678),G679,MAX(I$8:I678))</f>
        <v>186.4108483064241</v>
      </c>
      <c r="I679" s="4">
        <f t="shared" si="81"/>
        <v>186.69609796808518</v>
      </c>
      <c r="J679" s="4">
        <f t="shared" si="82"/>
        <v>3.0749137166416176</v>
      </c>
      <c r="K679" s="4">
        <f t="shared" si="83"/>
        <v>0.28524966166108356</v>
      </c>
      <c r="L679" t="e">
        <f t="shared" si="84"/>
        <v>#N/A</v>
      </c>
      <c r="M679" t="e">
        <f t="shared" si="85"/>
        <v>#N/A</v>
      </c>
      <c r="N679">
        <f t="shared" si="86"/>
        <v>1</v>
      </c>
      <c r="O679">
        <f t="shared" si="87"/>
        <v>1</v>
      </c>
    </row>
    <row r="680" spans="1:15" x14ac:dyDescent="0.3">
      <c r="A680">
        <v>244</v>
      </c>
      <c r="B680">
        <v>0.78499710074159978</v>
      </c>
      <c r="C680">
        <v>0.77019562364574112</v>
      </c>
      <c r="D680" s="4">
        <f>-LN(B680)/F$3</f>
        <v>0.10086468938722991</v>
      </c>
      <c r="E680" s="4">
        <f>-LN(C680)/B$4</f>
        <v>5.4398070774700193E-2</v>
      </c>
      <c r="F680" s="8">
        <v>2</v>
      </c>
      <c r="G680" s="4">
        <v>183.43679927916972</v>
      </c>
      <c r="H680" s="4">
        <f>IF(G680&gt;MAX(I$8:I679),G680,MAX(I$8:I679))</f>
        <v>186.69609796808518</v>
      </c>
      <c r="I680" s="4">
        <f t="shared" si="81"/>
        <v>186.75049603885989</v>
      </c>
      <c r="J680" s="4">
        <f t="shared" si="82"/>
        <v>3.2592986889154645</v>
      </c>
      <c r="K680" s="4">
        <f t="shared" si="83"/>
        <v>5.4398070774709595E-2</v>
      </c>
      <c r="L680" t="e">
        <f t="shared" si="84"/>
        <v>#N/A</v>
      </c>
      <c r="M680" t="e">
        <f t="shared" si="85"/>
        <v>#N/A</v>
      </c>
      <c r="N680">
        <f t="shared" si="86"/>
        <v>1</v>
      </c>
      <c r="O680">
        <f t="shared" si="87"/>
        <v>1</v>
      </c>
    </row>
    <row r="681" spans="1:15" x14ac:dyDescent="0.3">
      <c r="A681">
        <v>245</v>
      </c>
      <c r="B681">
        <v>0.81524094363231303</v>
      </c>
      <c r="C681">
        <v>0.30674153874324778</v>
      </c>
      <c r="D681" s="4">
        <f>-LN(B681)/F$3</f>
        <v>8.5113155447677211E-2</v>
      </c>
      <c r="E681" s="4">
        <f>-LN(C681)/B$4</f>
        <v>0.24619787069388416</v>
      </c>
      <c r="F681" s="8">
        <v>2</v>
      </c>
      <c r="G681" s="4">
        <v>183.52191243461741</v>
      </c>
      <c r="H681" s="4">
        <f>IF(G681&gt;MAX(I$8:I680),G681,MAX(I$8:I680))</f>
        <v>186.75049603885989</v>
      </c>
      <c r="I681" s="4">
        <f t="shared" si="81"/>
        <v>186.99669390955378</v>
      </c>
      <c r="J681" s="4">
        <f t="shared" si="82"/>
        <v>3.2285836042424876</v>
      </c>
      <c r="K681" s="4">
        <f t="shared" si="83"/>
        <v>0.24619787069389076</v>
      </c>
      <c r="L681" t="e">
        <f t="shared" si="84"/>
        <v>#N/A</v>
      </c>
      <c r="M681" t="e">
        <f t="shared" si="85"/>
        <v>#N/A</v>
      </c>
      <c r="N681">
        <f t="shared" si="86"/>
        <v>1</v>
      </c>
      <c r="O681">
        <f t="shared" si="87"/>
        <v>1</v>
      </c>
    </row>
    <row r="682" spans="1:15" x14ac:dyDescent="0.3">
      <c r="A682">
        <v>686</v>
      </c>
      <c r="B682">
        <v>0.29224524674214913</v>
      </c>
      <c r="C682">
        <v>0.9582811975463118</v>
      </c>
      <c r="D682" s="4">
        <f>-LN(B682)/F$3</f>
        <v>0.51256747629898947</v>
      </c>
      <c r="E682" s="4">
        <f>-LN(C682)/F$4</f>
        <v>8.8779205122998302E-3</v>
      </c>
      <c r="F682" s="8">
        <v>3</v>
      </c>
      <c r="G682" s="4">
        <v>183.6208469208041</v>
      </c>
      <c r="H682" s="4">
        <f>IF(G682&gt;MAX(I$8:I681),G682,MAX(I$8:I681))</f>
        <v>186.99669390955378</v>
      </c>
      <c r="I682" s="4">
        <f t="shared" si="81"/>
        <v>187.00557183006609</v>
      </c>
      <c r="J682" s="4">
        <f t="shared" si="82"/>
        <v>3.3758469887496858</v>
      </c>
      <c r="K682" s="4">
        <f t="shared" si="83"/>
        <v>8.8779205123046268E-3</v>
      </c>
      <c r="L682" t="e">
        <f t="shared" si="84"/>
        <v>#N/A</v>
      </c>
      <c r="M682" t="e">
        <f t="shared" si="85"/>
        <v>#N/A</v>
      </c>
      <c r="N682">
        <f t="shared" si="86"/>
        <v>1</v>
      </c>
      <c r="O682">
        <f t="shared" si="87"/>
        <v>1</v>
      </c>
    </row>
    <row r="683" spans="1:15" x14ac:dyDescent="0.3">
      <c r="A683">
        <v>687</v>
      </c>
      <c r="B683">
        <v>0.50691244239631339</v>
      </c>
      <c r="C683">
        <v>0.94354075746940524</v>
      </c>
      <c r="D683" s="4">
        <f>-LN(B683)/F$3</f>
        <v>0.28309041156168469</v>
      </c>
      <c r="E683" s="4">
        <f>-LN(C683)/F$4</f>
        <v>1.2107441029328066E-2</v>
      </c>
      <c r="F683" s="8">
        <v>3</v>
      </c>
      <c r="G683" s="4">
        <v>183.90393733236579</v>
      </c>
      <c r="H683" s="4">
        <f>IF(G683&gt;MAX(I$8:I682),G683,MAX(I$8:I682))</f>
        <v>187.00557183006609</v>
      </c>
      <c r="I683" s="4">
        <f t="shared" si="81"/>
        <v>187.0176792710954</v>
      </c>
      <c r="J683" s="4">
        <f t="shared" si="82"/>
        <v>3.101634497700303</v>
      </c>
      <c r="K683" s="4">
        <f t="shared" si="83"/>
        <v>1.2107441029314714E-2</v>
      </c>
      <c r="L683" t="e">
        <f t="shared" si="84"/>
        <v>#N/A</v>
      </c>
      <c r="M683" t="e">
        <f t="shared" si="85"/>
        <v>#N/A</v>
      </c>
      <c r="N683">
        <f t="shared" si="86"/>
        <v>1</v>
      </c>
      <c r="O683">
        <f t="shared" si="87"/>
        <v>1</v>
      </c>
    </row>
    <row r="684" spans="1:15" x14ac:dyDescent="0.3">
      <c r="A684">
        <v>246</v>
      </c>
      <c r="B684">
        <v>0.2272408215582751</v>
      </c>
      <c r="C684">
        <v>0.8775902584917753</v>
      </c>
      <c r="D684" s="4">
        <f>-LN(B684)/F$3</f>
        <v>0.61739372330113407</v>
      </c>
      <c r="E684" s="4">
        <f>-LN(C684)/B$4</f>
        <v>2.7203222969087854E-2</v>
      </c>
      <c r="F684" s="8">
        <v>2</v>
      </c>
      <c r="G684" s="4">
        <v>184.13930615791853</v>
      </c>
      <c r="H684" s="4">
        <f>IF(G684&gt;MAX(I$8:I683),G684,MAX(I$8:I683))</f>
        <v>187.0176792710954</v>
      </c>
      <c r="I684" s="4">
        <f t="shared" si="81"/>
        <v>187.0448824940645</v>
      </c>
      <c r="J684" s="4">
        <f t="shared" si="82"/>
        <v>2.8783731131768775</v>
      </c>
      <c r="K684" s="4">
        <f t="shared" si="83"/>
        <v>2.7203222969092167E-2</v>
      </c>
      <c r="L684" t="e">
        <f t="shared" si="84"/>
        <v>#N/A</v>
      </c>
      <c r="M684" t="e">
        <f t="shared" si="85"/>
        <v>#N/A</v>
      </c>
      <c r="N684">
        <f t="shared" si="86"/>
        <v>1</v>
      </c>
      <c r="O684">
        <f t="shared" si="87"/>
        <v>1</v>
      </c>
    </row>
    <row r="685" spans="1:15" x14ac:dyDescent="0.3">
      <c r="A685">
        <v>688</v>
      </c>
      <c r="B685">
        <v>0.2980742820520646</v>
      </c>
      <c r="C685">
        <v>0.64647358623004847</v>
      </c>
      <c r="D685" s="4">
        <f>-LN(B685)/F$3</f>
        <v>0.50433856454496118</v>
      </c>
      <c r="E685" s="4">
        <f>-LN(C685)/F$4</f>
        <v>9.0879778785609891E-2</v>
      </c>
      <c r="F685" s="8">
        <v>3</v>
      </c>
      <c r="G685" s="4">
        <v>184.40827589691074</v>
      </c>
      <c r="H685" s="4">
        <f>IF(G685&gt;MAX(I$8:I684),G685,MAX(I$8:I684))</f>
        <v>187.0448824940645</v>
      </c>
      <c r="I685" s="4">
        <f t="shared" si="81"/>
        <v>187.13576227285012</v>
      </c>
      <c r="J685" s="4">
        <f t="shared" si="82"/>
        <v>2.636606597153758</v>
      </c>
      <c r="K685" s="4">
        <f t="shared" si="83"/>
        <v>9.0879778785620147E-2</v>
      </c>
      <c r="L685" t="e">
        <f t="shared" si="84"/>
        <v>#N/A</v>
      </c>
      <c r="M685" t="e">
        <f t="shared" si="85"/>
        <v>#N/A</v>
      </c>
      <c r="N685">
        <f t="shared" si="86"/>
        <v>1</v>
      </c>
      <c r="O685">
        <f t="shared" si="87"/>
        <v>1</v>
      </c>
    </row>
    <row r="686" spans="1:15" x14ac:dyDescent="0.3">
      <c r="A686">
        <v>247</v>
      </c>
      <c r="B686">
        <v>4.9073763237403485E-2</v>
      </c>
      <c r="C686">
        <v>0.82427442243720817</v>
      </c>
      <c r="D686" s="4">
        <f>-LN(B686)/F$3</f>
        <v>1.2560128085901967</v>
      </c>
      <c r="E686" s="4">
        <f>-LN(C686)/B$4</f>
        <v>4.0260784912249457E-2</v>
      </c>
      <c r="F686" s="8">
        <v>2</v>
      </c>
      <c r="G686" s="4">
        <v>185.39531896650871</v>
      </c>
      <c r="H686" s="4">
        <f>IF(G686&gt;MAX(I$8:I685),G686,MAX(I$8:I685))</f>
        <v>187.13576227285012</v>
      </c>
      <c r="I686" s="4">
        <f t="shared" si="81"/>
        <v>187.17602305776236</v>
      </c>
      <c r="J686" s="4">
        <f t="shared" si="82"/>
        <v>1.7404433063414047</v>
      </c>
      <c r="K686" s="4">
        <f t="shared" si="83"/>
        <v>4.0260784912248937E-2</v>
      </c>
      <c r="L686" t="e">
        <f t="shared" si="84"/>
        <v>#N/A</v>
      </c>
      <c r="M686" t="e">
        <f t="shared" si="85"/>
        <v>#N/A</v>
      </c>
      <c r="N686">
        <f t="shared" si="86"/>
        <v>1</v>
      </c>
      <c r="O686">
        <f t="shared" si="87"/>
        <v>1</v>
      </c>
    </row>
    <row r="687" spans="1:15" x14ac:dyDescent="0.3">
      <c r="A687">
        <v>689</v>
      </c>
      <c r="B687">
        <v>4.0345469527268286E-2</v>
      </c>
      <c r="C687">
        <v>0.63332010864589372</v>
      </c>
      <c r="D687" s="4">
        <f>-LN(B687)/F$3</f>
        <v>1.3376150708098968</v>
      </c>
      <c r="E687" s="4">
        <f>-LN(C687)/F$4</f>
        <v>9.5162350791491421E-2</v>
      </c>
      <c r="F687" s="8">
        <v>3</v>
      </c>
      <c r="G687" s="4">
        <v>185.74589096772064</v>
      </c>
      <c r="H687" s="4">
        <f>IF(G687&gt;MAX(I$8:I686),G687,MAX(I$8:I686))</f>
        <v>187.17602305776236</v>
      </c>
      <c r="I687" s="4">
        <f t="shared" si="81"/>
        <v>187.27118540855386</v>
      </c>
      <c r="J687" s="4">
        <f t="shared" si="82"/>
        <v>1.4301320900417238</v>
      </c>
      <c r="K687" s="4">
        <f t="shared" si="83"/>
        <v>9.5162350791497374E-2</v>
      </c>
      <c r="L687" t="e">
        <f t="shared" si="84"/>
        <v>#N/A</v>
      </c>
      <c r="M687" t="e">
        <f t="shared" si="85"/>
        <v>#N/A</v>
      </c>
      <c r="N687">
        <f t="shared" si="86"/>
        <v>1</v>
      </c>
      <c r="O687">
        <f t="shared" si="87"/>
        <v>1</v>
      </c>
    </row>
    <row r="688" spans="1:15" x14ac:dyDescent="0.3">
      <c r="A688">
        <v>690</v>
      </c>
      <c r="B688">
        <v>0.70207831049531544</v>
      </c>
      <c r="C688">
        <v>0.67052217169713435</v>
      </c>
      <c r="D688" s="4">
        <f>-LN(B688)/F$3</f>
        <v>0.14737930323575618</v>
      </c>
      <c r="E688" s="4">
        <f>-LN(C688)/F$4</f>
        <v>8.327052279146116E-2</v>
      </c>
      <c r="F688" s="8">
        <v>3</v>
      </c>
      <c r="G688" s="4">
        <v>185.89327027095641</v>
      </c>
      <c r="H688" s="4">
        <f>IF(G688&gt;MAX(I$8:I687),G688,MAX(I$8:I687))</f>
        <v>187.27118540855386</v>
      </c>
      <c r="I688" s="4">
        <f t="shared" si="81"/>
        <v>187.35445593134531</v>
      </c>
      <c r="J688" s="4">
        <f t="shared" si="82"/>
        <v>1.377915137597455</v>
      </c>
      <c r="K688" s="4">
        <f t="shared" si="83"/>
        <v>8.327052279145164E-2</v>
      </c>
      <c r="L688" t="e">
        <f t="shared" si="84"/>
        <v>#N/A</v>
      </c>
      <c r="M688" t="e">
        <f t="shared" si="85"/>
        <v>#N/A</v>
      </c>
      <c r="N688">
        <f t="shared" si="86"/>
        <v>1</v>
      </c>
      <c r="O688">
        <f t="shared" si="87"/>
        <v>1</v>
      </c>
    </row>
    <row r="689" spans="1:15" x14ac:dyDescent="0.3">
      <c r="A689">
        <v>691</v>
      </c>
      <c r="B689">
        <v>0.84389782403027436</v>
      </c>
      <c r="C689">
        <v>0.21176793725394452</v>
      </c>
      <c r="D689" s="4">
        <f>-LN(B689)/F$3</f>
        <v>7.0718272204261787E-2</v>
      </c>
      <c r="E689" s="4">
        <f>-LN(C689)/F$4</f>
        <v>0.32338838321996566</v>
      </c>
      <c r="F689" s="8">
        <v>3</v>
      </c>
      <c r="G689" s="4">
        <v>185.96398854316067</v>
      </c>
      <c r="H689" s="4">
        <f>IF(G689&gt;MAX(I$8:I688),G689,MAX(I$8:I688))</f>
        <v>187.35445593134531</v>
      </c>
      <c r="I689" s="4">
        <f t="shared" si="81"/>
        <v>187.67784431456528</v>
      </c>
      <c r="J689" s="4">
        <f t="shared" si="82"/>
        <v>1.3904673881846463</v>
      </c>
      <c r="K689" s="4">
        <f t="shared" si="83"/>
        <v>0.32338838321996377</v>
      </c>
      <c r="L689" t="e">
        <f t="shared" si="84"/>
        <v>#N/A</v>
      </c>
      <c r="M689" t="e">
        <f t="shared" si="85"/>
        <v>#N/A</v>
      </c>
      <c r="N689">
        <f t="shared" si="86"/>
        <v>1</v>
      </c>
      <c r="O689">
        <f t="shared" si="87"/>
        <v>1</v>
      </c>
    </row>
    <row r="690" spans="1:15" x14ac:dyDescent="0.3">
      <c r="A690">
        <v>248</v>
      </c>
      <c r="B690">
        <v>0.21201208532975249</v>
      </c>
      <c r="C690">
        <v>0.90469069490646081</v>
      </c>
      <c r="D690" s="4">
        <f>-LN(B690)/F$3</f>
        <v>0.6462966665260429</v>
      </c>
      <c r="E690" s="4">
        <f>-LN(C690)/B$4</f>
        <v>2.0867118184194653E-2</v>
      </c>
      <c r="F690" s="8">
        <v>2</v>
      </c>
      <c r="G690" s="4">
        <v>186.04161563303475</v>
      </c>
      <c r="H690" s="4">
        <f>IF(G690&gt;MAX(I$8:I689),G690,MAX(I$8:I689))</f>
        <v>187.67784431456528</v>
      </c>
      <c r="I690" s="4">
        <f t="shared" si="81"/>
        <v>187.69871143274946</v>
      </c>
      <c r="J690" s="4">
        <f t="shared" si="82"/>
        <v>1.6362286815305254</v>
      </c>
      <c r="K690" s="4">
        <f t="shared" si="83"/>
        <v>2.0867118184185074E-2</v>
      </c>
      <c r="L690" t="e">
        <f t="shared" si="84"/>
        <v>#N/A</v>
      </c>
      <c r="M690" t="e">
        <f t="shared" si="85"/>
        <v>#N/A</v>
      </c>
      <c r="N690">
        <f t="shared" si="86"/>
        <v>1</v>
      </c>
      <c r="O690">
        <f t="shared" si="87"/>
        <v>1</v>
      </c>
    </row>
    <row r="691" spans="1:15" x14ac:dyDescent="0.3">
      <c r="A691">
        <v>249</v>
      </c>
      <c r="B691">
        <v>0.9310892056031983</v>
      </c>
      <c r="C691">
        <v>0.7083346049378948</v>
      </c>
      <c r="D691" s="4">
        <f>-LN(B691)/F$3</f>
        <v>2.9750078883662E-2</v>
      </c>
      <c r="E691" s="4">
        <f>-LN(C691)/B$4</f>
        <v>7.1841393976437753E-2</v>
      </c>
      <c r="F691" s="8">
        <v>2</v>
      </c>
      <c r="G691" s="4">
        <v>186.07136571191842</v>
      </c>
      <c r="H691" s="4">
        <f>IF(G691&gt;MAX(I$8:I690),G691,MAX(I$8:I690))</f>
        <v>187.69871143274946</v>
      </c>
      <c r="I691" s="4">
        <f t="shared" si="81"/>
        <v>187.77055282672589</v>
      </c>
      <c r="J691" s="4">
        <f t="shared" si="82"/>
        <v>1.6273457208310447</v>
      </c>
      <c r="K691" s="4">
        <f t="shared" si="83"/>
        <v>7.1841393976427526E-2</v>
      </c>
      <c r="L691" t="e">
        <f t="shared" si="84"/>
        <v>#N/A</v>
      </c>
      <c r="M691" t="e">
        <f t="shared" si="85"/>
        <v>#N/A</v>
      </c>
      <c r="N691">
        <f t="shared" si="86"/>
        <v>1</v>
      </c>
      <c r="O691">
        <f t="shared" si="87"/>
        <v>1</v>
      </c>
    </row>
    <row r="692" spans="1:15" x14ac:dyDescent="0.3">
      <c r="A692">
        <v>250</v>
      </c>
      <c r="B692">
        <v>0.37067781609546191</v>
      </c>
      <c r="C692">
        <v>0.24417859431745353</v>
      </c>
      <c r="D692" s="4">
        <f>-LN(B692)/F$3</f>
        <v>0.41350917245744301</v>
      </c>
      <c r="E692" s="4">
        <f>-LN(C692)/B$4</f>
        <v>0.29371987031359587</v>
      </c>
      <c r="F692" s="8">
        <v>2</v>
      </c>
      <c r="G692" s="4">
        <v>186.48487488437587</v>
      </c>
      <c r="H692" s="4">
        <f>IF(G692&gt;MAX(I$8:I691),G692,MAX(I$8:I691))</f>
        <v>187.77055282672589</v>
      </c>
      <c r="I692" s="4">
        <f t="shared" si="81"/>
        <v>188.06427269703948</v>
      </c>
      <c r="J692" s="4">
        <f t="shared" si="82"/>
        <v>1.28567794235002</v>
      </c>
      <c r="K692" s="4">
        <f t="shared" si="83"/>
        <v>0.29371987031359481</v>
      </c>
      <c r="L692" t="e">
        <f t="shared" si="84"/>
        <v>#N/A</v>
      </c>
      <c r="M692" t="e">
        <f t="shared" si="85"/>
        <v>#N/A</v>
      </c>
      <c r="N692">
        <f t="shared" si="86"/>
        <v>1</v>
      </c>
      <c r="O692">
        <f t="shared" si="87"/>
        <v>1</v>
      </c>
    </row>
    <row r="693" spans="1:15" x14ac:dyDescent="0.3">
      <c r="A693">
        <v>692</v>
      </c>
      <c r="B693">
        <v>0.16006958220160528</v>
      </c>
      <c r="C693">
        <v>0.1913205359050264</v>
      </c>
      <c r="D693" s="4">
        <f>-LN(B693)/F$3</f>
        <v>0.76339444563541103</v>
      </c>
      <c r="E693" s="4">
        <f>-LN(C693)/F$4</f>
        <v>0.34454272064196151</v>
      </c>
      <c r="F693" s="8">
        <v>3</v>
      </c>
      <c r="G693" s="4">
        <v>186.72738298879608</v>
      </c>
      <c r="H693" s="4">
        <f>IF(G693&gt;MAX(I$8:I692),G693,MAX(I$8:I692))</f>
        <v>188.06427269703948</v>
      </c>
      <c r="I693" s="4">
        <f t="shared" si="81"/>
        <v>188.40881541768144</v>
      </c>
      <c r="J693" s="4">
        <f t="shared" si="82"/>
        <v>1.3368897082434046</v>
      </c>
      <c r="K693" s="4">
        <f t="shared" si="83"/>
        <v>0.34454272064195379</v>
      </c>
      <c r="L693" t="e">
        <f t="shared" si="84"/>
        <v>#N/A</v>
      </c>
      <c r="M693" t="e">
        <f t="shared" si="85"/>
        <v>#N/A</v>
      </c>
      <c r="N693">
        <f t="shared" si="86"/>
        <v>1</v>
      </c>
      <c r="O693">
        <f t="shared" si="87"/>
        <v>1</v>
      </c>
    </row>
    <row r="694" spans="1:15" x14ac:dyDescent="0.3">
      <c r="A694">
        <v>251</v>
      </c>
      <c r="B694">
        <v>0.10074159978026673</v>
      </c>
      <c r="C694">
        <v>5.160679952391125E-2</v>
      </c>
      <c r="D694" s="4">
        <f>-LN(B694)/F$3</f>
        <v>0.95633185770924634</v>
      </c>
      <c r="E694" s="4">
        <f>-LN(C694)/B$4</f>
        <v>0.61752121697016749</v>
      </c>
      <c r="F694" s="8">
        <v>2</v>
      </c>
      <c r="G694" s="4">
        <v>187.44120674208511</v>
      </c>
      <c r="H694" s="4">
        <f>IF(G694&gt;MAX(I$8:I693),G694,MAX(I$8:I693))</f>
        <v>188.40881541768144</v>
      </c>
      <c r="I694" s="4">
        <f t="shared" si="81"/>
        <v>189.02633663465161</v>
      </c>
      <c r="J694" s="4">
        <f t="shared" si="82"/>
        <v>0.96760867559632402</v>
      </c>
      <c r="K694" s="4">
        <f t="shared" si="83"/>
        <v>0.61752121697017515</v>
      </c>
      <c r="L694" t="e">
        <f t="shared" si="84"/>
        <v>#N/A</v>
      </c>
      <c r="M694" t="e">
        <f t="shared" si="85"/>
        <v>#N/A</v>
      </c>
      <c r="N694">
        <f t="shared" si="86"/>
        <v>1</v>
      </c>
      <c r="O694">
        <f t="shared" si="87"/>
        <v>1</v>
      </c>
    </row>
    <row r="695" spans="1:15" x14ac:dyDescent="0.3">
      <c r="A695">
        <v>252</v>
      </c>
      <c r="B695">
        <v>0.74565874202703941</v>
      </c>
      <c r="C695">
        <v>0.11816766869106113</v>
      </c>
      <c r="D695" s="4">
        <f>-LN(B695)/F$3</f>
        <v>0.12228634741942231</v>
      </c>
      <c r="E695" s="4">
        <f>-LN(C695)/B$4</f>
        <v>0.44492723790810756</v>
      </c>
      <c r="F695" s="8">
        <v>2</v>
      </c>
      <c r="G695" s="4">
        <v>187.56349308950453</v>
      </c>
      <c r="H695" s="4">
        <f>IF(G695&gt;MAX(I$8:I694),G695,MAX(I$8:I694))</f>
        <v>189.02633663465161</v>
      </c>
      <c r="I695" s="4">
        <f t="shared" si="81"/>
        <v>189.47126387255972</v>
      </c>
      <c r="J695" s="4">
        <f t="shared" si="82"/>
        <v>1.4628435451470807</v>
      </c>
      <c r="K695" s="4">
        <f t="shared" si="83"/>
        <v>0.44492723790810373</v>
      </c>
      <c r="L695" t="e">
        <f t="shared" si="84"/>
        <v>#N/A</v>
      </c>
      <c r="M695" t="e">
        <f t="shared" si="85"/>
        <v>#N/A</v>
      </c>
      <c r="N695">
        <f t="shared" si="86"/>
        <v>1</v>
      </c>
      <c r="O695">
        <f t="shared" si="87"/>
        <v>1</v>
      </c>
    </row>
    <row r="696" spans="1:15" x14ac:dyDescent="0.3">
      <c r="A696">
        <v>693</v>
      </c>
      <c r="B696">
        <v>0.11877803888058107</v>
      </c>
      <c r="C696">
        <v>0.25641651661732839</v>
      </c>
      <c r="D696" s="4">
        <f>-LN(B696)/F$3</f>
        <v>0.88770781127062015</v>
      </c>
      <c r="E696" s="4">
        <f>-LN(C696)/F$4</f>
        <v>0.28353169554709512</v>
      </c>
      <c r="F696" s="8">
        <v>3</v>
      </c>
      <c r="G696" s="4">
        <v>187.6150908000667</v>
      </c>
      <c r="H696" s="4">
        <f>IF(G696&gt;MAX(I$8:I695),G696,MAX(I$8:I695))</f>
        <v>189.47126387255972</v>
      </c>
      <c r="I696" s="4">
        <f t="shared" si="81"/>
        <v>189.7547955681068</v>
      </c>
      <c r="J696" s="4">
        <f t="shared" si="82"/>
        <v>1.8561730724930214</v>
      </c>
      <c r="K696" s="4">
        <f t="shared" si="83"/>
        <v>0.28353169554708302</v>
      </c>
      <c r="L696" t="e">
        <f t="shared" si="84"/>
        <v>#N/A</v>
      </c>
      <c r="M696" t="e">
        <f t="shared" si="85"/>
        <v>#N/A</v>
      </c>
      <c r="N696">
        <f t="shared" si="86"/>
        <v>1</v>
      </c>
      <c r="O696">
        <f t="shared" si="87"/>
        <v>1</v>
      </c>
    </row>
    <row r="697" spans="1:15" x14ac:dyDescent="0.3">
      <c r="A697">
        <v>253</v>
      </c>
      <c r="B697">
        <v>0.85985900448622088</v>
      </c>
      <c r="C697">
        <v>0.75014496292001098</v>
      </c>
      <c r="D697" s="4">
        <f>-LN(B697)/F$3</f>
        <v>6.2911188103086185E-2</v>
      </c>
      <c r="E697" s="4">
        <f>-LN(C697)/B$4</f>
        <v>5.9893501507366269E-2</v>
      </c>
      <c r="F697" s="8">
        <v>2</v>
      </c>
      <c r="G697" s="4">
        <v>187.62640427760761</v>
      </c>
      <c r="H697" s="4">
        <f>IF(G697&gt;MAX(I$8:I696),G697,MAX(I$8:I696))</f>
        <v>189.7547955681068</v>
      </c>
      <c r="I697" s="4">
        <f t="shared" si="81"/>
        <v>189.81468906961416</v>
      </c>
      <c r="J697" s="4">
        <f t="shared" si="82"/>
        <v>2.1283912904991951</v>
      </c>
      <c r="K697" s="4">
        <f t="shared" si="83"/>
        <v>5.9893501507360725E-2</v>
      </c>
      <c r="L697" t="e">
        <f t="shared" si="84"/>
        <v>#N/A</v>
      </c>
      <c r="M697" t="e">
        <f t="shared" si="85"/>
        <v>#N/A</v>
      </c>
      <c r="N697">
        <f t="shared" si="86"/>
        <v>1</v>
      </c>
      <c r="O697">
        <f t="shared" si="87"/>
        <v>1</v>
      </c>
    </row>
    <row r="698" spans="1:15" x14ac:dyDescent="0.3">
      <c r="A698">
        <v>694</v>
      </c>
      <c r="B698">
        <v>0.62382885219885864</v>
      </c>
      <c r="C698">
        <v>0.10803552354503006</v>
      </c>
      <c r="D698" s="4">
        <f>-LN(B698)/F$3</f>
        <v>0.19661634314808607</v>
      </c>
      <c r="E698" s="4">
        <f>-LN(C698)/F$4</f>
        <v>0.46360316338074248</v>
      </c>
      <c r="F698" s="8">
        <v>3</v>
      </c>
      <c r="G698" s="4">
        <v>187.81170714321479</v>
      </c>
      <c r="H698" s="4">
        <f>IF(G698&gt;MAX(I$8:I697),G698,MAX(I$8:I697))</f>
        <v>189.81468906961416</v>
      </c>
      <c r="I698" s="4">
        <f t="shared" si="81"/>
        <v>190.27829223299491</v>
      </c>
      <c r="J698" s="4">
        <f t="shared" si="82"/>
        <v>0</v>
      </c>
      <c r="K698" s="4">
        <f t="shared" si="83"/>
        <v>0</v>
      </c>
      <c r="L698" t="e">
        <f t="shared" si="84"/>
        <v>#N/A</v>
      </c>
      <c r="M698" t="e">
        <f t="shared" si="85"/>
        <v>#N/A</v>
      </c>
      <c r="N698">
        <f t="shared" si="86"/>
        <v>1</v>
      </c>
      <c r="O698">
        <f t="shared" si="87"/>
        <v>0</v>
      </c>
    </row>
    <row r="699" spans="1:15" x14ac:dyDescent="0.3">
      <c r="A699">
        <v>254</v>
      </c>
      <c r="B699">
        <v>0.20807519760734886</v>
      </c>
      <c r="C699">
        <v>0.96420178838465531</v>
      </c>
      <c r="D699" s="4">
        <f>-LN(B699)/F$3</f>
        <v>0.6541065573573065</v>
      </c>
      <c r="E699" s="4">
        <f>-LN(C699)/B$4</f>
        <v>7.5947254638211196E-3</v>
      </c>
      <c r="F699" s="8">
        <v>2</v>
      </c>
      <c r="G699" s="4">
        <v>188.2805108349649</v>
      </c>
      <c r="H699" s="4">
        <f>IF(G699&gt;MAX(I$8:I698),G699,MAX(I$8:I698))</f>
        <v>190.27829223299491</v>
      </c>
      <c r="I699" s="4">
        <f t="shared" si="81"/>
        <v>190.28588695845875</v>
      </c>
      <c r="J699" s="4">
        <f t="shared" si="82"/>
        <v>0</v>
      </c>
      <c r="K699" s="4">
        <f t="shared" si="83"/>
        <v>0</v>
      </c>
      <c r="L699" t="e">
        <f t="shared" si="84"/>
        <v>#N/A</v>
      </c>
      <c r="M699" t="e">
        <f t="shared" si="85"/>
        <v>#N/A</v>
      </c>
      <c r="N699">
        <f t="shared" si="86"/>
        <v>1</v>
      </c>
      <c r="O699">
        <f t="shared" si="87"/>
        <v>0</v>
      </c>
    </row>
    <row r="700" spans="1:15" x14ac:dyDescent="0.3">
      <c r="A700">
        <v>695</v>
      </c>
      <c r="B700">
        <v>0.15604113895077365</v>
      </c>
      <c r="C700">
        <v>0.73836481826227607</v>
      </c>
      <c r="D700" s="4">
        <f>-LN(B700)/F$3</f>
        <v>0.77401483136474369</v>
      </c>
      <c r="E700" s="4">
        <f>-LN(C700)/F$4</f>
        <v>6.3191092257414663E-2</v>
      </c>
      <c r="F700" s="8">
        <v>3</v>
      </c>
      <c r="G700" s="4">
        <v>188.58572197457954</v>
      </c>
      <c r="H700" s="4">
        <f>IF(G700&gt;MAX(I$8:I699),G700,MAX(I$8:I699))</f>
        <v>190.28588695845875</v>
      </c>
      <c r="I700" s="4">
        <f t="shared" si="81"/>
        <v>190.34907805071617</v>
      </c>
      <c r="J700" s="4">
        <f t="shared" si="82"/>
        <v>0</v>
      </c>
      <c r="K700" s="4">
        <f t="shared" si="83"/>
        <v>0</v>
      </c>
      <c r="L700" t="e">
        <f t="shared" si="84"/>
        <v>#N/A</v>
      </c>
      <c r="M700" t="e">
        <f t="shared" si="85"/>
        <v>#N/A</v>
      </c>
      <c r="N700">
        <f t="shared" si="86"/>
        <v>1</v>
      </c>
      <c r="O700">
        <f t="shared" si="87"/>
        <v>0</v>
      </c>
    </row>
    <row r="701" spans="1:15" x14ac:dyDescent="0.3">
      <c r="A701">
        <v>696</v>
      </c>
      <c r="B701">
        <v>0.34467604602191226</v>
      </c>
      <c r="C701">
        <v>0.81484420300912508</v>
      </c>
      <c r="D701" s="4">
        <f>-LN(B701)/F$3</f>
        <v>0.44381262505108415</v>
      </c>
      <c r="E701" s="4">
        <f>-LN(C701)/F$4</f>
        <v>4.2657988743133944E-2</v>
      </c>
      <c r="F701" s="8">
        <v>3</v>
      </c>
      <c r="G701" s="4">
        <v>189.02953459963064</v>
      </c>
      <c r="H701" s="4">
        <f>IF(G701&gt;MAX(I$8:I700),G701,MAX(I$8:I700))</f>
        <v>190.34907805071617</v>
      </c>
      <c r="I701" s="4">
        <f t="shared" si="81"/>
        <v>190.39173603945932</v>
      </c>
      <c r="J701" s="4">
        <f t="shared" si="82"/>
        <v>0</v>
      </c>
      <c r="K701" s="4">
        <f t="shared" si="83"/>
        <v>0</v>
      </c>
      <c r="L701" t="e">
        <f t="shared" si="84"/>
        <v>#N/A</v>
      </c>
      <c r="M701" t="e">
        <f t="shared" si="85"/>
        <v>#N/A</v>
      </c>
      <c r="N701">
        <f t="shared" si="86"/>
        <v>1</v>
      </c>
      <c r="O701">
        <f t="shared" si="87"/>
        <v>0</v>
      </c>
    </row>
    <row r="702" spans="1:15" x14ac:dyDescent="0.3">
      <c r="A702">
        <v>255</v>
      </c>
      <c r="B702">
        <v>7.8737754448072753E-2</v>
      </c>
      <c r="C702">
        <v>0.67732779931028164</v>
      </c>
      <c r="D702" s="4">
        <f>-LN(B702)/F$3</f>
        <v>1.0590135468498838</v>
      </c>
      <c r="E702" s="4">
        <f>-LN(C702)/B$4</f>
        <v>8.1166651936432285E-2</v>
      </c>
      <c r="F702" s="8">
        <v>2</v>
      </c>
      <c r="G702" s="4">
        <v>189.33952438181478</v>
      </c>
      <c r="H702" s="4">
        <f>IF(G702&gt;MAX(I$8:I701),G702,MAX(I$8:I701))</f>
        <v>190.39173603945932</v>
      </c>
      <c r="I702" s="4">
        <f t="shared" si="81"/>
        <v>190.47290269139575</v>
      </c>
      <c r="J702" s="4">
        <f t="shared" si="82"/>
        <v>0</v>
      </c>
      <c r="K702" s="4">
        <f t="shared" si="83"/>
        <v>0</v>
      </c>
      <c r="L702" t="e">
        <f t="shared" si="84"/>
        <v>#N/A</v>
      </c>
      <c r="M702" t="e">
        <f t="shared" si="85"/>
        <v>#N/A</v>
      </c>
      <c r="N702">
        <f t="shared" si="86"/>
        <v>1</v>
      </c>
      <c r="O702">
        <f t="shared" si="87"/>
        <v>0</v>
      </c>
    </row>
    <row r="703" spans="1:15" x14ac:dyDescent="0.3">
      <c r="A703">
        <v>697</v>
      </c>
      <c r="B703">
        <v>0.14105655079805901</v>
      </c>
      <c r="C703">
        <v>0.61430707724234745</v>
      </c>
      <c r="D703" s="4">
        <f>-LN(B703)/F$3</f>
        <v>0.8160809998004408</v>
      </c>
      <c r="E703" s="4">
        <f>-LN(C703)/F$4</f>
        <v>0.10151257292799003</v>
      </c>
      <c r="F703" s="8">
        <v>3</v>
      </c>
      <c r="G703" s="4">
        <v>189.84561559943108</v>
      </c>
      <c r="H703" s="4">
        <f>IF(G703&gt;MAX(I$8:I702),G703,MAX(I$8:I702))</f>
        <v>190.47290269139575</v>
      </c>
      <c r="I703" s="4">
        <f t="shared" si="81"/>
        <v>190.57441526432373</v>
      </c>
      <c r="J703" s="4">
        <f t="shared" si="82"/>
        <v>0</v>
      </c>
      <c r="K703" s="4">
        <f t="shared" si="83"/>
        <v>0</v>
      </c>
      <c r="L703" t="e">
        <f t="shared" si="84"/>
        <v>#N/A</v>
      </c>
      <c r="M703" t="e">
        <f t="shared" si="85"/>
        <v>#N/A</v>
      </c>
      <c r="N703">
        <f t="shared" si="86"/>
        <v>1</v>
      </c>
      <c r="O703">
        <f t="shared" si="87"/>
        <v>0</v>
      </c>
    </row>
    <row r="704" spans="1:15" x14ac:dyDescent="0.3">
      <c r="A704">
        <v>256</v>
      </c>
      <c r="B704">
        <v>0.25739310892056033</v>
      </c>
      <c r="C704">
        <v>0.91692861720633567</v>
      </c>
      <c r="D704" s="4">
        <f>-LN(B704)/F$3</f>
        <v>0.56547948168703277</v>
      </c>
      <c r="E704" s="4">
        <f>-LN(C704)/B$4</f>
        <v>1.8067844497365735E-2</v>
      </c>
      <c r="F704" s="8">
        <v>2</v>
      </c>
      <c r="G704" s="4">
        <v>189.9050038635018</v>
      </c>
      <c r="H704" s="4">
        <f>IF(G704&gt;MAX(I$8:I703),G704,MAX(I$8:I703))</f>
        <v>190.57441526432373</v>
      </c>
      <c r="I704" s="4">
        <f t="shared" si="81"/>
        <v>190.59248310882109</v>
      </c>
      <c r="J704" s="4">
        <f t="shared" si="82"/>
        <v>0</v>
      </c>
      <c r="K704" s="4">
        <f t="shared" si="83"/>
        <v>0</v>
      </c>
      <c r="L704" t="e">
        <f t="shared" si="84"/>
        <v>#N/A</v>
      </c>
      <c r="M704" t="e">
        <f t="shared" si="85"/>
        <v>#N/A</v>
      </c>
      <c r="N704">
        <f t="shared" si="86"/>
        <v>1</v>
      </c>
      <c r="O704">
        <f t="shared" si="87"/>
        <v>0</v>
      </c>
    </row>
    <row r="705" spans="4:11" x14ac:dyDescent="0.3">
      <c r="D705" s="4"/>
      <c r="E705" s="4"/>
      <c r="G705" s="4"/>
      <c r="H705" s="4"/>
      <c r="I705" s="4"/>
      <c r="J705" s="4"/>
      <c r="K705" s="4"/>
    </row>
    <row r="706" spans="4:11" x14ac:dyDescent="0.3">
      <c r="D706" s="4"/>
      <c r="E706" s="4"/>
      <c r="G706" s="4"/>
      <c r="H706" s="4"/>
      <c r="I706" s="4"/>
      <c r="J706" s="4"/>
      <c r="K706" s="4"/>
    </row>
    <row r="707" spans="4:11" x14ac:dyDescent="0.3">
      <c r="D707" s="4"/>
      <c r="E707" s="4"/>
      <c r="G707" s="4"/>
      <c r="H707" s="4"/>
      <c r="I707" s="4"/>
      <c r="J707" s="4"/>
      <c r="K707" s="4"/>
    </row>
    <row r="708" spans="4:11" x14ac:dyDescent="0.3">
      <c r="D708" s="4"/>
      <c r="E708" s="4"/>
      <c r="G708" s="4"/>
      <c r="H708" s="4"/>
      <c r="I708" s="4"/>
      <c r="J708" s="4"/>
      <c r="K708" s="4"/>
    </row>
    <row r="709" spans="4:11" x14ac:dyDescent="0.3">
      <c r="D709" s="4"/>
      <c r="E709" s="4"/>
      <c r="G709" s="4"/>
      <c r="H709" s="4"/>
      <c r="I709" s="4"/>
      <c r="J709" s="4"/>
      <c r="K709" s="4"/>
    </row>
    <row r="710" spans="4:11" x14ac:dyDescent="0.3">
      <c r="D710" s="4"/>
      <c r="E710" s="4"/>
      <c r="G710" s="4"/>
      <c r="H710" s="4"/>
      <c r="I710" s="4"/>
      <c r="J710" s="4"/>
      <c r="K710" s="4"/>
    </row>
    <row r="711" spans="4:11" x14ac:dyDescent="0.3">
      <c r="D711" s="4"/>
      <c r="E711" s="4"/>
      <c r="G711" s="4"/>
      <c r="H711" s="4"/>
      <c r="I711" s="4"/>
      <c r="J711" s="4"/>
      <c r="K711" s="4"/>
    </row>
    <row r="712" spans="4:11" x14ac:dyDescent="0.3">
      <c r="D712" s="4"/>
      <c r="E712" s="4"/>
      <c r="G712" s="4"/>
      <c r="H712" s="4"/>
      <c r="I712" s="4"/>
      <c r="J712" s="4"/>
      <c r="K712" s="4"/>
    </row>
    <row r="713" spans="4:11" x14ac:dyDescent="0.3">
      <c r="D713" s="4"/>
      <c r="E713" s="4"/>
      <c r="G713" s="4"/>
      <c r="H713" s="4"/>
      <c r="I713" s="4"/>
      <c r="J713" s="4"/>
      <c r="K713" s="4"/>
    </row>
    <row r="714" spans="4:11" x14ac:dyDescent="0.3">
      <c r="D714" s="4"/>
      <c r="E714" s="4"/>
      <c r="G714" s="4"/>
      <c r="H714" s="4"/>
      <c r="I714" s="4"/>
      <c r="J714" s="4"/>
      <c r="K714" s="4"/>
    </row>
    <row r="715" spans="4:11" x14ac:dyDescent="0.3">
      <c r="D715" s="4"/>
      <c r="E715" s="4"/>
      <c r="G715" s="4"/>
      <c r="H715" s="4"/>
      <c r="I715" s="4"/>
      <c r="J715" s="4"/>
      <c r="K715" s="4"/>
    </row>
    <row r="716" spans="4:11" x14ac:dyDescent="0.3">
      <c r="D716" s="4"/>
      <c r="E716" s="4"/>
      <c r="G716" s="4"/>
      <c r="H716" s="4"/>
      <c r="I716" s="4"/>
      <c r="J716" s="4"/>
      <c r="K716" s="4"/>
    </row>
    <row r="717" spans="4:11" x14ac:dyDescent="0.3">
      <c r="D717" s="4"/>
      <c r="E717" s="4"/>
      <c r="G717" s="4"/>
      <c r="H717" s="4"/>
      <c r="I717" s="4"/>
      <c r="J717" s="4"/>
      <c r="K717" s="4"/>
    </row>
    <row r="718" spans="4:11" x14ac:dyDescent="0.3">
      <c r="D718" s="4"/>
      <c r="E718" s="4"/>
      <c r="G718" s="4"/>
      <c r="H718" s="4"/>
      <c r="I718" s="4"/>
      <c r="J718" s="4"/>
      <c r="K718" s="4"/>
    </row>
    <row r="719" spans="4:11" x14ac:dyDescent="0.3">
      <c r="D719" s="4"/>
      <c r="E719" s="4"/>
      <c r="G719" s="4"/>
      <c r="H719" s="4"/>
      <c r="I719" s="4"/>
      <c r="J719" s="4"/>
      <c r="K719" s="4"/>
    </row>
    <row r="720" spans="4:11" x14ac:dyDescent="0.3">
      <c r="D720" s="4"/>
      <c r="E720" s="4"/>
      <c r="G720" s="4"/>
      <c r="H720" s="4"/>
      <c r="I720" s="4"/>
      <c r="J720" s="4"/>
      <c r="K720" s="4"/>
    </row>
    <row r="721" spans="4:11" x14ac:dyDescent="0.3">
      <c r="D721" s="4"/>
      <c r="E721" s="4"/>
      <c r="G721" s="4"/>
      <c r="H721" s="4"/>
      <c r="I721" s="4"/>
      <c r="J721" s="4"/>
      <c r="K721" s="4"/>
    </row>
    <row r="722" spans="4:11" x14ac:dyDescent="0.3">
      <c r="D722" s="4"/>
      <c r="E722" s="4"/>
      <c r="G722" s="4"/>
      <c r="H722" s="4"/>
      <c r="I722" s="4"/>
      <c r="J722" s="4"/>
      <c r="K722" s="4"/>
    </row>
    <row r="723" spans="4:11" x14ac:dyDescent="0.3">
      <c r="D723" s="4"/>
      <c r="E723" s="4"/>
      <c r="G723" s="4"/>
      <c r="H723" s="4"/>
      <c r="I723" s="4"/>
      <c r="J723" s="4"/>
      <c r="K723" s="4"/>
    </row>
    <row r="724" spans="4:11" x14ac:dyDescent="0.3">
      <c r="D724" s="4"/>
      <c r="E724" s="4"/>
      <c r="G724" s="4"/>
      <c r="H724" s="4"/>
      <c r="I724" s="4"/>
      <c r="J724" s="4"/>
      <c r="K724" s="4"/>
    </row>
    <row r="725" spans="4:11" x14ac:dyDescent="0.3">
      <c r="D725" s="4"/>
      <c r="E725" s="4"/>
      <c r="G725" s="4"/>
      <c r="H725" s="4"/>
      <c r="I725" s="4"/>
      <c r="J725" s="4"/>
      <c r="K725" s="4"/>
    </row>
    <row r="726" spans="4:11" x14ac:dyDescent="0.3">
      <c r="D726" s="4"/>
      <c r="E726" s="4"/>
      <c r="G726" s="4"/>
      <c r="H726" s="4"/>
      <c r="I726" s="4"/>
      <c r="J726" s="4"/>
      <c r="K726" s="4"/>
    </row>
    <row r="727" spans="4:11" x14ac:dyDescent="0.3">
      <c r="D727" s="4"/>
      <c r="E727" s="4"/>
      <c r="G727" s="4"/>
      <c r="H727" s="4"/>
      <c r="I727" s="4"/>
      <c r="J727" s="4"/>
      <c r="K727" s="4"/>
    </row>
    <row r="728" spans="4:11" x14ac:dyDescent="0.3">
      <c r="D728" s="4"/>
      <c r="E728" s="4"/>
      <c r="G728" s="4"/>
      <c r="H728" s="4"/>
      <c r="I728" s="4"/>
      <c r="J728" s="4"/>
      <c r="K728" s="4"/>
    </row>
    <row r="729" spans="4:11" x14ac:dyDescent="0.3">
      <c r="D729" s="4"/>
      <c r="E729" s="4"/>
      <c r="G729" s="4"/>
      <c r="H729" s="4"/>
      <c r="I729" s="4"/>
      <c r="J729" s="4"/>
      <c r="K729" s="4"/>
    </row>
    <row r="730" spans="4:11" x14ac:dyDescent="0.3">
      <c r="D730" s="4"/>
      <c r="E730" s="4"/>
      <c r="G730" s="4"/>
      <c r="H730" s="4"/>
      <c r="I730" s="4"/>
      <c r="J730" s="4"/>
      <c r="K730" s="4"/>
    </row>
    <row r="731" spans="4:11" x14ac:dyDescent="0.3">
      <c r="D731" s="4"/>
      <c r="E731" s="4"/>
      <c r="G731" s="4"/>
      <c r="H731" s="4"/>
      <c r="I731" s="4"/>
      <c r="J731" s="4"/>
      <c r="K731" s="4"/>
    </row>
    <row r="732" spans="4:11" x14ac:dyDescent="0.3">
      <c r="D732" s="4"/>
      <c r="E732" s="4"/>
      <c r="G732" s="4"/>
      <c r="H732" s="4"/>
      <c r="I732" s="4"/>
      <c r="J732" s="4"/>
      <c r="K732" s="4"/>
    </row>
    <row r="733" spans="4:11" x14ac:dyDescent="0.3">
      <c r="D733" s="4"/>
      <c r="E733" s="4"/>
      <c r="G733" s="4"/>
      <c r="H733" s="4"/>
      <c r="I733" s="4"/>
      <c r="J733" s="4"/>
      <c r="K733" s="4"/>
    </row>
    <row r="734" spans="4:11" x14ac:dyDescent="0.3">
      <c r="D734" s="4"/>
      <c r="E734" s="4"/>
      <c r="G734" s="4"/>
      <c r="H734" s="4"/>
      <c r="I734" s="4"/>
      <c r="J734" s="4"/>
      <c r="K734" s="4"/>
    </row>
    <row r="735" spans="4:11" x14ac:dyDescent="0.3">
      <c r="D735" s="4"/>
      <c r="E735" s="4"/>
      <c r="G735" s="4"/>
      <c r="H735" s="4"/>
      <c r="I735" s="4"/>
      <c r="J735" s="4"/>
      <c r="K735" s="4"/>
    </row>
    <row r="736" spans="4:11" x14ac:dyDescent="0.3">
      <c r="D736" s="4"/>
      <c r="E736" s="4"/>
      <c r="G736" s="4"/>
      <c r="H736" s="4"/>
      <c r="I736" s="4"/>
      <c r="J736" s="4"/>
      <c r="K736" s="4"/>
    </row>
    <row r="737" spans="4:11" x14ac:dyDescent="0.3">
      <c r="D737" s="4"/>
      <c r="E737" s="4"/>
      <c r="G737" s="4"/>
      <c r="H737" s="4"/>
      <c r="I737" s="4"/>
      <c r="J737" s="4"/>
      <c r="K737" s="4"/>
    </row>
    <row r="738" spans="4:11" x14ac:dyDescent="0.3">
      <c r="D738" s="4"/>
      <c r="E738" s="4"/>
      <c r="G738" s="4"/>
      <c r="H738" s="4"/>
      <c r="I738" s="4"/>
      <c r="J738" s="4"/>
      <c r="K738" s="4"/>
    </row>
    <row r="739" spans="4:11" x14ac:dyDescent="0.3">
      <c r="D739" s="4"/>
      <c r="E739" s="4"/>
      <c r="G739" s="4"/>
      <c r="H739" s="4"/>
      <c r="I739" s="4"/>
      <c r="J739" s="4"/>
      <c r="K739" s="4"/>
    </row>
    <row r="740" spans="4:11" x14ac:dyDescent="0.3">
      <c r="D740" s="4"/>
      <c r="E740" s="4"/>
      <c r="G740" s="4"/>
      <c r="H740" s="4"/>
      <c r="I740" s="4"/>
      <c r="J740" s="4"/>
      <c r="K740" s="4"/>
    </row>
    <row r="741" spans="4:11" x14ac:dyDescent="0.3">
      <c r="D741" s="4"/>
      <c r="E741" s="4"/>
      <c r="G741" s="4"/>
      <c r="H741" s="4"/>
      <c r="I741" s="4"/>
      <c r="J741" s="4"/>
      <c r="K741" s="4"/>
    </row>
    <row r="742" spans="4:11" x14ac:dyDescent="0.3">
      <c r="D742" s="4"/>
      <c r="E742" s="4"/>
      <c r="G742" s="4"/>
      <c r="H742" s="4"/>
      <c r="I742" s="4"/>
      <c r="J742" s="4"/>
      <c r="K742" s="4"/>
    </row>
    <row r="743" spans="4:11" x14ac:dyDescent="0.3">
      <c r="D743" s="4"/>
      <c r="E743" s="4"/>
      <c r="G743" s="4"/>
      <c r="H743" s="4"/>
      <c r="I743" s="4"/>
      <c r="J743" s="4"/>
      <c r="K743" s="4"/>
    </row>
    <row r="744" spans="4:11" x14ac:dyDescent="0.3">
      <c r="D744" s="4"/>
      <c r="E744" s="4"/>
      <c r="G744" s="4"/>
      <c r="H744" s="4"/>
      <c r="I744" s="4"/>
      <c r="J744" s="4"/>
      <c r="K744" s="4"/>
    </row>
    <row r="745" spans="4:11" x14ac:dyDescent="0.3">
      <c r="D745" s="4"/>
      <c r="E745" s="4"/>
      <c r="G745" s="4"/>
      <c r="H745" s="4"/>
      <c r="I745" s="4"/>
      <c r="J745" s="4"/>
      <c r="K745" s="4"/>
    </row>
    <row r="746" spans="4:11" x14ac:dyDescent="0.3">
      <c r="D746" s="4"/>
      <c r="E746" s="4"/>
      <c r="G746" s="4"/>
      <c r="H746" s="4"/>
      <c r="I746" s="4"/>
      <c r="J746" s="4"/>
      <c r="K746" s="4"/>
    </row>
    <row r="747" spans="4:11" x14ac:dyDescent="0.3">
      <c r="D747" s="4"/>
      <c r="E747" s="4"/>
      <c r="G747" s="4"/>
      <c r="H747" s="4"/>
      <c r="I747" s="4"/>
      <c r="J747" s="4"/>
      <c r="K747" s="4"/>
    </row>
    <row r="748" spans="4:11" x14ac:dyDescent="0.3">
      <c r="D748" s="4"/>
      <c r="E748" s="4"/>
      <c r="G748" s="4"/>
      <c r="H748" s="4"/>
      <c r="I748" s="4"/>
      <c r="J748" s="4"/>
      <c r="K748" s="4"/>
    </row>
    <row r="749" spans="4:11" x14ac:dyDescent="0.3">
      <c r="D749" s="4"/>
      <c r="E749" s="4"/>
      <c r="G749" s="4"/>
      <c r="H749" s="4"/>
      <c r="I749" s="4"/>
      <c r="J749" s="4"/>
      <c r="K749" s="4"/>
    </row>
    <row r="750" spans="4:11" x14ac:dyDescent="0.3">
      <c r="D750" s="4"/>
      <c r="E750" s="4"/>
      <c r="G750" s="4"/>
      <c r="H750" s="4"/>
      <c r="I750" s="4"/>
      <c r="J750" s="4"/>
      <c r="K750" s="4"/>
    </row>
    <row r="751" spans="4:11" x14ac:dyDescent="0.3">
      <c r="D751" s="4"/>
      <c r="E751" s="4"/>
      <c r="G751" s="4"/>
      <c r="H751" s="4"/>
      <c r="I751" s="4"/>
      <c r="J751" s="4"/>
      <c r="K751" s="4"/>
    </row>
    <row r="752" spans="4:11" x14ac:dyDescent="0.3">
      <c r="D752" s="4"/>
      <c r="E752" s="4"/>
      <c r="G752" s="4"/>
      <c r="H752" s="4"/>
      <c r="I752" s="4"/>
      <c r="J752" s="4"/>
      <c r="K752" s="4"/>
    </row>
    <row r="753" spans="4:11" x14ac:dyDescent="0.3">
      <c r="D753" s="4"/>
      <c r="E753" s="4"/>
      <c r="G753" s="4"/>
      <c r="H753" s="4"/>
      <c r="I753" s="4"/>
      <c r="J753" s="4"/>
      <c r="K753" s="4"/>
    </row>
    <row r="754" spans="4:11" x14ac:dyDescent="0.3">
      <c r="D754" s="4"/>
      <c r="E754" s="4"/>
      <c r="G754" s="4"/>
      <c r="H754" s="4"/>
      <c r="I754" s="4"/>
      <c r="J754" s="4"/>
      <c r="K754" s="4"/>
    </row>
    <row r="755" spans="4:11" x14ac:dyDescent="0.3">
      <c r="D755" s="4"/>
      <c r="E755" s="4"/>
      <c r="G755" s="4"/>
      <c r="H755" s="4"/>
      <c r="I755" s="4"/>
      <c r="J755" s="4"/>
      <c r="K755" s="4"/>
    </row>
    <row r="756" spans="4:11" x14ac:dyDescent="0.3">
      <c r="D756" s="4"/>
      <c r="E756" s="4"/>
      <c r="G756" s="4"/>
      <c r="H756" s="4"/>
      <c r="I756" s="4"/>
      <c r="J756" s="4"/>
      <c r="K756" s="4"/>
    </row>
    <row r="757" spans="4:11" x14ac:dyDescent="0.3">
      <c r="D757" s="4"/>
      <c r="E757" s="4"/>
      <c r="G757" s="4"/>
      <c r="H757" s="4"/>
      <c r="I757" s="4"/>
      <c r="J757" s="4"/>
      <c r="K757" s="4"/>
    </row>
    <row r="758" spans="4:11" x14ac:dyDescent="0.3">
      <c r="D758" s="4"/>
      <c r="E758" s="4"/>
      <c r="G758" s="4"/>
      <c r="H758" s="4"/>
      <c r="I758" s="4"/>
      <c r="J758" s="4"/>
      <c r="K758" s="4"/>
    </row>
    <row r="759" spans="4:11" x14ac:dyDescent="0.3">
      <c r="D759" s="4"/>
      <c r="E759" s="4"/>
      <c r="G759" s="4"/>
      <c r="H759" s="4"/>
      <c r="I759" s="4"/>
      <c r="J759" s="4"/>
      <c r="K759" s="4"/>
    </row>
    <row r="760" spans="4:11" x14ac:dyDescent="0.3">
      <c r="D760" s="4"/>
      <c r="E760" s="4"/>
      <c r="G760" s="4"/>
      <c r="H760" s="4"/>
      <c r="I760" s="4"/>
      <c r="J760" s="4"/>
      <c r="K760" s="4"/>
    </row>
    <row r="761" spans="4:11" x14ac:dyDescent="0.3">
      <c r="D761" s="4"/>
      <c r="E761" s="4"/>
      <c r="G761" s="4"/>
      <c r="H761" s="4"/>
      <c r="I761" s="4"/>
      <c r="J761" s="4"/>
      <c r="K761" s="4"/>
    </row>
    <row r="762" spans="4:11" x14ac:dyDescent="0.3">
      <c r="D762" s="4"/>
      <c r="E762" s="4"/>
      <c r="G762" s="4"/>
      <c r="H762" s="4"/>
      <c r="I762" s="4"/>
      <c r="J762" s="4"/>
      <c r="K762" s="4"/>
    </row>
    <row r="763" spans="4:11" x14ac:dyDescent="0.3">
      <c r="D763" s="4"/>
      <c r="E763" s="4"/>
      <c r="G763" s="4"/>
      <c r="H763" s="4"/>
      <c r="I763" s="4"/>
      <c r="J763" s="4"/>
      <c r="K763" s="4"/>
    </row>
    <row r="764" spans="4:11" x14ac:dyDescent="0.3">
      <c r="D764" s="4"/>
      <c r="E764" s="4"/>
      <c r="G764" s="4"/>
      <c r="H764" s="4"/>
      <c r="I764" s="4"/>
      <c r="J764" s="4"/>
      <c r="K764" s="4"/>
    </row>
    <row r="765" spans="4:11" x14ac:dyDescent="0.3">
      <c r="D765" s="4"/>
      <c r="E765" s="4"/>
      <c r="G765" s="4"/>
      <c r="H765" s="4"/>
      <c r="I765" s="4"/>
      <c r="J765" s="4"/>
      <c r="K765" s="4"/>
    </row>
    <row r="766" spans="4:11" x14ac:dyDescent="0.3">
      <c r="D766" s="4"/>
      <c r="E766" s="4"/>
      <c r="G766" s="4"/>
      <c r="H766" s="4"/>
      <c r="I766" s="4"/>
      <c r="J766" s="4"/>
      <c r="K766" s="4"/>
    </row>
    <row r="767" spans="4:11" x14ac:dyDescent="0.3">
      <c r="D767" s="4"/>
      <c r="E767" s="4"/>
      <c r="G767" s="4"/>
      <c r="H767" s="4"/>
      <c r="I767" s="4"/>
      <c r="J767" s="4"/>
      <c r="K767" s="4"/>
    </row>
    <row r="768" spans="4:11" x14ac:dyDescent="0.3">
      <c r="D768" s="4"/>
      <c r="E768" s="4"/>
      <c r="G768" s="4"/>
      <c r="H768" s="4"/>
      <c r="I768" s="4"/>
      <c r="J768" s="4"/>
      <c r="K768" s="4"/>
    </row>
    <row r="769" spans="4:11" x14ac:dyDescent="0.3">
      <c r="D769" s="4"/>
      <c r="E769" s="4"/>
      <c r="G769" s="4"/>
      <c r="H769" s="4"/>
      <c r="I769" s="4"/>
      <c r="J769" s="4"/>
      <c r="K769" s="4"/>
    </row>
    <row r="770" spans="4:11" x14ac:dyDescent="0.3">
      <c r="D770" s="4"/>
      <c r="E770" s="4"/>
      <c r="G770" s="4"/>
      <c r="H770" s="4"/>
      <c r="I770" s="4"/>
      <c r="J770" s="4"/>
      <c r="K770" s="4"/>
    </row>
    <row r="771" spans="4:11" x14ac:dyDescent="0.3">
      <c r="D771" s="4"/>
      <c r="E771" s="4"/>
      <c r="G771" s="4"/>
      <c r="H771" s="4"/>
      <c r="I771" s="4"/>
      <c r="J771" s="4"/>
      <c r="K771" s="4"/>
    </row>
    <row r="772" spans="4:11" x14ac:dyDescent="0.3">
      <c r="D772" s="4"/>
      <c r="E772" s="4"/>
      <c r="G772" s="4"/>
      <c r="H772" s="4"/>
      <c r="I772" s="4"/>
      <c r="J772" s="4"/>
      <c r="K772" s="4"/>
    </row>
    <row r="773" spans="4:11" x14ac:dyDescent="0.3">
      <c r="D773" s="4"/>
      <c r="E773" s="4"/>
      <c r="G773" s="4"/>
      <c r="H773" s="4"/>
      <c r="I773" s="4"/>
      <c r="J773" s="4"/>
      <c r="K773" s="4"/>
    </row>
    <row r="774" spans="4:11" x14ac:dyDescent="0.3">
      <c r="D774" s="4"/>
      <c r="E774" s="4"/>
      <c r="G774" s="4"/>
      <c r="H774" s="4"/>
      <c r="I774" s="4"/>
      <c r="J774" s="4"/>
      <c r="K774" s="4"/>
    </row>
    <row r="775" spans="4:11" x14ac:dyDescent="0.3">
      <c r="D775" s="4"/>
      <c r="E775" s="4"/>
      <c r="G775" s="4"/>
      <c r="H775" s="4"/>
      <c r="I775" s="4"/>
      <c r="J775" s="4"/>
      <c r="K775" s="4"/>
    </row>
    <row r="776" spans="4:11" x14ac:dyDescent="0.3">
      <c r="D776" s="4"/>
      <c r="E776" s="4"/>
      <c r="G776" s="4"/>
      <c r="H776" s="4"/>
      <c r="I776" s="4"/>
      <c r="J776" s="4"/>
      <c r="K776" s="4"/>
    </row>
    <row r="777" spans="4:11" x14ac:dyDescent="0.3">
      <c r="D777" s="4"/>
      <c r="E777" s="4"/>
      <c r="G777" s="4"/>
      <c r="H777" s="4"/>
      <c r="I777" s="4"/>
      <c r="J777" s="4"/>
      <c r="K777" s="4"/>
    </row>
    <row r="778" spans="4:11" x14ac:dyDescent="0.3">
      <c r="D778" s="4"/>
      <c r="E778" s="4"/>
      <c r="G778" s="4"/>
      <c r="H778" s="4"/>
      <c r="I778" s="4"/>
      <c r="J778" s="4"/>
      <c r="K778" s="4"/>
    </row>
    <row r="779" spans="4:11" x14ac:dyDescent="0.3">
      <c r="D779" s="4"/>
      <c r="E779" s="4"/>
      <c r="G779" s="4"/>
      <c r="H779" s="4"/>
      <c r="I779" s="4"/>
      <c r="J779" s="4"/>
      <c r="K779" s="4"/>
    </row>
    <row r="780" spans="4:11" x14ac:dyDescent="0.3">
      <c r="D780" s="4"/>
      <c r="E780" s="4"/>
      <c r="G780" s="4"/>
      <c r="H780" s="4"/>
      <c r="I780" s="4"/>
      <c r="J780" s="4"/>
      <c r="K780" s="4"/>
    </row>
    <row r="781" spans="4:11" x14ac:dyDescent="0.3">
      <c r="D781" s="4"/>
      <c r="E781" s="4"/>
      <c r="G781" s="4"/>
      <c r="H781" s="4"/>
      <c r="I781" s="4"/>
      <c r="J781" s="4"/>
      <c r="K781" s="4"/>
    </row>
    <row r="782" spans="4:11" x14ac:dyDescent="0.3">
      <c r="D782" s="4"/>
      <c r="E782" s="4"/>
      <c r="G782" s="4"/>
      <c r="H782" s="4"/>
      <c r="I782" s="4"/>
      <c r="J782" s="4"/>
      <c r="K782" s="4"/>
    </row>
    <row r="783" spans="4:11" x14ac:dyDescent="0.3">
      <c r="D783" s="4"/>
      <c r="E783" s="4"/>
      <c r="G783" s="4"/>
      <c r="H783" s="4"/>
      <c r="I783" s="4"/>
      <c r="J783" s="4"/>
      <c r="K783" s="4"/>
    </row>
    <row r="784" spans="4:11" x14ac:dyDescent="0.3">
      <c r="D784" s="4"/>
      <c r="E784" s="4"/>
      <c r="G784" s="4"/>
      <c r="H784" s="4"/>
      <c r="I784" s="4"/>
      <c r="J784" s="4"/>
      <c r="K784" s="4"/>
    </row>
    <row r="785" spans="4:11" x14ac:dyDescent="0.3">
      <c r="D785" s="4"/>
      <c r="E785" s="4"/>
      <c r="G785" s="4"/>
      <c r="H785" s="4"/>
      <c r="I785" s="4"/>
      <c r="J785" s="4"/>
      <c r="K785" s="4"/>
    </row>
    <row r="786" spans="4:11" x14ac:dyDescent="0.3">
      <c r="D786" s="4"/>
      <c r="E786" s="4"/>
      <c r="G786" s="4"/>
      <c r="H786" s="4"/>
      <c r="I786" s="4"/>
      <c r="J786" s="4"/>
      <c r="K786" s="4"/>
    </row>
    <row r="787" spans="4:11" x14ac:dyDescent="0.3">
      <c r="D787" s="4"/>
      <c r="E787" s="4"/>
      <c r="G787" s="4"/>
      <c r="H787" s="4"/>
      <c r="I787" s="4"/>
      <c r="J787" s="4"/>
      <c r="K787" s="4"/>
    </row>
    <row r="788" spans="4:11" x14ac:dyDescent="0.3">
      <c r="D788" s="4"/>
      <c r="E788" s="4"/>
      <c r="G788" s="4"/>
      <c r="H788" s="4"/>
      <c r="I788" s="4"/>
      <c r="J788" s="4"/>
      <c r="K788" s="4"/>
    </row>
    <row r="789" spans="4:11" x14ac:dyDescent="0.3">
      <c r="D789" s="4"/>
      <c r="E789" s="4"/>
      <c r="G789" s="4"/>
      <c r="H789" s="4"/>
      <c r="I789" s="4"/>
      <c r="J789" s="4"/>
      <c r="K789" s="4"/>
    </row>
    <row r="790" spans="4:11" x14ac:dyDescent="0.3">
      <c r="D790" s="4"/>
      <c r="E790" s="4"/>
      <c r="G790" s="4"/>
      <c r="H790" s="4"/>
      <c r="I790" s="4"/>
      <c r="J790" s="4"/>
      <c r="K790" s="4"/>
    </row>
    <row r="791" spans="4:11" x14ac:dyDescent="0.3">
      <c r="D791" s="4"/>
      <c r="E791" s="4"/>
      <c r="G791" s="4"/>
      <c r="H791" s="4"/>
      <c r="I791" s="4"/>
      <c r="J791" s="4"/>
      <c r="K791" s="4"/>
    </row>
    <row r="792" spans="4:11" x14ac:dyDescent="0.3">
      <c r="D792" s="4"/>
      <c r="E792" s="4"/>
      <c r="G792" s="4"/>
      <c r="H792" s="4"/>
      <c r="I792" s="4"/>
      <c r="J792" s="4"/>
      <c r="K792" s="4"/>
    </row>
    <row r="793" spans="4:11" x14ac:dyDescent="0.3">
      <c r="D793" s="4"/>
      <c r="E793" s="4"/>
      <c r="G793" s="4"/>
      <c r="H793" s="4"/>
      <c r="I793" s="4"/>
      <c r="J793" s="4"/>
      <c r="K793" s="4"/>
    </row>
    <row r="794" spans="4:11" x14ac:dyDescent="0.3">
      <c r="D794" s="4"/>
      <c r="E794" s="4"/>
      <c r="G794" s="4"/>
      <c r="H794" s="4"/>
      <c r="I794" s="4"/>
      <c r="J794" s="4"/>
      <c r="K794" s="4"/>
    </row>
    <row r="795" spans="4:11" x14ac:dyDescent="0.3">
      <c r="D795" s="4"/>
      <c r="E795" s="4"/>
      <c r="G795" s="4"/>
      <c r="H795" s="4"/>
      <c r="I795" s="4"/>
      <c r="J795" s="4"/>
      <c r="K795" s="4"/>
    </row>
    <row r="796" spans="4:11" x14ac:dyDescent="0.3">
      <c r="D796" s="4"/>
      <c r="E796" s="4"/>
      <c r="G796" s="4"/>
      <c r="H796" s="4"/>
      <c r="I796" s="4"/>
      <c r="J796" s="4"/>
      <c r="K796" s="4"/>
    </row>
    <row r="797" spans="4:11" x14ac:dyDescent="0.3">
      <c r="D797" s="4"/>
      <c r="E797" s="4"/>
      <c r="G797" s="4"/>
      <c r="H797" s="4"/>
      <c r="I797" s="4"/>
      <c r="J797" s="4"/>
      <c r="K797" s="4"/>
    </row>
    <row r="798" spans="4:11" x14ac:dyDescent="0.3">
      <c r="D798" s="4"/>
      <c r="E798" s="4"/>
      <c r="G798" s="4"/>
      <c r="H798" s="4"/>
      <c r="I798" s="4"/>
      <c r="J798" s="4"/>
      <c r="K798" s="4"/>
    </row>
    <row r="799" spans="4:11" x14ac:dyDescent="0.3">
      <c r="D799" s="4"/>
      <c r="E799" s="4"/>
      <c r="G799" s="4"/>
      <c r="H799" s="4"/>
      <c r="I799" s="4"/>
      <c r="J799" s="4"/>
      <c r="K799" s="4"/>
    </row>
    <row r="800" spans="4:11" x14ac:dyDescent="0.3">
      <c r="D800" s="4"/>
      <c r="E800" s="4"/>
      <c r="G800" s="4"/>
      <c r="H800" s="4"/>
      <c r="I800" s="4"/>
      <c r="J800" s="4"/>
      <c r="K800" s="4"/>
    </row>
    <row r="801" spans="4:11" x14ac:dyDescent="0.3">
      <c r="D801" s="4"/>
      <c r="E801" s="4"/>
      <c r="G801" s="4"/>
      <c r="H801" s="4"/>
      <c r="I801" s="4"/>
      <c r="J801" s="4"/>
      <c r="K801" s="4"/>
    </row>
    <row r="802" spans="4:11" x14ac:dyDescent="0.3">
      <c r="D802" s="4"/>
      <c r="E802" s="4"/>
      <c r="G802" s="4"/>
      <c r="H802" s="4"/>
      <c r="I802" s="4"/>
      <c r="J802" s="4"/>
      <c r="K802" s="4"/>
    </row>
    <row r="803" spans="4:11" x14ac:dyDescent="0.3">
      <c r="D803" s="4"/>
      <c r="E803" s="4"/>
      <c r="G803" s="4"/>
      <c r="H803" s="4"/>
      <c r="I803" s="4"/>
      <c r="J803" s="4"/>
      <c r="K803" s="4"/>
    </row>
    <row r="804" spans="4:11" x14ac:dyDescent="0.3">
      <c r="D804" s="4"/>
      <c r="E804" s="4"/>
      <c r="G804" s="4"/>
      <c r="H804" s="4"/>
      <c r="I804" s="4"/>
      <c r="J804" s="4"/>
      <c r="K804" s="4"/>
    </row>
    <row r="805" spans="4:11" x14ac:dyDescent="0.3">
      <c r="D805" s="4"/>
      <c r="E805" s="4"/>
      <c r="G805" s="4"/>
      <c r="H805" s="4"/>
      <c r="I805" s="4"/>
      <c r="J805" s="4"/>
      <c r="K805" s="4"/>
    </row>
    <row r="806" spans="4:11" x14ac:dyDescent="0.3">
      <c r="D806" s="4"/>
      <c r="E806" s="4"/>
      <c r="G806" s="4"/>
      <c r="H806" s="4"/>
      <c r="I806" s="4"/>
      <c r="J806" s="4"/>
      <c r="K806" s="4"/>
    </row>
    <row r="807" spans="4:11" x14ac:dyDescent="0.3">
      <c r="D807" s="4"/>
      <c r="E807" s="4"/>
      <c r="G807" s="4"/>
      <c r="H807" s="4"/>
      <c r="I807" s="4"/>
      <c r="J807" s="4"/>
      <c r="K807" s="4"/>
    </row>
    <row r="808" spans="4:11" x14ac:dyDescent="0.3">
      <c r="D808" s="4"/>
      <c r="E808" s="4"/>
      <c r="G808" s="4"/>
      <c r="H808" s="4"/>
      <c r="I808" s="4"/>
      <c r="J808" s="4"/>
      <c r="K808" s="4"/>
    </row>
    <row r="809" spans="4:11" x14ac:dyDescent="0.3">
      <c r="D809" s="4"/>
      <c r="E809" s="4"/>
      <c r="G809" s="4"/>
      <c r="H809" s="4"/>
      <c r="I809" s="4"/>
      <c r="J809" s="4"/>
      <c r="K809" s="4"/>
    </row>
    <row r="810" spans="4:11" x14ac:dyDescent="0.3">
      <c r="D810" s="4"/>
      <c r="E810" s="4"/>
      <c r="G810" s="4"/>
      <c r="H810" s="4"/>
      <c r="I810" s="4"/>
      <c r="J810" s="4"/>
      <c r="K810" s="4"/>
    </row>
    <row r="811" spans="4:11" x14ac:dyDescent="0.3">
      <c r="D811" s="4"/>
      <c r="E811" s="4"/>
      <c r="G811" s="4"/>
      <c r="H811" s="4"/>
      <c r="I811" s="4"/>
      <c r="J811" s="4"/>
      <c r="K811" s="4"/>
    </row>
    <row r="812" spans="4:11" x14ac:dyDescent="0.3">
      <c r="D812" s="4"/>
      <c r="E812" s="4"/>
      <c r="G812" s="4"/>
      <c r="H812" s="4"/>
      <c r="I812" s="4"/>
      <c r="J812" s="4"/>
      <c r="K812" s="4"/>
    </row>
    <row r="813" spans="4:11" x14ac:dyDescent="0.3">
      <c r="D813" s="4"/>
      <c r="E813" s="4"/>
      <c r="G813" s="4"/>
      <c r="H813" s="4"/>
      <c r="I813" s="4"/>
      <c r="J813" s="4"/>
      <c r="K813" s="4"/>
    </row>
    <row r="814" spans="4:11" x14ac:dyDescent="0.3">
      <c r="D814" s="4"/>
      <c r="E814" s="4"/>
      <c r="G814" s="4"/>
      <c r="H814" s="4"/>
      <c r="I814" s="4"/>
      <c r="J814" s="4"/>
      <c r="K814" s="4"/>
    </row>
    <row r="815" spans="4:11" x14ac:dyDescent="0.3">
      <c r="D815" s="4"/>
      <c r="E815" s="4"/>
      <c r="G815" s="4"/>
      <c r="H815" s="4"/>
      <c r="I815" s="4"/>
      <c r="J815" s="4"/>
      <c r="K815" s="4"/>
    </row>
    <row r="816" spans="4:11" x14ac:dyDescent="0.3">
      <c r="D816" s="4"/>
      <c r="E816" s="4"/>
      <c r="G816" s="4"/>
      <c r="H816" s="4"/>
      <c r="I816" s="4"/>
      <c r="J816" s="4"/>
      <c r="K816" s="4"/>
    </row>
    <row r="817" spans="4:11" x14ac:dyDescent="0.3">
      <c r="D817" s="4"/>
      <c r="E817" s="4"/>
      <c r="G817" s="4"/>
      <c r="H817" s="4"/>
      <c r="I817" s="4"/>
      <c r="J817" s="4"/>
      <c r="K817" s="4"/>
    </row>
    <row r="818" spans="4:11" x14ac:dyDescent="0.3">
      <c r="D818" s="4"/>
      <c r="E818" s="4"/>
      <c r="G818" s="4"/>
      <c r="H818" s="4"/>
      <c r="I818" s="4"/>
      <c r="J818" s="4"/>
      <c r="K818" s="4"/>
    </row>
    <row r="819" spans="4:11" x14ac:dyDescent="0.3">
      <c r="D819" s="4"/>
      <c r="E819" s="4"/>
      <c r="G819" s="4"/>
      <c r="H819" s="4"/>
      <c r="I819" s="4"/>
      <c r="J819" s="4"/>
      <c r="K819" s="4"/>
    </row>
    <row r="820" spans="4:11" x14ac:dyDescent="0.3">
      <c r="D820" s="4"/>
      <c r="E820" s="4"/>
      <c r="G820" s="4"/>
      <c r="H820" s="4"/>
      <c r="I820" s="4"/>
      <c r="J820" s="4"/>
      <c r="K820" s="4"/>
    </row>
    <row r="821" spans="4:11" x14ac:dyDescent="0.3">
      <c r="D821" s="4"/>
      <c r="E821" s="4"/>
      <c r="G821" s="4"/>
      <c r="H821" s="4"/>
      <c r="I821" s="4"/>
      <c r="J821" s="4"/>
      <c r="K821" s="4"/>
    </row>
    <row r="822" spans="4:11" x14ac:dyDescent="0.3">
      <c r="D822" s="4"/>
      <c r="E822" s="4"/>
      <c r="G822" s="4"/>
      <c r="H822" s="4"/>
      <c r="I822" s="4"/>
      <c r="J822" s="4"/>
      <c r="K822" s="4"/>
    </row>
    <row r="823" spans="4:11" x14ac:dyDescent="0.3">
      <c r="D823" s="4"/>
      <c r="E823" s="4"/>
      <c r="G823" s="4"/>
      <c r="H823" s="4"/>
      <c r="I823" s="4"/>
      <c r="J823" s="4"/>
      <c r="K823" s="4"/>
    </row>
    <row r="824" spans="4:11" x14ac:dyDescent="0.3">
      <c r="D824" s="4"/>
      <c r="E824" s="4"/>
      <c r="G824" s="4"/>
      <c r="H824" s="4"/>
      <c r="I824" s="4"/>
      <c r="J824" s="4"/>
      <c r="K824" s="4"/>
    </row>
    <row r="825" spans="4:11" x14ac:dyDescent="0.3">
      <c r="D825" s="4"/>
      <c r="E825" s="4"/>
      <c r="G825" s="4"/>
      <c r="H825" s="4"/>
      <c r="I825" s="4"/>
      <c r="J825" s="4"/>
      <c r="K825" s="4"/>
    </row>
    <row r="826" spans="4:11" x14ac:dyDescent="0.3">
      <c r="D826" s="4"/>
      <c r="E826" s="4"/>
      <c r="G826" s="4"/>
      <c r="H826" s="4"/>
      <c r="I826" s="4"/>
      <c r="J826" s="4"/>
      <c r="K826" s="4"/>
    </row>
    <row r="827" spans="4:11" x14ac:dyDescent="0.3">
      <c r="D827" s="4"/>
      <c r="E827" s="4"/>
      <c r="G827" s="4"/>
      <c r="H827" s="4"/>
      <c r="I827" s="4"/>
      <c r="J827" s="4"/>
      <c r="K827" s="4"/>
    </row>
    <row r="828" spans="4:11" x14ac:dyDescent="0.3">
      <c r="D828" s="4"/>
      <c r="E828" s="4"/>
      <c r="G828" s="4"/>
      <c r="H828" s="4"/>
      <c r="I828" s="4"/>
      <c r="J828" s="4"/>
      <c r="K828" s="4"/>
    </row>
    <row r="829" spans="4:11" x14ac:dyDescent="0.3">
      <c r="D829" s="4"/>
      <c r="E829" s="4"/>
      <c r="G829" s="4"/>
      <c r="H829" s="4"/>
      <c r="I829" s="4"/>
      <c r="J829" s="4"/>
      <c r="K829" s="4"/>
    </row>
    <row r="830" spans="4:11" x14ac:dyDescent="0.3">
      <c r="D830" s="4"/>
      <c r="E830" s="4"/>
      <c r="G830" s="4"/>
      <c r="H830" s="4"/>
      <c r="I830" s="4"/>
      <c r="J830" s="4"/>
      <c r="K830" s="4"/>
    </row>
    <row r="831" spans="4:11" x14ac:dyDescent="0.3">
      <c r="D831" s="4"/>
      <c r="E831" s="4"/>
      <c r="G831" s="4"/>
      <c r="H831" s="4"/>
      <c r="I831" s="4"/>
      <c r="J831" s="4"/>
      <c r="K831" s="4"/>
    </row>
    <row r="832" spans="4:11" x14ac:dyDescent="0.3">
      <c r="D832" s="4"/>
      <c r="E832" s="4"/>
      <c r="G832" s="4"/>
      <c r="H832" s="4"/>
      <c r="I832" s="4"/>
      <c r="J832" s="4"/>
      <c r="K832" s="4"/>
    </row>
    <row r="833" spans="4:11" x14ac:dyDescent="0.3">
      <c r="D833" s="4"/>
      <c r="E833" s="4"/>
      <c r="G833" s="4"/>
      <c r="H833" s="4"/>
      <c r="I833" s="4"/>
      <c r="J833" s="4"/>
      <c r="K833" s="4"/>
    </row>
    <row r="834" spans="4:11" x14ac:dyDescent="0.3">
      <c r="D834" s="4"/>
      <c r="E834" s="4"/>
      <c r="G834" s="4"/>
      <c r="H834" s="4"/>
      <c r="I834" s="4"/>
      <c r="J834" s="4"/>
      <c r="K834" s="4"/>
    </row>
    <row r="835" spans="4:11" x14ac:dyDescent="0.3">
      <c r="D835" s="4"/>
      <c r="E835" s="4"/>
      <c r="G835" s="4"/>
      <c r="H835" s="4"/>
      <c r="I835" s="4"/>
      <c r="J835" s="4"/>
      <c r="K835" s="4"/>
    </row>
    <row r="836" spans="4:11" x14ac:dyDescent="0.3">
      <c r="D836" s="4"/>
      <c r="E836" s="4"/>
      <c r="G836" s="4"/>
      <c r="H836" s="4"/>
      <c r="I836" s="4"/>
      <c r="J836" s="4"/>
      <c r="K836" s="4"/>
    </row>
    <row r="837" spans="4:11" x14ac:dyDescent="0.3">
      <c r="D837" s="4"/>
      <c r="E837" s="4"/>
      <c r="G837" s="4"/>
      <c r="H837" s="4"/>
      <c r="I837" s="4"/>
      <c r="J837" s="4"/>
      <c r="K837" s="4"/>
    </row>
    <row r="838" spans="4:11" x14ac:dyDescent="0.3">
      <c r="D838" s="4"/>
      <c r="E838" s="4"/>
      <c r="G838" s="4"/>
      <c r="H838" s="4"/>
      <c r="I838" s="4"/>
      <c r="J838" s="4"/>
      <c r="K838" s="4"/>
    </row>
    <row r="839" spans="4:11" x14ac:dyDescent="0.3">
      <c r="D839" s="4"/>
      <c r="E839" s="4"/>
      <c r="G839" s="4"/>
      <c r="H839" s="4"/>
      <c r="I839" s="4"/>
      <c r="J839" s="4"/>
      <c r="K839" s="4"/>
    </row>
    <row r="840" spans="4:11" x14ac:dyDescent="0.3">
      <c r="D840" s="4"/>
      <c r="E840" s="4"/>
      <c r="G840" s="4"/>
      <c r="H840" s="4"/>
      <c r="I840" s="4"/>
      <c r="J840" s="4"/>
      <c r="K840" s="4"/>
    </row>
    <row r="841" spans="4:11" x14ac:dyDescent="0.3">
      <c r="D841" s="4"/>
      <c r="E841" s="4"/>
      <c r="G841" s="4"/>
      <c r="H841" s="4"/>
      <c r="I841" s="4"/>
      <c r="J841" s="4"/>
      <c r="K841" s="4"/>
    </row>
    <row r="842" spans="4:11" x14ac:dyDescent="0.3">
      <c r="D842" s="4"/>
      <c r="E842" s="4"/>
      <c r="G842" s="4"/>
      <c r="H842" s="4"/>
      <c r="I842" s="4"/>
      <c r="J842" s="4"/>
      <c r="K842" s="4"/>
    </row>
    <row r="843" spans="4:11" x14ac:dyDescent="0.3">
      <c r="D843" s="4"/>
      <c r="E843" s="4"/>
      <c r="G843" s="4"/>
      <c r="H843" s="4"/>
      <c r="I843" s="4"/>
      <c r="J843" s="4"/>
      <c r="K843" s="4"/>
    </row>
    <row r="844" spans="4:11" x14ac:dyDescent="0.3">
      <c r="D844" s="4"/>
      <c r="E844" s="4"/>
      <c r="G844" s="4"/>
      <c r="H844" s="4"/>
      <c r="I844" s="4"/>
      <c r="J844" s="4"/>
      <c r="K844" s="4"/>
    </row>
    <row r="845" spans="4:11" x14ac:dyDescent="0.3">
      <c r="D845" s="4"/>
      <c r="E845" s="4"/>
      <c r="G845" s="4"/>
      <c r="H845" s="4"/>
      <c r="I845" s="4"/>
      <c r="J845" s="4"/>
      <c r="K845" s="4"/>
    </row>
    <row r="846" spans="4:11" x14ac:dyDescent="0.3">
      <c r="D846" s="4"/>
      <c r="E846" s="4"/>
      <c r="G846" s="4"/>
      <c r="H846" s="4"/>
      <c r="I846" s="4"/>
      <c r="J846" s="4"/>
      <c r="K846" s="4"/>
    </row>
    <row r="847" spans="4:11" x14ac:dyDescent="0.3">
      <c r="D847" s="4"/>
      <c r="E847" s="4"/>
      <c r="G847" s="4"/>
      <c r="H847" s="4"/>
      <c r="I847" s="4"/>
      <c r="J847" s="4"/>
      <c r="K847" s="4"/>
    </row>
    <row r="848" spans="4:11" x14ac:dyDescent="0.3">
      <c r="D848" s="4"/>
      <c r="E848" s="4"/>
      <c r="G848" s="4"/>
      <c r="H848" s="4"/>
      <c r="I848" s="4"/>
      <c r="J848" s="4"/>
      <c r="K848" s="4"/>
    </row>
    <row r="849" spans="4:11" x14ac:dyDescent="0.3">
      <c r="D849" s="4"/>
      <c r="E849" s="4"/>
      <c r="G849" s="4"/>
      <c r="H849" s="4"/>
      <c r="I849" s="4"/>
      <c r="J849" s="4"/>
      <c r="K849" s="4"/>
    </row>
    <row r="850" spans="4:11" x14ac:dyDescent="0.3">
      <c r="D850" s="4"/>
      <c r="E850" s="4"/>
      <c r="G850" s="4"/>
      <c r="H850" s="4"/>
      <c r="I850" s="4"/>
      <c r="J850" s="4"/>
      <c r="K850" s="4"/>
    </row>
    <row r="851" spans="4:11" x14ac:dyDescent="0.3">
      <c r="D851" s="4"/>
      <c r="E851" s="4"/>
      <c r="G851" s="4"/>
      <c r="H851" s="4"/>
      <c r="I851" s="4"/>
      <c r="J851" s="4"/>
      <c r="K851" s="4"/>
    </row>
    <row r="852" spans="4:11" x14ac:dyDescent="0.3">
      <c r="D852" s="4"/>
      <c r="E852" s="4"/>
      <c r="G852" s="4"/>
      <c r="H852" s="4"/>
      <c r="I852" s="4"/>
      <c r="J852" s="4"/>
      <c r="K852" s="4"/>
    </row>
    <row r="853" spans="4:11" x14ac:dyDescent="0.3">
      <c r="D853" s="4"/>
      <c r="E853" s="4"/>
      <c r="G853" s="4"/>
      <c r="H853" s="4"/>
      <c r="I853" s="4"/>
      <c r="J853" s="4"/>
      <c r="K853" s="4"/>
    </row>
    <row r="854" spans="4:11" x14ac:dyDescent="0.3">
      <c r="D854" s="4"/>
      <c r="E854" s="4"/>
      <c r="G854" s="4"/>
      <c r="H854" s="4"/>
      <c r="I854" s="4"/>
      <c r="J854" s="4"/>
      <c r="K854" s="4"/>
    </row>
    <row r="855" spans="4:11" x14ac:dyDescent="0.3">
      <c r="D855" s="4"/>
      <c r="E855" s="4"/>
      <c r="G855" s="4"/>
      <c r="H855" s="4"/>
      <c r="I855" s="4"/>
      <c r="J855" s="4"/>
      <c r="K855" s="4"/>
    </row>
    <row r="856" spans="4:11" x14ac:dyDescent="0.3">
      <c r="D856" s="4"/>
      <c r="E856" s="4"/>
      <c r="G856" s="4"/>
      <c r="H856" s="4"/>
      <c r="I856" s="4"/>
      <c r="J856" s="4"/>
      <c r="K856" s="4"/>
    </row>
    <row r="857" spans="4:11" x14ac:dyDescent="0.3">
      <c r="D857" s="4"/>
      <c r="E857" s="4"/>
      <c r="G857" s="4"/>
      <c r="H857" s="4"/>
      <c r="I857" s="4"/>
      <c r="J857" s="4"/>
      <c r="K857" s="4"/>
    </row>
    <row r="858" spans="4:11" x14ac:dyDescent="0.3">
      <c r="D858" s="4"/>
      <c r="E858" s="4"/>
      <c r="G858" s="4"/>
      <c r="H858" s="4"/>
      <c r="I858" s="4"/>
      <c r="J858" s="4"/>
      <c r="K858" s="4"/>
    </row>
    <row r="859" spans="4:11" x14ac:dyDescent="0.3">
      <c r="D859" s="4"/>
      <c r="E859" s="4"/>
      <c r="G859" s="4"/>
      <c r="H859" s="4"/>
      <c r="I859" s="4"/>
      <c r="J859" s="4"/>
      <c r="K859" s="4"/>
    </row>
    <row r="860" spans="4:11" x14ac:dyDescent="0.3">
      <c r="D860" s="4"/>
      <c r="E860" s="4"/>
      <c r="G860" s="4"/>
      <c r="H860" s="4"/>
      <c r="I860" s="4"/>
      <c r="J860" s="4"/>
      <c r="K860" s="4"/>
    </row>
    <row r="861" spans="4:11" x14ac:dyDescent="0.3">
      <c r="D861" s="4"/>
      <c r="E861" s="4"/>
      <c r="G861" s="4"/>
      <c r="H861" s="4"/>
      <c r="I861" s="4"/>
      <c r="J861" s="4"/>
      <c r="K861" s="4"/>
    </row>
    <row r="862" spans="4:11" x14ac:dyDescent="0.3">
      <c r="D862" s="4"/>
      <c r="E862" s="4"/>
      <c r="G862" s="4"/>
      <c r="H862" s="4"/>
      <c r="I862" s="4"/>
      <c r="J862" s="4"/>
      <c r="K862" s="4"/>
    </row>
    <row r="863" spans="4:11" x14ac:dyDescent="0.3">
      <c r="D863" s="4"/>
      <c r="E863" s="4"/>
      <c r="G863" s="4"/>
      <c r="H863" s="4"/>
      <c r="I863" s="4"/>
      <c r="J863" s="4"/>
      <c r="K863" s="4"/>
    </row>
    <row r="864" spans="4:11" x14ac:dyDescent="0.3">
      <c r="D864" s="4"/>
      <c r="E864" s="4"/>
      <c r="G864" s="4"/>
      <c r="H864" s="4"/>
      <c r="I864" s="4"/>
      <c r="J864" s="4"/>
      <c r="K864" s="4"/>
    </row>
    <row r="865" spans="4:11" x14ac:dyDescent="0.3">
      <c r="D865" s="4"/>
      <c r="E865" s="4"/>
      <c r="G865" s="4"/>
      <c r="H865" s="4"/>
      <c r="I865" s="4"/>
      <c r="J865" s="4"/>
      <c r="K865" s="4"/>
    </row>
    <row r="866" spans="4:11" x14ac:dyDescent="0.3">
      <c r="D866" s="4"/>
      <c r="E866" s="4"/>
      <c r="G866" s="4"/>
      <c r="H866" s="4"/>
      <c r="I866" s="4"/>
      <c r="J866" s="4"/>
      <c r="K866" s="4"/>
    </row>
    <row r="867" spans="4:11" x14ac:dyDescent="0.3">
      <c r="D867" s="4"/>
      <c r="E867" s="4"/>
      <c r="G867" s="4"/>
      <c r="H867" s="4"/>
      <c r="I867" s="4"/>
      <c r="J867" s="4"/>
      <c r="K867" s="4"/>
    </row>
    <row r="868" spans="4:11" x14ac:dyDescent="0.3">
      <c r="D868" s="4"/>
      <c r="E868" s="4"/>
      <c r="G868" s="4"/>
      <c r="H868" s="4"/>
      <c r="I868" s="4"/>
      <c r="J868" s="4"/>
      <c r="K868" s="4"/>
    </row>
    <row r="869" spans="4:11" x14ac:dyDescent="0.3">
      <c r="D869" s="4"/>
      <c r="E869" s="4"/>
      <c r="G869" s="4"/>
      <c r="H869" s="4"/>
      <c r="I869" s="4"/>
      <c r="J869" s="4"/>
      <c r="K869" s="4"/>
    </row>
    <row r="870" spans="4:11" x14ac:dyDescent="0.3">
      <c r="D870" s="4"/>
      <c r="E870" s="4"/>
      <c r="G870" s="4"/>
      <c r="H870" s="4"/>
      <c r="I870" s="4"/>
      <c r="J870" s="4"/>
      <c r="K870" s="4"/>
    </row>
    <row r="871" spans="4:11" x14ac:dyDescent="0.3">
      <c r="D871" s="4"/>
      <c r="E871" s="4"/>
      <c r="G871" s="4"/>
      <c r="H871" s="4"/>
      <c r="I871" s="4"/>
      <c r="J871" s="4"/>
      <c r="K871" s="4"/>
    </row>
    <row r="872" spans="4:11" x14ac:dyDescent="0.3">
      <c r="D872" s="4"/>
      <c r="E872" s="4"/>
      <c r="G872" s="4"/>
      <c r="H872" s="4"/>
      <c r="I872" s="4"/>
      <c r="J872" s="4"/>
      <c r="K872" s="4"/>
    </row>
    <row r="873" spans="4:11" x14ac:dyDescent="0.3">
      <c r="D873" s="4"/>
      <c r="E873" s="4"/>
      <c r="G873" s="4"/>
      <c r="H873" s="4"/>
      <c r="I873" s="4"/>
      <c r="J873" s="4"/>
      <c r="K873" s="4"/>
    </row>
    <row r="874" spans="4:11" x14ac:dyDescent="0.3">
      <c r="D874" s="4"/>
      <c r="E874" s="4"/>
      <c r="G874" s="4"/>
      <c r="H874" s="4"/>
      <c r="I874" s="4"/>
      <c r="J874" s="4"/>
      <c r="K874" s="4"/>
    </row>
    <row r="875" spans="4:11" x14ac:dyDescent="0.3">
      <c r="D875" s="4"/>
      <c r="E875" s="4"/>
      <c r="G875" s="4"/>
      <c r="H875" s="4"/>
      <c r="I875" s="4"/>
      <c r="J875" s="4"/>
      <c r="K875" s="4"/>
    </row>
    <row r="876" spans="4:11" x14ac:dyDescent="0.3">
      <c r="D876" s="4"/>
      <c r="E876" s="4"/>
      <c r="G876" s="4"/>
      <c r="H876" s="4"/>
      <c r="I876" s="4"/>
      <c r="J876" s="4"/>
      <c r="K876" s="4"/>
    </row>
    <row r="877" spans="4:11" x14ac:dyDescent="0.3">
      <c r="D877" s="4"/>
      <c r="E877" s="4"/>
      <c r="G877" s="4"/>
      <c r="H877" s="4"/>
      <c r="I877" s="4"/>
      <c r="J877" s="4"/>
      <c r="K877" s="4"/>
    </row>
    <row r="878" spans="4:11" x14ac:dyDescent="0.3">
      <c r="D878" s="4"/>
      <c r="E878" s="4"/>
      <c r="G878" s="4"/>
      <c r="H878" s="4"/>
      <c r="I878" s="4"/>
      <c r="J878" s="4"/>
      <c r="K878" s="4"/>
    </row>
    <row r="879" spans="4:11" x14ac:dyDescent="0.3">
      <c r="D879" s="4"/>
      <c r="E879" s="4"/>
      <c r="G879" s="4"/>
      <c r="H879" s="4"/>
      <c r="I879" s="4"/>
      <c r="J879" s="4"/>
      <c r="K879" s="4"/>
    </row>
    <row r="880" spans="4:11" x14ac:dyDescent="0.3">
      <c r="D880" s="4"/>
      <c r="E880" s="4"/>
      <c r="G880" s="4"/>
      <c r="H880" s="4"/>
      <c r="I880" s="4"/>
      <c r="J880" s="4"/>
      <c r="K880" s="4"/>
    </row>
    <row r="881" spans="4:11" x14ac:dyDescent="0.3">
      <c r="D881" s="4"/>
      <c r="E881" s="4"/>
      <c r="G881" s="4"/>
      <c r="H881" s="4"/>
      <c r="I881" s="4"/>
      <c r="J881" s="4"/>
      <c r="K881" s="4"/>
    </row>
    <row r="882" spans="4:11" x14ac:dyDescent="0.3">
      <c r="D882" s="4"/>
      <c r="E882" s="4"/>
      <c r="G882" s="4"/>
      <c r="H882" s="4"/>
      <c r="I882" s="4"/>
      <c r="J882" s="4"/>
      <c r="K882" s="4"/>
    </row>
    <row r="883" spans="4:11" x14ac:dyDescent="0.3">
      <c r="D883" s="4"/>
      <c r="E883" s="4"/>
      <c r="G883" s="4"/>
      <c r="H883" s="4"/>
      <c r="I883" s="4"/>
      <c r="J883" s="4"/>
      <c r="K883" s="4"/>
    </row>
    <row r="884" spans="4:11" x14ac:dyDescent="0.3">
      <c r="D884" s="4"/>
      <c r="E884" s="4"/>
      <c r="G884" s="4"/>
      <c r="H884" s="4"/>
      <c r="I884" s="4"/>
      <c r="J884" s="4"/>
      <c r="K884" s="4"/>
    </row>
    <row r="885" spans="4:11" x14ac:dyDescent="0.3">
      <c r="D885" s="4"/>
      <c r="E885" s="4"/>
      <c r="G885" s="4"/>
      <c r="H885" s="4"/>
      <c r="I885" s="4"/>
      <c r="J885" s="4"/>
      <c r="K885" s="4"/>
    </row>
    <row r="886" spans="4:11" x14ac:dyDescent="0.3">
      <c r="D886" s="4"/>
      <c r="E886" s="4"/>
      <c r="G886" s="4"/>
      <c r="H886" s="4"/>
      <c r="I886" s="4"/>
      <c r="J886" s="4"/>
      <c r="K886" s="4"/>
    </row>
    <row r="887" spans="4:11" x14ac:dyDescent="0.3">
      <c r="D887" s="4"/>
      <c r="E887" s="4"/>
      <c r="G887" s="4"/>
      <c r="H887" s="4"/>
      <c r="I887" s="4"/>
      <c r="J887" s="4"/>
      <c r="K887" s="4"/>
    </row>
    <row r="888" spans="4:11" x14ac:dyDescent="0.3">
      <c r="D888" s="4"/>
      <c r="E888" s="4"/>
      <c r="G888" s="4"/>
      <c r="H888" s="4"/>
      <c r="I888" s="4"/>
      <c r="J888" s="4"/>
      <c r="K888" s="4"/>
    </row>
    <row r="889" spans="4:11" x14ac:dyDescent="0.3">
      <c r="D889" s="4"/>
      <c r="E889" s="4"/>
      <c r="G889" s="4"/>
      <c r="H889" s="4"/>
      <c r="I889" s="4"/>
      <c r="J889" s="4"/>
      <c r="K889" s="4"/>
    </row>
    <row r="890" spans="4:11" x14ac:dyDescent="0.3">
      <c r="D890" s="4"/>
      <c r="E890" s="4"/>
      <c r="G890" s="4"/>
      <c r="H890" s="4"/>
      <c r="I890" s="4"/>
      <c r="J890" s="4"/>
      <c r="K890" s="4"/>
    </row>
    <row r="891" spans="4:11" x14ac:dyDescent="0.3">
      <c r="D891" s="4"/>
      <c r="E891" s="4"/>
      <c r="G891" s="4"/>
      <c r="H891" s="4"/>
      <c r="I891" s="4"/>
      <c r="J891" s="4"/>
      <c r="K891" s="4"/>
    </row>
    <row r="892" spans="4:11" x14ac:dyDescent="0.3">
      <c r="D892" s="4"/>
      <c r="E892" s="4"/>
      <c r="G892" s="4"/>
      <c r="H892" s="4"/>
      <c r="I892" s="4"/>
      <c r="J892" s="4"/>
      <c r="K892" s="4"/>
    </row>
    <row r="893" spans="4:11" x14ac:dyDescent="0.3">
      <c r="D893" s="4"/>
      <c r="E893" s="4"/>
      <c r="G893" s="4"/>
      <c r="H893" s="4"/>
      <c r="I893" s="4"/>
      <c r="J893" s="4"/>
      <c r="K893" s="4"/>
    </row>
    <row r="894" spans="4:11" x14ac:dyDescent="0.3">
      <c r="D894" s="4"/>
      <c r="E894" s="4"/>
      <c r="G894" s="4"/>
      <c r="H894" s="4"/>
      <c r="I894" s="4"/>
      <c r="J894" s="4"/>
      <c r="K894" s="4"/>
    </row>
    <row r="895" spans="4:11" x14ac:dyDescent="0.3">
      <c r="D895" s="4"/>
      <c r="E895" s="4"/>
      <c r="G895" s="4"/>
      <c r="H895" s="4"/>
      <c r="I895" s="4"/>
      <c r="J895" s="4"/>
      <c r="K895" s="4"/>
    </row>
    <row r="896" spans="4:11" x14ac:dyDescent="0.3">
      <c r="D896" s="4"/>
      <c r="E896" s="4"/>
      <c r="G896" s="4"/>
      <c r="H896" s="4"/>
      <c r="I896" s="4"/>
      <c r="J896" s="4"/>
      <c r="K896" s="4"/>
    </row>
    <row r="897" spans="4:11" x14ac:dyDescent="0.3">
      <c r="D897" s="4"/>
      <c r="E897" s="4"/>
      <c r="G897" s="4"/>
      <c r="H897" s="4"/>
      <c r="I897" s="4"/>
      <c r="J897" s="4"/>
      <c r="K897" s="4"/>
    </row>
    <row r="898" spans="4:11" x14ac:dyDescent="0.3">
      <c r="D898" s="4"/>
      <c r="E898" s="4"/>
      <c r="G898" s="4"/>
      <c r="H898" s="4"/>
      <c r="I898" s="4"/>
      <c r="J898" s="4"/>
      <c r="K898" s="4"/>
    </row>
    <row r="899" spans="4:11" x14ac:dyDescent="0.3">
      <c r="D899" s="4"/>
      <c r="E899" s="4"/>
      <c r="G899" s="4"/>
      <c r="H899" s="4"/>
      <c r="I899" s="4"/>
      <c r="J899" s="4"/>
      <c r="K899" s="4"/>
    </row>
    <row r="900" spans="4:11" x14ac:dyDescent="0.3">
      <c r="D900" s="4"/>
      <c r="E900" s="4"/>
      <c r="G900" s="4"/>
      <c r="H900" s="4"/>
      <c r="I900" s="4"/>
      <c r="J900" s="4"/>
      <c r="K900" s="4"/>
    </row>
    <row r="901" spans="4:11" x14ac:dyDescent="0.3">
      <c r="D901" s="4"/>
      <c r="E901" s="4"/>
      <c r="G901" s="4"/>
      <c r="H901" s="4"/>
      <c r="I901" s="4"/>
      <c r="J901" s="4"/>
      <c r="K901" s="4"/>
    </row>
    <row r="902" spans="4:11" x14ac:dyDescent="0.3">
      <c r="D902" s="4"/>
      <c r="E902" s="4"/>
      <c r="G902" s="4"/>
      <c r="H902" s="4"/>
      <c r="I902" s="4"/>
      <c r="J902" s="4"/>
      <c r="K902" s="4"/>
    </row>
    <row r="903" spans="4:11" x14ac:dyDescent="0.3">
      <c r="D903" s="4"/>
      <c r="E903" s="4"/>
      <c r="G903" s="4"/>
      <c r="H903" s="4"/>
      <c r="I903" s="4"/>
      <c r="J903" s="4"/>
      <c r="K903" s="4"/>
    </row>
    <row r="904" spans="4:11" x14ac:dyDescent="0.3">
      <c r="D904" s="4"/>
      <c r="E904" s="4"/>
      <c r="G904" s="4"/>
      <c r="H904" s="4"/>
      <c r="I904" s="4"/>
      <c r="J904" s="4"/>
      <c r="K904" s="4"/>
    </row>
    <row r="905" spans="4:11" x14ac:dyDescent="0.3">
      <c r="D905" s="4"/>
      <c r="E905" s="4"/>
      <c r="G905" s="4"/>
      <c r="H905" s="4"/>
      <c r="I905" s="4"/>
      <c r="J905" s="4"/>
      <c r="K905" s="4"/>
    </row>
    <row r="906" spans="4:11" x14ac:dyDescent="0.3">
      <c r="D906" s="4"/>
      <c r="E906" s="4"/>
      <c r="G906" s="4"/>
      <c r="H906" s="4"/>
      <c r="I906" s="4"/>
      <c r="J906" s="4"/>
      <c r="K906" s="4"/>
    </row>
    <row r="907" spans="4:11" x14ac:dyDescent="0.3">
      <c r="D907" s="4"/>
      <c r="E907" s="4"/>
      <c r="G907" s="4"/>
      <c r="H907" s="4"/>
      <c r="I907" s="4"/>
      <c r="J907" s="4"/>
      <c r="K907" s="4"/>
    </row>
    <row r="908" spans="4:11" x14ac:dyDescent="0.3">
      <c r="D908" s="4"/>
      <c r="E908" s="4"/>
      <c r="G908" s="4"/>
      <c r="H908" s="4"/>
      <c r="I908" s="4"/>
      <c r="J908" s="4"/>
      <c r="K908" s="4"/>
    </row>
    <row r="909" spans="4:11" x14ac:dyDescent="0.3">
      <c r="D909" s="4"/>
      <c r="E909" s="4"/>
      <c r="G909" s="4"/>
      <c r="H909" s="4"/>
      <c r="I909" s="4"/>
      <c r="J909" s="4"/>
      <c r="K909" s="4"/>
    </row>
    <row r="910" spans="4:11" x14ac:dyDescent="0.3">
      <c r="D910" s="4"/>
      <c r="E910" s="4"/>
      <c r="G910" s="4"/>
      <c r="H910" s="4"/>
      <c r="I910" s="4"/>
      <c r="J910" s="4"/>
      <c r="K910" s="4"/>
    </row>
    <row r="911" spans="4:11" x14ac:dyDescent="0.3">
      <c r="D911" s="4"/>
      <c r="E911" s="4"/>
      <c r="G911" s="4"/>
      <c r="H911" s="4"/>
      <c r="I911" s="4"/>
      <c r="J911" s="4"/>
      <c r="K911" s="4"/>
    </row>
    <row r="912" spans="4:11" x14ac:dyDescent="0.3">
      <c r="D912" s="4"/>
      <c r="E912" s="4"/>
      <c r="G912" s="4"/>
      <c r="H912" s="4"/>
      <c r="I912" s="4"/>
      <c r="J912" s="4"/>
      <c r="K912" s="4"/>
    </row>
    <row r="913" spans="4:11" x14ac:dyDescent="0.3">
      <c r="D913" s="4"/>
      <c r="E913" s="4"/>
      <c r="G913" s="4"/>
      <c r="H913" s="4"/>
      <c r="I913" s="4"/>
      <c r="J913" s="4"/>
      <c r="K913" s="4"/>
    </row>
    <row r="914" spans="4:11" x14ac:dyDescent="0.3">
      <c r="D914" s="4"/>
      <c r="E914" s="4"/>
      <c r="G914" s="4"/>
      <c r="H914" s="4"/>
      <c r="I914" s="4"/>
      <c r="J914" s="4"/>
      <c r="K914" s="4"/>
    </row>
    <row r="915" spans="4:11" x14ac:dyDescent="0.3">
      <c r="D915" s="4"/>
      <c r="E915" s="4"/>
      <c r="G915" s="4"/>
      <c r="H915" s="4"/>
      <c r="I915" s="4"/>
      <c r="J915" s="4"/>
      <c r="K915" s="4"/>
    </row>
    <row r="916" spans="4:11" x14ac:dyDescent="0.3">
      <c r="D916" s="4"/>
      <c r="E916" s="4"/>
      <c r="G916" s="4"/>
      <c r="H916" s="4"/>
      <c r="I916" s="4"/>
      <c r="J916" s="4"/>
      <c r="K916" s="4"/>
    </row>
    <row r="917" spans="4:11" x14ac:dyDescent="0.3">
      <c r="D917" s="4"/>
      <c r="E917" s="4"/>
      <c r="G917" s="4"/>
      <c r="H917" s="4"/>
      <c r="I917" s="4"/>
      <c r="J917" s="4"/>
      <c r="K917" s="4"/>
    </row>
    <row r="918" spans="4:11" x14ac:dyDescent="0.3">
      <c r="D918" s="4"/>
      <c r="E918" s="4"/>
      <c r="G918" s="4"/>
      <c r="H918" s="4"/>
      <c r="I918" s="4"/>
      <c r="J918" s="4"/>
      <c r="K918" s="4"/>
    </row>
    <row r="919" spans="4:11" x14ac:dyDescent="0.3">
      <c r="D919" s="4"/>
      <c r="E919" s="4"/>
      <c r="G919" s="4"/>
      <c r="H919" s="4"/>
      <c r="I919" s="4"/>
      <c r="J919" s="4"/>
      <c r="K919" s="4"/>
    </row>
    <row r="920" spans="4:11" x14ac:dyDescent="0.3">
      <c r="D920" s="4"/>
      <c r="E920" s="4"/>
      <c r="G920" s="4"/>
      <c r="H920" s="4"/>
      <c r="I920" s="4"/>
      <c r="J920" s="4"/>
      <c r="K920" s="4"/>
    </row>
    <row r="921" spans="4:11" x14ac:dyDescent="0.3">
      <c r="D921" s="4"/>
      <c r="E921" s="4"/>
      <c r="G921" s="4"/>
      <c r="H921" s="4"/>
      <c r="I921" s="4"/>
      <c r="J921" s="4"/>
      <c r="K921" s="4"/>
    </row>
    <row r="922" spans="4:11" x14ac:dyDescent="0.3">
      <c r="D922" s="4"/>
      <c r="E922" s="4"/>
      <c r="G922" s="4"/>
      <c r="H922" s="4"/>
      <c r="I922" s="4"/>
      <c r="J922" s="4"/>
      <c r="K922" s="4"/>
    </row>
    <row r="923" spans="4:11" x14ac:dyDescent="0.3">
      <c r="D923" s="4"/>
      <c r="E923" s="4"/>
      <c r="G923" s="4"/>
      <c r="H923" s="4"/>
      <c r="I923" s="4"/>
      <c r="J923" s="4"/>
      <c r="K923" s="4"/>
    </row>
    <row r="924" spans="4:11" x14ac:dyDescent="0.3">
      <c r="D924" s="4"/>
      <c r="E924" s="4"/>
      <c r="G924" s="4"/>
      <c r="H924" s="4"/>
      <c r="I924" s="4"/>
      <c r="J924" s="4"/>
      <c r="K924" s="4"/>
    </row>
    <row r="925" spans="4:11" x14ac:dyDescent="0.3">
      <c r="D925" s="4"/>
      <c r="E925" s="4"/>
      <c r="G925" s="4"/>
      <c r="H925" s="4"/>
      <c r="I925" s="4"/>
      <c r="J925" s="4"/>
      <c r="K925" s="4"/>
    </row>
    <row r="926" spans="4:11" x14ac:dyDescent="0.3">
      <c r="D926" s="4"/>
      <c r="E926" s="4"/>
      <c r="G926" s="4"/>
      <c r="H926" s="4"/>
      <c r="I926" s="4"/>
      <c r="J926" s="4"/>
      <c r="K926" s="4"/>
    </row>
    <row r="927" spans="4:11" x14ac:dyDescent="0.3">
      <c r="D927" s="4"/>
      <c r="E927" s="4"/>
      <c r="G927" s="4"/>
      <c r="H927" s="4"/>
      <c r="I927" s="4"/>
      <c r="J927" s="4"/>
      <c r="K927" s="4"/>
    </row>
    <row r="928" spans="4:11" x14ac:dyDescent="0.3">
      <c r="D928" s="4"/>
      <c r="E928" s="4"/>
      <c r="G928" s="4"/>
      <c r="H928" s="4"/>
      <c r="I928" s="4"/>
      <c r="J928" s="4"/>
      <c r="K928" s="4"/>
    </row>
    <row r="929" spans="4:11" x14ac:dyDescent="0.3">
      <c r="D929" s="4"/>
      <c r="E929" s="4"/>
      <c r="G929" s="4"/>
      <c r="H929" s="4"/>
      <c r="I929" s="4"/>
      <c r="J929" s="4"/>
      <c r="K929" s="4"/>
    </row>
    <row r="930" spans="4:11" x14ac:dyDescent="0.3">
      <c r="D930" s="4"/>
      <c r="E930" s="4"/>
      <c r="G930" s="4"/>
      <c r="H930" s="4"/>
      <c r="I930" s="4"/>
      <c r="J930" s="4"/>
      <c r="K930" s="4"/>
    </row>
    <row r="931" spans="4:11" x14ac:dyDescent="0.3">
      <c r="D931" s="4"/>
      <c r="E931" s="4"/>
      <c r="G931" s="4"/>
      <c r="H931" s="4"/>
      <c r="I931" s="4"/>
      <c r="J931" s="4"/>
      <c r="K931" s="4"/>
    </row>
    <row r="932" spans="4:11" x14ac:dyDescent="0.3">
      <c r="D932" s="4"/>
      <c r="E932" s="4"/>
      <c r="G932" s="4"/>
      <c r="H932" s="4"/>
      <c r="I932" s="4"/>
      <c r="J932" s="4"/>
      <c r="K932" s="4"/>
    </row>
    <row r="933" spans="4:11" x14ac:dyDescent="0.3">
      <c r="D933" s="4"/>
      <c r="E933" s="4"/>
      <c r="G933" s="4"/>
      <c r="H933" s="4"/>
      <c r="I933" s="4"/>
      <c r="J933" s="4"/>
      <c r="K933" s="4"/>
    </row>
    <row r="934" spans="4:11" x14ac:dyDescent="0.3">
      <c r="D934" s="4"/>
      <c r="E934" s="4"/>
      <c r="G934" s="4"/>
      <c r="H934" s="4"/>
      <c r="I934" s="4"/>
      <c r="J934" s="4"/>
      <c r="K934" s="4"/>
    </row>
    <row r="935" spans="4:11" x14ac:dyDescent="0.3">
      <c r="D935" s="4"/>
      <c r="E935" s="4"/>
      <c r="G935" s="4"/>
      <c r="H935" s="4"/>
      <c r="I935" s="4"/>
      <c r="J935" s="4"/>
      <c r="K935" s="4"/>
    </row>
    <row r="936" spans="4:11" x14ac:dyDescent="0.3">
      <c r="D936" s="4"/>
      <c r="E936" s="4"/>
      <c r="G936" s="4"/>
      <c r="H936" s="4"/>
      <c r="I936" s="4"/>
      <c r="J936" s="4"/>
      <c r="K936" s="4"/>
    </row>
    <row r="937" spans="4:11" x14ac:dyDescent="0.3">
      <c r="D937" s="4"/>
      <c r="E937" s="4"/>
      <c r="G937" s="4"/>
      <c r="H937" s="4"/>
      <c r="I937" s="4"/>
      <c r="J937" s="4"/>
      <c r="K937" s="4"/>
    </row>
    <row r="938" spans="4:11" x14ac:dyDescent="0.3">
      <c r="D938" s="4"/>
      <c r="E938" s="4"/>
      <c r="G938" s="4"/>
      <c r="H938" s="4"/>
      <c r="I938" s="4"/>
      <c r="J938" s="4"/>
      <c r="K938" s="4"/>
    </row>
    <row r="939" spans="4:11" x14ac:dyDescent="0.3">
      <c r="D939" s="4"/>
      <c r="E939" s="4"/>
      <c r="G939" s="4"/>
      <c r="H939" s="4"/>
      <c r="I939" s="4"/>
      <c r="J939" s="4"/>
      <c r="K939" s="4"/>
    </row>
    <row r="940" spans="4:11" x14ac:dyDescent="0.3">
      <c r="D940" s="4"/>
      <c r="E940" s="4"/>
      <c r="G940" s="4"/>
      <c r="H940" s="4"/>
      <c r="I940" s="4"/>
      <c r="J940" s="4"/>
      <c r="K940" s="4"/>
    </row>
    <row r="941" spans="4:11" x14ac:dyDescent="0.3">
      <c r="D941" s="4"/>
      <c r="E941" s="4"/>
      <c r="G941" s="4"/>
      <c r="H941" s="4"/>
      <c r="I941" s="4"/>
      <c r="J941" s="4"/>
      <c r="K941" s="4"/>
    </row>
    <row r="942" spans="4:11" x14ac:dyDescent="0.3">
      <c r="D942" s="4"/>
      <c r="E942" s="4"/>
      <c r="G942" s="4"/>
      <c r="H942" s="4"/>
      <c r="I942" s="4"/>
      <c r="J942" s="4"/>
      <c r="K942" s="4"/>
    </row>
    <row r="943" spans="4:11" x14ac:dyDescent="0.3">
      <c r="D943" s="4"/>
      <c r="E943" s="4"/>
      <c r="G943" s="4"/>
      <c r="H943" s="4"/>
      <c r="I943" s="4"/>
      <c r="J943" s="4"/>
      <c r="K943" s="4"/>
    </row>
    <row r="944" spans="4:11" x14ac:dyDescent="0.3">
      <c r="D944" s="4"/>
      <c r="E944" s="4"/>
      <c r="G944" s="4"/>
      <c r="H944" s="4"/>
      <c r="I944" s="4"/>
      <c r="J944" s="4"/>
      <c r="K944" s="4"/>
    </row>
    <row r="945" spans="4:11" x14ac:dyDescent="0.3">
      <c r="D945" s="4"/>
      <c r="E945" s="4"/>
      <c r="G945" s="4"/>
      <c r="H945" s="4"/>
      <c r="I945" s="4"/>
      <c r="J945" s="4"/>
      <c r="K945" s="4"/>
    </row>
    <row r="946" spans="4:11" x14ac:dyDescent="0.3">
      <c r="D946" s="4"/>
      <c r="E946" s="4"/>
      <c r="G946" s="4"/>
      <c r="H946" s="4"/>
      <c r="I946" s="4"/>
      <c r="J946" s="4"/>
      <c r="K946" s="4"/>
    </row>
    <row r="947" spans="4:11" x14ac:dyDescent="0.3">
      <c r="D947" s="4"/>
      <c r="E947" s="4"/>
      <c r="G947" s="4"/>
      <c r="H947" s="4"/>
      <c r="I947" s="4"/>
      <c r="J947" s="4"/>
      <c r="K947" s="4"/>
    </row>
    <row r="948" spans="4:11" x14ac:dyDescent="0.3">
      <c r="D948" s="4"/>
      <c r="E948" s="4"/>
      <c r="G948" s="4"/>
      <c r="H948" s="4"/>
      <c r="I948" s="4"/>
      <c r="J948" s="4"/>
      <c r="K948" s="4"/>
    </row>
    <row r="949" spans="4:11" x14ac:dyDescent="0.3">
      <c r="D949" s="4"/>
      <c r="E949" s="4"/>
      <c r="G949" s="4"/>
      <c r="H949" s="4"/>
      <c r="I949" s="4"/>
      <c r="J949" s="4"/>
      <c r="K949" s="4"/>
    </row>
    <row r="950" spans="4:11" x14ac:dyDescent="0.3">
      <c r="D950" s="4"/>
      <c r="E950" s="4"/>
      <c r="G950" s="4"/>
      <c r="H950" s="4"/>
      <c r="I950" s="4"/>
      <c r="J950" s="4"/>
      <c r="K950" s="4"/>
    </row>
    <row r="951" spans="4:11" x14ac:dyDescent="0.3">
      <c r="D951" s="4"/>
      <c r="E951" s="4"/>
      <c r="G951" s="4"/>
      <c r="H951" s="4"/>
      <c r="I951" s="4"/>
      <c r="J951" s="4"/>
      <c r="K951" s="4"/>
    </row>
    <row r="952" spans="4:11" x14ac:dyDescent="0.3">
      <c r="D952" s="4"/>
      <c r="E952" s="4"/>
      <c r="G952" s="4"/>
      <c r="H952" s="4"/>
      <c r="I952" s="4"/>
      <c r="J952" s="4"/>
      <c r="K952" s="4"/>
    </row>
    <row r="953" spans="4:11" x14ac:dyDescent="0.3">
      <c r="D953" s="4"/>
      <c r="E953" s="4"/>
      <c r="G953" s="4"/>
      <c r="H953" s="4"/>
      <c r="I953" s="4"/>
      <c r="J953" s="4"/>
      <c r="K953" s="4"/>
    </row>
    <row r="954" spans="4:11" x14ac:dyDescent="0.3">
      <c r="D954" s="4"/>
      <c r="E954" s="4"/>
      <c r="G954" s="4"/>
      <c r="H954" s="4"/>
      <c r="I954" s="4"/>
      <c r="J954" s="4"/>
      <c r="K954" s="4"/>
    </row>
    <row r="955" spans="4:11" x14ac:dyDescent="0.3">
      <c r="D955" s="4"/>
      <c r="E955" s="4"/>
      <c r="G955" s="4"/>
      <c r="H955" s="4"/>
      <c r="I955" s="4"/>
      <c r="J955" s="4"/>
      <c r="K955" s="4"/>
    </row>
    <row r="956" spans="4:11" x14ac:dyDescent="0.3">
      <c r="D956" s="4"/>
      <c r="E956" s="4"/>
      <c r="G956" s="4"/>
      <c r="H956" s="4"/>
      <c r="I956" s="4"/>
      <c r="J956" s="4"/>
      <c r="K956" s="4"/>
    </row>
    <row r="957" spans="4:11" x14ac:dyDescent="0.3">
      <c r="D957" s="4"/>
      <c r="E957" s="4"/>
      <c r="G957" s="4"/>
      <c r="H957" s="4"/>
      <c r="I957" s="4"/>
      <c r="J957" s="4"/>
      <c r="K957" s="4"/>
    </row>
    <row r="958" spans="4:11" x14ac:dyDescent="0.3">
      <c r="D958" s="4"/>
      <c r="E958" s="4"/>
      <c r="G958" s="4"/>
      <c r="H958" s="4"/>
      <c r="I958" s="4"/>
      <c r="J958" s="4"/>
      <c r="K958" s="4"/>
    </row>
    <row r="959" spans="4:11" x14ac:dyDescent="0.3">
      <c r="D959" s="4"/>
      <c r="E959" s="4"/>
      <c r="G959" s="4"/>
      <c r="H959" s="4"/>
      <c r="I959" s="4"/>
      <c r="J959" s="4"/>
      <c r="K959" s="4"/>
    </row>
    <row r="960" spans="4:11" x14ac:dyDescent="0.3">
      <c r="D960" s="4"/>
      <c r="E960" s="4"/>
      <c r="G960" s="4"/>
      <c r="H960" s="4"/>
      <c r="I960" s="4"/>
      <c r="J960" s="4"/>
      <c r="K960" s="4"/>
    </row>
    <row r="961" spans="4:11" x14ac:dyDescent="0.3">
      <c r="D961" s="4"/>
      <c r="E961" s="4"/>
      <c r="G961" s="4"/>
      <c r="H961" s="4"/>
      <c r="I961" s="4"/>
      <c r="J961" s="4"/>
      <c r="K961" s="4"/>
    </row>
    <row r="962" spans="4:11" x14ac:dyDescent="0.3">
      <c r="D962" s="4"/>
      <c r="E962" s="4"/>
      <c r="G962" s="4"/>
      <c r="H962" s="4"/>
      <c r="I962" s="4"/>
      <c r="J962" s="4"/>
      <c r="K962" s="4"/>
    </row>
    <row r="963" spans="4:11" x14ac:dyDescent="0.3">
      <c r="D963" s="4"/>
      <c r="E963" s="4"/>
      <c r="G963" s="4"/>
      <c r="H963" s="4"/>
      <c r="I963" s="4"/>
      <c r="J963" s="4"/>
      <c r="K963" s="4"/>
    </row>
    <row r="964" spans="4:11" x14ac:dyDescent="0.3">
      <c r="D964" s="4"/>
      <c r="E964" s="4"/>
      <c r="G964" s="4"/>
      <c r="H964" s="4"/>
      <c r="I964" s="4"/>
      <c r="J964" s="4"/>
      <c r="K964" s="4"/>
    </row>
    <row r="965" spans="4:11" x14ac:dyDescent="0.3">
      <c r="D965" s="4"/>
      <c r="E965" s="4"/>
      <c r="G965" s="4"/>
      <c r="H965" s="4"/>
      <c r="I965" s="4"/>
      <c r="J965" s="4"/>
      <c r="K965" s="4"/>
    </row>
    <row r="966" spans="4:11" x14ac:dyDescent="0.3">
      <c r="D966" s="4"/>
      <c r="E966" s="4"/>
      <c r="G966" s="4"/>
      <c r="H966" s="4"/>
      <c r="I966" s="4"/>
      <c r="J966" s="4"/>
      <c r="K966" s="4"/>
    </row>
    <row r="967" spans="4:11" x14ac:dyDescent="0.3">
      <c r="D967" s="4"/>
      <c r="E967" s="4"/>
      <c r="G967" s="4"/>
      <c r="H967" s="4"/>
      <c r="I967" s="4"/>
      <c r="J967" s="4"/>
      <c r="K967" s="4"/>
    </row>
    <row r="968" spans="4:11" x14ac:dyDescent="0.3">
      <c r="D968" s="4"/>
      <c r="E968" s="4"/>
      <c r="G968" s="4"/>
      <c r="H968" s="4"/>
      <c r="I968" s="4"/>
      <c r="J968" s="4"/>
      <c r="K968" s="4"/>
    </row>
    <row r="969" spans="4:11" x14ac:dyDescent="0.3">
      <c r="D969" s="4"/>
      <c r="E969" s="4"/>
      <c r="G969" s="4"/>
      <c r="H969" s="4"/>
      <c r="I969" s="4"/>
      <c r="J969" s="4"/>
      <c r="K969" s="4"/>
    </row>
    <row r="970" spans="4:11" x14ac:dyDescent="0.3">
      <c r="D970" s="4"/>
      <c r="E970" s="4"/>
      <c r="G970" s="4"/>
      <c r="H970" s="4"/>
      <c r="I970" s="4"/>
      <c r="J970" s="4"/>
      <c r="K970" s="4"/>
    </row>
    <row r="971" spans="4:11" x14ac:dyDescent="0.3">
      <c r="D971" s="4"/>
      <c r="E971" s="4"/>
      <c r="G971" s="4"/>
      <c r="H971" s="4"/>
      <c r="I971" s="4"/>
      <c r="J971" s="4"/>
      <c r="K971" s="4"/>
    </row>
    <row r="972" spans="4:11" x14ac:dyDescent="0.3">
      <c r="D972" s="4"/>
      <c r="E972" s="4"/>
      <c r="G972" s="4"/>
      <c r="H972" s="4"/>
      <c r="I972" s="4"/>
      <c r="J972" s="4"/>
      <c r="K972" s="4"/>
    </row>
    <row r="973" spans="4:11" x14ac:dyDescent="0.3">
      <c r="D973" s="4"/>
      <c r="E973" s="4"/>
      <c r="G973" s="4"/>
      <c r="H973" s="4"/>
      <c r="I973" s="4"/>
      <c r="J973" s="4"/>
      <c r="K973" s="4"/>
    </row>
    <row r="974" spans="4:11" x14ac:dyDescent="0.3">
      <c r="D974" s="4"/>
      <c r="E974" s="4"/>
      <c r="G974" s="4"/>
      <c r="H974" s="4"/>
      <c r="I974" s="4"/>
      <c r="J974" s="4"/>
      <c r="K974" s="4"/>
    </row>
    <row r="975" spans="4:11" x14ac:dyDescent="0.3">
      <c r="D975" s="4"/>
      <c r="E975" s="4"/>
      <c r="G975" s="4"/>
      <c r="H975" s="4"/>
      <c r="I975" s="4"/>
      <c r="J975" s="4"/>
      <c r="K975" s="4"/>
    </row>
    <row r="976" spans="4:11" x14ac:dyDescent="0.3">
      <c r="D976" s="4"/>
      <c r="E976" s="4"/>
      <c r="G976" s="4"/>
      <c r="H976" s="4"/>
      <c r="I976" s="4"/>
      <c r="J976" s="4"/>
      <c r="K976" s="4"/>
    </row>
    <row r="977" spans="4:11" x14ac:dyDescent="0.3">
      <c r="D977" s="4"/>
      <c r="E977" s="4"/>
      <c r="G977" s="4"/>
      <c r="H977" s="4"/>
      <c r="I977" s="4"/>
      <c r="J977" s="4"/>
      <c r="K977" s="4"/>
    </row>
    <row r="978" spans="4:11" x14ac:dyDescent="0.3">
      <c r="D978" s="4"/>
      <c r="E978" s="4"/>
      <c r="G978" s="4"/>
      <c r="H978" s="4"/>
      <c r="I978" s="4"/>
      <c r="J978" s="4"/>
      <c r="K978" s="4"/>
    </row>
    <row r="979" spans="4:11" x14ac:dyDescent="0.3">
      <c r="D979" s="4"/>
      <c r="E979" s="4"/>
      <c r="G979" s="4"/>
      <c r="H979" s="4"/>
      <c r="I979" s="4"/>
      <c r="J979" s="4"/>
      <c r="K979" s="4"/>
    </row>
    <row r="980" spans="4:11" x14ac:dyDescent="0.3">
      <c r="D980" s="4"/>
      <c r="E980" s="4"/>
      <c r="G980" s="4"/>
      <c r="H980" s="4"/>
      <c r="I980" s="4"/>
      <c r="J980" s="4"/>
      <c r="K980" s="4"/>
    </row>
    <row r="981" spans="4:11" x14ac:dyDescent="0.3">
      <c r="D981" s="4"/>
      <c r="E981" s="4"/>
      <c r="G981" s="4"/>
      <c r="H981" s="4"/>
      <c r="I981" s="4"/>
      <c r="J981" s="4"/>
      <c r="K981" s="4"/>
    </row>
    <row r="982" spans="4:11" x14ac:dyDescent="0.3">
      <c r="D982" s="4"/>
      <c r="E982" s="4"/>
      <c r="G982" s="4"/>
      <c r="H982" s="4"/>
      <c r="I982" s="4"/>
      <c r="J982" s="4"/>
      <c r="K982" s="4"/>
    </row>
    <row r="983" spans="4:11" x14ac:dyDescent="0.3">
      <c r="D983" s="4"/>
      <c r="E983" s="4"/>
      <c r="G983" s="4"/>
      <c r="H983" s="4"/>
      <c r="I983" s="4"/>
      <c r="J983" s="4"/>
      <c r="K983" s="4"/>
    </row>
    <row r="984" spans="4:11" x14ac:dyDescent="0.3">
      <c r="D984" s="4"/>
      <c r="E984" s="4"/>
      <c r="G984" s="4"/>
      <c r="H984" s="4"/>
      <c r="I984" s="4"/>
      <c r="J984" s="4"/>
      <c r="K984" s="4"/>
    </row>
    <row r="985" spans="4:11" x14ac:dyDescent="0.3">
      <c r="D985" s="4"/>
      <c r="E985" s="4"/>
      <c r="G985" s="4"/>
      <c r="H985" s="4"/>
      <c r="I985" s="4"/>
      <c r="J985" s="4"/>
      <c r="K985" s="4"/>
    </row>
    <row r="986" spans="4:11" x14ac:dyDescent="0.3">
      <c r="D986" s="4"/>
      <c r="E986" s="4"/>
      <c r="G986" s="4"/>
      <c r="H986" s="4"/>
      <c r="I986" s="4"/>
      <c r="J986" s="4"/>
      <c r="K986" s="4"/>
    </row>
    <row r="987" spans="4:11" x14ac:dyDescent="0.3">
      <c r="D987" s="4"/>
      <c r="E987" s="4"/>
      <c r="G987" s="4"/>
      <c r="H987" s="4"/>
      <c r="I987" s="4"/>
      <c r="J987" s="4"/>
      <c r="K987" s="4"/>
    </row>
    <row r="988" spans="4:11" x14ac:dyDescent="0.3">
      <c r="D988" s="4"/>
      <c r="E988" s="4"/>
      <c r="G988" s="4"/>
      <c r="H988" s="4"/>
      <c r="I988" s="4"/>
      <c r="J988" s="4"/>
      <c r="K988" s="4"/>
    </row>
    <row r="989" spans="4:11" x14ac:dyDescent="0.3">
      <c r="D989" s="4"/>
      <c r="E989" s="4"/>
      <c r="G989" s="4"/>
      <c r="H989" s="4"/>
      <c r="I989" s="4"/>
      <c r="J989" s="4"/>
      <c r="K989" s="4"/>
    </row>
    <row r="990" spans="4:11" x14ac:dyDescent="0.3">
      <c r="D990" s="4"/>
      <c r="E990" s="4"/>
      <c r="G990" s="4"/>
      <c r="H990" s="4"/>
      <c r="I990" s="4"/>
      <c r="J990" s="4"/>
      <c r="K990" s="4"/>
    </row>
    <row r="991" spans="4:11" x14ac:dyDescent="0.3">
      <c r="D991" s="4"/>
      <c r="E991" s="4"/>
      <c r="G991" s="4"/>
      <c r="H991" s="4"/>
      <c r="I991" s="4"/>
      <c r="J991" s="4"/>
      <c r="K991" s="4"/>
    </row>
    <row r="992" spans="4:11" x14ac:dyDescent="0.3">
      <c r="D992" s="4"/>
      <c r="E992" s="4"/>
      <c r="G992" s="4"/>
      <c r="H992" s="4"/>
      <c r="I992" s="4"/>
      <c r="J992" s="4"/>
      <c r="K992" s="4"/>
    </row>
    <row r="993" spans="4:11" x14ac:dyDescent="0.3">
      <c r="D993" s="4"/>
      <c r="E993" s="4"/>
      <c r="G993" s="4"/>
      <c r="H993" s="4"/>
      <c r="I993" s="4"/>
      <c r="J993" s="4"/>
      <c r="K993" s="4"/>
    </row>
    <row r="994" spans="4:11" x14ac:dyDescent="0.3">
      <c r="D994" s="4"/>
      <c r="E994" s="4"/>
      <c r="G994" s="4"/>
      <c r="H994" s="4"/>
      <c r="I994" s="4"/>
      <c r="J994" s="4"/>
      <c r="K994" s="4"/>
    </row>
    <row r="995" spans="4:11" x14ac:dyDescent="0.3">
      <c r="D995" s="4"/>
      <c r="E995" s="4"/>
      <c r="G995" s="4"/>
      <c r="H995" s="4"/>
      <c r="I995" s="4"/>
      <c r="J995" s="4"/>
      <c r="K995" s="4"/>
    </row>
    <row r="996" spans="4:11" x14ac:dyDescent="0.3">
      <c r="D996" s="4"/>
      <c r="E996" s="4"/>
      <c r="G996" s="4"/>
      <c r="H996" s="4"/>
      <c r="I996" s="4"/>
      <c r="J996" s="4"/>
      <c r="K996" s="4"/>
    </row>
    <row r="997" spans="4:11" x14ac:dyDescent="0.3">
      <c r="D997" s="4"/>
      <c r="E997" s="4"/>
      <c r="G997" s="4"/>
      <c r="H997" s="4"/>
      <c r="I997" s="4"/>
      <c r="J997" s="4"/>
      <c r="K997" s="4"/>
    </row>
    <row r="998" spans="4:11" x14ac:dyDescent="0.3">
      <c r="D998" s="4"/>
      <c r="E998" s="4"/>
      <c r="G998" s="4"/>
      <c r="H998" s="4"/>
      <c r="I998" s="4"/>
      <c r="J998" s="4"/>
      <c r="K998" s="4"/>
    </row>
    <row r="999" spans="4:11" x14ac:dyDescent="0.3">
      <c r="D999" s="4"/>
      <c r="E999" s="4"/>
      <c r="G999" s="4"/>
      <c r="H999" s="4"/>
      <c r="I999" s="4"/>
      <c r="J999" s="4"/>
      <c r="K999" s="4"/>
    </row>
    <row r="1000" spans="4:11" x14ac:dyDescent="0.3">
      <c r="D1000" s="4"/>
      <c r="E1000" s="4"/>
      <c r="G1000" s="4"/>
      <c r="H1000" s="4"/>
      <c r="I1000" s="4"/>
      <c r="J1000" s="4"/>
      <c r="K1000" s="4"/>
    </row>
    <row r="1001" spans="4:11" x14ac:dyDescent="0.3">
      <c r="D1001" s="4"/>
      <c r="E1001" s="4"/>
      <c r="G1001" s="4"/>
      <c r="H1001" s="4"/>
      <c r="I1001" s="4"/>
      <c r="J1001" s="4"/>
      <c r="K1001" s="4"/>
    </row>
    <row r="1002" spans="4:11" x14ac:dyDescent="0.3">
      <c r="D1002" s="4"/>
      <c r="E1002" s="4"/>
      <c r="G1002" s="4"/>
      <c r="H1002" s="4"/>
      <c r="I1002" s="4"/>
      <c r="J1002" s="4"/>
      <c r="K1002" s="4"/>
    </row>
    <row r="1003" spans="4:11" x14ac:dyDescent="0.3">
      <c r="D1003" s="4"/>
      <c r="E1003" s="4"/>
      <c r="G1003" s="4"/>
      <c r="H1003" s="4"/>
      <c r="I1003" s="4"/>
      <c r="J1003" s="4"/>
      <c r="K1003" s="4"/>
    </row>
    <row r="1004" spans="4:11" x14ac:dyDescent="0.3">
      <c r="D1004" s="4"/>
      <c r="E1004" s="4"/>
      <c r="G1004" s="4"/>
      <c r="H1004" s="4"/>
      <c r="I1004" s="4"/>
      <c r="J1004" s="4"/>
      <c r="K1004" s="4"/>
    </row>
    <row r="1005" spans="4:11" x14ac:dyDescent="0.3">
      <c r="D1005" s="4"/>
      <c r="E1005" s="4"/>
      <c r="G1005" s="4"/>
      <c r="H1005" s="4"/>
      <c r="I1005" s="4"/>
      <c r="J1005" s="4"/>
      <c r="K1005" s="4"/>
    </row>
    <row r="1006" spans="4:11" x14ac:dyDescent="0.3">
      <c r="D1006" s="4"/>
      <c r="E1006" s="4"/>
      <c r="G1006" s="4"/>
      <c r="H1006" s="4"/>
      <c r="I1006" s="4"/>
      <c r="J1006" s="4"/>
      <c r="K1006" s="4"/>
    </row>
    <row r="1007" spans="4:11" x14ac:dyDescent="0.3">
      <c r="D1007" s="4"/>
      <c r="E1007" s="4"/>
      <c r="G1007" s="4"/>
      <c r="H1007" s="4"/>
      <c r="I1007" s="4"/>
      <c r="J1007" s="4"/>
      <c r="K1007" s="4"/>
    </row>
  </sheetData>
  <sortState ref="A8:O1007">
    <sortCondition ref="G8:G1007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8"/>
  <sheetViews>
    <sheetView zoomScale="55" zoomScaleNormal="55" workbookViewId="0">
      <selection activeCell="W42" sqref="W42"/>
    </sheetView>
  </sheetViews>
  <sheetFormatPr defaultRowHeight="14.4" x14ac:dyDescent="0.3"/>
  <cols>
    <col min="6" max="6" width="8.109375" style="8" customWidth="1"/>
    <col min="7" max="9" width="15" customWidth="1"/>
    <col min="10" max="10" width="16.5546875" customWidth="1"/>
    <col min="11" max="11" width="16.6640625" customWidth="1"/>
    <col min="12" max="12" width="9.88671875" hidden="1" customWidth="1"/>
    <col min="13" max="13" width="9.5546875" hidden="1" customWidth="1"/>
    <col min="21" max="21" width="27.44140625" customWidth="1"/>
  </cols>
  <sheetData>
    <row r="1" spans="1:26" x14ac:dyDescent="0.3">
      <c r="B1" t="s">
        <v>37</v>
      </c>
      <c r="I1">
        <v>1</v>
      </c>
      <c r="J1" s="5">
        <f>SUMIF(F$8:F$1000,1,J$8:J$1000)/O1</f>
        <v>0.75656342583069003</v>
      </c>
      <c r="K1" s="4">
        <f>SUMIF(F$8:F$1007,1,K$8:K$1007)/O1</f>
        <v>0.20833333333333631</v>
      </c>
      <c r="O1">
        <f>SUMIF(F8:F1007,1,O8:O1007)</f>
        <v>50</v>
      </c>
      <c r="Q1" s="17" t="s">
        <v>45</v>
      </c>
      <c r="R1" s="7">
        <f>B3/B4</f>
        <v>0.05</v>
      </c>
      <c r="S1" s="17" t="s">
        <v>46</v>
      </c>
      <c r="T1" s="7">
        <f>1/B4</f>
        <v>0.20833333333333334</v>
      </c>
      <c r="U1">
        <f>B3*T1*T1*(1+Z4)</f>
        <v>1.0416666666666668E-2</v>
      </c>
      <c r="V1">
        <f>B3*T1</f>
        <v>0.05</v>
      </c>
      <c r="Y1" s="17" t="s">
        <v>47</v>
      </c>
      <c r="Z1" s="7">
        <f>U4/(2*(1-V4))</f>
        <v>0.24305555555555552</v>
      </c>
    </row>
    <row r="2" spans="1:26" x14ac:dyDescent="0.3">
      <c r="A2" t="s">
        <v>15</v>
      </c>
      <c r="B2">
        <v>190</v>
      </c>
      <c r="I2">
        <v>2</v>
      </c>
      <c r="J2" s="5">
        <f>SUMIF(F$8:F$1000,2,J$8:J$1000)/O2</f>
        <v>0.9525579570352346</v>
      </c>
      <c r="K2" s="4">
        <f>SUMIF(F$8:F$1007,2,K$8:K$1007)/O2</f>
        <v>0.20833333333333767</v>
      </c>
      <c r="O2">
        <f>SUMIF(F8:F1007,2,O8:O1007)</f>
        <v>201</v>
      </c>
      <c r="Q2" s="17" t="s">
        <v>48</v>
      </c>
      <c r="R2" s="7">
        <f>D3/D4</f>
        <v>0.15</v>
      </c>
      <c r="S2" s="17" t="s">
        <v>49</v>
      </c>
      <c r="T2" s="7">
        <f>1/D4</f>
        <v>0.20833333333333334</v>
      </c>
      <c r="U2">
        <f>D3*T2*T2*(1+Z4)</f>
        <v>3.125E-2</v>
      </c>
      <c r="V2">
        <f>D3*T2</f>
        <v>0.15</v>
      </c>
    </row>
    <row r="3" spans="1:26" x14ac:dyDescent="0.3">
      <c r="A3" s="6" t="s">
        <v>25</v>
      </c>
      <c r="B3" s="7">
        <f>0.05*B4</f>
        <v>0.24</v>
      </c>
      <c r="C3" s="6" t="s">
        <v>26</v>
      </c>
      <c r="D3" s="7">
        <f>0.15*D4</f>
        <v>0.72</v>
      </c>
      <c r="E3" s="6" t="s">
        <v>28</v>
      </c>
      <c r="F3" s="7">
        <f>0.5*F4</f>
        <v>2.4</v>
      </c>
      <c r="I3">
        <v>3</v>
      </c>
      <c r="J3" s="5">
        <f>SUMIF(F$8:F$1000,3,J$8:J$1000)/O3</f>
        <v>0.53334071454368359</v>
      </c>
      <c r="K3" s="4">
        <f>SUMIF(F$8:F$1007,3,K$8:K$1007)/O3</f>
        <v>0.20833333333333534</v>
      </c>
      <c r="O3">
        <f>SUMIF(F8:F1007,3,O8:O1007)</f>
        <v>436</v>
      </c>
      <c r="Q3" s="17" t="s">
        <v>50</v>
      </c>
      <c r="R3" s="7">
        <f>F3/F4</f>
        <v>0.5</v>
      </c>
      <c r="S3" s="17" t="s">
        <v>51</v>
      </c>
      <c r="T3" s="7">
        <f>1/F4</f>
        <v>0.20833333333333334</v>
      </c>
      <c r="U3">
        <f>F3*T3*T3*(1+Z4)</f>
        <v>0.10416666666666667</v>
      </c>
      <c r="V3">
        <f>F3*T3</f>
        <v>0.5</v>
      </c>
    </row>
    <row r="4" spans="1:26" x14ac:dyDescent="0.3">
      <c r="A4" s="6" t="s">
        <v>24</v>
      </c>
      <c r="B4" s="7">
        <f>3+18/10</f>
        <v>4.8</v>
      </c>
      <c r="C4" s="6" t="s">
        <v>27</v>
      </c>
      <c r="D4" s="7">
        <f>3+18/10</f>
        <v>4.8</v>
      </c>
      <c r="E4" s="6" t="s">
        <v>29</v>
      </c>
      <c r="F4" s="7">
        <f>3+18/10</f>
        <v>4.8</v>
      </c>
      <c r="I4" s="17" t="s">
        <v>23</v>
      </c>
      <c r="J4" t="s">
        <v>30</v>
      </c>
      <c r="K4" t="s">
        <v>31</v>
      </c>
      <c r="O4" t="s">
        <v>52</v>
      </c>
      <c r="U4">
        <f>SUM(U1:U3)</f>
        <v>0.14583333333333334</v>
      </c>
      <c r="V4">
        <f>SUM(V1:V3)</f>
        <v>0.7</v>
      </c>
      <c r="Y4" s="17" t="s">
        <v>53</v>
      </c>
      <c r="Z4" s="18">
        <v>0</v>
      </c>
    </row>
    <row r="5" spans="1:26" x14ac:dyDescent="0.3">
      <c r="G5" t="s">
        <v>5</v>
      </c>
      <c r="H5" t="s">
        <v>6</v>
      </c>
      <c r="I5" t="s">
        <v>7</v>
      </c>
    </row>
    <row r="6" spans="1:26" ht="15.6" x14ac:dyDescent="0.35">
      <c r="A6" t="s">
        <v>0</v>
      </c>
      <c r="B6" s="1" t="s">
        <v>1</v>
      </c>
      <c r="C6" s="1" t="s">
        <v>3</v>
      </c>
      <c r="D6" s="1" t="s">
        <v>2</v>
      </c>
      <c r="E6" s="1" t="s">
        <v>43</v>
      </c>
      <c r="F6" s="9" t="s">
        <v>23</v>
      </c>
      <c r="G6" s="1" t="s">
        <v>8</v>
      </c>
      <c r="H6" s="1" t="s">
        <v>9</v>
      </c>
      <c r="I6" s="1" t="s">
        <v>10</v>
      </c>
      <c r="J6" t="s">
        <v>30</v>
      </c>
      <c r="K6" t="s">
        <v>31</v>
      </c>
      <c r="N6" t="s">
        <v>22</v>
      </c>
      <c r="O6" t="s">
        <v>16</v>
      </c>
    </row>
    <row r="7" spans="1:26" s="2" customFormat="1" x14ac:dyDescent="0.3">
      <c r="B7" s="3"/>
      <c r="C7" s="3"/>
      <c r="D7" s="3"/>
      <c r="E7" s="3"/>
      <c r="F7" s="10"/>
      <c r="J7" s="5">
        <f>SUM(J8:J1007)/O7</f>
        <v>0.67223998864143031</v>
      </c>
      <c r="K7" s="5">
        <f>SUM(K8:K1007)/O7</f>
        <v>0.20833333333333612</v>
      </c>
      <c r="N7" s="2">
        <f>SUM(N8:N1007)</f>
        <v>687</v>
      </c>
      <c r="O7" s="2">
        <f>SUM(O8:O1007)</f>
        <v>687</v>
      </c>
      <c r="V7" s="2" t="s">
        <v>40</v>
      </c>
      <c r="W7" s="2" t="s">
        <v>36</v>
      </c>
      <c r="X7" s="2" t="s">
        <v>41</v>
      </c>
      <c r="Y7" s="2" t="s">
        <v>42</v>
      </c>
    </row>
    <row r="8" spans="1:26" x14ac:dyDescent="0.3">
      <c r="A8">
        <v>51</v>
      </c>
      <c r="B8">
        <v>0.99288918729209263</v>
      </c>
      <c r="C8">
        <v>0.6334727011932737</v>
      </c>
      <c r="D8" s="4">
        <f>-LN(B8)/D$3</f>
        <v>9.9114097624794176E-3</v>
      </c>
      <c r="E8" s="4">
        <f>1/F$4</f>
        <v>0.20833333333333334</v>
      </c>
      <c r="F8" s="8">
        <v>2</v>
      </c>
      <c r="G8" s="4">
        <v>9.9114097624794176E-3</v>
      </c>
      <c r="H8" s="4">
        <f>+G8</f>
        <v>9.9114097624794176E-3</v>
      </c>
      <c r="I8" s="4">
        <f>+H8+E8</f>
        <v>0.21824474309581277</v>
      </c>
      <c r="J8" s="4">
        <f>(H8-G8)*O8</f>
        <v>0</v>
      </c>
      <c r="K8" s="4">
        <f>(I8-H8)*O8</f>
        <v>0.20833333333333334</v>
      </c>
      <c r="L8">
        <f>_xlfn.RANK.EQ(I8,I$8:I$507,1)</f>
        <v>1</v>
      </c>
      <c r="M8">
        <f>IF(L8=A8,0,1)</f>
        <v>1</v>
      </c>
      <c r="N8">
        <f>IF(G8&lt;B$2,1,0)</f>
        <v>1</v>
      </c>
      <c r="O8">
        <f>IF(I8&lt;B$2,1,0)</f>
        <v>1</v>
      </c>
      <c r="T8" s="4"/>
      <c r="U8" t="s">
        <v>12</v>
      </c>
      <c r="V8" s="4">
        <f>+J7</f>
        <v>0.67223998864143031</v>
      </c>
      <c r="W8" s="4">
        <f>J1</f>
        <v>0.75656342583069003</v>
      </c>
      <c r="X8" s="4">
        <f>J2</f>
        <v>0.9525579570352346</v>
      </c>
      <c r="Y8" s="4">
        <f>J3</f>
        <v>0.53334071454368359</v>
      </c>
      <c r="Z8" s="4">
        <f>Z1</f>
        <v>0.24305555555555552</v>
      </c>
    </row>
    <row r="9" spans="1:26" x14ac:dyDescent="0.3">
      <c r="A9">
        <v>52</v>
      </c>
      <c r="B9">
        <v>0.94668416394543287</v>
      </c>
      <c r="C9">
        <v>5.2644428846095159E-2</v>
      </c>
      <c r="D9" s="4">
        <f>-LN(B9)/D$3</f>
        <v>7.6096880034519587E-2</v>
      </c>
      <c r="E9" s="4">
        <f t="shared" ref="E9:E72" si="0">1/F$4</f>
        <v>0.20833333333333334</v>
      </c>
      <c r="F9" s="8">
        <v>2</v>
      </c>
      <c r="G9" s="4">
        <v>8.600828979699901E-2</v>
      </c>
      <c r="H9" s="4">
        <f>IF(G9&gt;MAX(I$8:I8),G9,MAX(I$8:I8))</f>
        <v>0.21824474309581277</v>
      </c>
      <c r="I9" s="4">
        <f>+H9+E9</f>
        <v>0.42657807642914614</v>
      </c>
      <c r="J9" s="4">
        <f>(H9-G9)*O9</f>
        <v>0.13223645329881376</v>
      </c>
      <c r="K9" s="4">
        <f>(I9-H9)*O9</f>
        <v>0.20833333333333337</v>
      </c>
      <c r="L9">
        <f>_xlfn.RANK.EQ(I9,I$8:I$507,1)</f>
        <v>2</v>
      </c>
      <c r="M9">
        <f>IF(L9=A9,0,1)</f>
        <v>1</v>
      </c>
      <c r="N9">
        <f>IF(G9&lt;B$2,1,0)</f>
        <v>1</v>
      </c>
      <c r="O9">
        <f>IF(I9&lt;B$2,1,0)</f>
        <v>1</v>
      </c>
      <c r="U9" t="s">
        <v>13</v>
      </c>
      <c r="V9" s="4">
        <f>+K7</f>
        <v>0.20833333333333612</v>
      </c>
      <c r="W9" s="4">
        <f>K1</f>
        <v>0.20833333333333631</v>
      </c>
      <c r="X9" s="4">
        <f>K2</f>
        <v>0.20833333333333767</v>
      </c>
      <c r="Y9" s="4">
        <f>K3</f>
        <v>0.20833333333333534</v>
      </c>
      <c r="Z9" s="4">
        <f>T1</f>
        <v>0.20833333333333334</v>
      </c>
    </row>
    <row r="10" spans="1:26" x14ac:dyDescent="0.3">
      <c r="A10">
        <v>257</v>
      </c>
      <c r="B10">
        <v>0.23963133640552994</v>
      </c>
      <c r="C10">
        <v>0.22666096987823114</v>
      </c>
      <c r="D10" s="4">
        <f>-LN(B10)/F$3</f>
        <v>0.59527234789959682</v>
      </c>
      <c r="E10" s="4">
        <f t="shared" si="0"/>
        <v>0.20833333333333334</v>
      </c>
      <c r="F10" s="8">
        <v>3</v>
      </c>
      <c r="G10" s="4">
        <v>0.59527234789959682</v>
      </c>
      <c r="H10" s="4">
        <f>IF(G10&gt;MAX(I$8:I9),G10,MAX(I$8:I9))</f>
        <v>0.59527234789959682</v>
      </c>
      <c r="I10" s="4">
        <f>+H10+E10</f>
        <v>0.80360568123293019</v>
      </c>
      <c r="J10" s="4">
        <f>(H10-G10)*O10</f>
        <v>0</v>
      </c>
      <c r="K10" s="4">
        <f>(I10-H10)*O10</f>
        <v>0.20833333333333337</v>
      </c>
      <c r="L10">
        <f>_xlfn.RANK.EQ(I10,I$8:I$507,1)</f>
        <v>3</v>
      </c>
      <c r="M10">
        <f>IF(L10=A10,0,1)</f>
        <v>1</v>
      </c>
      <c r="N10">
        <f>IF(G10&lt;B$2,1,0)</f>
        <v>1</v>
      </c>
      <c r="O10">
        <f>IF(I10&lt;B$2,1,0)</f>
        <v>1</v>
      </c>
      <c r="U10" t="s">
        <v>14</v>
      </c>
      <c r="V10" s="4">
        <f>+V8+V9</f>
        <v>0.88057332197476645</v>
      </c>
      <c r="W10" s="4">
        <f>W9+W8</f>
        <v>0.96489675916402629</v>
      </c>
      <c r="X10" s="4">
        <f t="shared" ref="X10:Y10" si="1">X9+X8</f>
        <v>1.1608912903685722</v>
      </c>
      <c r="Y10" s="4">
        <f t="shared" si="1"/>
        <v>0.74167404787701896</v>
      </c>
      <c r="Z10" s="4">
        <f>Z8+Z9</f>
        <v>0.45138888888888884</v>
      </c>
    </row>
    <row r="11" spans="1:26" x14ac:dyDescent="0.3">
      <c r="A11">
        <v>258</v>
      </c>
      <c r="B11">
        <v>0.56782738731040372</v>
      </c>
      <c r="C11">
        <v>0.2153996398815882</v>
      </c>
      <c r="D11" s="4">
        <f>-LN(B11)/F$3</f>
        <v>0.23580741751120002</v>
      </c>
      <c r="E11" s="4">
        <f t="shared" si="0"/>
        <v>0.20833333333333334</v>
      </c>
      <c r="F11" s="8">
        <v>3</v>
      </c>
      <c r="G11" s="4">
        <v>0.83107976541079687</v>
      </c>
      <c r="H11" s="4">
        <f>IF(G11&gt;MAX(I$8:I10),G11,MAX(I$8:I10))</f>
        <v>0.83107976541079687</v>
      </c>
      <c r="I11" s="4">
        <f t="shared" ref="I11:I74" si="2">+H11+E11</f>
        <v>1.0394130987441301</v>
      </c>
      <c r="J11" s="4">
        <f t="shared" ref="J11:J74" si="3">(H11-G11)*O11</f>
        <v>0</v>
      </c>
      <c r="K11" s="4">
        <f t="shared" ref="K11:K74" si="4">(I11-H11)*O11</f>
        <v>0.20833333333333326</v>
      </c>
      <c r="L11">
        <f t="shared" ref="L11:L74" si="5">_xlfn.RANK.EQ(I11,I$8:I$507,1)</f>
        <v>4</v>
      </c>
      <c r="M11">
        <f t="shared" ref="M11:M74" si="6">IF(L11=A11,0,1)</f>
        <v>1</v>
      </c>
      <c r="N11">
        <f t="shared" ref="N11:N74" si="7">IF(G11&lt;B$2,1,0)</f>
        <v>1</v>
      </c>
      <c r="O11">
        <f t="shared" ref="O11:O74" si="8">IF(I11&lt;B$2,1,0)</f>
        <v>1</v>
      </c>
      <c r="U11" t="s">
        <v>17</v>
      </c>
      <c r="V11" s="4">
        <f>+O7/B2</f>
        <v>3.6157894736842104</v>
      </c>
      <c r="W11" s="4">
        <f>O1/B2</f>
        <v>0.26315789473684209</v>
      </c>
      <c r="X11" s="4">
        <f>O2/B2</f>
        <v>1.0578947368421052</v>
      </c>
      <c r="Y11" s="4">
        <f>O3/B2</f>
        <v>2.2947368421052632</v>
      </c>
      <c r="Z11" s="4">
        <f>O7/B2</f>
        <v>3.6157894736842104</v>
      </c>
    </row>
    <row r="12" spans="1:26" x14ac:dyDescent="0.3">
      <c r="A12">
        <v>259</v>
      </c>
      <c r="B12">
        <v>0.76964629047517319</v>
      </c>
      <c r="C12">
        <v>0.98504593035676136</v>
      </c>
      <c r="D12" s="4">
        <f>-LN(B12)/F$3</f>
        <v>0.10909343028882364</v>
      </c>
      <c r="E12" s="4">
        <f t="shared" si="0"/>
        <v>0.20833333333333334</v>
      </c>
      <c r="F12" s="8">
        <v>3</v>
      </c>
      <c r="G12" s="4">
        <v>0.94017319569962055</v>
      </c>
      <c r="H12" s="4">
        <f>IF(G12&gt;MAX(I$8:I11),G12,MAX(I$8:I11))</f>
        <v>1.0394130987441301</v>
      </c>
      <c r="I12" s="4">
        <f t="shared" si="2"/>
        <v>1.2477464320774634</v>
      </c>
      <c r="J12" s="4">
        <f t="shared" si="3"/>
        <v>9.9239903044509581E-2</v>
      </c>
      <c r="K12" s="4">
        <f t="shared" si="4"/>
        <v>0.20833333333333326</v>
      </c>
      <c r="L12">
        <f t="shared" si="5"/>
        <v>5</v>
      </c>
      <c r="M12">
        <f t="shared" si="6"/>
        <v>1</v>
      </c>
      <c r="N12">
        <f t="shared" si="7"/>
        <v>1</v>
      </c>
      <c r="O12">
        <f t="shared" si="8"/>
        <v>1</v>
      </c>
      <c r="U12" t="s">
        <v>18</v>
      </c>
      <c r="V12" s="4">
        <f>+V8*V11</f>
        <v>2.430678274719277</v>
      </c>
      <c r="W12" s="4">
        <f t="shared" ref="W12:Y12" si="9">+W8*W11</f>
        <v>0.19909563837649735</v>
      </c>
      <c r="X12" s="4">
        <f t="shared" si="9"/>
        <v>1.0077060492846428</v>
      </c>
      <c r="Y12" s="4">
        <f t="shared" si="9"/>
        <v>1.2238765870581372</v>
      </c>
      <c r="Z12" s="4">
        <f>+Z8*Z11</f>
        <v>0.8788377192982455</v>
      </c>
    </row>
    <row r="13" spans="1:26" x14ac:dyDescent="0.3">
      <c r="A13">
        <v>53</v>
      </c>
      <c r="B13">
        <v>0.2457655568102054</v>
      </c>
      <c r="C13">
        <v>0.73079622791222876</v>
      </c>
      <c r="D13" s="4">
        <f>-LN(B13)/D$3</f>
        <v>1.9491350257775542</v>
      </c>
      <c r="E13" s="4">
        <f t="shared" si="0"/>
        <v>0.20833333333333334</v>
      </c>
      <c r="F13" s="8">
        <v>2</v>
      </c>
      <c r="G13" s="4">
        <v>2.0351433155745533</v>
      </c>
      <c r="H13" s="4">
        <f>IF(G13&gt;MAX(I$8:I12),G13,MAX(I$8:I12))</f>
        <v>2.0351433155745533</v>
      </c>
      <c r="I13" s="4">
        <f t="shared" si="2"/>
        <v>2.2434766489078868</v>
      </c>
      <c r="J13" s="4">
        <f t="shared" si="3"/>
        <v>0</v>
      </c>
      <c r="K13" s="4">
        <f t="shared" si="4"/>
        <v>0.20833333333333348</v>
      </c>
      <c r="L13">
        <f t="shared" si="5"/>
        <v>6</v>
      </c>
      <c r="M13">
        <f t="shared" si="6"/>
        <v>1</v>
      </c>
      <c r="N13">
        <f t="shared" si="7"/>
        <v>1</v>
      </c>
      <c r="O13">
        <f t="shared" si="8"/>
        <v>1</v>
      </c>
      <c r="U13" t="s">
        <v>19</v>
      </c>
      <c r="V13" s="4">
        <f>+V9*V11</f>
        <v>0.75328947368422061</v>
      </c>
      <c r="W13" s="4">
        <f t="shared" ref="W13:Z13" si="10">+W9*W11</f>
        <v>5.4824561403509553E-2</v>
      </c>
      <c r="X13" s="4">
        <f t="shared" si="10"/>
        <v>0.22039473684210983</v>
      </c>
      <c r="Y13" s="4">
        <f t="shared" si="10"/>
        <v>0.47807017543860109</v>
      </c>
      <c r="Z13" s="4">
        <f t="shared" si="10"/>
        <v>0.75328947368421051</v>
      </c>
    </row>
    <row r="14" spans="1:26" x14ac:dyDescent="0.3">
      <c r="A14">
        <v>260</v>
      </c>
      <c r="B14">
        <v>7.138279366435743E-2</v>
      </c>
      <c r="C14">
        <v>0.49934385204626608</v>
      </c>
      <c r="D14" s="4">
        <f>-LN(B14)/F$3</f>
        <v>1.099874343238002</v>
      </c>
      <c r="E14" s="4">
        <f t="shared" si="0"/>
        <v>0.20833333333333334</v>
      </c>
      <c r="F14" s="8">
        <v>3</v>
      </c>
      <c r="G14" s="4">
        <v>2.0400475389376225</v>
      </c>
      <c r="H14" s="4">
        <f>IF(G14&gt;MAX(I$8:I13),G14,MAX(I$8:I13))</f>
        <v>2.2434766489078868</v>
      </c>
      <c r="I14" s="4">
        <f t="shared" si="2"/>
        <v>2.4518099822412203</v>
      </c>
      <c r="J14" s="4">
        <f t="shared" si="3"/>
        <v>0.20342910997026431</v>
      </c>
      <c r="K14" s="4">
        <f t="shared" si="4"/>
        <v>0.20833333333333348</v>
      </c>
      <c r="L14">
        <f t="shared" si="5"/>
        <v>7</v>
      </c>
      <c r="M14">
        <f t="shared" si="6"/>
        <v>1</v>
      </c>
      <c r="N14">
        <f t="shared" si="7"/>
        <v>1</v>
      </c>
      <c r="O14">
        <f t="shared" si="8"/>
        <v>1</v>
      </c>
      <c r="U14" t="s">
        <v>21</v>
      </c>
      <c r="V14" s="4">
        <f>+V10*V11</f>
        <v>3.1839677484034974</v>
      </c>
      <c r="W14" s="4">
        <f t="shared" ref="W14:Z14" si="11">+W10*W11</f>
        <v>0.25392019978000691</v>
      </c>
      <c r="X14" s="4">
        <f t="shared" si="11"/>
        <v>1.2281007861267526</v>
      </c>
      <c r="Y14" s="4">
        <f t="shared" si="11"/>
        <v>1.7019467624967384</v>
      </c>
      <c r="Z14" s="4">
        <f t="shared" si="11"/>
        <v>1.6321271929824559</v>
      </c>
    </row>
    <row r="15" spans="1:26" x14ac:dyDescent="0.3">
      <c r="A15">
        <v>261</v>
      </c>
      <c r="B15">
        <v>0.54573198644978183</v>
      </c>
      <c r="C15">
        <v>0.89446699423200171</v>
      </c>
      <c r="D15" s="4">
        <f>-LN(B15)/F$3</f>
        <v>0.25234470460838354</v>
      </c>
      <c r="E15" s="4">
        <f t="shared" si="0"/>
        <v>0.20833333333333334</v>
      </c>
      <c r="F15" s="8">
        <v>3</v>
      </c>
      <c r="G15" s="4">
        <v>2.292392243546006</v>
      </c>
      <c r="H15" s="4">
        <f>IF(G15&gt;MAX(I$8:I14),G15,MAX(I$8:I14))</f>
        <v>2.4518099822412203</v>
      </c>
      <c r="I15" s="4">
        <f t="shared" si="2"/>
        <v>2.6601433155745537</v>
      </c>
      <c r="J15" s="4">
        <f t="shared" si="3"/>
        <v>0.15941773869521425</v>
      </c>
      <c r="K15" s="4">
        <f t="shared" si="4"/>
        <v>0.20833333333333348</v>
      </c>
      <c r="L15">
        <f t="shared" si="5"/>
        <v>8</v>
      </c>
      <c r="M15">
        <f t="shared" si="6"/>
        <v>1</v>
      </c>
      <c r="N15">
        <f t="shared" si="7"/>
        <v>1</v>
      </c>
      <c r="O15">
        <f t="shared" si="8"/>
        <v>1</v>
      </c>
      <c r="U15" t="s">
        <v>20</v>
      </c>
      <c r="V15" s="4">
        <f>+V11/$B$4</f>
        <v>0.75328947368421051</v>
      </c>
      <c r="W15" s="4">
        <f t="shared" ref="W15:Y15" si="12">+W11/$B$4</f>
        <v>5.4824561403508769E-2</v>
      </c>
      <c r="X15" s="4">
        <f t="shared" si="12"/>
        <v>0.22039473684210525</v>
      </c>
      <c r="Y15" s="4">
        <f t="shared" si="12"/>
        <v>0.47807017543859653</v>
      </c>
      <c r="Z15" s="4">
        <f>+Z11/$B$4</f>
        <v>0.75328947368421051</v>
      </c>
    </row>
    <row r="16" spans="1:26" x14ac:dyDescent="0.3">
      <c r="A16">
        <v>262</v>
      </c>
      <c r="B16">
        <v>0.18088320566423535</v>
      </c>
      <c r="C16">
        <v>0.17184972685934019</v>
      </c>
      <c r="D16" s="4">
        <f>-LN(B16)/F$3</f>
        <v>0.7124598869031441</v>
      </c>
      <c r="E16" s="4">
        <f t="shared" si="0"/>
        <v>0.20833333333333334</v>
      </c>
      <c r="F16" s="8">
        <v>3</v>
      </c>
      <c r="G16" s="4">
        <v>3.0048521304491502</v>
      </c>
      <c r="H16" s="4">
        <f>IF(G16&gt;MAX(I$8:I15),G16,MAX(I$8:I15))</f>
        <v>3.0048521304491502</v>
      </c>
      <c r="I16" s="4">
        <f t="shared" si="2"/>
        <v>3.2131854637824837</v>
      </c>
      <c r="J16" s="4">
        <f t="shared" si="3"/>
        <v>0</v>
      </c>
      <c r="K16" s="4">
        <f t="shared" si="4"/>
        <v>0.20833333333333348</v>
      </c>
      <c r="L16">
        <f t="shared" si="5"/>
        <v>9</v>
      </c>
      <c r="M16">
        <f t="shared" si="6"/>
        <v>1</v>
      </c>
      <c r="N16">
        <f t="shared" si="7"/>
        <v>1</v>
      </c>
      <c r="O16">
        <f t="shared" si="8"/>
        <v>1</v>
      </c>
    </row>
    <row r="17" spans="1:26" x14ac:dyDescent="0.3">
      <c r="A17">
        <v>54</v>
      </c>
      <c r="B17">
        <v>0.22016052735984373</v>
      </c>
      <c r="C17">
        <v>0.19757683034760581</v>
      </c>
      <c r="D17" s="4">
        <f>-LN(B17)/D$3</f>
        <v>2.1019421234609719</v>
      </c>
      <c r="E17" s="4">
        <f t="shared" si="0"/>
        <v>0.20833333333333334</v>
      </c>
      <c r="F17" s="8">
        <v>2</v>
      </c>
      <c r="G17" s="4">
        <v>4.1370854390355252</v>
      </c>
      <c r="H17" s="4">
        <f>IF(G17&gt;MAX(I$8:I16),G17,MAX(I$8:I16))</f>
        <v>4.1370854390355252</v>
      </c>
      <c r="I17" s="4">
        <f t="shared" si="2"/>
        <v>4.3454187723688582</v>
      </c>
      <c r="J17" s="4">
        <f t="shared" si="3"/>
        <v>0</v>
      </c>
      <c r="K17" s="4">
        <f t="shared" si="4"/>
        <v>0.20833333333333304</v>
      </c>
      <c r="L17">
        <f t="shared" si="5"/>
        <v>10</v>
      </c>
      <c r="M17">
        <f t="shared" si="6"/>
        <v>1</v>
      </c>
      <c r="N17">
        <f t="shared" si="7"/>
        <v>1</v>
      </c>
      <c r="O17">
        <f t="shared" si="8"/>
        <v>1</v>
      </c>
      <c r="U17" t="s">
        <v>54</v>
      </c>
      <c r="W17" s="4">
        <f>W15*W8</f>
        <v>4.1478257995103615E-2</v>
      </c>
      <c r="X17" s="4">
        <f t="shared" ref="X17:Y17" si="13">X15*X8</f>
        <v>0.20993876026763394</v>
      </c>
      <c r="Y17" s="4">
        <f t="shared" si="13"/>
        <v>0.25497428897044527</v>
      </c>
      <c r="Z17" s="18">
        <f>SUM(W17:Y17)</f>
        <v>0.50639130723318282</v>
      </c>
    </row>
    <row r="18" spans="1:26" x14ac:dyDescent="0.3">
      <c r="A18">
        <v>1</v>
      </c>
      <c r="B18">
        <v>0.32282479323709828</v>
      </c>
      <c r="C18">
        <v>0.38074892422254097</v>
      </c>
      <c r="D18" s="4">
        <f>-LN(B18)/B$3</f>
        <v>4.7110230780394113</v>
      </c>
      <c r="E18" s="4">
        <f t="shared" si="0"/>
        <v>0.20833333333333334</v>
      </c>
      <c r="F18" s="11">
        <v>1</v>
      </c>
      <c r="G18" s="4">
        <v>4.7110230780394113</v>
      </c>
      <c r="H18" s="4">
        <f>IF(G18&gt;MAX(I$8:I17),G18,MAX(I$8:I17))</f>
        <v>4.7110230780394113</v>
      </c>
      <c r="I18" s="4">
        <f t="shared" si="2"/>
        <v>4.9193564113727444</v>
      </c>
      <c r="J18" s="4">
        <f t="shared" si="3"/>
        <v>0</v>
      </c>
      <c r="K18" s="4">
        <f t="shared" si="4"/>
        <v>0.20833333333333304</v>
      </c>
      <c r="L18">
        <f t="shared" si="5"/>
        <v>11</v>
      </c>
      <c r="M18">
        <f t="shared" si="6"/>
        <v>1</v>
      </c>
      <c r="N18">
        <f t="shared" si="7"/>
        <v>1</v>
      </c>
      <c r="O18">
        <f t="shared" si="8"/>
        <v>1</v>
      </c>
    </row>
    <row r="19" spans="1:26" x14ac:dyDescent="0.3">
      <c r="A19">
        <v>263</v>
      </c>
      <c r="B19">
        <v>1.0528885769219032E-2</v>
      </c>
      <c r="C19">
        <v>0.62092959379863888</v>
      </c>
      <c r="D19" s="4">
        <f>-LN(B19)/F$3</f>
        <v>1.8973469888850101</v>
      </c>
      <c r="E19" s="4">
        <f t="shared" si="0"/>
        <v>0.20833333333333334</v>
      </c>
      <c r="F19" s="8">
        <v>3</v>
      </c>
      <c r="G19" s="4">
        <v>4.9021991193341599</v>
      </c>
      <c r="H19" s="4">
        <f>IF(G19&gt;MAX(I$8:I18),G19,MAX(I$8:I18))</f>
        <v>4.9193564113727444</v>
      </c>
      <c r="I19" s="4">
        <f t="shared" si="2"/>
        <v>5.1276897447060774</v>
      </c>
      <c r="J19" s="4">
        <f t="shared" si="3"/>
        <v>1.7157292038584515E-2</v>
      </c>
      <c r="K19" s="4">
        <f t="shared" si="4"/>
        <v>0.20833333333333304</v>
      </c>
      <c r="L19">
        <f t="shared" si="5"/>
        <v>12</v>
      </c>
      <c r="M19">
        <f t="shared" si="6"/>
        <v>1</v>
      </c>
      <c r="N19">
        <f t="shared" si="7"/>
        <v>1</v>
      </c>
      <c r="O19">
        <f t="shared" si="8"/>
        <v>1</v>
      </c>
    </row>
    <row r="20" spans="1:26" x14ac:dyDescent="0.3">
      <c r="A20">
        <v>264</v>
      </c>
      <c r="B20">
        <v>8.7160863063447988E-2</v>
      </c>
      <c r="C20">
        <v>0.92144535660878324</v>
      </c>
      <c r="D20" s="4">
        <f>-LN(B20)/F$3</f>
        <v>1.0166666112066287</v>
      </c>
      <c r="E20" s="4">
        <f t="shared" si="0"/>
        <v>0.20833333333333334</v>
      </c>
      <c r="F20" s="8">
        <v>3</v>
      </c>
      <c r="G20" s="4">
        <v>5.918865730540789</v>
      </c>
      <c r="H20" s="4">
        <f>IF(G20&gt;MAX(I$8:I19),G20,MAX(I$8:I19))</f>
        <v>5.918865730540789</v>
      </c>
      <c r="I20" s="4">
        <f t="shared" si="2"/>
        <v>6.1271990638741221</v>
      </c>
      <c r="J20" s="4">
        <f t="shared" si="3"/>
        <v>0</v>
      </c>
      <c r="K20" s="4">
        <f t="shared" si="4"/>
        <v>0.20833333333333304</v>
      </c>
      <c r="L20">
        <f t="shared" si="5"/>
        <v>13</v>
      </c>
      <c r="M20">
        <f t="shared" si="6"/>
        <v>1</v>
      </c>
      <c r="N20">
        <f t="shared" si="7"/>
        <v>1</v>
      </c>
      <c r="O20">
        <f t="shared" si="8"/>
        <v>1</v>
      </c>
    </row>
    <row r="21" spans="1:26" x14ac:dyDescent="0.3">
      <c r="A21">
        <v>2</v>
      </c>
      <c r="B21">
        <v>0.7048554948576311</v>
      </c>
      <c r="C21">
        <v>0.92733542893765064</v>
      </c>
      <c r="D21" s="4">
        <f>-LN(B21)/B$3</f>
        <v>1.4573436208858872</v>
      </c>
      <c r="E21" s="4">
        <f t="shared" si="0"/>
        <v>0.20833333333333334</v>
      </c>
      <c r="F21" s="8">
        <v>1</v>
      </c>
      <c r="G21" s="4">
        <v>6.1683666989252988</v>
      </c>
      <c r="H21" s="4">
        <f>IF(G21&gt;MAX(I$8:I20),G21,MAX(I$8:I20))</f>
        <v>6.1683666989252988</v>
      </c>
      <c r="I21" s="4">
        <f t="shared" si="2"/>
        <v>6.3767000322586318</v>
      </c>
      <c r="J21" s="4">
        <f t="shared" si="3"/>
        <v>0</v>
      </c>
      <c r="K21" s="4">
        <f t="shared" si="4"/>
        <v>0.20833333333333304</v>
      </c>
      <c r="L21">
        <f t="shared" si="5"/>
        <v>14</v>
      </c>
      <c r="M21">
        <f t="shared" si="6"/>
        <v>1</v>
      </c>
      <c r="N21">
        <f t="shared" si="7"/>
        <v>1</v>
      </c>
      <c r="O21">
        <f t="shared" si="8"/>
        <v>1</v>
      </c>
    </row>
    <row r="22" spans="1:26" x14ac:dyDescent="0.3">
      <c r="A22">
        <v>265</v>
      </c>
      <c r="B22">
        <v>0.34748374889370404</v>
      </c>
      <c r="C22">
        <v>0.10174871059297463</v>
      </c>
      <c r="D22" s="4">
        <f>-LN(B22)/F$3</f>
        <v>0.44043224201848197</v>
      </c>
      <c r="E22" s="4">
        <f t="shared" si="0"/>
        <v>0.20833333333333334</v>
      </c>
      <c r="F22" s="8">
        <v>3</v>
      </c>
      <c r="G22" s="4">
        <v>6.3592979725592711</v>
      </c>
      <c r="H22" s="4">
        <f>IF(G22&gt;MAX(I$8:I21),G22,MAX(I$8:I21))</f>
        <v>6.3767000322586318</v>
      </c>
      <c r="I22" s="4">
        <f t="shared" si="2"/>
        <v>6.5850333655919648</v>
      </c>
      <c r="J22" s="4">
        <f t="shared" si="3"/>
        <v>1.7402059699360706E-2</v>
      </c>
      <c r="K22" s="4">
        <f t="shared" si="4"/>
        <v>0.20833333333333304</v>
      </c>
      <c r="L22">
        <f t="shared" si="5"/>
        <v>15</v>
      </c>
      <c r="M22">
        <f t="shared" si="6"/>
        <v>1</v>
      </c>
      <c r="N22">
        <f t="shared" si="7"/>
        <v>1</v>
      </c>
      <c r="O22">
        <f t="shared" si="8"/>
        <v>1</v>
      </c>
    </row>
    <row r="23" spans="1:26" x14ac:dyDescent="0.3">
      <c r="A23">
        <v>55</v>
      </c>
      <c r="B23">
        <v>0.12280648213141271</v>
      </c>
      <c r="C23">
        <v>0.86928922391430408</v>
      </c>
      <c r="D23" s="4">
        <f>-LN(B23)/D$3</f>
        <v>2.9127020535775121</v>
      </c>
      <c r="E23" s="4">
        <f t="shared" si="0"/>
        <v>0.20833333333333334</v>
      </c>
      <c r="F23" s="8">
        <v>2</v>
      </c>
      <c r="G23" s="4">
        <v>7.0497874926130368</v>
      </c>
      <c r="H23" s="4">
        <f>IF(G23&gt;MAX(I$8:I22),G23,MAX(I$8:I22))</f>
        <v>7.0497874926130368</v>
      </c>
      <c r="I23" s="4">
        <f t="shared" si="2"/>
        <v>7.2581208259463699</v>
      </c>
      <c r="J23" s="4">
        <f t="shared" si="3"/>
        <v>0</v>
      </c>
      <c r="K23" s="4">
        <f t="shared" si="4"/>
        <v>0.20833333333333304</v>
      </c>
      <c r="L23">
        <f t="shared" si="5"/>
        <v>16</v>
      </c>
      <c r="M23">
        <f t="shared" si="6"/>
        <v>1</v>
      </c>
      <c r="N23">
        <f t="shared" si="7"/>
        <v>1</v>
      </c>
      <c r="O23">
        <f t="shared" si="8"/>
        <v>1</v>
      </c>
    </row>
    <row r="24" spans="1:26" x14ac:dyDescent="0.3">
      <c r="A24">
        <v>266</v>
      </c>
      <c r="B24">
        <v>3.4730063783684803E-2</v>
      </c>
      <c r="C24">
        <v>0.74047059541611993</v>
      </c>
      <c r="D24" s="4">
        <f>-LN(B24)/F$3</f>
        <v>1.4000623231954616</v>
      </c>
      <c r="E24" s="4">
        <f t="shared" si="0"/>
        <v>0.20833333333333334</v>
      </c>
      <c r="F24" s="8">
        <v>3</v>
      </c>
      <c r="G24" s="4">
        <v>7.7593602957547327</v>
      </c>
      <c r="H24" s="4">
        <f>IF(G24&gt;MAX(I$8:I23),G24,MAX(I$8:I23))</f>
        <v>7.7593602957547327</v>
      </c>
      <c r="I24" s="4">
        <f t="shared" si="2"/>
        <v>7.9676936290880658</v>
      </c>
      <c r="J24" s="4">
        <f t="shared" si="3"/>
        <v>0</v>
      </c>
      <c r="K24" s="4">
        <f t="shared" si="4"/>
        <v>0.20833333333333304</v>
      </c>
      <c r="L24">
        <f t="shared" si="5"/>
        <v>17</v>
      </c>
      <c r="M24">
        <f t="shared" si="6"/>
        <v>1</v>
      </c>
      <c r="N24">
        <f t="shared" si="7"/>
        <v>1</v>
      </c>
      <c r="O24">
        <f t="shared" si="8"/>
        <v>1</v>
      </c>
    </row>
    <row r="25" spans="1:26" x14ac:dyDescent="0.3">
      <c r="A25">
        <v>267</v>
      </c>
      <c r="B25">
        <v>0.25144199957274088</v>
      </c>
      <c r="C25">
        <v>0.50950651570177308</v>
      </c>
      <c r="D25" s="4">
        <f>-LN(B25)/F$3</f>
        <v>0.57522622251658084</v>
      </c>
      <c r="E25" s="4">
        <f t="shared" si="0"/>
        <v>0.20833333333333334</v>
      </c>
      <c r="F25" s="8">
        <v>3</v>
      </c>
      <c r="G25" s="4">
        <v>8.3345865182713137</v>
      </c>
      <c r="H25" s="4">
        <f>IF(G25&gt;MAX(I$8:I24),G25,MAX(I$8:I24))</f>
        <v>8.3345865182713137</v>
      </c>
      <c r="I25" s="4">
        <f t="shared" si="2"/>
        <v>8.5429198516046476</v>
      </c>
      <c r="J25" s="4">
        <f t="shared" si="3"/>
        <v>0</v>
      </c>
      <c r="K25" s="4">
        <f t="shared" si="4"/>
        <v>0.20833333333333393</v>
      </c>
      <c r="L25">
        <f t="shared" si="5"/>
        <v>18</v>
      </c>
      <c r="M25">
        <f t="shared" si="6"/>
        <v>1</v>
      </c>
      <c r="N25">
        <f t="shared" si="7"/>
        <v>1</v>
      </c>
      <c r="O25">
        <f t="shared" si="8"/>
        <v>1</v>
      </c>
    </row>
    <row r="26" spans="1:26" x14ac:dyDescent="0.3">
      <c r="A26">
        <v>268</v>
      </c>
      <c r="B26">
        <v>0.21680349131748405</v>
      </c>
      <c r="C26">
        <v>0.97463911862544639</v>
      </c>
      <c r="D26" s="4">
        <f>-LN(B26)/F$3</f>
        <v>0.63698496070140753</v>
      </c>
      <c r="E26" s="4">
        <f t="shared" si="0"/>
        <v>0.20833333333333334</v>
      </c>
      <c r="F26" s="8">
        <v>3</v>
      </c>
      <c r="G26" s="4">
        <v>8.9715714789727219</v>
      </c>
      <c r="H26" s="4">
        <f>IF(G26&gt;MAX(I$8:I25),G26,MAX(I$8:I25))</f>
        <v>8.9715714789727219</v>
      </c>
      <c r="I26" s="4">
        <f t="shared" si="2"/>
        <v>9.1799048123060558</v>
      </c>
      <c r="J26" s="4">
        <f t="shared" si="3"/>
        <v>0</v>
      </c>
      <c r="K26" s="4">
        <f t="shared" si="4"/>
        <v>0.20833333333333393</v>
      </c>
      <c r="L26">
        <f t="shared" si="5"/>
        <v>19</v>
      </c>
      <c r="M26">
        <f t="shared" si="6"/>
        <v>1</v>
      </c>
      <c r="N26">
        <f t="shared" si="7"/>
        <v>1</v>
      </c>
      <c r="O26">
        <f t="shared" si="8"/>
        <v>1</v>
      </c>
    </row>
    <row r="27" spans="1:26" x14ac:dyDescent="0.3">
      <c r="A27">
        <v>269</v>
      </c>
      <c r="B27">
        <v>0.62218085268715473</v>
      </c>
      <c r="C27">
        <v>0.27942747276223029</v>
      </c>
      <c r="D27" s="4">
        <f>-LN(B27)/F$3</f>
        <v>0.19771852856593541</v>
      </c>
      <c r="E27" s="4">
        <f t="shared" si="0"/>
        <v>0.20833333333333334</v>
      </c>
      <c r="F27" s="8">
        <v>3</v>
      </c>
      <c r="G27" s="4">
        <v>9.1692900075386579</v>
      </c>
      <c r="H27" s="4">
        <f>IF(G27&gt;MAX(I$8:I26),G27,MAX(I$8:I26))</f>
        <v>9.1799048123060558</v>
      </c>
      <c r="I27" s="4">
        <f t="shared" si="2"/>
        <v>9.3882381456393897</v>
      </c>
      <c r="J27" s="4">
        <f t="shared" si="3"/>
        <v>1.0614804767397956E-2</v>
      </c>
      <c r="K27" s="4">
        <f t="shared" si="4"/>
        <v>0.20833333333333393</v>
      </c>
      <c r="L27">
        <f t="shared" si="5"/>
        <v>20</v>
      </c>
      <c r="M27">
        <f t="shared" si="6"/>
        <v>1</v>
      </c>
      <c r="N27">
        <f t="shared" si="7"/>
        <v>1</v>
      </c>
      <c r="O27">
        <f t="shared" si="8"/>
        <v>1</v>
      </c>
    </row>
    <row r="28" spans="1:26" x14ac:dyDescent="0.3">
      <c r="A28">
        <v>270</v>
      </c>
      <c r="B28">
        <v>0.55772576067384871</v>
      </c>
      <c r="C28">
        <v>0.71321756645405443</v>
      </c>
      <c r="D28" s="4">
        <f>-LN(B28)/F$3</f>
        <v>0.24328662739058524</v>
      </c>
      <c r="E28" s="4">
        <f t="shared" si="0"/>
        <v>0.20833333333333334</v>
      </c>
      <c r="F28" s="8">
        <v>3</v>
      </c>
      <c r="G28" s="4">
        <v>9.412576634929243</v>
      </c>
      <c r="H28" s="4">
        <f>IF(G28&gt;MAX(I$8:I27),G28,MAX(I$8:I27))</f>
        <v>9.412576634929243</v>
      </c>
      <c r="I28" s="4">
        <f t="shared" si="2"/>
        <v>9.6209099682625769</v>
      </c>
      <c r="J28" s="4">
        <f t="shared" si="3"/>
        <v>0</v>
      </c>
      <c r="K28" s="4">
        <f t="shared" si="4"/>
        <v>0.20833333333333393</v>
      </c>
      <c r="L28">
        <f t="shared" si="5"/>
        <v>21</v>
      </c>
      <c r="M28">
        <f t="shared" si="6"/>
        <v>1</v>
      </c>
      <c r="N28">
        <f t="shared" si="7"/>
        <v>1</v>
      </c>
      <c r="O28">
        <f t="shared" si="8"/>
        <v>1</v>
      </c>
    </row>
    <row r="29" spans="1:26" x14ac:dyDescent="0.3">
      <c r="A29">
        <v>271</v>
      </c>
      <c r="B29">
        <v>0.62779625843073827</v>
      </c>
      <c r="C29">
        <v>0.52116458632160401</v>
      </c>
      <c r="D29" s="4">
        <f>-LN(B29)/F$3</f>
        <v>0.19397483100121238</v>
      </c>
      <c r="E29" s="4">
        <f t="shared" si="0"/>
        <v>0.20833333333333334</v>
      </c>
      <c r="F29" s="8">
        <v>3</v>
      </c>
      <c r="G29" s="4">
        <v>9.6065514659304547</v>
      </c>
      <c r="H29" s="4">
        <f>IF(G29&gt;MAX(I$8:I28),G29,MAX(I$8:I28))</f>
        <v>9.6209099682625769</v>
      </c>
      <c r="I29" s="4">
        <f t="shared" si="2"/>
        <v>9.8292433015959109</v>
      </c>
      <c r="J29" s="4">
        <f t="shared" si="3"/>
        <v>1.4358502332122214E-2</v>
      </c>
      <c r="K29" s="4">
        <f t="shared" si="4"/>
        <v>0.20833333333333393</v>
      </c>
      <c r="L29">
        <f t="shared" si="5"/>
        <v>22</v>
      </c>
      <c r="M29">
        <f t="shared" si="6"/>
        <v>1</v>
      </c>
      <c r="N29">
        <f t="shared" si="7"/>
        <v>1</v>
      </c>
      <c r="O29">
        <f t="shared" si="8"/>
        <v>1</v>
      </c>
    </row>
    <row r="30" spans="1:26" x14ac:dyDescent="0.3">
      <c r="A30">
        <v>56</v>
      </c>
      <c r="B30">
        <v>0.11450544755394147</v>
      </c>
      <c r="C30">
        <v>0.41074861903744619</v>
      </c>
      <c r="D30" s="4">
        <f>-LN(B30)/D$3</f>
        <v>3.0099067780962065</v>
      </c>
      <c r="E30" s="4">
        <f t="shared" si="0"/>
        <v>0.20833333333333334</v>
      </c>
      <c r="F30" s="8">
        <v>2</v>
      </c>
      <c r="G30" s="4">
        <v>10.059694270709244</v>
      </c>
      <c r="H30" s="4">
        <f>IF(G30&gt;MAX(I$8:I29),G30,MAX(I$8:I29))</f>
        <v>10.059694270709244</v>
      </c>
      <c r="I30" s="4">
        <f t="shared" si="2"/>
        <v>10.268027604042578</v>
      </c>
      <c r="J30" s="4">
        <f t="shared" si="3"/>
        <v>0</v>
      </c>
      <c r="K30" s="4">
        <f t="shared" si="4"/>
        <v>0.20833333333333393</v>
      </c>
      <c r="L30">
        <f t="shared" si="5"/>
        <v>23</v>
      </c>
      <c r="M30">
        <f t="shared" si="6"/>
        <v>1</v>
      </c>
      <c r="N30">
        <f t="shared" si="7"/>
        <v>1</v>
      </c>
      <c r="O30">
        <f t="shared" si="8"/>
        <v>1</v>
      </c>
    </row>
    <row r="31" spans="1:26" x14ac:dyDescent="0.3">
      <c r="A31">
        <v>272</v>
      </c>
      <c r="B31">
        <v>0.29276406140324107</v>
      </c>
      <c r="C31">
        <v>0.80813013092440567</v>
      </c>
      <c r="D31" s="4">
        <f>-LN(B31)/F$3</f>
        <v>0.51182843564059843</v>
      </c>
      <c r="E31" s="4">
        <f t="shared" si="0"/>
        <v>0.20833333333333334</v>
      </c>
      <c r="F31" s="8">
        <v>3</v>
      </c>
      <c r="G31" s="4">
        <v>10.118379901571053</v>
      </c>
      <c r="H31" s="4">
        <f>IF(G31&gt;MAX(I$8:I30),G31,MAX(I$8:I30))</f>
        <v>10.268027604042578</v>
      </c>
      <c r="I31" s="4">
        <f t="shared" si="2"/>
        <v>10.476360937375912</v>
      </c>
      <c r="J31" s="4">
        <f t="shared" si="3"/>
        <v>0.14964770247152437</v>
      </c>
      <c r="K31" s="4">
        <f t="shared" si="4"/>
        <v>0.20833333333333393</v>
      </c>
      <c r="L31">
        <f t="shared" si="5"/>
        <v>24</v>
      </c>
      <c r="M31">
        <f t="shared" si="6"/>
        <v>1</v>
      </c>
      <c r="N31">
        <f t="shared" si="7"/>
        <v>1</v>
      </c>
      <c r="O31">
        <f t="shared" si="8"/>
        <v>1</v>
      </c>
    </row>
    <row r="32" spans="1:26" x14ac:dyDescent="0.3">
      <c r="A32">
        <v>273</v>
      </c>
      <c r="B32">
        <v>0.65617847224341563</v>
      </c>
      <c r="C32">
        <v>0.19919431134983367</v>
      </c>
      <c r="D32" s="4">
        <f>-LN(B32)/F$3</f>
        <v>0.17555102737223124</v>
      </c>
      <c r="E32" s="4">
        <f t="shared" si="0"/>
        <v>0.20833333333333334</v>
      </c>
      <c r="F32" s="8">
        <v>3</v>
      </c>
      <c r="G32" s="4">
        <v>10.293930928943285</v>
      </c>
      <c r="H32" s="4">
        <f>IF(G32&gt;MAX(I$8:I31),G32,MAX(I$8:I31))</f>
        <v>10.476360937375912</v>
      </c>
      <c r="I32" s="4">
        <f t="shared" si="2"/>
        <v>10.684694270709246</v>
      </c>
      <c r="J32" s="4">
        <f t="shared" si="3"/>
        <v>0.18243000843262713</v>
      </c>
      <c r="K32" s="4">
        <f t="shared" si="4"/>
        <v>0.20833333333333393</v>
      </c>
      <c r="L32">
        <f t="shared" si="5"/>
        <v>25</v>
      </c>
      <c r="M32">
        <f t="shared" si="6"/>
        <v>1</v>
      </c>
      <c r="N32">
        <f t="shared" si="7"/>
        <v>1</v>
      </c>
      <c r="O32">
        <f t="shared" si="8"/>
        <v>1</v>
      </c>
    </row>
    <row r="33" spans="1:22" x14ac:dyDescent="0.3">
      <c r="A33">
        <v>274</v>
      </c>
      <c r="B33">
        <v>3.9490951261940369E-2</v>
      </c>
      <c r="C33">
        <v>0.61720633564256722</v>
      </c>
      <c r="D33" s="4">
        <f>-LN(B33)/F$3</f>
        <v>1.3465348813727243</v>
      </c>
      <c r="E33" s="4">
        <f t="shared" si="0"/>
        <v>0.20833333333333334</v>
      </c>
      <c r="F33" s="8">
        <v>3</v>
      </c>
      <c r="G33" s="4">
        <v>11.640465810316009</v>
      </c>
      <c r="H33" s="4">
        <f>IF(G33&gt;MAX(I$8:I32),G33,MAX(I$8:I32))</f>
        <v>11.640465810316009</v>
      </c>
      <c r="I33" s="4">
        <f t="shared" si="2"/>
        <v>11.848799143649343</v>
      </c>
      <c r="J33" s="4">
        <f t="shared" si="3"/>
        <v>0</v>
      </c>
      <c r="K33" s="4">
        <f t="shared" si="4"/>
        <v>0.20833333333333393</v>
      </c>
      <c r="L33">
        <f t="shared" si="5"/>
        <v>26</v>
      </c>
      <c r="M33">
        <f t="shared" si="6"/>
        <v>1</v>
      </c>
      <c r="N33">
        <f t="shared" si="7"/>
        <v>1</v>
      </c>
      <c r="O33">
        <f t="shared" si="8"/>
        <v>1</v>
      </c>
    </row>
    <row r="34" spans="1:22" x14ac:dyDescent="0.3">
      <c r="A34">
        <v>275</v>
      </c>
      <c r="B34">
        <v>0.32389294106875821</v>
      </c>
      <c r="C34">
        <v>4.7883541367839594E-2</v>
      </c>
      <c r="D34" s="4">
        <f>-LN(B34)/F$3</f>
        <v>0.46972593608065061</v>
      </c>
      <c r="E34" s="4">
        <f t="shared" si="0"/>
        <v>0.20833333333333334</v>
      </c>
      <c r="F34" s="8">
        <v>3</v>
      </c>
      <c r="G34" s="4">
        <v>12.110191746396659</v>
      </c>
      <c r="H34" s="4">
        <f>IF(G34&gt;MAX(I$8:I33),G34,MAX(I$8:I33))</f>
        <v>12.110191746396659</v>
      </c>
      <c r="I34" s="4">
        <f t="shared" si="2"/>
        <v>12.318525079729993</v>
      </c>
      <c r="J34" s="4">
        <f t="shared" si="3"/>
        <v>0</v>
      </c>
      <c r="K34" s="4">
        <f t="shared" si="4"/>
        <v>0.20833333333333393</v>
      </c>
      <c r="L34">
        <f t="shared" si="5"/>
        <v>27</v>
      </c>
      <c r="M34">
        <f t="shared" si="6"/>
        <v>1</v>
      </c>
      <c r="N34">
        <f t="shared" si="7"/>
        <v>1</v>
      </c>
      <c r="O34">
        <f t="shared" si="8"/>
        <v>1</v>
      </c>
    </row>
    <row r="35" spans="1:22" x14ac:dyDescent="0.3">
      <c r="A35">
        <v>276</v>
      </c>
      <c r="B35">
        <v>0.10254219183935057</v>
      </c>
      <c r="C35">
        <v>0.82631916257210003</v>
      </c>
      <c r="D35" s="4">
        <f>-LN(B35)/F$3</f>
        <v>0.94895039058255581</v>
      </c>
      <c r="E35" s="4">
        <f t="shared" si="0"/>
        <v>0.20833333333333334</v>
      </c>
      <c r="F35" s="8">
        <v>3</v>
      </c>
      <c r="G35" s="4">
        <v>13.059142136979215</v>
      </c>
      <c r="H35" s="4">
        <f>IF(G35&gt;MAX(I$8:I34),G35,MAX(I$8:I34))</f>
        <v>13.059142136979215</v>
      </c>
      <c r="I35" s="4">
        <f t="shared" si="2"/>
        <v>13.267475470312549</v>
      </c>
      <c r="J35" s="4">
        <f t="shared" si="3"/>
        <v>0</v>
      </c>
      <c r="K35" s="4">
        <f t="shared" si="4"/>
        <v>0.20833333333333393</v>
      </c>
      <c r="L35">
        <f t="shared" si="5"/>
        <v>28</v>
      </c>
      <c r="M35">
        <f t="shared" si="6"/>
        <v>1</v>
      </c>
      <c r="N35">
        <f t="shared" si="7"/>
        <v>1</v>
      </c>
      <c r="O35">
        <f t="shared" si="8"/>
        <v>1</v>
      </c>
      <c r="V35" s="4"/>
    </row>
    <row r="36" spans="1:22" x14ac:dyDescent="0.3">
      <c r="A36">
        <v>277</v>
      </c>
      <c r="B36">
        <v>0.56575212866603597</v>
      </c>
      <c r="C36">
        <v>0.40601825006866665</v>
      </c>
      <c r="D36" s="4">
        <f>-LN(B36)/F$3</f>
        <v>0.23733301329983578</v>
      </c>
      <c r="E36" s="4">
        <f t="shared" si="0"/>
        <v>0.20833333333333334</v>
      </c>
      <c r="F36" s="8">
        <v>3</v>
      </c>
      <c r="G36" s="4">
        <v>13.296475150279051</v>
      </c>
      <c r="H36" s="4">
        <f>IF(G36&gt;MAX(I$8:I35),G36,MAX(I$8:I35))</f>
        <v>13.296475150279051</v>
      </c>
      <c r="I36" s="4">
        <f t="shared" si="2"/>
        <v>13.504808483612385</v>
      </c>
      <c r="J36" s="4">
        <f t="shared" si="3"/>
        <v>0</v>
      </c>
      <c r="K36" s="4">
        <f t="shared" si="4"/>
        <v>0.20833333333333393</v>
      </c>
      <c r="L36">
        <f t="shared" si="5"/>
        <v>29</v>
      </c>
      <c r="M36">
        <f t="shared" si="6"/>
        <v>1</v>
      </c>
      <c r="N36">
        <f t="shared" si="7"/>
        <v>1</v>
      </c>
      <c r="O36">
        <f t="shared" si="8"/>
        <v>1</v>
      </c>
      <c r="V36" s="4"/>
    </row>
    <row r="37" spans="1:22" x14ac:dyDescent="0.3">
      <c r="A37">
        <v>278</v>
      </c>
      <c r="B37">
        <v>0.19412823877681815</v>
      </c>
      <c r="C37">
        <v>4.263435773796808E-2</v>
      </c>
      <c r="D37" s="4">
        <f>-LN(B37)/F$3</f>
        <v>0.68301513069857478</v>
      </c>
      <c r="E37" s="4">
        <f t="shared" si="0"/>
        <v>0.20833333333333334</v>
      </c>
      <c r="F37" s="8">
        <v>3</v>
      </c>
      <c r="G37" s="4">
        <v>13.979490280977625</v>
      </c>
      <c r="H37" s="4">
        <f>IF(G37&gt;MAX(I$8:I36),G37,MAX(I$8:I36))</f>
        <v>13.979490280977625</v>
      </c>
      <c r="I37" s="4">
        <f t="shared" si="2"/>
        <v>14.187823614310959</v>
      </c>
      <c r="J37" s="4">
        <f t="shared" si="3"/>
        <v>0</v>
      </c>
      <c r="K37" s="4">
        <f t="shared" si="4"/>
        <v>0.20833333333333393</v>
      </c>
      <c r="L37">
        <f t="shared" si="5"/>
        <v>30</v>
      </c>
      <c r="M37">
        <f t="shared" si="6"/>
        <v>1</v>
      </c>
      <c r="N37">
        <f t="shared" si="7"/>
        <v>1</v>
      </c>
      <c r="O37">
        <f t="shared" si="8"/>
        <v>1</v>
      </c>
      <c r="V37" s="4"/>
    </row>
    <row r="38" spans="1:22" x14ac:dyDescent="0.3">
      <c r="A38">
        <v>279</v>
      </c>
      <c r="B38">
        <v>0.50843836787011321</v>
      </c>
      <c r="C38">
        <v>0.14368114261299478</v>
      </c>
      <c r="D38" s="4">
        <f>-LN(B38)/F$3</f>
        <v>0.28183803109772926</v>
      </c>
      <c r="E38" s="4">
        <f t="shared" si="0"/>
        <v>0.20833333333333334</v>
      </c>
      <c r="F38" s="8">
        <v>3</v>
      </c>
      <c r="G38" s="4">
        <v>14.261328312075355</v>
      </c>
      <c r="H38" s="4">
        <f>IF(G38&gt;MAX(I$8:I37),G38,MAX(I$8:I37))</f>
        <v>14.261328312075355</v>
      </c>
      <c r="I38" s="4">
        <f t="shared" si="2"/>
        <v>14.469661645408689</v>
      </c>
      <c r="J38" s="4">
        <f t="shared" si="3"/>
        <v>0</v>
      </c>
      <c r="K38" s="4">
        <f t="shared" si="4"/>
        <v>0.20833333333333393</v>
      </c>
      <c r="L38">
        <f t="shared" si="5"/>
        <v>31</v>
      </c>
      <c r="M38">
        <f t="shared" si="6"/>
        <v>1</v>
      </c>
      <c r="N38">
        <f t="shared" si="7"/>
        <v>1</v>
      </c>
      <c r="O38">
        <f t="shared" si="8"/>
        <v>1</v>
      </c>
      <c r="V38" s="4"/>
    </row>
    <row r="39" spans="1:22" x14ac:dyDescent="0.3">
      <c r="A39">
        <v>280</v>
      </c>
      <c r="B39">
        <v>0.70693075350199897</v>
      </c>
      <c r="C39">
        <v>0.89318521683400987</v>
      </c>
      <c r="D39" s="4">
        <f>-LN(B39)/F$3</f>
        <v>0.14450940083737646</v>
      </c>
      <c r="E39" s="4">
        <f t="shared" si="0"/>
        <v>0.20833333333333334</v>
      </c>
      <c r="F39" s="8">
        <v>3</v>
      </c>
      <c r="G39" s="4">
        <v>14.405837712912732</v>
      </c>
      <c r="H39" s="4">
        <f>IF(G39&gt;MAX(I$8:I38),G39,MAX(I$8:I38))</f>
        <v>14.469661645408689</v>
      </c>
      <c r="I39" s="4">
        <f t="shared" si="2"/>
        <v>14.677994978742023</v>
      </c>
      <c r="J39" s="4">
        <f t="shared" si="3"/>
        <v>6.3823932495957081E-2</v>
      </c>
      <c r="K39" s="4">
        <f t="shared" si="4"/>
        <v>0.20833333333333393</v>
      </c>
      <c r="L39">
        <f t="shared" si="5"/>
        <v>32</v>
      </c>
      <c r="M39">
        <f t="shared" si="6"/>
        <v>1</v>
      </c>
      <c r="N39">
        <f t="shared" si="7"/>
        <v>1</v>
      </c>
      <c r="O39">
        <f t="shared" si="8"/>
        <v>1</v>
      </c>
      <c r="V39" s="4"/>
    </row>
    <row r="40" spans="1:22" x14ac:dyDescent="0.3">
      <c r="A40">
        <v>281</v>
      </c>
      <c r="B40">
        <v>0.96816919461653494</v>
      </c>
      <c r="C40">
        <v>0.73036896877956481</v>
      </c>
      <c r="D40" s="4">
        <f>-LN(B40)/F$3</f>
        <v>1.3478507980072343E-2</v>
      </c>
      <c r="E40" s="4">
        <f t="shared" si="0"/>
        <v>0.20833333333333334</v>
      </c>
      <c r="F40" s="8">
        <v>3</v>
      </c>
      <c r="G40" s="4">
        <v>14.419316220892805</v>
      </c>
      <c r="H40" s="4">
        <f>IF(G40&gt;MAX(I$8:I39),G40,MAX(I$8:I39))</f>
        <v>14.677994978742023</v>
      </c>
      <c r="I40" s="4">
        <f t="shared" si="2"/>
        <v>14.886328312075356</v>
      </c>
      <c r="J40" s="4">
        <f t="shared" si="3"/>
        <v>0.25867875784921779</v>
      </c>
      <c r="K40" s="4">
        <f t="shared" si="4"/>
        <v>0.20833333333333393</v>
      </c>
      <c r="L40">
        <f t="shared" si="5"/>
        <v>33</v>
      </c>
      <c r="M40">
        <f t="shared" si="6"/>
        <v>1</v>
      </c>
      <c r="N40">
        <f t="shared" si="7"/>
        <v>1</v>
      </c>
      <c r="O40">
        <f t="shared" si="8"/>
        <v>1</v>
      </c>
      <c r="V40" s="4"/>
    </row>
    <row r="41" spans="1:22" x14ac:dyDescent="0.3">
      <c r="A41">
        <v>282</v>
      </c>
      <c r="B41">
        <v>0.27216406750694294</v>
      </c>
      <c r="C41">
        <v>0.73100985747856073</v>
      </c>
      <c r="D41" s="4">
        <f>-LN(B41)/F$3</f>
        <v>0.54222925215331752</v>
      </c>
      <c r="E41" s="4">
        <f t="shared" si="0"/>
        <v>0.20833333333333334</v>
      </c>
      <c r="F41" s="8">
        <v>3</v>
      </c>
      <c r="G41" s="4">
        <v>14.961545473046122</v>
      </c>
      <c r="H41" s="4">
        <f>IF(G41&gt;MAX(I$8:I40),G41,MAX(I$8:I40))</f>
        <v>14.961545473046122</v>
      </c>
      <c r="I41" s="4">
        <f t="shared" si="2"/>
        <v>15.169878806379456</v>
      </c>
      <c r="J41" s="4">
        <f t="shared" si="3"/>
        <v>0</v>
      </c>
      <c r="K41" s="4">
        <f t="shared" si="4"/>
        <v>0.20833333333333393</v>
      </c>
      <c r="L41">
        <f t="shared" si="5"/>
        <v>34</v>
      </c>
      <c r="M41">
        <f t="shared" si="6"/>
        <v>1</v>
      </c>
      <c r="N41">
        <f t="shared" si="7"/>
        <v>1</v>
      </c>
      <c r="O41">
        <f t="shared" si="8"/>
        <v>1</v>
      </c>
      <c r="V41" s="4"/>
    </row>
    <row r="42" spans="1:22" x14ac:dyDescent="0.3">
      <c r="A42">
        <v>283</v>
      </c>
      <c r="B42">
        <v>0.62382885219885864</v>
      </c>
      <c r="C42">
        <v>0.38544877468184452</v>
      </c>
      <c r="D42" s="4">
        <f>-LN(B42)/F$3</f>
        <v>0.19661634314808607</v>
      </c>
      <c r="E42" s="4">
        <f t="shared" si="0"/>
        <v>0.20833333333333334</v>
      </c>
      <c r="F42" s="8">
        <v>3</v>
      </c>
      <c r="G42" s="4">
        <v>15.158161816194209</v>
      </c>
      <c r="H42" s="4">
        <f>IF(G42&gt;MAX(I$8:I41),G42,MAX(I$8:I41))</f>
        <v>15.169878806379456</v>
      </c>
      <c r="I42" s="4">
        <f t="shared" si="2"/>
        <v>15.37821213971279</v>
      </c>
      <c r="J42" s="4">
        <f t="shared" si="3"/>
        <v>1.1716990185247411E-2</v>
      </c>
      <c r="K42" s="4">
        <f t="shared" si="4"/>
        <v>0.20833333333333393</v>
      </c>
      <c r="L42">
        <f t="shared" si="5"/>
        <v>35</v>
      </c>
      <c r="M42">
        <f t="shared" si="6"/>
        <v>1</v>
      </c>
      <c r="N42">
        <f t="shared" si="7"/>
        <v>1</v>
      </c>
      <c r="O42">
        <f t="shared" si="8"/>
        <v>1</v>
      </c>
    </row>
    <row r="43" spans="1:22" x14ac:dyDescent="0.3">
      <c r="A43">
        <v>284</v>
      </c>
      <c r="B43">
        <v>0.69716483046967981</v>
      </c>
      <c r="C43">
        <v>0.37434003723258158</v>
      </c>
      <c r="D43" s="4">
        <f>-LN(B43)/F$3</f>
        <v>0.15030558773776267</v>
      </c>
      <c r="E43" s="4">
        <f t="shared" si="0"/>
        <v>0.20833333333333334</v>
      </c>
      <c r="F43" s="8">
        <v>3</v>
      </c>
      <c r="G43" s="4">
        <v>15.308467403931971</v>
      </c>
      <c r="H43" s="4">
        <f>IF(G43&gt;MAX(I$8:I42),G43,MAX(I$8:I42))</f>
        <v>15.37821213971279</v>
      </c>
      <c r="I43" s="4">
        <f t="shared" si="2"/>
        <v>15.586545473046124</v>
      </c>
      <c r="J43" s="4">
        <f t="shared" si="3"/>
        <v>6.9744735780819411E-2</v>
      </c>
      <c r="K43" s="4">
        <f t="shared" si="4"/>
        <v>0.20833333333333393</v>
      </c>
      <c r="L43">
        <f t="shared" si="5"/>
        <v>36</v>
      </c>
      <c r="M43">
        <f t="shared" si="6"/>
        <v>1</v>
      </c>
      <c r="N43">
        <f t="shared" si="7"/>
        <v>1</v>
      </c>
      <c r="O43">
        <f t="shared" si="8"/>
        <v>1</v>
      </c>
    </row>
    <row r="44" spans="1:22" x14ac:dyDescent="0.3">
      <c r="A44">
        <v>285</v>
      </c>
      <c r="B44">
        <v>0.83410138248847931</v>
      </c>
      <c r="C44">
        <v>0.28687398907437361</v>
      </c>
      <c r="D44" s="4">
        <f>-LN(B44)/F$3</f>
        <v>7.558346761443073E-2</v>
      </c>
      <c r="E44" s="4">
        <f t="shared" si="0"/>
        <v>0.20833333333333334</v>
      </c>
      <c r="F44" s="8">
        <v>3</v>
      </c>
      <c r="G44" s="4">
        <v>15.384050871546401</v>
      </c>
      <c r="H44" s="4">
        <f>IF(G44&gt;MAX(I$8:I43),G44,MAX(I$8:I43))</f>
        <v>15.586545473046124</v>
      </c>
      <c r="I44" s="4">
        <f t="shared" si="2"/>
        <v>15.794878806379458</v>
      </c>
      <c r="J44" s="4">
        <f t="shared" si="3"/>
        <v>0.20249460149972265</v>
      </c>
      <c r="K44" s="4">
        <f t="shared" si="4"/>
        <v>0.20833333333333393</v>
      </c>
      <c r="L44">
        <f t="shared" si="5"/>
        <v>37</v>
      </c>
      <c r="M44">
        <f t="shared" si="6"/>
        <v>1</v>
      </c>
      <c r="N44">
        <f t="shared" si="7"/>
        <v>1</v>
      </c>
      <c r="O44">
        <f t="shared" si="8"/>
        <v>1</v>
      </c>
    </row>
    <row r="45" spans="1:22" x14ac:dyDescent="0.3">
      <c r="A45">
        <v>286</v>
      </c>
      <c r="B45">
        <v>0.62746055482650231</v>
      </c>
      <c r="C45">
        <v>0.20401623584704123</v>
      </c>
      <c r="D45" s="4">
        <f>-LN(B45)/F$3</f>
        <v>0.19419769616095101</v>
      </c>
      <c r="E45" s="4">
        <f t="shared" si="0"/>
        <v>0.20833333333333334</v>
      </c>
      <c r="F45" s="8">
        <v>3</v>
      </c>
      <c r="G45" s="4">
        <v>15.578248567707352</v>
      </c>
      <c r="H45" s="4">
        <f>IF(G45&gt;MAX(I$8:I44),G45,MAX(I$8:I44))</f>
        <v>15.794878806379458</v>
      </c>
      <c r="I45" s="4">
        <f t="shared" si="2"/>
        <v>16.00321213971279</v>
      </c>
      <c r="J45" s="4">
        <f t="shared" si="3"/>
        <v>0.2166302386721064</v>
      </c>
      <c r="K45" s="4">
        <f t="shared" si="4"/>
        <v>0.20833333333333215</v>
      </c>
      <c r="L45">
        <f t="shared" si="5"/>
        <v>38</v>
      </c>
      <c r="M45">
        <f t="shared" si="6"/>
        <v>1</v>
      </c>
      <c r="N45">
        <f t="shared" si="7"/>
        <v>1</v>
      </c>
      <c r="O45">
        <f t="shared" si="8"/>
        <v>1</v>
      </c>
    </row>
    <row r="46" spans="1:22" x14ac:dyDescent="0.3">
      <c r="A46">
        <v>287</v>
      </c>
      <c r="B46">
        <v>0.31003753776665549</v>
      </c>
      <c r="C46">
        <v>0.11078218939786981</v>
      </c>
      <c r="D46" s="4">
        <f>-LN(B46)/F$3</f>
        <v>0.48794245802659952</v>
      </c>
      <c r="E46" s="4">
        <f t="shared" si="0"/>
        <v>0.20833333333333334</v>
      </c>
      <c r="F46" s="8">
        <v>3</v>
      </c>
      <c r="G46" s="4">
        <v>16.06619102573395</v>
      </c>
      <c r="H46" s="4">
        <f>IF(G46&gt;MAX(I$8:I45),G46,MAX(I$8:I45))</f>
        <v>16.06619102573395</v>
      </c>
      <c r="I46" s="4">
        <f t="shared" si="2"/>
        <v>16.274524359067282</v>
      </c>
      <c r="J46" s="4">
        <f t="shared" si="3"/>
        <v>0</v>
      </c>
      <c r="K46" s="4">
        <f t="shared" si="4"/>
        <v>0.20833333333333215</v>
      </c>
      <c r="L46">
        <f t="shared" si="5"/>
        <v>39</v>
      </c>
      <c r="M46">
        <f t="shared" si="6"/>
        <v>1</v>
      </c>
      <c r="N46">
        <f t="shared" si="7"/>
        <v>1</v>
      </c>
      <c r="O46">
        <f t="shared" si="8"/>
        <v>1</v>
      </c>
    </row>
    <row r="47" spans="1:22" x14ac:dyDescent="0.3">
      <c r="A47">
        <v>288</v>
      </c>
      <c r="B47">
        <v>0.54826502273628952</v>
      </c>
      <c r="C47">
        <v>4.8219244972075567E-2</v>
      </c>
      <c r="D47" s="4">
        <f>-LN(B47)/F$3</f>
        <v>0.25041520450323534</v>
      </c>
      <c r="E47" s="4">
        <f t="shared" si="0"/>
        <v>0.20833333333333334</v>
      </c>
      <c r="F47" s="8">
        <v>3</v>
      </c>
      <c r="G47" s="4">
        <v>16.316606230237184</v>
      </c>
      <c r="H47" s="4">
        <f>IF(G47&gt;MAX(I$8:I46),G47,MAX(I$8:I46))</f>
        <v>16.316606230237184</v>
      </c>
      <c r="I47" s="4">
        <f t="shared" si="2"/>
        <v>16.524939563570516</v>
      </c>
      <c r="J47" s="4">
        <f t="shared" si="3"/>
        <v>0</v>
      </c>
      <c r="K47" s="4">
        <f t="shared" si="4"/>
        <v>0.20833333333333215</v>
      </c>
      <c r="L47">
        <f t="shared" si="5"/>
        <v>40</v>
      </c>
      <c r="M47">
        <f t="shared" si="6"/>
        <v>1</v>
      </c>
      <c r="N47">
        <f t="shared" si="7"/>
        <v>1</v>
      </c>
      <c r="O47">
        <f t="shared" si="8"/>
        <v>1</v>
      </c>
    </row>
    <row r="48" spans="1:22" x14ac:dyDescent="0.3">
      <c r="A48">
        <v>57</v>
      </c>
      <c r="B48">
        <v>8.728293710135197E-3</v>
      </c>
      <c r="C48">
        <v>0.29792168950468462</v>
      </c>
      <c r="D48" s="4">
        <f>-LN(B48)/D$3</f>
        <v>6.5849796937993501</v>
      </c>
      <c r="E48" s="4">
        <f t="shared" si="0"/>
        <v>0.20833333333333334</v>
      </c>
      <c r="F48" s="8">
        <v>2</v>
      </c>
      <c r="G48" s="4">
        <v>16.644673964508595</v>
      </c>
      <c r="H48" s="4">
        <f>IF(G48&gt;MAX(I$8:I47),G48,MAX(I$8:I47))</f>
        <v>16.644673964508595</v>
      </c>
      <c r="I48" s="4">
        <f t="shared" si="2"/>
        <v>16.853007297841927</v>
      </c>
      <c r="J48" s="4">
        <f t="shared" si="3"/>
        <v>0</v>
      </c>
      <c r="K48" s="4">
        <f t="shared" si="4"/>
        <v>0.20833333333333215</v>
      </c>
      <c r="L48">
        <f t="shared" si="5"/>
        <v>41</v>
      </c>
      <c r="M48">
        <f t="shared" si="6"/>
        <v>1</v>
      </c>
      <c r="N48">
        <f t="shared" si="7"/>
        <v>1</v>
      </c>
      <c r="O48">
        <f t="shared" si="8"/>
        <v>1</v>
      </c>
    </row>
    <row r="49" spans="1:15" x14ac:dyDescent="0.3">
      <c r="A49">
        <v>3</v>
      </c>
      <c r="B49">
        <v>7.3824274422437206E-2</v>
      </c>
      <c r="C49">
        <v>0.70165105136265149</v>
      </c>
      <c r="D49" s="4">
        <f>-LN(B49)/B$3</f>
        <v>10.85861533227232</v>
      </c>
      <c r="E49" s="4">
        <f t="shared" si="0"/>
        <v>0.20833333333333334</v>
      </c>
      <c r="F49" s="8">
        <v>1</v>
      </c>
      <c r="G49" s="4">
        <v>17.026982031197619</v>
      </c>
      <c r="H49" s="4">
        <f>IF(G49&gt;MAX(I$8:I48),G49,MAX(I$8:I48))</f>
        <v>17.026982031197619</v>
      </c>
      <c r="I49" s="4">
        <f t="shared" si="2"/>
        <v>17.235315364530951</v>
      </c>
      <c r="J49" s="4">
        <f t="shared" si="3"/>
        <v>0</v>
      </c>
      <c r="K49" s="4">
        <f t="shared" si="4"/>
        <v>0.20833333333333215</v>
      </c>
      <c r="L49">
        <f t="shared" si="5"/>
        <v>42</v>
      </c>
      <c r="M49">
        <f t="shared" si="6"/>
        <v>1</v>
      </c>
      <c r="N49">
        <f t="shared" si="7"/>
        <v>1</v>
      </c>
      <c r="O49">
        <f t="shared" si="8"/>
        <v>1</v>
      </c>
    </row>
    <row r="50" spans="1:15" x14ac:dyDescent="0.3">
      <c r="A50">
        <v>289</v>
      </c>
      <c r="B50">
        <v>5.3376873073519092E-2</v>
      </c>
      <c r="C50">
        <v>0.8657185583056124</v>
      </c>
      <c r="D50" s="4">
        <f>-LN(B50)/F$3</f>
        <v>1.2209907147236592</v>
      </c>
      <c r="E50" s="4">
        <f t="shared" si="0"/>
        <v>0.20833333333333334</v>
      </c>
      <c r="F50" s="8">
        <v>3</v>
      </c>
      <c r="G50" s="4">
        <v>17.537596944960843</v>
      </c>
      <c r="H50" s="4">
        <f>IF(G50&gt;MAX(I$8:I49),G50,MAX(I$8:I49))</f>
        <v>17.537596944960843</v>
      </c>
      <c r="I50" s="4">
        <f t="shared" si="2"/>
        <v>17.745930278294175</v>
      </c>
      <c r="J50" s="4">
        <f t="shared" si="3"/>
        <v>0</v>
      </c>
      <c r="K50" s="4">
        <f t="shared" si="4"/>
        <v>0.20833333333333215</v>
      </c>
      <c r="L50">
        <f t="shared" si="5"/>
        <v>43</v>
      </c>
      <c r="M50">
        <f t="shared" si="6"/>
        <v>1</v>
      </c>
      <c r="N50">
        <f t="shared" si="7"/>
        <v>1</v>
      </c>
      <c r="O50">
        <f t="shared" si="8"/>
        <v>1</v>
      </c>
    </row>
    <row r="51" spans="1:15" x14ac:dyDescent="0.3">
      <c r="A51">
        <v>58</v>
      </c>
      <c r="B51">
        <v>0.31333353679006315</v>
      </c>
      <c r="C51">
        <v>5.8168279061250647E-2</v>
      </c>
      <c r="D51" s="4">
        <f>-LN(B51)/D$3</f>
        <v>1.6117875598005822</v>
      </c>
      <c r="E51" s="4">
        <f t="shared" si="0"/>
        <v>0.20833333333333334</v>
      </c>
      <c r="F51" s="8">
        <v>2</v>
      </c>
      <c r="G51" s="4">
        <v>18.256461524309177</v>
      </c>
      <c r="H51" s="4">
        <f>IF(G51&gt;MAX(I$8:I50),G51,MAX(I$8:I50))</f>
        <v>18.256461524309177</v>
      </c>
      <c r="I51" s="4">
        <f t="shared" si="2"/>
        <v>18.464794857642509</v>
      </c>
      <c r="J51" s="4">
        <f t="shared" si="3"/>
        <v>0</v>
      </c>
      <c r="K51" s="4">
        <f t="shared" si="4"/>
        <v>0.20833333333333215</v>
      </c>
      <c r="L51">
        <f t="shared" si="5"/>
        <v>44</v>
      </c>
      <c r="M51">
        <f t="shared" si="6"/>
        <v>1</v>
      </c>
      <c r="N51">
        <f t="shared" si="7"/>
        <v>1</v>
      </c>
      <c r="O51">
        <f t="shared" si="8"/>
        <v>1</v>
      </c>
    </row>
    <row r="52" spans="1:15" x14ac:dyDescent="0.3">
      <c r="A52">
        <v>290</v>
      </c>
      <c r="B52">
        <v>0.1456343272194586</v>
      </c>
      <c r="C52">
        <v>0.21494186223944822</v>
      </c>
      <c r="D52" s="4">
        <f>-LN(B52)/F$3</f>
        <v>0.80277350297399053</v>
      </c>
      <c r="E52" s="4">
        <f t="shared" si="0"/>
        <v>0.20833333333333334</v>
      </c>
      <c r="F52" s="8">
        <v>3</v>
      </c>
      <c r="G52" s="4">
        <v>18.340370447934834</v>
      </c>
      <c r="H52" s="4">
        <f>IF(G52&gt;MAX(I$8:I51),G52,MAX(I$8:I51))</f>
        <v>18.464794857642509</v>
      </c>
      <c r="I52" s="4">
        <f t="shared" si="2"/>
        <v>18.673128190975842</v>
      </c>
      <c r="J52" s="4">
        <f t="shared" si="3"/>
        <v>0.12442440970767521</v>
      </c>
      <c r="K52" s="4">
        <f t="shared" si="4"/>
        <v>0.20833333333333215</v>
      </c>
      <c r="L52">
        <f t="shared" si="5"/>
        <v>45</v>
      </c>
      <c r="M52">
        <f t="shared" si="6"/>
        <v>1</v>
      </c>
      <c r="N52">
        <f t="shared" si="7"/>
        <v>1</v>
      </c>
      <c r="O52">
        <f t="shared" si="8"/>
        <v>1</v>
      </c>
    </row>
    <row r="53" spans="1:15" x14ac:dyDescent="0.3">
      <c r="A53">
        <v>291</v>
      </c>
      <c r="B53">
        <v>0.74465163121433153</v>
      </c>
      <c r="C53">
        <v>0.18939786980803858</v>
      </c>
      <c r="D53" s="4">
        <f>-LN(B53)/F$3</f>
        <v>0.12284949128087107</v>
      </c>
      <c r="E53" s="4">
        <f t="shared" si="0"/>
        <v>0.20833333333333334</v>
      </c>
      <c r="F53" s="8">
        <v>3</v>
      </c>
      <c r="G53" s="4">
        <v>18.463219939215705</v>
      </c>
      <c r="H53" s="4">
        <f>IF(G53&gt;MAX(I$8:I52),G53,MAX(I$8:I52))</f>
        <v>18.673128190975842</v>
      </c>
      <c r="I53" s="4">
        <f t="shared" si="2"/>
        <v>18.881461524309174</v>
      </c>
      <c r="J53" s="4">
        <f t="shared" si="3"/>
        <v>0.20990825176013672</v>
      </c>
      <c r="K53" s="4">
        <f t="shared" si="4"/>
        <v>0.20833333333333215</v>
      </c>
      <c r="L53">
        <f t="shared" si="5"/>
        <v>46</v>
      </c>
      <c r="M53">
        <f t="shared" si="6"/>
        <v>1</v>
      </c>
      <c r="N53">
        <f t="shared" si="7"/>
        <v>1</v>
      </c>
      <c r="O53">
        <f t="shared" si="8"/>
        <v>1</v>
      </c>
    </row>
    <row r="54" spans="1:15" x14ac:dyDescent="0.3">
      <c r="A54">
        <v>292</v>
      </c>
      <c r="B54">
        <v>0.72414319284646134</v>
      </c>
      <c r="C54">
        <v>0.41782891323587756</v>
      </c>
      <c r="D54" s="4">
        <f>-LN(B54)/F$3</f>
        <v>0.13448588582402943</v>
      </c>
      <c r="E54" s="4">
        <f t="shared" si="0"/>
        <v>0.20833333333333334</v>
      </c>
      <c r="F54" s="8">
        <v>3</v>
      </c>
      <c r="G54" s="4">
        <v>18.597705825039736</v>
      </c>
      <c r="H54" s="4">
        <f>IF(G54&gt;MAX(I$8:I53),G54,MAX(I$8:I53))</f>
        <v>18.881461524309174</v>
      </c>
      <c r="I54" s="4">
        <f t="shared" si="2"/>
        <v>19.089794857642506</v>
      </c>
      <c r="J54" s="4">
        <f t="shared" si="3"/>
        <v>0.28375569926943811</v>
      </c>
      <c r="K54" s="4">
        <f t="shared" si="4"/>
        <v>0.20833333333333215</v>
      </c>
      <c r="L54">
        <f t="shared" si="5"/>
        <v>47</v>
      </c>
      <c r="M54">
        <f t="shared" si="6"/>
        <v>1</v>
      </c>
      <c r="N54">
        <f t="shared" si="7"/>
        <v>1</v>
      </c>
      <c r="O54">
        <f t="shared" si="8"/>
        <v>1</v>
      </c>
    </row>
    <row r="55" spans="1:15" x14ac:dyDescent="0.3">
      <c r="A55">
        <v>293</v>
      </c>
      <c r="B55">
        <v>0.74474318674275952</v>
      </c>
      <c r="C55">
        <v>0.12237922299874875</v>
      </c>
      <c r="D55" s="4">
        <f>-LN(B55)/F$3</f>
        <v>0.12279826492177126</v>
      </c>
      <c r="E55" s="4">
        <f t="shared" si="0"/>
        <v>0.20833333333333334</v>
      </c>
      <c r="F55" s="8">
        <v>3</v>
      </c>
      <c r="G55" s="4">
        <v>18.720504089961508</v>
      </c>
      <c r="H55" s="4">
        <f>IF(G55&gt;MAX(I$8:I54),G55,MAX(I$8:I54))</f>
        <v>19.089794857642506</v>
      </c>
      <c r="I55" s="4">
        <f t="shared" si="2"/>
        <v>19.298128190975838</v>
      </c>
      <c r="J55" s="4">
        <f t="shared" si="3"/>
        <v>0.36929076768099733</v>
      </c>
      <c r="K55" s="4">
        <f t="shared" si="4"/>
        <v>0.20833333333333215</v>
      </c>
      <c r="L55">
        <f t="shared" si="5"/>
        <v>48</v>
      </c>
      <c r="M55">
        <f t="shared" si="6"/>
        <v>1</v>
      </c>
      <c r="N55">
        <f t="shared" si="7"/>
        <v>1</v>
      </c>
      <c r="O55">
        <f t="shared" si="8"/>
        <v>1</v>
      </c>
    </row>
    <row r="56" spans="1:15" x14ac:dyDescent="0.3">
      <c r="A56">
        <v>294</v>
      </c>
      <c r="B56">
        <v>0.4400158696249275</v>
      </c>
      <c r="C56">
        <v>0.80339976195562612</v>
      </c>
      <c r="D56" s="4">
        <f>-LN(B56)/F$3</f>
        <v>0.34206020224619166</v>
      </c>
      <c r="E56" s="4">
        <f t="shared" si="0"/>
        <v>0.20833333333333334</v>
      </c>
      <c r="F56" s="8">
        <v>3</v>
      </c>
      <c r="G56" s="4">
        <v>19.0625642922077</v>
      </c>
      <c r="H56" s="4">
        <f>IF(G56&gt;MAX(I$8:I55),G56,MAX(I$8:I55))</f>
        <v>19.298128190975838</v>
      </c>
      <c r="I56" s="4">
        <f t="shared" si="2"/>
        <v>19.50646152430917</v>
      </c>
      <c r="J56" s="4">
        <f t="shared" si="3"/>
        <v>0.2355638987681381</v>
      </c>
      <c r="K56" s="4">
        <f t="shared" si="4"/>
        <v>0.20833333333333215</v>
      </c>
      <c r="L56">
        <f t="shared" si="5"/>
        <v>49</v>
      </c>
      <c r="M56">
        <f t="shared" si="6"/>
        <v>1</v>
      </c>
      <c r="N56">
        <f t="shared" si="7"/>
        <v>1</v>
      </c>
      <c r="O56">
        <f t="shared" si="8"/>
        <v>1</v>
      </c>
    </row>
    <row r="57" spans="1:15" x14ac:dyDescent="0.3">
      <c r="A57">
        <v>295</v>
      </c>
      <c r="B57">
        <v>0.68007446516312142</v>
      </c>
      <c r="C57">
        <v>0.98333689382610556</v>
      </c>
      <c r="D57" s="4">
        <f>-LN(B57)/F$3</f>
        <v>0.16064707467278241</v>
      </c>
      <c r="E57" s="4">
        <f t="shared" si="0"/>
        <v>0.20833333333333334</v>
      </c>
      <c r="F57" s="8">
        <v>3</v>
      </c>
      <c r="G57" s="4">
        <v>19.223211366880481</v>
      </c>
      <c r="H57" s="4">
        <f>IF(G57&gt;MAX(I$8:I56),G57,MAX(I$8:I56))</f>
        <v>19.50646152430917</v>
      </c>
      <c r="I57" s="4">
        <f t="shared" si="2"/>
        <v>19.714794857642502</v>
      </c>
      <c r="J57" s="4">
        <f t="shared" si="3"/>
        <v>0.28325015742868942</v>
      </c>
      <c r="K57" s="4">
        <f t="shared" si="4"/>
        <v>0.20833333333333215</v>
      </c>
      <c r="L57">
        <f t="shared" si="5"/>
        <v>50</v>
      </c>
      <c r="M57">
        <f t="shared" si="6"/>
        <v>1</v>
      </c>
      <c r="N57">
        <f t="shared" si="7"/>
        <v>1</v>
      </c>
      <c r="O57">
        <f t="shared" si="8"/>
        <v>1</v>
      </c>
    </row>
    <row r="58" spans="1:15" x14ac:dyDescent="0.3">
      <c r="A58">
        <v>296</v>
      </c>
      <c r="B58">
        <v>0.69081698049867246</v>
      </c>
      <c r="C58">
        <v>0.45399334696493421</v>
      </c>
      <c r="D58" s="4">
        <f>-LN(B58)/F$3</f>
        <v>0.15411681337207059</v>
      </c>
      <c r="E58" s="4">
        <f t="shared" si="0"/>
        <v>0.20833333333333334</v>
      </c>
      <c r="F58" s="8">
        <v>3</v>
      </c>
      <c r="G58" s="4">
        <v>19.377328180252551</v>
      </c>
      <c r="H58" s="4">
        <f>IF(G58&gt;MAX(I$8:I57),G58,MAX(I$8:I57))</f>
        <v>19.714794857642502</v>
      </c>
      <c r="I58" s="4">
        <f t="shared" si="2"/>
        <v>19.923128190975834</v>
      </c>
      <c r="J58" s="4">
        <f t="shared" si="3"/>
        <v>0.33746667738995129</v>
      </c>
      <c r="K58" s="4">
        <f t="shared" si="4"/>
        <v>0.20833333333333215</v>
      </c>
      <c r="L58">
        <f t="shared" si="5"/>
        <v>51</v>
      </c>
      <c r="M58">
        <f t="shared" si="6"/>
        <v>1</v>
      </c>
      <c r="N58">
        <f t="shared" si="7"/>
        <v>1</v>
      </c>
      <c r="O58">
        <f t="shared" si="8"/>
        <v>1</v>
      </c>
    </row>
    <row r="59" spans="1:15" x14ac:dyDescent="0.3">
      <c r="A59">
        <v>297</v>
      </c>
      <c r="B59">
        <v>0.84066286202581864</v>
      </c>
      <c r="C59">
        <v>0.47315897091586046</v>
      </c>
      <c r="D59" s="4">
        <f>-LN(B59)/F$3</f>
        <v>7.23185736992112E-2</v>
      </c>
      <c r="E59" s="4">
        <f t="shared" si="0"/>
        <v>0.20833333333333334</v>
      </c>
      <c r="F59" s="8">
        <v>3</v>
      </c>
      <c r="G59" s="4">
        <v>19.449646753951761</v>
      </c>
      <c r="H59" s="4">
        <f>IF(G59&gt;MAX(I$8:I58),G59,MAX(I$8:I58))</f>
        <v>19.923128190975834</v>
      </c>
      <c r="I59" s="4">
        <f t="shared" si="2"/>
        <v>20.131461524309167</v>
      </c>
      <c r="J59" s="4">
        <f t="shared" si="3"/>
        <v>0.47348143702407341</v>
      </c>
      <c r="K59" s="4">
        <f t="shared" si="4"/>
        <v>0.20833333333333215</v>
      </c>
      <c r="L59">
        <f t="shared" si="5"/>
        <v>52</v>
      </c>
      <c r="M59">
        <f t="shared" si="6"/>
        <v>1</v>
      </c>
      <c r="N59">
        <f t="shared" si="7"/>
        <v>1</v>
      </c>
      <c r="O59">
        <f t="shared" si="8"/>
        <v>1</v>
      </c>
    </row>
    <row r="60" spans="1:15" x14ac:dyDescent="0.3">
      <c r="A60">
        <v>298</v>
      </c>
      <c r="B60">
        <v>0.22132023071993165</v>
      </c>
      <c r="C60">
        <v>0.2349009674367504</v>
      </c>
      <c r="D60" s="4">
        <f>-LN(B60)/F$3</f>
        <v>0.62839359103360093</v>
      </c>
      <c r="E60" s="4">
        <f t="shared" si="0"/>
        <v>0.20833333333333334</v>
      </c>
      <c r="F60" s="8">
        <v>3</v>
      </c>
      <c r="G60" s="4">
        <v>20.078040344985361</v>
      </c>
      <c r="H60" s="4">
        <f>IF(G60&gt;MAX(I$8:I59),G60,MAX(I$8:I59))</f>
        <v>20.131461524309167</v>
      </c>
      <c r="I60" s="4">
        <f t="shared" si="2"/>
        <v>20.339794857642499</v>
      </c>
      <c r="J60" s="4">
        <f t="shared" si="3"/>
        <v>5.3421179323805745E-2</v>
      </c>
      <c r="K60" s="4">
        <f t="shared" si="4"/>
        <v>0.20833333333333215</v>
      </c>
      <c r="L60">
        <f t="shared" si="5"/>
        <v>53</v>
      </c>
      <c r="M60">
        <f t="shared" si="6"/>
        <v>1</v>
      </c>
      <c r="N60">
        <f t="shared" si="7"/>
        <v>1</v>
      </c>
      <c r="O60">
        <f t="shared" si="8"/>
        <v>1</v>
      </c>
    </row>
    <row r="61" spans="1:15" x14ac:dyDescent="0.3">
      <c r="A61">
        <v>299</v>
      </c>
      <c r="B61">
        <v>0.9591967528305918</v>
      </c>
      <c r="C61">
        <v>0.65346232490005185</v>
      </c>
      <c r="D61" s="4">
        <f>-LN(B61)/F$3</f>
        <v>1.7357941901571063E-2</v>
      </c>
      <c r="E61" s="4">
        <f t="shared" si="0"/>
        <v>0.20833333333333334</v>
      </c>
      <c r="F61" s="8">
        <v>3</v>
      </c>
      <c r="G61" s="4">
        <v>20.095398286886933</v>
      </c>
      <c r="H61" s="4">
        <f>IF(G61&gt;MAX(I$8:I60),G61,MAX(I$8:I60))</f>
        <v>20.339794857642499</v>
      </c>
      <c r="I61" s="4">
        <f t="shared" si="2"/>
        <v>20.548128190975831</v>
      </c>
      <c r="J61" s="4">
        <f t="shared" si="3"/>
        <v>0.24439657075556553</v>
      </c>
      <c r="K61" s="4">
        <f t="shared" si="4"/>
        <v>0.20833333333333215</v>
      </c>
      <c r="L61">
        <f t="shared" si="5"/>
        <v>54</v>
      </c>
      <c r="M61">
        <f t="shared" si="6"/>
        <v>1</v>
      </c>
      <c r="N61">
        <f t="shared" si="7"/>
        <v>1</v>
      </c>
      <c r="O61">
        <f t="shared" si="8"/>
        <v>1</v>
      </c>
    </row>
    <row r="62" spans="1:15" x14ac:dyDescent="0.3">
      <c r="A62">
        <v>300</v>
      </c>
      <c r="B62">
        <v>0.49415570543534654</v>
      </c>
      <c r="C62">
        <v>0.30143131809442425</v>
      </c>
      <c r="D62" s="4">
        <f>-LN(B62)/F$3</f>
        <v>0.29371025761174663</v>
      </c>
      <c r="E62" s="4">
        <f t="shared" si="0"/>
        <v>0.20833333333333334</v>
      </c>
      <c r="F62" s="8">
        <v>3</v>
      </c>
      <c r="G62" s="4">
        <v>20.389108544498679</v>
      </c>
      <c r="H62" s="4">
        <f>IF(G62&gt;MAX(I$8:I61),G62,MAX(I$8:I61))</f>
        <v>20.548128190975831</v>
      </c>
      <c r="I62" s="4">
        <f t="shared" si="2"/>
        <v>20.756461524309163</v>
      </c>
      <c r="J62" s="4">
        <f t="shared" si="3"/>
        <v>0.15901964647715161</v>
      </c>
      <c r="K62" s="4">
        <f t="shared" si="4"/>
        <v>0.20833333333333215</v>
      </c>
      <c r="L62">
        <f t="shared" si="5"/>
        <v>55</v>
      </c>
      <c r="M62">
        <f t="shared" si="6"/>
        <v>1</v>
      </c>
      <c r="N62">
        <f t="shared" si="7"/>
        <v>1</v>
      </c>
      <c r="O62">
        <f t="shared" si="8"/>
        <v>1</v>
      </c>
    </row>
    <row r="63" spans="1:15" x14ac:dyDescent="0.3">
      <c r="A63">
        <v>301</v>
      </c>
      <c r="B63">
        <v>0.97924741355632194</v>
      </c>
      <c r="C63">
        <v>0.10126041444135868</v>
      </c>
      <c r="D63" s="4">
        <f>-LN(B63)/F$3</f>
        <v>8.7378948705382833E-3</v>
      </c>
      <c r="E63" s="4">
        <f t="shared" si="0"/>
        <v>0.20833333333333334</v>
      </c>
      <c r="F63" s="8">
        <v>3</v>
      </c>
      <c r="G63" s="4">
        <v>20.397846439369218</v>
      </c>
      <c r="H63" s="4">
        <f>IF(G63&gt;MAX(I$8:I62),G63,MAX(I$8:I62))</f>
        <v>20.756461524309163</v>
      </c>
      <c r="I63" s="4">
        <f t="shared" si="2"/>
        <v>20.964794857642495</v>
      </c>
      <c r="J63" s="4">
        <f t="shared" si="3"/>
        <v>0.35861508493994521</v>
      </c>
      <c r="K63" s="4">
        <f t="shared" si="4"/>
        <v>0.20833333333333215</v>
      </c>
      <c r="L63">
        <f t="shared" si="5"/>
        <v>56</v>
      </c>
      <c r="M63">
        <f t="shared" si="6"/>
        <v>1</v>
      </c>
      <c r="N63">
        <f t="shared" si="7"/>
        <v>1</v>
      </c>
      <c r="O63">
        <f t="shared" si="8"/>
        <v>1</v>
      </c>
    </row>
    <row r="64" spans="1:15" x14ac:dyDescent="0.3">
      <c r="A64">
        <v>302</v>
      </c>
      <c r="B64">
        <v>0.74755088961455118</v>
      </c>
      <c r="C64">
        <v>0.60658589434492016</v>
      </c>
      <c r="D64" s="4">
        <f>-LN(B64)/F$3</f>
        <v>0.12123037345112865</v>
      </c>
      <c r="E64" s="4">
        <f t="shared" si="0"/>
        <v>0.20833333333333334</v>
      </c>
      <c r="F64" s="8">
        <v>3</v>
      </c>
      <c r="G64" s="4">
        <v>20.519076812820348</v>
      </c>
      <c r="H64" s="4">
        <f>IF(G64&gt;MAX(I$8:I63),G64,MAX(I$8:I63))</f>
        <v>20.964794857642495</v>
      </c>
      <c r="I64" s="4">
        <f t="shared" si="2"/>
        <v>21.173128190975827</v>
      </c>
      <c r="J64" s="4">
        <f t="shared" si="3"/>
        <v>0.44571804482214716</v>
      </c>
      <c r="K64" s="4">
        <f t="shared" si="4"/>
        <v>0.20833333333333215</v>
      </c>
      <c r="L64">
        <f t="shared" si="5"/>
        <v>57</v>
      </c>
      <c r="M64">
        <f t="shared" si="6"/>
        <v>1</v>
      </c>
      <c r="N64">
        <f t="shared" si="7"/>
        <v>1</v>
      </c>
      <c r="O64">
        <f t="shared" si="8"/>
        <v>1</v>
      </c>
    </row>
    <row r="65" spans="1:15" x14ac:dyDescent="0.3">
      <c r="A65">
        <v>303</v>
      </c>
      <c r="B65">
        <v>0.79100924710837117</v>
      </c>
      <c r="C65">
        <v>0.46769615771965695</v>
      </c>
      <c r="D65" s="4">
        <f>-LN(B65)/F$3</f>
        <v>9.7685675366801422E-2</v>
      </c>
      <c r="E65" s="4">
        <f t="shared" si="0"/>
        <v>0.20833333333333334</v>
      </c>
      <c r="F65" s="8">
        <v>3</v>
      </c>
      <c r="G65" s="4">
        <v>20.616762488187149</v>
      </c>
      <c r="H65" s="4">
        <f>IF(G65&gt;MAX(I$8:I64),G65,MAX(I$8:I64))</f>
        <v>21.173128190975827</v>
      </c>
      <c r="I65" s="4">
        <f t="shared" si="2"/>
        <v>21.381461524309159</v>
      </c>
      <c r="J65" s="4">
        <f t="shared" si="3"/>
        <v>0.55636570278867836</v>
      </c>
      <c r="K65" s="4">
        <f t="shared" si="4"/>
        <v>0.20833333333333215</v>
      </c>
      <c r="L65">
        <f t="shared" si="5"/>
        <v>58</v>
      </c>
      <c r="M65">
        <f t="shared" si="6"/>
        <v>1</v>
      </c>
      <c r="N65">
        <f t="shared" si="7"/>
        <v>1</v>
      </c>
      <c r="O65">
        <f t="shared" si="8"/>
        <v>1</v>
      </c>
    </row>
    <row r="66" spans="1:15" x14ac:dyDescent="0.3">
      <c r="A66">
        <v>59</v>
      </c>
      <c r="B66">
        <v>0.15201269569994202</v>
      </c>
      <c r="C66">
        <v>0.1424298837244789</v>
      </c>
      <c r="D66" s="4">
        <f>-LN(B66)/D$3</f>
        <v>2.6163767184473619</v>
      </c>
      <c r="E66" s="4">
        <f t="shared" si="0"/>
        <v>0.20833333333333334</v>
      </c>
      <c r="F66" s="8">
        <v>2</v>
      </c>
      <c r="G66" s="4">
        <v>20.87283824275654</v>
      </c>
      <c r="H66" s="4">
        <f>IF(G66&gt;MAX(I$8:I65),G66,MAX(I$8:I65))</f>
        <v>21.381461524309159</v>
      </c>
      <c r="I66" s="4">
        <f t="shared" si="2"/>
        <v>21.589794857642492</v>
      </c>
      <c r="J66" s="4">
        <f t="shared" si="3"/>
        <v>0.50862328155261949</v>
      </c>
      <c r="K66" s="4">
        <f t="shared" si="4"/>
        <v>0.20833333333333215</v>
      </c>
      <c r="L66">
        <f t="shared" si="5"/>
        <v>59</v>
      </c>
      <c r="M66">
        <f t="shared" si="6"/>
        <v>0</v>
      </c>
      <c r="N66">
        <f t="shared" si="7"/>
        <v>1</v>
      </c>
      <c r="O66">
        <f t="shared" si="8"/>
        <v>1</v>
      </c>
    </row>
    <row r="67" spans="1:15" x14ac:dyDescent="0.3">
      <c r="A67">
        <v>4</v>
      </c>
      <c r="B67">
        <v>0.3881954405346843</v>
      </c>
      <c r="C67">
        <v>0.66725669118320263</v>
      </c>
      <c r="D67" s="4">
        <f>-LN(B67)/B$3</f>
        <v>3.9426931394219613</v>
      </c>
      <c r="E67" s="4">
        <f t="shared" si="0"/>
        <v>0.20833333333333334</v>
      </c>
      <c r="F67" s="8">
        <v>1</v>
      </c>
      <c r="G67" s="4">
        <v>20.969675170619581</v>
      </c>
      <c r="H67" s="4">
        <f>IF(G67&gt;MAX(I$8:I66),G67,MAX(I$8:I66))</f>
        <v>21.589794857642492</v>
      </c>
      <c r="I67" s="4">
        <f t="shared" si="2"/>
        <v>21.798128190975824</v>
      </c>
      <c r="J67" s="4">
        <f t="shared" si="3"/>
        <v>0.62011968702291043</v>
      </c>
      <c r="K67" s="4">
        <f t="shared" si="4"/>
        <v>0.20833333333333215</v>
      </c>
      <c r="L67">
        <f t="shared" si="5"/>
        <v>60</v>
      </c>
      <c r="M67">
        <f t="shared" si="6"/>
        <v>1</v>
      </c>
      <c r="N67">
        <f t="shared" si="7"/>
        <v>1</v>
      </c>
      <c r="O67">
        <f t="shared" si="8"/>
        <v>1</v>
      </c>
    </row>
    <row r="68" spans="1:15" x14ac:dyDescent="0.3">
      <c r="A68">
        <v>60</v>
      </c>
      <c r="B68">
        <v>0.73561815240943629</v>
      </c>
      <c r="C68">
        <v>0.40333262123477892</v>
      </c>
      <c r="D68" s="4">
        <f>-LN(B68)/D$3</f>
        <v>0.42645015214617604</v>
      </c>
      <c r="E68" s="4">
        <f t="shared" si="0"/>
        <v>0.20833333333333334</v>
      </c>
      <c r="F68" s="8">
        <v>2</v>
      </c>
      <c r="G68" s="4">
        <v>21.299288394902717</v>
      </c>
      <c r="H68" s="4">
        <f>IF(G68&gt;MAX(I$8:I67),G68,MAX(I$8:I67))</f>
        <v>21.798128190975824</v>
      </c>
      <c r="I68" s="4">
        <f t="shared" si="2"/>
        <v>22.006461524309156</v>
      </c>
      <c r="J68" s="4">
        <f t="shared" si="3"/>
        <v>0.49883979607310636</v>
      </c>
      <c r="K68" s="4">
        <f t="shared" si="4"/>
        <v>0.20833333333333215</v>
      </c>
      <c r="L68">
        <f t="shared" si="5"/>
        <v>61</v>
      </c>
      <c r="M68">
        <f t="shared" si="6"/>
        <v>1</v>
      </c>
      <c r="N68">
        <f t="shared" si="7"/>
        <v>1</v>
      </c>
      <c r="O68">
        <f t="shared" si="8"/>
        <v>1</v>
      </c>
    </row>
    <row r="69" spans="1:15" x14ac:dyDescent="0.3">
      <c r="A69">
        <v>304</v>
      </c>
      <c r="B69">
        <v>5.8442945646534621E-2</v>
      </c>
      <c r="C69">
        <v>0.97933896908474993</v>
      </c>
      <c r="D69" s="4">
        <f>-LN(B69)/F$3</f>
        <v>1.183210120308599</v>
      </c>
      <c r="E69" s="4">
        <f t="shared" si="0"/>
        <v>0.20833333333333334</v>
      </c>
      <c r="F69" s="8">
        <v>3</v>
      </c>
      <c r="G69" s="4">
        <v>21.799972608495747</v>
      </c>
      <c r="H69" s="4">
        <f>IF(G69&gt;MAX(I$8:I68),G69,MAX(I$8:I68))</f>
        <v>22.006461524309156</v>
      </c>
      <c r="I69" s="4">
        <f t="shared" si="2"/>
        <v>22.214794857642488</v>
      </c>
      <c r="J69" s="4">
        <f t="shared" si="3"/>
        <v>0.20648891581340933</v>
      </c>
      <c r="K69" s="4">
        <f t="shared" si="4"/>
        <v>0.20833333333333215</v>
      </c>
      <c r="L69">
        <f t="shared" si="5"/>
        <v>62</v>
      </c>
      <c r="M69">
        <f t="shared" si="6"/>
        <v>1</v>
      </c>
      <c r="N69">
        <f t="shared" si="7"/>
        <v>1</v>
      </c>
      <c r="O69">
        <f t="shared" si="8"/>
        <v>1</v>
      </c>
    </row>
    <row r="70" spans="1:15" x14ac:dyDescent="0.3">
      <c r="A70">
        <v>5</v>
      </c>
      <c r="B70">
        <v>0.78221991637928401</v>
      </c>
      <c r="C70">
        <v>0.81255531479842524</v>
      </c>
      <c r="D70" s="4">
        <f>-LN(B70)/B$3</f>
        <v>1.0234139790882817</v>
      </c>
      <c r="E70" s="4">
        <f t="shared" si="0"/>
        <v>0.20833333333333334</v>
      </c>
      <c r="F70" s="8">
        <v>1</v>
      </c>
      <c r="G70" s="4">
        <v>21.993089149707863</v>
      </c>
      <c r="H70" s="4">
        <f>IF(G70&gt;MAX(I$8:I69),G70,MAX(I$8:I69))</f>
        <v>22.214794857642488</v>
      </c>
      <c r="I70" s="4">
        <f t="shared" si="2"/>
        <v>22.42312819097582</v>
      </c>
      <c r="J70" s="4">
        <f t="shared" si="3"/>
        <v>0.22170570793462474</v>
      </c>
      <c r="K70" s="4">
        <f t="shared" si="4"/>
        <v>0.20833333333333215</v>
      </c>
      <c r="L70">
        <f t="shared" si="5"/>
        <v>63</v>
      </c>
      <c r="M70">
        <f t="shared" si="6"/>
        <v>1</v>
      </c>
      <c r="N70">
        <f t="shared" si="7"/>
        <v>1</v>
      </c>
      <c r="O70">
        <f t="shared" si="8"/>
        <v>1</v>
      </c>
    </row>
    <row r="71" spans="1:15" x14ac:dyDescent="0.3">
      <c r="A71">
        <v>305</v>
      </c>
      <c r="B71">
        <v>0.23386333811456647</v>
      </c>
      <c r="C71">
        <v>0.98123111667226171</v>
      </c>
      <c r="D71" s="4">
        <f>-LN(B71)/F$3</f>
        <v>0.60542431641040828</v>
      </c>
      <c r="E71" s="4">
        <f t="shared" si="0"/>
        <v>0.20833333333333334</v>
      </c>
      <c r="F71" s="8">
        <v>3</v>
      </c>
      <c r="G71" s="4">
        <v>22.405396924906157</v>
      </c>
      <c r="H71" s="4">
        <f>IF(G71&gt;MAX(I$8:I70),G71,MAX(I$8:I70))</f>
        <v>22.42312819097582</v>
      </c>
      <c r="I71" s="4">
        <f t="shared" si="2"/>
        <v>22.631461524309152</v>
      </c>
      <c r="J71" s="4">
        <f t="shared" si="3"/>
        <v>1.7731266069663576E-2</v>
      </c>
      <c r="K71" s="4">
        <f t="shared" si="4"/>
        <v>0.20833333333333215</v>
      </c>
      <c r="L71">
        <f t="shared" si="5"/>
        <v>64</v>
      </c>
      <c r="M71">
        <f t="shared" si="6"/>
        <v>1</v>
      </c>
      <c r="N71">
        <f t="shared" si="7"/>
        <v>1</v>
      </c>
      <c r="O71">
        <f t="shared" si="8"/>
        <v>1</v>
      </c>
    </row>
    <row r="72" spans="1:15" x14ac:dyDescent="0.3">
      <c r="A72">
        <v>306</v>
      </c>
      <c r="B72">
        <v>0.76000244148075813</v>
      </c>
      <c r="C72">
        <v>0.39979247413556324</v>
      </c>
      <c r="D72" s="4">
        <f>-LN(B72)/F$3</f>
        <v>0.11434734718009938</v>
      </c>
      <c r="E72" s="4">
        <f t="shared" si="0"/>
        <v>0.20833333333333334</v>
      </c>
      <c r="F72" s="8">
        <v>3</v>
      </c>
      <c r="G72" s="4">
        <v>22.519744272086257</v>
      </c>
      <c r="H72" s="4">
        <f>IF(G72&gt;MAX(I$8:I71),G72,MAX(I$8:I71))</f>
        <v>22.631461524309152</v>
      </c>
      <c r="I72" s="4">
        <f t="shared" si="2"/>
        <v>22.839794857642485</v>
      </c>
      <c r="J72" s="4">
        <f t="shared" si="3"/>
        <v>0.11171725222289552</v>
      </c>
      <c r="K72" s="4">
        <f t="shared" si="4"/>
        <v>0.20833333333333215</v>
      </c>
      <c r="L72">
        <f t="shared" si="5"/>
        <v>65</v>
      </c>
      <c r="M72">
        <f t="shared" si="6"/>
        <v>1</v>
      </c>
      <c r="N72">
        <f t="shared" si="7"/>
        <v>1</v>
      </c>
      <c r="O72">
        <f t="shared" si="8"/>
        <v>1</v>
      </c>
    </row>
    <row r="73" spans="1:15" x14ac:dyDescent="0.3">
      <c r="A73">
        <v>307</v>
      </c>
      <c r="B73">
        <v>0.5671254615924558</v>
      </c>
      <c r="C73">
        <v>0.26734214300973541</v>
      </c>
      <c r="D73" s="4">
        <f>-LN(B73)/F$3</f>
        <v>0.23632280295072219</v>
      </c>
      <c r="E73" s="4">
        <f t="shared" ref="E73:E136" si="14">1/F$4</f>
        <v>0.20833333333333334</v>
      </c>
      <c r="F73" s="8">
        <v>3</v>
      </c>
      <c r="G73" s="4">
        <v>22.756067075036977</v>
      </c>
      <c r="H73" s="4">
        <f>IF(G73&gt;MAX(I$8:I72),G73,MAX(I$8:I72))</f>
        <v>22.839794857642485</v>
      </c>
      <c r="I73" s="4">
        <f t="shared" si="2"/>
        <v>23.048128190975817</v>
      </c>
      <c r="J73" s="4">
        <f t="shared" si="3"/>
        <v>8.3727782605507173E-2</v>
      </c>
      <c r="K73" s="4">
        <f t="shared" si="4"/>
        <v>0.20833333333333215</v>
      </c>
      <c r="L73">
        <f t="shared" si="5"/>
        <v>66</v>
      </c>
      <c r="M73">
        <f t="shared" si="6"/>
        <v>1</v>
      </c>
      <c r="N73">
        <f t="shared" si="7"/>
        <v>1</v>
      </c>
      <c r="O73">
        <f t="shared" si="8"/>
        <v>1</v>
      </c>
    </row>
    <row r="74" spans="1:15" x14ac:dyDescent="0.3">
      <c r="A74">
        <v>308</v>
      </c>
      <c r="B74">
        <v>0.86184270760216075</v>
      </c>
      <c r="C74">
        <v>0.60673848689230014</v>
      </c>
      <c r="D74" s="4">
        <f>-LN(B74)/F$3</f>
        <v>6.1951041145085615E-2</v>
      </c>
      <c r="E74" s="4">
        <f t="shared" si="14"/>
        <v>0.20833333333333334</v>
      </c>
      <c r="F74" s="8">
        <v>3</v>
      </c>
      <c r="G74" s="4">
        <v>22.818018116182063</v>
      </c>
      <c r="H74" s="4">
        <f>IF(G74&gt;MAX(I$8:I73),G74,MAX(I$8:I73))</f>
        <v>23.048128190975817</v>
      </c>
      <c r="I74" s="4">
        <f t="shared" si="2"/>
        <v>23.256461524309149</v>
      </c>
      <c r="J74" s="4">
        <f t="shared" si="3"/>
        <v>0.23011007479375323</v>
      </c>
      <c r="K74" s="4">
        <f t="shared" si="4"/>
        <v>0.20833333333333215</v>
      </c>
      <c r="L74">
        <f t="shared" si="5"/>
        <v>67</v>
      </c>
      <c r="M74">
        <f t="shared" si="6"/>
        <v>1</v>
      </c>
      <c r="N74">
        <f t="shared" si="7"/>
        <v>1</v>
      </c>
      <c r="O74">
        <f t="shared" si="8"/>
        <v>1</v>
      </c>
    </row>
    <row r="75" spans="1:15" x14ac:dyDescent="0.3">
      <c r="A75">
        <v>309</v>
      </c>
      <c r="B75">
        <v>0.71187475203711048</v>
      </c>
      <c r="C75">
        <v>0.32642597735526596</v>
      </c>
      <c r="D75" s="4">
        <f>-LN(B75)/F$3</f>
        <v>0.1416055387934953</v>
      </c>
      <c r="E75" s="4">
        <f t="shared" si="14"/>
        <v>0.20833333333333334</v>
      </c>
      <c r="F75" s="8">
        <v>3</v>
      </c>
      <c r="G75" s="4">
        <v>22.959623654975559</v>
      </c>
      <c r="H75" s="4">
        <f>IF(G75&gt;MAX(I$8:I74),G75,MAX(I$8:I74))</f>
        <v>23.256461524309149</v>
      </c>
      <c r="I75" s="4">
        <f t="shared" ref="I75:I138" si="15">+H75+E75</f>
        <v>23.464794857642481</v>
      </c>
      <c r="J75" s="4">
        <f t="shared" ref="J75:J138" si="16">(H75-G75)*O75</f>
        <v>0.29683786933359002</v>
      </c>
      <c r="K75" s="4">
        <f t="shared" ref="K75:K138" si="17">(I75-H75)*O75</f>
        <v>0.20833333333333215</v>
      </c>
      <c r="L75">
        <f t="shared" ref="L75:L138" si="18">_xlfn.RANK.EQ(I75,I$8:I$507,1)</f>
        <v>68</v>
      </c>
      <c r="M75">
        <f t="shared" ref="M75:M138" si="19">IF(L75=A75,0,1)</f>
        <v>1</v>
      </c>
      <c r="N75">
        <f t="shared" ref="N75:N138" si="20">IF(G75&lt;B$2,1,0)</f>
        <v>1</v>
      </c>
      <c r="O75">
        <f t="shared" ref="O75:O138" si="21">IF(I75&lt;B$2,1,0)</f>
        <v>1</v>
      </c>
    </row>
    <row r="76" spans="1:15" x14ac:dyDescent="0.3">
      <c r="A76">
        <v>310</v>
      </c>
      <c r="B76">
        <v>0.81225012970366528</v>
      </c>
      <c r="C76">
        <v>0.76180303353984191</v>
      </c>
      <c r="D76" s="4">
        <f>-LN(B76)/F$3</f>
        <v>8.6644560311885874E-2</v>
      </c>
      <c r="E76" s="4">
        <f t="shared" si="14"/>
        <v>0.20833333333333334</v>
      </c>
      <c r="F76" s="8">
        <v>3</v>
      </c>
      <c r="G76" s="4">
        <v>23.046268215287444</v>
      </c>
      <c r="H76" s="4">
        <f>IF(G76&gt;MAX(I$8:I75),G76,MAX(I$8:I75))</f>
        <v>23.464794857642481</v>
      </c>
      <c r="I76" s="4">
        <f t="shared" si="15"/>
        <v>23.673128190975813</v>
      </c>
      <c r="J76" s="4">
        <f t="shared" si="16"/>
        <v>0.41852664235503667</v>
      </c>
      <c r="K76" s="4">
        <f t="shared" si="17"/>
        <v>0.20833333333333215</v>
      </c>
      <c r="L76">
        <f t="shared" si="18"/>
        <v>69</v>
      </c>
      <c r="M76">
        <f t="shared" si="19"/>
        <v>1</v>
      </c>
      <c r="N76">
        <f t="shared" si="20"/>
        <v>1</v>
      </c>
      <c r="O76">
        <f t="shared" si="21"/>
        <v>1</v>
      </c>
    </row>
    <row r="77" spans="1:15" x14ac:dyDescent="0.3">
      <c r="A77">
        <v>311</v>
      </c>
      <c r="B77">
        <v>0.50050355540635394</v>
      </c>
      <c r="C77">
        <v>0.74806970427564323</v>
      </c>
      <c r="D77" s="4">
        <f>-LN(B77)/F$3</f>
        <v>0.28839190689295591</v>
      </c>
      <c r="E77" s="4">
        <f t="shared" si="14"/>
        <v>0.20833333333333334</v>
      </c>
      <c r="F77" s="8">
        <v>3</v>
      </c>
      <c r="G77" s="4">
        <v>23.334660122180399</v>
      </c>
      <c r="H77" s="4">
        <f>IF(G77&gt;MAX(I$8:I76),G77,MAX(I$8:I76))</f>
        <v>23.673128190975813</v>
      </c>
      <c r="I77" s="4">
        <f t="shared" si="15"/>
        <v>23.881461524309145</v>
      </c>
      <c r="J77" s="4">
        <f t="shared" si="16"/>
        <v>0.33846806879541447</v>
      </c>
      <c r="K77" s="4">
        <f t="shared" si="17"/>
        <v>0.20833333333333215</v>
      </c>
      <c r="L77">
        <f t="shared" si="18"/>
        <v>70</v>
      </c>
      <c r="M77">
        <f t="shared" si="19"/>
        <v>1</v>
      </c>
      <c r="N77">
        <f t="shared" si="20"/>
        <v>1</v>
      </c>
      <c r="O77">
        <f t="shared" si="21"/>
        <v>1</v>
      </c>
    </row>
    <row r="78" spans="1:15" x14ac:dyDescent="0.3">
      <c r="A78">
        <v>312</v>
      </c>
      <c r="B78">
        <v>0.14465773491622669</v>
      </c>
      <c r="C78">
        <v>0.18515579699087498</v>
      </c>
      <c r="D78" s="4">
        <f>-LN(B78)/F$3</f>
        <v>0.80557698986094239</v>
      </c>
      <c r="E78" s="4">
        <f t="shared" si="14"/>
        <v>0.20833333333333334</v>
      </c>
      <c r="F78" s="8">
        <v>3</v>
      </c>
      <c r="G78" s="4">
        <v>24.140237112041341</v>
      </c>
      <c r="H78" s="4">
        <f>IF(G78&gt;MAX(I$8:I77),G78,MAX(I$8:I77))</f>
        <v>24.140237112041341</v>
      </c>
      <c r="I78" s="4">
        <f t="shared" si="15"/>
        <v>24.348570445374673</v>
      </c>
      <c r="J78" s="4">
        <f t="shared" si="16"/>
        <v>0</v>
      </c>
      <c r="K78" s="4">
        <f t="shared" si="17"/>
        <v>0.20833333333333215</v>
      </c>
      <c r="L78">
        <f t="shared" si="18"/>
        <v>71</v>
      </c>
      <c r="M78">
        <f t="shared" si="19"/>
        <v>1</v>
      </c>
      <c r="N78">
        <f t="shared" si="20"/>
        <v>1</v>
      </c>
      <c r="O78">
        <f t="shared" si="21"/>
        <v>1</v>
      </c>
    </row>
    <row r="79" spans="1:15" x14ac:dyDescent="0.3">
      <c r="A79">
        <v>61</v>
      </c>
      <c r="B79">
        <v>0.11508529923398542</v>
      </c>
      <c r="C79">
        <v>0.75301370281075475</v>
      </c>
      <c r="D79" s="4">
        <f>-LN(B79)/D$3</f>
        <v>3.002891240412537</v>
      </c>
      <c r="E79" s="4">
        <f t="shared" si="14"/>
        <v>0.20833333333333334</v>
      </c>
      <c r="F79" s="8">
        <v>2</v>
      </c>
      <c r="G79" s="4">
        <v>24.302179635315255</v>
      </c>
      <c r="H79" s="4">
        <f>IF(G79&gt;MAX(I$8:I78),G79,MAX(I$8:I78))</f>
        <v>24.348570445374673</v>
      </c>
      <c r="I79" s="4">
        <f t="shared" si="15"/>
        <v>24.556903778708005</v>
      </c>
      <c r="J79" s="4">
        <f t="shared" si="16"/>
        <v>4.6390810059417475E-2</v>
      </c>
      <c r="K79" s="4">
        <f t="shared" si="17"/>
        <v>0.20833333333333215</v>
      </c>
      <c r="L79">
        <f t="shared" si="18"/>
        <v>72</v>
      </c>
      <c r="M79">
        <f t="shared" si="19"/>
        <v>1</v>
      </c>
      <c r="N79">
        <f t="shared" si="20"/>
        <v>1</v>
      </c>
      <c r="O79">
        <f t="shared" si="21"/>
        <v>1</v>
      </c>
    </row>
    <row r="80" spans="1:15" x14ac:dyDescent="0.3">
      <c r="A80">
        <v>313</v>
      </c>
      <c r="B80">
        <v>0.55366679891354109</v>
      </c>
      <c r="C80">
        <v>0.3673818170720542</v>
      </c>
      <c r="D80" s="4">
        <f>-LN(B80)/F$3</f>
        <v>0.246330091325206</v>
      </c>
      <c r="E80" s="4">
        <f t="shared" si="14"/>
        <v>0.20833333333333334</v>
      </c>
      <c r="F80" s="8">
        <v>3</v>
      </c>
      <c r="G80" s="4">
        <v>24.386567203366546</v>
      </c>
      <c r="H80" s="4">
        <f>IF(G80&gt;MAX(I$8:I79),G80,MAX(I$8:I79))</f>
        <v>24.556903778708005</v>
      </c>
      <c r="I80" s="4">
        <f t="shared" si="15"/>
        <v>24.765237112041337</v>
      </c>
      <c r="J80" s="4">
        <f t="shared" si="16"/>
        <v>0.17033657534145874</v>
      </c>
      <c r="K80" s="4">
        <f t="shared" si="17"/>
        <v>0.20833333333333215</v>
      </c>
      <c r="L80">
        <f t="shared" si="18"/>
        <v>73</v>
      </c>
      <c r="M80">
        <f t="shared" si="19"/>
        <v>1</v>
      </c>
      <c r="N80">
        <f t="shared" si="20"/>
        <v>1</v>
      </c>
      <c r="O80">
        <f t="shared" si="21"/>
        <v>1</v>
      </c>
    </row>
    <row r="81" spans="1:15" x14ac:dyDescent="0.3">
      <c r="A81">
        <v>62</v>
      </c>
      <c r="B81">
        <v>0.79821161534470653</v>
      </c>
      <c r="C81">
        <v>0.78698080385753955</v>
      </c>
      <c r="D81" s="4">
        <f>-LN(B81)/D$3</f>
        <v>0.3130299090981562</v>
      </c>
      <c r="E81" s="4">
        <f t="shared" si="14"/>
        <v>0.20833333333333334</v>
      </c>
      <c r="F81" s="8">
        <v>2</v>
      </c>
      <c r="G81" s="4">
        <v>24.61520954441341</v>
      </c>
      <c r="H81" s="4">
        <f>IF(G81&gt;MAX(I$8:I80),G81,MAX(I$8:I80))</f>
        <v>24.765237112041337</v>
      </c>
      <c r="I81" s="4">
        <f t="shared" si="15"/>
        <v>24.973570445374669</v>
      </c>
      <c r="J81" s="4">
        <f t="shared" si="16"/>
        <v>0.15002756762792657</v>
      </c>
      <c r="K81" s="4">
        <f t="shared" si="17"/>
        <v>0.20833333333333215</v>
      </c>
      <c r="L81">
        <f t="shared" si="18"/>
        <v>74</v>
      </c>
      <c r="M81">
        <f t="shared" si="19"/>
        <v>1</v>
      </c>
      <c r="N81">
        <f t="shared" si="20"/>
        <v>1</v>
      </c>
      <c r="O81">
        <f t="shared" si="21"/>
        <v>1</v>
      </c>
    </row>
    <row r="82" spans="1:15" x14ac:dyDescent="0.3">
      <c r="A82">
        <v>314</v>
      </c>
      <c r="B82">
        <v>0.39750358592486346</v>
      </c>
      <c r="C82">
        <v>0.79665517136143071</v>
      </c>
      <c r="D82" s="4">
        <f>-LN(B82)/F$3</f>
        <v>0.38439638488909006</v>
      </c>
      <c r="E82" s="4">
        <f t="shared" si="14"/>
        <v>0.20833333333333334</v>
      </c>
      <c r="F82" s="8">
        <v>3</v>
      </c>
      <c r="G82" s="4">
        <v>24.770963588255636</v>
      </c>
      <c r="H82" s="4">
        <f>IF(G82&gt;MAX(I$8:I81),G82,MAX(I$8:I81))</f>
        <v>24.973570445374669</v>
      </c>
      <c r="I82" s="4">
        <f t="shared" si="15"/>
        <v>25.181903778708001</v>
      </c>
      <c r="J82" s="4">
        <f t="shared" si="16"/>
        <v>0.20260685711903292</v>
      </c>
      <c r="K82" s="4">
        <f t="shared" si="17"/>
        <v>0.20833333333333215</v>
      </c>
      <c r="L82">
        <f t="shared" si="18"/>
        <v>75</v>
      </c>
      <c r="M82">
        <f t="shared" si="19"/>
        <v>1</v>
      </c>
      <c r="N82">
        <f t="shared" si="20"/>
        <v>1</v>
      </c>
      <c r="O82">
        <f t="shared" si="21"/>
        <v>1</v>
      </c>
    </row>
    <row r="83" spans="1:15" x14ac:dyDescent="0.3">
      <c r="A83">
        <v>315</v>
      </c>
      <c r="B83">
        <v>0.86788537247840813</v>
      </c>
      <c r="C83">
        <v>0.71138645588549454</v>
      </c>
      <c r="D83" s="4">
        <f>-LN(B83)/F$3</f>
        <v>5.9039846832943402E-2</v>
      </c>
      <c r="E83" s="4">
        <f t="shared" si="14"/>
        <v>0.20833333333333334</v>
      </c>
      <c r="F83" s="8">
        <v>3</v>
      </c>
      <c r="G83" s="4">
        <v>24.830003435088578</v>
      </c>
      <c r="H83" s="4">
        <f>IF(G83&gt;MAX(I$8:I82),G83,MAX(I$8:I82))</f>
        <v>25.181903778708001</v>
      </c>
      <c r="I83" s="4">
        <f t="shared" si="15"/>
        <v>25.390237112041333</v>
      </c>
      <c r="J83" s="4">
        <f t="shared" si="16"/>
        <v>0.35190034361942324</v>
      </c>
      <c r="K83" s="4">
        <f t="shared" si="17"/>
        <v>0.20833333333333215</v>
      </c>
      <c r="L83">
        <f t="shared" si="18"/>
        <v>76</v>
      </c>
      <c r="M83">
        <f t="shared" si="19"/>
        <v>1</v>
      </c>
      <c r="N83">
        <f t="shared" si="20"/>
        <v>1</v>
      </c>
      <c r="O83">
        <f t="shared" si="21"/>
        <v>1</v>
      </c>
    </row>
    <row r="84" spans="1:15" x14ac:dyDescent="0.3">
      <c r="A84">
        <v>316</v>
      </c>
      <c r="B84">
        <v>0.30793176061281169</v>
      </c>
      <c r="C84">
        <v>0.46864223151341289</v>
      </c>
      <c r="D84" s="4">
        <f>-LN(B84)/F$3</f>
        <v>0.49078211541988714</v>
      </c>
      <c r="E84" s="4">
        <f t="shared" si="14"/>
        <v>0.20833333333333334</v>
      </c>
      <c r="F84" s="8">
        <v>3</v>
      </c>
      <c r="G84" s="4">
        <v>25.320785550508464</v>
      </c>
      <c r="H84" s="4">
        <f>IF(G84&gt;MAX(I$8:I83),G84,MAX(I$8:I83))</f>
        <v>25.390237112041333</v>
      </c>
      <c r="I84" s="4">
        <f t="shared" si="15"/>
        <v>25.598570445374666</v>
      </c>
      <c r="J84" s="4">
        <f t="shared" si="16"/>
        <v>6.9451561532869022E-2</v>
      </c>
      <c r="K84" s="4">
        <f t="shared" si="17"/>
        <v>0.20833333333333215</v>
      </c>
      <c r="L84">
        <f t="shared" si="18"/>
        <v>77</v>
      </c>
      <c r="M84">
        <f t="shared" si="19"/>
        <v>1</v>
      </c>
      <c r="N84">
        <f t="shared" si="20"/>
        <v>1</v>
      </c>
      <c r="O84">
        <f t="shared" si="21"/>
        <v>1</v>
      </c>
    </row>
    <row r="85" spans="1:15" x14ac:dyDescent="0.3">
      <c r="A85">
        <v>317</v>
      </c>
      <c r="B85">
        <v>0.36359752189703054</v>
      </c>
      <c r="C85">
        <v>0.86581011383404038</v>
      </c>
      <c r="D85" s="4">
        <f>-LN(B85)/F$3</f>
        <v>0.42154488840281301</v>
      </c>
      <c r="E85" s="4">
        <f t="shared" si="14"/>
        <v>0.20833333333333334</v>
      </c>
      <c r="F85" s="8">
        <v>3</v>
      </c>
      <c r="G85" s="4">
        <v>25.742330438911278</v>
      </c>
      <c r="H85" s="4">
        <f>IF(G85&gt;MAX(I$8:I84),G85,MAX(I$8:I84))</f>
        <v>25.742330438911278</v>
      </c>
      <c r="I85" s="4">
        <f t="shared" si="15"/>
        <v>25.95066377224461</v>
      </c>
      <c r="J85" s="4">
        <f t="shared" si="16"/>
        <v>0</v>
      </c>
      <c r="K85" s="4">
        <f t="shared" si="17"/>
        <v>0.20833333333333215</v>
      </c>
      <c r="L85">
        <f t="shared" si="18"/>
        <v>78</v>
      </c>
      <c r="M85">
        <f t="shared" si="19"/>
        <v>1</v>
      </c>
      <c r="N85">
        <f t="shared" si="20"/>
        <v>1</v>
      </c>
      <c r="O85">
        <f t="shared" si="21"/>
        <v>1</v>
      </c>
    </row>
    <row r="86" spans="1:15" x14ac:dyDescent="0.3">
      <c r="A86">
        <v>318</v>
      </c>
      <c r="B86">
        <v>0.78136539811395611</v>
      </c>
      <c r="C86">
        <v>0.64745017853328046</v>
      </c>
      <c r="D86" s="4">
        <f>-LN(B86)/F$3</f>
        <v>0.10279682468902031</v>
      </c>
      <c r="E86" s="4">
        <f t="shared" si="14"/>
        <v>0.20833333333333334</v>
      </c>
      <c r="F86" s="8">
        <v>3</v>
      </c>
      <c r="G86" s="4">
        <v>25.845127263600297</v>
      </c>
      <c r="H86" s="4">
        <f>IF(G86&gt;MAX(I$8:I85),G86,MAX(I$8:I85))</f>
        <v>25.95066377224461</v>
      </c>
      <c r="I86" s="4">
        <f t="shared" si="15"/>
        <v>26.158997105577942</v>
      </c>
      <c r="J86" s="4">
        <f t="shared" si="16"/>
        <v>0.10553650864431319</v>
      </c>
      <c r="K86" s="4">
        <f t="shared" si="17"/>
        <v>0.20833333333333215</v>
      </c>
      <c r="L86">
        <f t="shared" si="18"/>
        <v>79</v>
      </c>
      <c r="M86">
        <f t="shared" si="19"/>
        <v>1</v>
      </c>
      <c r="N86">
        <f t="shared" si="20"/>
        <v>1</v>
      </c>
      <c r="O86">
        <f t="shared" si="21"/>
        <v>1</v>
      </c>
    </row>
    <row r="87" spans="1:15" x14ac:dyDescent="0.3">
      <c r="A87">
        <v>319</v>
      </c>
      <c r="B87">
        <v>0.13660084841456344</v>
      </c>
      <c r="C87">
        <v>0.94326609088412117</v>
      </c>
      <c r="D87" s="4">
        <f>-LN(B87)/F$3</f>
        <v>0.82945505038482004</v>
      </c>
      <c r="E87" s="4">
        <f t="shared" si="14"/>
        <v>0.20833333333333334</v>
      </c>
      <c r="F87" s="8">
        <v>3</v>
      </c>
      <c r="G87" s="4">
        <v>26.674582313985116</v>
      </c>
      <c r="H87" s="4">
        <f>IF(G87&gt;MAX(I$8:I86),G87,MAX(I$8:I86))</f>
        <v>26.674582313985116</v>
      </c>
      <c r="I87" s="4">
        <f t="shared" si="15"/>
        <v>26.882915647318448</v>
      </c>
      <c r="J87" s="4">
        <f t="shared" si="16"/>
        <v>0</v>
      </c>
      <c r="K87" s="4">
        <f t="shared" si="17"/>
        <v>0.20833333333333215</v>
      </c>
      <c r="L87">
        <f t="shared" si="18"/>
        <v>80</v>
      </c>
      <c r="M87">
        <f t="shared" si="19"/>
        <v>1</v>
      </c>
      <c r="N87">
        <f t="shared" si="20"/>
        <v>1</v>
      </c>
      <c r="O87">
        <f t="shared" si="21"/>
        <v>1</v>
      </c>
    </row>
    <row r="88" spans="1:15" x14ac:dyDescent="0.3">
      <c r="A88">
        <v>320</v>
      </c>
      <c r="B88">
        <v>0.65678884243293556</v>
      </c>
      <c r="C88">
        <v>0.95327616199224829</v>
      </c>
      <c r="D88" s="4">
        <f>-LN(B88)/F$3</f>
        <v>0.17516362864908289</v>
      </c>
      <c r="E88" s="4">
        <f t="shared" si="14"/>
        <v>0.20833333333333334</v>
      </c>
      <c r="F88" s="8">
        <v>3</v>
      </c>
      <c r="G88" s="4">
        <v>26.8497459426342</v>
      </c>
      <c r="H88" s="4">
        <f>IF(G88&gt;MAX(I$8:I87),G88,MAX(I$8:I87))</f>
        <v>26.882915647318448</v>
      </c>
      <c r="I88" s="4">
        <f t="shared" si="15"/>
        <v>27.09124898065178</v>
      </c>
      <c r="J88" s="4">
        <f t="shared" si="16"/>
        <v>3.3169704684247847E-2</v>
      </c>
      <c r="K88" s="4">
        <f t="shared" si="17"/>
        <v>0.20833333333333215</v>
      </c>
      <c r="L88">
        <f t="shared" si="18"/>
        <v>81</v>
      </c>
      <c r="M88">
        <f t="shared" si="19"/>
        <v>1</v>
      </c>
      <c r="N88">
        <f t="shared" si="20"/>
        <v>1</v>
      </c>
      <c r="O88">
        <f t="shared" si="21"/>
        <v>1</v>
      </c>
    </row>
    <row r="89" spans="1:15" x14ac:dyDescent="0.3">
      <c r="A89">
        <v>321</v>
      </c>
      <c r="B89">
        <v>0.60362559892574852</v>
      </c>
      <c r="C89">
        <v>0.27143162327951903</v>
      </c>
      <c r="D89" s="4">
        <f>-LN(B89)/F$3</f>
        <v>0.21033380940582269</v>
      </c>
      <c r="E89" s="4">
        <f t="shared" si="14"/>
        <v>0.20833333333333334</v>
      </c>
      <c r="F89" s="8">
        <v>3</v>
      </c>
      <c r="G89" s="4">
        <v>27.060079752040025</v>
      </c>
      <c r="H89" s="4">
        <f>IF(G89&gt;MAX(I$8:I88),G89,MAX(I$8:I88))</f>
        <v>27.09124898065178</v>
      </c>
      <c r="I89" s="4">
        <f t="shared" si="15"/>
        <v>27.299582313985113</v>
      </c>
      <c r="J89" s="4">
        <f t="shared" si="16"/>
        <v>3.1169228611755528E-2</v>
      </c>
      <c r="K89" s="4">
        <f t="shared" si="17"/>
        <v>0.20833333333333215</v>
      </c>
      <c r="L89">
        <f t="shared" si="18"/>
        <v>82</v>
      </c>
      <c r="M89">
        <f t="shared" si="19"/>
        <v>1</v>
      </c>
      <c r="N89">
        <f t="shared" si="20"/>
        <v>1</v>
      </c>
      <c r="O89">
        <f t="shared" si="21"/>
        <v>1</v>
      </c>
    </row>
    <row r="90" spans="1:15" x14ac:dyDescent="0.3">
      <c r="A90">
        <v>322</v>
      </c>
      <c r="B90">
        <v>0.94570757164220098</v>
      </c>
      <c r="C90">
        <v>0.65080721457564017</v>
      </c>
      <c r="D90" s="4">
        <f>-LN(B90)/F$3</f>
        <v>2.325911608482948E-2</v>
      </c>
      <c r="E90" s="4">
        <f t="shared" si="14"/>
        <v>0.20833333333333334</v>
      </c>
      <c r="F90" s="8">
        <v>3</v>
      </c>
      <c r="G90" s="4">
        <v>27.083338868124855</v>
      </c>
      <c r="H90" s="4">
        <f>IF(G90&gt;MAX(I$8:I89),G90,MAX(I$8:I89))</f>
        <v>27.299582313985113</v>
      </c>
      <c r="I90" s="4">
        <f t="shared" si="15"/>
        <v>27.507915647318445</v>
      </c>
      <c r="J90" s="4">
        <f t="shared" si="16"/>
        <v>0.21624344586025757</v>
      </c>
      <c r="K90" s="4">
        <f t="shared" si="17"/>
        <v>0.20833333333333215</v>
      </c>
      <c r="L90">
        <f t="shared" si="18"/>
        <v>83</v>
      </c>
      <c r="M90">
        <f t="shared" si="19"/>
        <v>1</v>
      </c>
      <c r="N90">
        <f t="shared" si="20"/>
        <v>1</v>
      </c>
      <c r="O90">
        <f t="shared" si="21"/>
        <v>1</v>
      </c>
    </row>
    <row r="91" spans="1:15" x14ac:dyDescent="0.3">
      <c r="A91">
        <v>323</v>
      </c>
      <c r="B91">
        <v>0.75811029389324625</v>
      </c>
      <c r="C91">
        <v>0.87591174047059539</v>
      </c>
      <c r="D91" s="4">
        <f>-LN(B91)/F$3</f>
        <v>0.11538599894555537</v>
      </c>
      <c r="E91" s="4">
        <f t="shared" si="14"/>
        <v>0.20833333333333334</v>
      </c>
      <c r="F91" s="8">
        <v>3</v>
      </c>
      <c r="G91" s="4">
        <v>27.19872486707041</v>
      </c>
      <c r="H91" s="4">
        <f>IF(G91&gt;MAX(I$8:I90),G91,MAX(I$8:I90))</f>
        <v>27.507915647318445</v>
      </c>
      <c r="I91" s="4">
        <f t="shared" si="15"/>
        <v>27.716248980651777</v>
      </c>
      <c r="J91" s="4">
        <f t="shared" si="16"/>
        <v>0.30919078024803426</v>
      </c>
      <c r="K91" s="4">
        <f t="shared" si="17"/>
        <v>0.20833333333333215</v>
      </c>
      <c r="L91">
        <f t="shared" si="18"/>
        <v>84</v>
      </c>
      <c r="M91">
        <f t="shared" si="19"/>
        <v>1</v>
      </c>
      <c r="N91">
        <f t="shared" si="20"/>
        <v>1</v>
      </c>
      <c r="O91">
        <f t="shared" si="21"/>
        <v>1</v>
      </c>
    </row>
    <row r="92" spans="1:15" x14ac:dyDescent="0.3">
      <c r="A92">
        <v>6</v>
      </c>
      <c r="B92">
        <v>0.28577532273323769</v>
      </c>
      <c r="C92">
        <v>2.7314065981017488E-2</v>
      </c>
      <c r="D92" s="4">
        <f>-LN(B92)/B$3</f>
        <v>5.2189556739357617</v>
      </c>
      <c r="E92" s="4">
        <f t="shared" si="14"/>
        <v>0.20833333333333334</v>
      </c>
      <c r="F92" s="8">
        <v>1</v>
      </c>
      <c r="G92" s="4">
        <v>27.212044823643623</v>
      </c>
      <c r="H92" s="4">
        <f>IF(G92&gt;MAX(I$8:I91),G92,MAX(I$8:I91))</f>
        <v>27.716248980651777</v>
      </c>
      <c r="I92" s="4">
        <f t="shared" si="15"/>
        <v>27.924582313985109</v>
      </c>
      <c r="J92" s="4">
        <f t="shared" si="16"/>
        <v>0.50420415700815369</v>
      </c>
      <c r="K92" s="4">
        <f t="shared" si="17"/>
        <v>0.20833333333333215</v>
      </c>
      <c r="L92">
        <f t="shared" si="18"/>
        <v>85</v>
      </c>
      <c r="M92">
        <f t="shared" si="19"/>
        <v>1</v>
      </c>
      <c r="N92">
        <f t="shared" si="20"/>
        <v>1</v>
      </c>
      <c r="O92">
        <f t="shared" si="21"/>
        <v>1</v>
      </c>
    </row>
    <row r="93" spans="1:15" x14ac:dyDescent="0.3">
      <c r="A93">
        <v>63</v>
      </c>
      <c r="B93">
        <v>0.14703817865535448</v>
      </c>
      <c r="C93">
        <v>0.49629200109866634</v>
      </c>
      <c r="D93" s="4">
        <f>-LN(B93)/D$3</f>
        <v>2.6625875099730103</v>
      </c>
      <c r="E93" s="4">
        <f t="shared" si="14"/>
        <v>0.20833333333333334</v>
      </c>
      <c r="F93" s="8">
        <v>2</v>
      </c>
      <c r="G93" s="4">
        <v>27.277797054386422</v>
      </c>
      <c r="H93" s="4">
        <f>IF(G93&gt;MAX(I$8:I92),G93,MAX(I$8:I92))</f>
        <v>27.924582313985109</v>
      </c>
      <c r="I93" s="4">
        <f t="shared" si="15"/>
        <v>28.132915647318441</v>
      </c>
      <c r="J93" s="4">
        <f t="shared" si="16"/>
        <v>0.64678525959868693</v>
      </c>
      <c r="K93" s="4">
        <f t="shared" si="17"/>
        <v>0.20833333333333215</v>
      </c>
      <c r="L93">
        <f t="shared" si="18"/>
        <v>86</v>
      </c>
      <c r="M93">
        <f t="shared" si="19"/>
        <v>1</v>
      </c>
      <c r="N93">
        <f t="shared" si="20"/>
        <v>1</v>
      </c>
      <c r="O93">
        <f t="shared" si="21"/>
        <v>1</v>
      </c>
    </row>
    <row r="94" spans="1:15" x14ac:dyDescent="0.3">
      <c r="A94">
        <v>64</v>
      </c>
      <c r="B94">
        <v>0.81780449842829672</v>
      </c>
      <c r="C94">
        <v>0.25449385052034057</v>
      </c>
      <c r="D94" s="4">
        <f>-LN(B94)/D$3</f>
        <v>0.27934995891767522</v>
      </c>
      <c r="E94" s="4">
        <f t="shared" si="14"/>
        <v>0.20833333333333334</v>
      </c>
      <c r="F94" s="8">
        <v>2</v>
      </c>
      <c r="G94" s="4">
        <v>27.557147013304096</v>
      </c>
      <c r="H94" s="4">
        <f>IF(G94&gt;MAX(I$8:I93),G94,MAX(I$8:I93))</f>
        <v>28.132915647318441</v>
      </c>
      <c r="I94" s="4">
        <f t="shared" si="15"/>
        <v>28.341248980651773</v>
      </c>
      <c r="J94" s="4">
        <f t="shared" si="16"/>
        <v>0.57576863401434508</v>
      </c>
      <c r="K94" s="4">
        <f t="shared" si="17"/>
        <v>0.20833333333333215</v>
      </c>
      <c r="L94">
        <f t="shared" si="18"/>
        <v>87</v>
      </c>
      <c r="M94">
        <f t="shared" si="19"/>
        <v>1</v>
      </c>
      <c r="N94">
        <f t="shared" si="20"/>
        <v>1</v>
      </c>
      <c r="O94">
        <f t="shared" si="21"/>
        <v>1</v>
      </c>
    </row>
    <row r="95" spans="1:15" x14ac:dyDescent="0.3">
      <c r="A95">
        <v>324</v>
      </c>
      <c r="B95">
        <v>0.14636677144688254</v>
      </c>
      <c r="C95">
        <v>0.51683095797601242</v>
      </c>
      <c r="D95" s="4">
        <f>-LN(B95)/F$3</f>
        <v>0.80068319758665796</v>
      </c>
      <c r="E95" s="4">
        <f t="shared" si="14"/>
        <v>0.20833333333333334</v>
      </c>
      <c r="F95" s="8">
        <v>3</v>
      </c>
      <c r="G95" s="4">
        <v>27.999408064657068</v>
      </c>
      <c r="H95" s="4">
        <f>IF(G95&gt;MAX(I$8:I94),G95,MAX(I$8:I94))</f>
        <v>28.341248980651773</v>
      </c>
      <c r="I95" s="4">
        <f t="shared" si="15"/>
        <v>28.549582313985105</v>
      </c>
      <c r="J95" s="4">
        <f t="shared" si="16"/>
        <v>0.34184091599470534</v>
      </c>
      <c r="K95" s="4">
        <f t="shared" si="17"/>
        <v>0.20833333333333215</v>
      </c>
      <c r="L95">
        <f t="shared" si="18"/>
        <v>88</v>
      </c>
      <c r="M95">
        <f t="shared" si="19"/>
        <v>1</v>
      </c>
      <c r="N95">
        <f t="shared" si="20"/>
        <v>1</v>
      </c>
      <c r="O95">
        <f t="shared" si="21"/>
        <v>1</v>
      </c>
    </row>
    <row r="96" spans="1:15" x14ac:dyDescent="0.3">
      <c r="A96">
        <v>325</v>
      </c>
      <c r="B96">
        <v>0.98107852412488172</v>
      </c>
      <c r="C96">
        <v>0.92797631763664667</v>
      </c>
      <c r="D96" s="4">
        <f>-LN(B96)/F$3</f>
        <v>7.9594906836293021E-3</v>
      </c>
      <c r="E96" s="4">
        <f t="shared" si="14"/>
        <v>0.20833333333333334</v>
      </c>
      <c r="F96" s="8">
        <v>3</v>
      </c>
      <c r="G96" s="4">
        <v>28.007367555340696</v>
      </c>
      <c r="H96" s="4">
        <f>IF(G96&gt;MAX(I$8:I95),G96,MAX(I$8:I95))</f>
        <v>28.549582313985105</v>
      </c>
      <c r="I96" s="4">
        <f t="shared" si="15"/>
        <v>28.757915647318438</v>
      </c>
      <c r="J96" s="4">
        <f t="shared" si="16"/>
        <v>0.54221475864440905</v>
      </c>
      <c r="K96" s="4">
        <f t="shared" si="17"/>
        <v>0.20833333333333215</v>
      </c>
      <c r="L96">
        <f t="shared" si="18"/>
        <v>89</v>
      </c>
      <c r="M96">
        <f t="shared" si="19"/>
        <v>1</v>
      </c>
      <c r="N96">
        <f t="shared" si="20"/>
        <v>1</v>
      </c>
      <c r="O96">
        <f t="shared" si="21"/>
        <v>1</v>
      </c>
    </row>
    <row r="97" spans="1:15" x14ac:dyDescent="0.3">
      <c r="A97">
        <v>326</v>
      </c>
      <c r="B97">
        <v>0.5502182073427534</v>
      </c>
      <c r="C97">
        <v>0.34464552751243627</v>
      </c>
      <c r="D97" s="4">
        <f>-LN(B97)/F$3</f>
        <v>0.24893347450549316</v>
      </c>
      <c r="E97" s="4">
        <f t="shared" si="14"/>
        <v>0.20833333333333334</v>
      </c>
      <c r="F97" s="8">
        <v>3</v>
      </c>
      <c r="G97" s="4">
        <v>28.256301029846188</v>
      </c>
      <c r="H97" s="4">
        <f>IF(G97&gt;MAX(I$8:I96),G97,MAX(I$8:I96))</f>
        <v>28.757915647318438</v>
      </c>
      <c r="I97" s="4">
        <f t="shared" si="15"/>
        <v>28.96624898065177</v>
      </c>
      <c r="J97" s="4">
        <f t="shared" si="16"/>
        <v>0.50161461747224934</v>
      </c>
      <c r="K97" s="4">
        <f t="shared" si="17"/>
        <v>0.20833333333333215</v>
      </c>
      <c r="L97">
        <f t="shared" si="18"/>
        <v>90</v>
      </c>
      <c r="M97">
        <f t="shared" si="19"/>
        <v>1</v>
      </c>
      <c r="N97">
        <f t="shared" si="20"/>
        <v>1</v>
      </c>
      <c r="O97">
        <f t="shared" si="21"/>
        <v>1</v>
      </c>
    </row>
    <row r="98" spans="1:15" x14ac:dyDescent="0.3">
      <c r="A98">
        <v>327</v>
      </c>
      <c r="B98">
        <v>0.90783410138248843</v>
      </c>
      <c r="C98">
        <v>0.68883327738273259</v>
      </c>
      <c r="D98" s="4">
        <f>-LN(B98)/F$3</f>
        <v>4.0289010334362961E-2</v>
      </c>
      <c r="E98" s="4">
        <f t="shared" si="14"/>
        <v>0.20833333333333334</v>
      </c>
      <c r="F98" s="8">
        <v>3</v>
      </c>
      <c r="G98" s="4">
        <v>28.296590040180551</v>
      </c>
      <c r="H98" s="4">
        <f>IF(G98&gt;MAX(I$8:I97),G98,MAX(I$8:I97))</f>
        <v>28.96624898065177</v>
      </c>
      <c r="I98" s="4">
        <f t="shared" si="15"/>
        <v>29.174582313985102</v>
      </c>
      <c r="J98" s="4">
        <f t="shared" si="16"/>
        <v>0.66965894047121921</v>
      </c>
      <c r="K98" s="4">
        <f t="shared" si="17"/>
        <v>0.20833333333333215</v>
      </c>
      <c r="L98">
        <f t="shared" si="18"/>
        <v>91</v>
      </c>
      <c r="M98">
        <f t="shared" si="19"/>
        <v>1</v>
      </c>
      <c r="N98">
        <f t="shared" si="20"/>
        <v>1</v>
      </c>
      <c r="O98">
        <f t="shared" si="21"/>
        <v>1</v>
      </c>
    </row>
    <row r="99" spans="1:15" x14ac:dyDescent="0.3">
      <c r="A99">
        <v>65</v>
      </c>
      <c r="B99">
        <v>0.41883602404858544</v>
      </c>
      <c r="C99">
        <v>0.86178167058320876</v>
      </c>
      <c r="D99" s="4">
        <f>-LN(B99)/D$3</f>
        <v>1.2087163699681163</v>
      </c>
      <c r="E99" s="4">
        <f t="shared" si="14"/>
        <v>0.20833333333333334</v>
      </c>
      <c r="F99" s="8">
        <v>2</v>
      </c>
      <c r="G99" s="4">
        <v>28.765863383272212</v>
      </c>
      <c r="H99" s="4">
        <f>IF(G99&gt;MAX(I$8:I98),G99,MAX(I$8:I98))</f>
        <v>29.174582313985102</v>
      </c>
      <c r="I99" s="4">
        <f t="shared" si="15"/>
        <v>29.382915647318434</v>
      </c>
      <c r="J99" s="4">
        <f t="shared" si="16"/>
        <v>0.40871893071289023</v>
      </c>
      <c r="K99" s="4">
        <f t="shared" si="17"/>
        <v>0.20833333333333215</v>
      </c>
      <c r="L99">
        <f t="shared" si="18"/>
        <v>92</v>
      </c>
      <c r="M99">
        <f t="shared" si="19"/>
        <v>1</v>
      </c>
      <c r="N99">
        <f t="shared" si="20"/>
        <v>1</v>
      </c>
      <c r="O99">
        <f t="shared" si="21"/>
        <v>1</v>
      </c>
    </row>
    <row r="100" spans="1:15" x14ac:dyDescent="0.3">
      <c r="A100">
        <v>66</v>
      </c>
      <c r="B100">
        <v>0.98037659840693381</v>
      </c>
      <c r="C100">
        <v>0.27271340067751093</v>
      </c>
      <c r="D100" s="4">
        <f>-LN(B100)/D$3</f>
        <v>2.7525690343098697E-2</v>
      </c>
      <c r="E100" s="4">
        <f t="shared" si="14"/>
        <v>0.20833333333333334</v>
      </c>
      <c r="F100" s="8">
        <v>2</v>
      </c>
      <c r="G100" s="4">
        <v>28.793389073615309</v>
      </c>
      <c r="H100" s="4">
        <f>IF(G100&gt;MAX(I$8:I99),G100,MAX(I$8:I99))</f>
        <v>29.382915647318434</v>
      </c>
      <c r="I100" s="4">
        <f t="shared" si="15"/>
        <v>29.591248980651766</v>
      </c>
      <c r="J100" s="4">
        <f t="shared" si="16"/>
        <v>0.58952657370312522</v>
      </c>
      <c r="K100" s="4">
        <f t="shared" si="17"/>
        <v>0.20833333333333215</v>
      </c>
      <c r="L100">
        <f t="shared" si="18"/>
        <v>93</v>
      </c>
      <c r="M100">
        <f t="shared" si="19"/>
        <v>1</v>
      </c>
      <c r="N100">
        <f t="shared" si="20"/>
        <v>1</v>
      </c>
      <c r="O100">
        <f t="shared" si="21"/>
        <v>1</v>
      </c>
    </row>
    <row r="101" spans="1:15" x14ac:dyDescent="0.3">
      <c r="A101">
        <v>328</v>
      </c>
      <c r="B101">
        <v>0.2857142857142857</v>
      </c>
      <c r="C101">
        <v>0.74031800286873994</v>
      </c>
      <c r="D101" s="4">
        <f>-LN(B101)/F$3</f>
        <v>0.52198457020640343</v>
      </c>
      <c r="E101" s="4">
        <f t="shared" si="14"/>
        <v>0.20833333333333334</v>
      </c>
      <c r="F101" s="8">
        <v>3</v>
      </c>
      <c r="G101" s="4">
        <v>28.818574610386953</v>
      </c>
      <c r="H101" s="4">
        <f>IF(G101&gt;MAX(I$8:I100),G101,MAX(I$8:I100))</f>
        <v>29.591248980651766</v>
      </c>
      <c r="I101" s="4">
        <f t="shared" si="15"/>
        <v>29.799582313985098</v>
      </c>
      <c r="J101" s="4">
        <f t="shared" si="16"/>
        <v>0.77267437026481289</v>
      </c>
      <c r="K101" s="4">
        <f t="shared" si="17"/>
        <v>0.20833333333333215</v>
      </c>
      <c r="L101">
        <f t="shared" si="18"/>
        <v>94</v>
      </c>
      <c r="M101">
        <f t="shared" si="19"/>
        <v>1</v>
      </c>
      <c r="N101">
        <f t="shared" si="20"/>
        <v>1</v>
      </c>
      <c r="O101">
        <f t="shared" si="21"/>
        <v>1</v>
      </c>
    </row>
    <row r="102" spans="1:15" x14ac:dyDescent="0.3">
      <c r="A102">
        <v>329</v>
      </c>
      <c r="B102">
        <v>0.3618274483474227</v>
      </c>
      <c r="C102">
        <v>0.23355815301980651</v>
      </c>
      <c r="D102" s="4">
        <f>-LN(B102)/F$3</f>
        <v>0.42357826784146496</v>
      </c>
      <c r="E102" s="4">
        <f t="shared" si="14"/>
        <v>0.20833333333333334</v>
      </c>
      <c r="F102" s="8">
        <v>3</v>
      </c>
      <c r="G102" s="4">
        <v>29.242152878228417</v>
      </c>
      <c r="H102" s="4">
        <f>IF(G102&gt;MAX(I$8:I101),G102,MAX(I$8:I101))</f>
        <v>29.799582313985098</v>
      </c>
      <c r="I102" s="4">
        <f t="shared" si="15"/>
        <v>30.007915647318431</v>
      </c>
      <c r="J102" s="4">
        <f t="shared" si="16"/>
        <v>0.55742943575668136</v>
      </c>
      <c r="K102" s="4">
        <f t="shared" si="17"/>
        <v>0.20833333333333215</v>
      </c>
      <c r="L102">
        <f t="shared" si="18"/>
        <v>95</v>
      </c>
      <c r="M102">
        <f t="shared" si="19"/>
        <v>1</v>
      </c>
      <c r="N102">
        <f t="shared" si="20"/>
        <v>1</v>
      </c>
      <c r="O102">
        <f t="shared" si="21"/>
        <v>1</v>
      </c>
    </row>
    <row r="103" spans="1:15" x14ac:dyDescent="0.3">
      <c r="A103">
        <v>330</v>
      </c>
      <c r="B103">
        <v>0.31794183172093876</v>
      </c>
      <c r="C103">
        <v>0.61104159672841574</v>
      </c>
      <c r="D103" s="4">
        <f>-LN(B103)/F$3</f>
        <v>0.47745284668760291</v>
      </c>
      <c r="E103" s="4">
        <f t="shared" si="14"/>
        <v>0.20833333333333334</v>
      </c>
      <c r="F103" s="8">
        <v>3</v>
      </c>
      <c r="G103" s="4">
        <v>29.719605724916018</v>
      </c>
      <c r="H103" s="4">
        <f>IF(G103&gt;MAX(I$8:I102),G103,MAX(I$8:I102))</f>
        <v>30.007915647318431</v>
      </c>
      <c r="I103" s="4">
        <f t="shared" si="15"/>
        <v>30.216248980651763</v>
      </c>
      <c r="J103" s="4">
        <f t="shared" si="16"/>
        <v>0.28830992240241216</v>
      </c>
      <c r="K103" s="4">
        <f t="shared" si="17"/>
        <v>0.20833333333333215</v>
      </c>
      <c r="L103">
        <f t="shared" si="18"/>
        <v>96</v>
      </c>
      <c r="M103">
        <f t="shared" si="19"/>
        <v>1</v>
      </c>
      <c r="N103">
        <f t="shared" si="20"/>
        <v>1</v>
      </c>
      <c r="O103">
        <f t="shared" si="21"/>
        <v>1</v>
      </c>
    </row>
    <row r="104" spans="1:15" x14ac:dyDescent="0.3">
      <c r="A104">
        <v>331</v>
      </c>
      <c r="B104">
        <v>0.95443586535233615</v>
      </c>
      <c r="C104">
        <v>5.8900723288674581E-3</v>
      </c>
      <c r="D104" s="4">
        <f>-LN(B104)/F$3</f>
        <v>1.9431179146636807E-2</v>
      </c>
      <c r="E104" s="4">
        <f t="shared" si="14"/>
        <v>0.20833333333333334</v>
      </c>
      <c r="F104" s="8">
        <v>3</v>
      </c>
      <c r="G104" s="4">
        <v>29.739036904062655</v>
      </c>
      <c r="H104" s="4">
        <f>IF(G104&gt;MAX(I$8:I103),G104,MAX(I$8:I103))</f>
        <v>30.216248980651763</v>
      </c>
      <c r="I104" s="4">
        <f t="shared" si="15"/>
        <v>30.424582313985095</v>
      </c>
      <c r="J104" s="4">
        <f t="shared" si="16"/>
        <v>0.47721207658910814</v>
      </c>
      <c r="K104" s="4">
        <f t="shared" si="17"/>
        <v>0.20833333333333215</v>
      </c>
      <c r="L104">
        <f t="shared" si="18"/>
        <v>97</v>
      </c>
      <c r="M104">
        <f t="shared" si="19"/>
        <v>1</v>
      </c>
      <c r="N104">
        <f t="shared" si="20"/>
        <v>1</v>
      </c>
      <c r="O104">
        <f t="shared" si="21"/>
        <v>1</v>
      </c>
    </row>
    <row r="105" spans="1:15" x14ac:dyDescent="0.3">
      <c r="A105">
        <v>332</v>
      </c>
      <c r="B105">
        <v>0.85619678334910121</v>
      </c>
      <c r="C105">
        <v>0.4421216467787713</v>
      </c>
      <c r="D105" s="4">
        <f>-LN(B105)/F$3</f>
        <v>6.4689600904296471E-2</v>
      </c>
      <c r="E105" s="4">
        <f t="shared" si="14"/>
        <v>0.20833333333333334</v>
      </c>
      <c r="F105" s="8">
        <v>3</v>
      </c>
      <c r="G105" s="4">
        <v>29.803726504966949</v>
      </c>
      <c r="H105" s="4">
        <f>IF(G105&gt;MAX(I$8:I104),G105,MAX(I$8:I104))</f>
        <v>30.424582313985095</v>
      </c>
      <c r="I105" s="4">
        <f t="shared" si="15"/>
        <v>30.632915647318427</v>
      </c>
      <c r="J105" s="4">
        <f t="shared" si="16"/>
        <v>0.62085580901814552</v>
      </c>
      <c r="K105" s="4">
        <f t="shared" si="17"/>
        <v>0.20833333333333215</v>
      </c>
      <c r="L105">
        <f t="shared" si="18"/>
        <v>98</v>
      </c>
      <c r="M105">
        <f t="shared" si="19"/>
        <v>1</v>
      </c>
      <c r="N105">
        <f t="shared" si="20"/>
        <v>1</v>
      </c>
      <c r="O105">
        <f t="shared" si="21"/>
        <v>1</v>
      </c>
    </row>
    <row r="106" spans="1:15" x14ac:dyDescent="0.3">
      <c r="A106">
        <v>333</v>
      </c>
      <c r="B106">
        <v>0.24033326212347789</v>
      </c>
      <c r="C106">
        <v>0.16312143314920499</v>
      </c>
      <c r="D106" s="4">
        <f>-LN(B106)/F$3</f>
        <v>0.59405363610897921</v>
      </c>
      <c r="E106" s="4">
        <f t="shared" si="14"/>
        <v>0.20833333333333334</v>
      </c>
      <c r="F106" s="8">
        <v>3</v>
      </c>
      <c r="G106" s="4">
        <v>30.397780141075927</v>
      </c>
      <c r="H106" s="4">
        <f>IF(G106&gt;MAX(I$8:I105),G106,MAX(I$8:I105))</f>
        <v>30.632915647318427</v>
      </c>
      <c r="I106" s="4">
        <f t="shared" si="15"/>
        <v>30.841248980651759</v>
      </c>
      <c r="J106" s="4">
        <f t="shared" si="16"/>
        <v>0.23513550624250001</v>
      </c>
      <c r="K106" s="4">
        <f t="shared" si="17"/>
        <v>0.20833333333333215</v>
      </c>
      <c r="L106">
        <f t="shared" si="18"/>
        <v>99</v>
      </c>
      <c r="M106">
        <f t="shared" si="19"/>
        <v>1</v>
      </c>
      <c r="N106">
        <f t="shared" si="20"/>
        <v>1</v>
      </c>
      <c r="O106">
        <f t="shared" si="21"/>
        <v>1</v>
      </c>
    </row>
    <row r="107" spans="1:15" x14ac:dyDescent="0.3">
      <c r="A107">
        <v>334</v>
      </c>
      <c r="B107">
        <v>0.75060274056215093</v>
      </c>
      <c r="C107">
        <v>0.73491622669148837</v>
      </c>
      <c r="D107" s="4">
        <f>-LN(B107)/F$3</f>
        <v>0.11953280880247655</v>
      </c>
      <c r="E107" s="4">
        <f t="shared" si="14"/>
        <v>0.20833333333333334</v>
      </c>
      <c r="F107" s="8">
        <v>3</v>
      </c>
      <c r="G107" s="4">
        <v>30.517312949878402</v>
      </c>
      <c r="H107" s="4">
        <f>IF(G107&gt;MAX(I$8:I106),G107,MAX(I$8:I106))</f>
        <v>30.841248980651759</v>
      </c>
      <c r="I107" s="4">
        <f t="shared" si="15"/>
        <v>31.049582313985091</v>
      </c>
      <c r="J107" s="4">
        <f t="shared" si="16"/>
        <v>0.32393603077335698</v>
      </c>
      <c r="K107" s="4">
        <f t="shared" si="17"/>
        <v>0.20833333333333215</v>
      </c>
      <c r="L107">
        <f t="shared" si="18"/>
        <v>100</v>
      </c>
      <c r="M107">
        <f t="shared" si="19"/>
        <v>1</v>
      </c>
      <c r="N107">
        <f t="shared" si="20"/>
        <v>1</v>
      </c>
      <c r="O107">
        <f t="shared" si="21"/>
        <v>1</v>
      </c>
    </row>
    <row r="108" spans="1:15" x14ac:dyDescent="0.3">
      <c r="A108">
        <v>335</v>
      </c>
      <c r="B108">
        <v>0.93826105533005766</v>
      </c>
      <c r="C108">
        <v>0.84411145359660633</v>
      </c>
      <c r="D108" s="4">
        <f>-LN(B108)/F$3</f>
        <v>2.6552940879460016E-2</v>
      </c>
      <c r="E108" s="4">
        <f t="shared" si="14"/>
        <v>0.20833333333333334</v>
      </c>
      <c r="F108" s="8">
        <v>3</v>
      </c>
      <c r="G108" s="4">
        <v>30.543865890757861</v>
      </c>
      <c r="H108" s="4">
        <f>IF(G108&gt;MAX(I$8:I107),G108,MAX(I$8:I107))</f>
        <v>31.049582313985091</v>
      </c>
      <c r="I108" s="4">
        <f t="shared" si="15"/>
        <v>31.257915647318423</v>
      </c>
      <c r="J108" s="4">
        <f t="shared" si="16"/>
        <v>0.50571642322723065</v>
      </c>
      <c r="K108" s="4">
        <f t="shared" si="17"/>
        <v>0.20833333333333215</v>
      </c>
      <c r="L108">
        <f t="shared" si="18"/>
        <v>101</v>
      </c>
      <c r="M108">
        <f t="shared" si="19"/>
        <v>1</v>
      </c>
      <c r="N108">
        <f t="shared" si="20"/>
        <v>1</v>
      </c>
      <c r="O108">
        <f t="shared" si="21"/>
        <v>1</v>
      </c>
    </row>
    <row r="109" spans="1:15" x14ac:dyDescent="0.3">
      <c r="A109">
        <v>336</v>
      </c>
      <c r="B109">
        <v>0.60045167394024479</v>
      </c>
      <c r="C109">
        <v>0.456648457289346</v>
      </c>
      <c r="D109" s="4">
        <f>-LN(B109)/F$3</f>
        <v>0.21253046544574161</v>
      </c>
      <c r="E109" s="4">
        <f t="shared" si="14"/>
        <v>0.20833333333333334</v>
      </c>
      <c r="F109" s="8">
        <v>3</v>
      </c>
      <c r="G109" s="4">
        <v>30.756396356203602</v>
      </c>
      <c r="H109" s="4">
        <f>IF(G109&gt;MAX(I$8:I108),G109,MAX(I$8:I108))</f>
        <v>31.257915647318423</v>
      </c>
      <c r="I109" s="4">
        <f t="shared" si="15"/>
        <v>31.466248980651756</v>
      </c>
      <c r="J109" s="4">
        <f t="shared" si="16"/>
        <v>0.50151929111482119</v>
      </c>
      <c r="K109" s="4">
        <f t="shared" si="17"/>
        <v>0.20833333333333215</v>
      </c>
      <c r="L109">
        <f t="shared" si="18"/>
        <v>102</v>
      </c>
      <c r="M109">
        <f t="shared" si="19"/>
        <v>1</v>
      </c>
      <c r="N109">
        <f t="shared" si="20"/>
        <v>1</v>
      </c>
      <c r="O109">
        <f t="shared" si="21"/>
        <v>1</v>
      </c>
    </row>
    <row r="110" spans="1:15" x14ac:dyDescent="0.3">
      <c r="A110">
        <v>337</v>
      </c>
      <c r="B110">
        <v>0.29718924527726065</v>
      </c>
      <c r="C110">
        <v>5.783257545701468E-2</v>
      </c>
      <c r="D110" s="4">
        <f>-LN(B110)/F$3</f>
        <v>0.5055775640053074</v>
      </c>
      <c r="E110" s="4">
        <f t="shared" si="14"/>
        <v>0.20833333333333334</v>
      </c>
      <c r="F110" s="8">
        <v>3</v>
      </c>
      <c r="G110" s="4">
        <v>31.261973920208909</v>
      </c>
      <c r="H110" s="4">
        <f>IF(G110&gt;MAX(I$8:I109),G110,MAX(I$8:I109))</f>
        <v>31.466248980651756</v>
      </c>
      <c r="I110" s="4">
        <f t="shared" si="15"/>
        <v>31.674582313985088</v>
      </c>
      <c r="J110" s="4">
        <f t="shared" si="16"/>
        <v>0.20427506044284627</v>
      </c>
      <c r="K110" s="4">
        <f t="shared" si="17"/>
        <v>0.20833333333333215</v>
      </c>
      <c r="L110">
        <f t="shared" si="18"/>
        <v>103</v>
      </c>
      <c r="M110">
        <f t="shared" si="19"/>
        <v>1</v>
      </c>
      <c r="N110">
        <f t="shared" si="20"/>
        <v>1</v>
      </c>
      <c r="O110">
        <f t="shared" si="21"/>
        <v>1</v>
      </c>
    </row>
    <row r="111" spans="1:15" x14ac:dyDescent="0.3">
      <c r="A111">
        <v>338</v>
      </c>
      <c r="B111">
        <v>0.58027893917661066</v>
      </c>
      <c r="C111">
        <v>0.6598406933805353</v>
      </c>
      <c r="D111" s="4">
        <f>-LN(B111)/F$3</f>
        <v>0.22676931726517002</v>
      </c>
      <c r="E111" s="4">
        <f t="shared" si="14"/>
        <v>0.20833333333333334</v>
      </c>
      <c r="F111" s="8">
        <v>3</v>
      </c>
      <c r="G111" s="4">
        <v>31.488743237474079</v>
      </c>
      <c r="H111" s="4">
        <f>IF(G111&gt;MAX(I$8:I110),G111,MAX(I$8:I110))</f>
        <v>31.674582313985088</v>
      </c>
      <c r="I111" s="4">
        <f t="shared" si="15"/>
        <v>31.88291564731842</v>
      </c>
      <c r="J111" s="4">
        <f t="shared" si="16"/>
        <v>0.18583907651100873</v>
      </c>
      <c r="K111" s="4">
        <f t="shared" si="17"/>
        <v>0.20833333333333215</v>
      </c>
      <c r="L111">
        <f t="shared" si="18"/>
        <v>104</v>
      </c>
      <c r="M111">
        <f t="shared" si="19"/>
        <v>1</v>
      </c>
      <c r="N111">
        <f t="shared" si="20"/>
        <v>1</v>
      </c>
      <c r="O111">
        <f t="shared" si="21"/>
        <v>1</v>
      </c>
    </row>
    <row r="112" spans="1:15" x14ac:dyDescent="0.3">
      <c r="A112">
        <v>339</v>
      </c>
      <c r="B112">
        <v>0.84105960264900659</v>
      </c>
      <c r="C112">
        <v>0.97054963835566266</v>
      </c>
      <c r="D112" s="4">
        <f>-LN(B112)/F$3</f>
        <v>7.2121979315138793E-2</v>
      </c>
      <c r="E112" s="4">
        <f t="shared" si="14"/>
        <v>0.20833333333333334</v>
      </c>
      <c r="F112" s="8">
        <v>3</v>
      </c>
      <c r="G112" s="4">
        <v>31.560865216789217</v>
      </c>
      <c r="H112" s="4">
        <f>IF(G112&gt;MAX(I$8:I111),G112,MAX(I$8:I111))</f>
        <v>31.88291564731842</v>
      </c>
      <c r="I112" s="4">
        <f t="shared" si="15"/>
        <v>32.091248980651756</v>
      </c>
      <c r="J112" s="4">
        <f t="shared" si="16"/>
        <v>0.32205043052920246</v>
      </c>
      <c r="K112" s="4">
        <f t="shared" si="17"/>
        <v>0.2083333333333357</v>
      </c>
      <c r="L112">
        <f t="shared" si="18"/>
        <v>105</v>
      </c>
      <c r="M112">
        <f t="shared" si="19"/>
        <v>1</v>
      </c>
      <c r="N112">
        <f t="shared" si="20"/>
        <v>1</v>
      </c>
      <c r="O112">
        <f t="shared" si="21"/>
        <v>1</v>
      </c>
    </row>
    <row r="113" spans="1:15" x14ac:dyDescent="0.3">
      <c r="A113">
        <v>340</v>
      </c>
      <c r="B113">
        <v>0.53865169225135046</v>
      </c>
      <c r="C113">
        <v>0.1879329813531907</v>
      </c>
      <c r="D113" s="4">
        <f>-LN(B113)/F$3</f>
        <v>0.25778588666414215</v>
      </c>
      <c r="E113" s="4">
        <f t="shared" si="14"/>
        <v>0.20833333333333334</v>
      </c>
      <c r="F113" s="8">
        <v>3</v>
      </c>
      <c r="G113" s="4">
        <v>31.818651103453359</v>
      </c>
      <c r="H113" s="4">
        <f>IF(G113&gt;MAX(I$8:I112),G113,MAX(I$8:I112))</f>
        <v>32.091248980651756</v>
      </c>
      <c r="I113" s="4">
        <f t="shared" si="15"/>
        <v>32.299582313985091</v>
      </c>
      <c r="J113" s="4">
        <f t="shared" si="16"/>
        <v>0.27259787719839679</v>
      </c>
      <c r="K113" s="4">
        <f t="shared" si="17"/>
        <v>0.2083333333333357</v>
      </c>
      <c r="L113">
        <f t="shared" si="18"/>
        <v>106</v>
      </c>
      <c r="M113">
        <f t="shared" si="19"/>
        <v>1</v>
      </c>
      <c r="N113">
        <f t="shared" si="20"/>
        <v>1</v>
      </c>
      <c r="O113">
        <f t="shared" si="21"/>
        <v>1</v>
      </c>
    </row>
    <row r="114" spans="1:15" x14ac:dyDescent="0.3">
      <c r="A114">
        <v>67</v>
      </c>
      <c r="B114">
        <v>8.7984862819299903E-2</v>
      </c>
      <c r="C114">
        <v>0.20624408703878902</v>
      </c>
      <c r="D114" s="4">
        <f>-LN(B114)/D$3</f>
        <v>3.3758201287735861</v>
      </c>
      <c r="E114" s="4">
        <f t="shared" si="14"/>
        <v>0.20833333333333334</v>
      </c>
      <c r="F114" s="8">
        <v>2</v>
      </c>
      <c r="G114" s="4">
        <v>32.169209202388892</v>
      </c>
      <c r="H114" s="4">
        <f>IF(G114&gt;MAX(I$8:I113),G114,MAX(I$8:I113))</f>
        <v>32.299582313985091</v>
      </c>
      <c r="I114" s="4">
        <f t="shared" si="15"/>
        <v>32.507915647318427</v>
      </c>
      <c r="J114" s="4">
        <f t="shared" si="16"/>
        <v>0.13037311159619946</v>
      </c>
      <c r="K114" s="4">
        <f t="shared" si="17"/>
        <v>0.2083333333333357</v>
      </c>
      <c r="L114">
        <f t="shared" si="18"/>
        <v>107</v>
      </c>
      <c r="M114">
        <f t="shared" si="19"/>
        <v>1</v>
      </c>
      <c r="N114">
        <f t="shared" si="20"/>
        <v>1</v>
      </c>
      <c r="O114">
        <f t="shared" si="21"/>
        <v>1</v>
      </c>
    </row>
    <row r="115" spans="1:15" x14ac:dyDescent="0.3">
      <c r="A115">
        <v>341</v>
      </c>
      <c r="B115">
        <v>7.602160710470901E-2</v>
      </c>
      <c r="C115">
        <v>8.8747825556199839E-2</v>
      </c>
      <c r="D115" s="4">
        <f>-LN(B115)/F$3</f>
        <v>1.0736406979555015</v>
      </c>
      <c r="E115" s="4">
        <f t="shared" si="14"/>
        <v>0.20833333333333334</v>
      </c>
      <c r="F115" s="8">
        <v>3</v>
      </c>
      <c r="G115" s="4">
        <v>32.892291801408859</v>
      </c>
      <c r="H115" s="4">
        <f>IF(G115&gt;MAX(I$8:I114),G115,MAX(I$8:I114))</f>
        <v>32.892291801408859</v>
      </c>
      <c r="I115" s="4">
        <f t="shared" si="15"/>
        <v>33.100625134742195</v>
      </c>
      <c r="J115" s="4">
        <f t="shared" si="16"/>
        <v>0</v>
      </c>
      <c r="K115" s="4">
        <f t="shared" si="17"/>
        <v>0.2083333333333357</v>
      </c>
      <c r="L115">
        <f t="shared" si="18"/>
        <v>108</v>
      </c>
      <c r="M115">
        <f t="shared" si="19"/>
        <v>1</v>
      </c>
      <c r="N115">
        <f t="shared" si="20"/>
        <v>1</v>
      </c>
      <c r="O115">
        <f t="shared" si="21"/>
        <v>1</v>
      </c>
    </row>
    <row r="116" spans="1:15" x14ac:dyDescent="0.3">
      <c r="A116">
        <v>342</v>
      </c>
      <c r="B116">
        <v>0.86404004028443249</v>
      </c>
      <c r="C116">
        <v>0.2228156376842555</v>
      </c>
      <c r="D116" s="4">
        <f>-LN(B116)/F$3</f>
        <v>6.0890070137535258E-2</v>
      </c>
      <c r="E116" s="4">
        <f t="shared" si="14"/>
        <v>0.20833333333333334</v>
      </c>
      <c r="F116" s="8">
        <v>3</v>
      </c>
      <c r="G116" s="4">
        <v>32.953181871546391</v>
      </c>
      <c r="H116" s="4">
        <f>IF(G116&gt;MAX(I$8:I115),G116,MAX(I$8:I115))</f>
        <v>33.100625134742195</v>
      </c>
      <c r="I116" s="4">
        <f t="shared" si="15"/>
        <v>33.308958468075531</v>
      </c>
      <c r="J116" s="4">
        <f t="shared" si="16"/>
        <v>0.14744326319580381</v>
      </c>
      <c r="K116" s="4">
        <f t="shared" si="17"/>
        <v>0.2083333333333357</v>
      </c>
      <c r="L116">
        <f t="shared" si="18"/>
        <v>109</v>
      </c>
      <c r="M116">
        <f t="shared" si="19"/>
        <v>1</v>
      </c>
      <c r="N116">
        <f t="shared" si="20"/>
        <v>1</v>
      </c>
      <c r="O116">
        <f t="shared" si="21"/>
        <v>1</v>
      </c>
    </row>
    <row r="117" spans="1:15" x14ac:dyDescent="0.3">
      <c r="A117">
        <v>343</v>
      </c>
      <c r="B117">
        <v>0.92791528061769468</v>
      </c>
      <c r="C117">
        <v>0.32410657063509019</v>
      </c>
      <c r="D117" s="4">
        <f>-LN(B117)/F$3</f>
        <v>3.1172851167155718E-2</v>
      </c>
      <c r="E117" s="4">
        <f t="shared" si="14"/>
        <v>0.20833333333333334</v>
      </c>
      <c r="F117" s="8">
        <v>3</v>
      </c>
      <c r="G117" s="4">
        <v>32.984354722713547</v>
      </c>
      <c r="H117" s="4">
        <f>IF(G117&gt;MAX(I$8:I116),G117,MAX(I$8:I116))</f>
        <v>33.308958468075531</v>
      </c>
      <c r="I117" s="4">
        <f t="shared" si="15"/>
        <v>33.517291801408867</v>
      </c>
      <c r="J117" s="4">
        <f t="shared" si="16"/>
        <v>0.32460374536198344</v>
      </c>
      <c r="K117" s="4">
        <f t="shared" si="17"/>
        <v>0.2083333333333357</v>
      </c>
      <c r="L117">
        <f t="shared" si="18"/>
        <v>110</v>
      </c>
      <c r="M117">
        <f t="shared" si="19"/>
        <v>1</v>
      </c>
      <c r="N117">
        <f t="shared" si="20"/>
        <v>1</v>
      </c>
      <c r="O117">
        <f t="shared" si="21"/>
        <v>1</v>
      </c>
    </row>
    <row r="118" spans="1:15" x14ac:dyDescent="0.3">
      <c r="A118">
        <v>344</v>
      </c>
      <c r="B118">
        <v>6.747642445142979E-2</v>
      </c>
      <c r="C118">
        <v>0.97030549027985469</v>
      </c>
      <c r="D118" s="4">
        <f>-LN(B118)/F$3</f>
        <v>1.1233237539574741</v>
      </c>
      <c r="E118" s="4">
        <f t="shared" si="14"/>
        <v>0.20833333333333334</v>
      </c>
      <c r="F118" s="8">
        <v>3</v>
      </c>
      <c r="G118" s="4">
        <v>34.107678476671019</v>
      </c>
      <c r="H118" s="4">
        <f>IF(G118&gt;MAX(I$8:I117),G118,MAX(I$8:I117))</f>
        <v>34.107678476671019</v>
      </c>
      <c r="I118" s="4">
        <f t="shared" si="15"/>
        <v>34.316011810004355</v>
      </c>
      <c r="J118" s="4">
        <f t="shared" si="16"/>
        <v>0</v>
      </c>
      <c r="K118" s="4">
        <f t="shared" si="17"/>
        <v>0.2083333333333357</v>
      </c>
      <c r="L118">
        <f t="shared" si="18"/>
        <v>111</v>
      </c>
      <c r="M118">
        <f t="shared" si="19"/>
        <v>1</v>
      </c>
      <c r="N118">
        <f t="shared" si="20"/>
        <v>1</v>
      </c>
      <c r="O118">
        <f t="shared" si="21"/>
        <v>1</v>
      </c>
    </row>
    <row r="119" spans="1:15" x14ac:dyDescent="0.3">
      <c r="A119">
        <v>68</v>
      </c>
      <c r="B119">
        <v>0.22974333933530686</v>
      </c>
      <c r="C119">
        <v>0.81225012970366528</v>
      </c>
      <c r="D119" s="4">
        <f>-LN(B119)/D$3</f>
        <v>2.042767373736345</v>
      </c>
      <c r="E119" s="4">
        <f t="shared" si="14"/>
        <v>0.20833333333333334</v>
      </c>
      <c r="F119" s="8">
        <v>2</v>
      </c>
      <c r="G119" s="4">
        <v>34.211976576125238</v>
      </c>
      <c r="H119" s="4">
        <f>IF(G119&gt;MAX(I$8:I118),G119,MAX(I$8:I118))</f>
        <v>34.316011810004355</v>
      </c>
      <c r="I119" s="4">
        <f t="shared" si="15"/>
        <v>34.52434514333769</v>
      </c>
      <c r="J119" s="4">
        <f t="shared" si="16"/>
        <v>0.10403523387911662</v>
      </c>
      <c r="K119" s="4">
        <f t="shared" si="17"/>
        <v>0.2083333333333357</v>
      </c>
      <c r="L119">
        <f t="shared" si="18"/>
        <v>112</v>
      </c>
      <c r="M119">
        <f t="shared" si="19"/>
        <v>1</v>
      </c>
      <c r="N119">
        <f t="shared" si="20"/>
        <v>1</v>
      </c>
      <c r="O119">
        <f t="shared" si="21"/>
        <v>1</v>
      </c>
    </row>
    <row r="120" spans="1:15" x14ac:dyDescent="0.3">
      <c r="A120">
        <v>345</v>
      </c>
      <c r="B120">
        <v>0.31086153752250739</v>
      </c>
      <c r="C120">
        <v>0.30033265175328838</v>
      </c>
      <c r="D120" s="4">
        <f>-LN(B120)/F$3</f>
        <v>0.48683653454618087</v>
      </c>
      <c r="E120" s="4">
        <f t="shared" si="14"/>
        <v>0.20833333333333334</v>
      </c>
      <c r="F120" s="8">
        <v>3</v>
      </c>
      <c r="G120" s="4">
        <v>34.594515011217197</v>
      </c>
      <c r="H120" s="4">
        <f>IF(G120&gt;MAX(I$8:I119),G120,MAX(I$8:I119))</f>
        <v>34.594515011217197</v>
      </c>
      <c r="I120" s="4">
        <f t="shared" si="15"/>
        <v>34.802848344550533</v>
      </c>
      <c r="J120" s="4">
        <f t="shared" si="16"/>
        <v>0</v>
      </c>
      <c r="K120" s="4">
        <f t="shared" si="17"/>
        <v>0.2083333333333357</v>
      </c>
      <c r="L120">
        <f t="shared" si="18"/>
        <v>113</v>
      </c>
      <c r="M120">
        <f t="shared" si="19"/>
        <v>1</v>
      </c>
      <c r="N120">
        <f t="shared" si="20"/>
        <v>1</v>
      </c>
      <c r="O120">
        <f t="shared" si="21"/>
        <v>1</v>
      </c>
    </row>
    <row r="121" spans="1:15" x14ac:dyDescent="0.3">
      <c r="A121">
        <v>346</v>
      </c>
      <c r="B121">
        <v>0.12683492538224433</v>
      </c>
      <c r="C121">
        <v>0.64836573381756035</v>
      </c>
      <c r="D121" s="4">
        <f>-LN(B121)/F$3</f>
        <v>0.86036201589011085</v>
      </c>
      <c r="E121" s="4">
        <f t="shared" si="14"/>
        <v>0.20833333333333334</v>
      </c>
      <c r="F121" s="8">
        <v>3</v>
      </c>
      <c r="G121" s="4">
        <v>35.454877027107308</v>
      </c>
      <c r="H121" s="4">
        <f>IF(G121&gt;MAX(I$8:I120),G121,MAX(I$8:I120))</f>
        <v>35.454877027107308</v>
      </c>
      <c r="I121" s="4">
        <f t="shared" si="15"/>
        <v>35.663210360440644</v>
      </c>
      <c r="J121" s="4">
        <f t="shared" si="16"/>
        <v>0</v>
      </c>
      <c r="K121" s="4">
        <f t="shared" si="17"/>
        <v>0.2083333333333357</v>
      </c>
      <c r="L121">
        <f t="shared" si="18"/>
        <v>114</v>
      </c>
      <c r="M121">
        <f t="shared" si="19"/>
        <v>1</v>
      </c>
      <c r="N121">
        <f t="shared" si="20"/>
        <v>1</v>
      </c>
      <c r="O121">
        <f t="shared" si="21"/>
        <v>1</v>
      </c>
    </row>
    <row r="122" spans="1:15" x14ac:dyDescent="0.3">
      <c r="A122">
        <v>347</v>
      </c>
      <c r="B122">
        <v>0.94253364665669725</v>
      </c>
      <c r="C122">
        <v>0.65758232367931146</v>
      </c>
      <c r="D122" s="4">
        <f>-LN(B122)/F$3</f>
        <v>2.4659858719448965E-2</v>
      </c>
      <c r="E122" s="4">
        <f t="shared" si="14"/>
        <v>0.20833333333333334</v>
      </c>
      <c r="F122" s="8">
        <v>3</v>
      </c>
      <c r="G122" s="4">
        <v>35.479536885826754</v>
      </c>
      <c r="H122" s="4">
        <f>IF(G122&gt;MAX(I$8:I121),G122,MAX(I$8:I121))</f>
        <v>35.663210360440644</v>
      </c>
      <c r="I122" s="4">
        <f t="shared" si="15"/>
        <v>35.87154369377398</v>
      </c>
      <c r="J122" s="4">
        <f t="shared" si="16"/>
        <v>0.18367347461389016</v>
      </c>
      <c r="K122" s="4">
        <f t="shared" si="17"/>
        <v>0.2083333333333357</v>
      </c>
      <c r="L122">
        <f t="shared" si="18"/>
        <v>115</v>
      </c>
      <c r="M122">
        <f t="shared" si="19"/>
        <v>1</v>
      </c>
      <c r="N122">
        <f t="shared" si="20"/>
        <v>1</v>
      </c>
      <c r="O122">
        <f t="shared" si="21"/>
        <v>1</v>
      </c>
    </row>
    <row r="123" spans="1:15" x14ac:dyDescent="0.3">
      <c r="A123">
        <v>69</v>
      </c>
      <c r="B123">
        <v>0.38654744102298044</v>
      </c>
      <c r="C123">
        <v>0.55720694601275678</v>
      </c>
      <c r="D123" s="4">
        <f>-LN(B123)/D$3</f>
        <v>1.3201398239986226</v>
      </c>
      <c r="E123" s="4">
        <f t="shared" si="14"/>
        <v>0.20833333333333334</v>
      </c>
      <c r="F123" s="8">
        <v>2</v>
      </c>
      <c r="G123" s="4">
        <v>35.532116400123861</v>
      </c>
      <c r="H123" s="4">
        <f>IF(G123&gt;MAX(I$8:I122),G123,MAX(I$8:I122))</f>
        <v>35.87154369377398</v>
      </c>
      <c r="I123" s="4">
        <f t="shared" si="15"/>
        <v>36.079877027107315</v>
      </c>
      <c r="J123" s="4">
        <f t="shared" si="16"/>
        <v>0.33942729365011814</v>
      </c>
      <c r="K123" s="4">
        <f t="shared" si="17"/>
        <v>0.2083333333333357</v>
      </c>
      <c r="L123">
        <f t="shared" si="18"/>
        <v>116</v>
      </c>
      <c r="M123">
        <f t="shared" si="19"/>
        <v>1</v>
      </c>
      <c r="N123">
        <f t="shared" si="20"/>
        <v>1</v>
      </c>
      <c r="O123">
        <f t="shared" si="21"/>
        <v>1</v>
      </c>
    </row>
    <row r="124" spans="1:15" x14ac:dyDescent="0.3">
      <c r="A124">
        <v>348</v>
      </c>
      <c r="B124">
        <v>0.4991607409894101</v>
      </c>
      <c r="C124">
        <v>0.76659443952757345</v>
      </c>
      <c r="D124" s="4">
        <f>-LN(B124)/F$3</f>
        <v>0.28951129536285453</v>
      </c>
      <c r="E124" s="4">
        <f t="shared" si="14"/>
        <v>0.20833333333333334</v>
      </c>
      <c r="F124" s="8">
        <v>3</v>
      </c>
      <c r="G124" s="4">
        <v>35.769048181189611</v>
      </c>
      <c r="H124" s="4">
        <f>IF(G124&gt;MAX(I$8:I123),G124,MAX(I$8:I123))</f>
        <v>36.079877027107315</v>
      </c>
      <c r="I124" s="4">
        <f t="shared" si="15"/>
        <v>36.288210360440651</v>
      </c>
      <c r="J124" s="4">
        <f t="shared" si="16"/>
        <v>0.31082884591770465</v>
      </c>
      <c r="K124" s="4">
        <f t="shared" si="17"/>
        <v>0.2083333333333357</v>
      </c>
      <c r="L124">
        <f t="shared" si="18"/>
        <v>117</v>
      </c>
      <c r="M124">
        <f t="shared" si="19"/>
        <v>1</v>
      </c>
      <c r="N124">
        <f t="shared" si="20"/>
        <v>1</v>
      </c>
      <c r="O124">
        <f t="shared" si="21"/>
        <v>1</v>
      </c>
    </row>
    <row r="125" spans="1:15" x14ac:dyDescent="0.3">
      <c r="A125">
        <v>7</v>
      </c>
      <c r="B125">
        <v>0.12781151768547624</v>
      </c>
      <c r="C125">
        <v>0.6003295999023408</v>
      </c>
      <c r="D125" s="4">
        <f>-LN(B125)/B$3</f>
        <v>8.5716609098539838</v>
      </c>
      <c r="E125" s="4">
        <f t="shared" si="14"/>
        <v>0.20833333333333334</v>
      </c>
      <c r="F125" s="8">
        <v>1</v>
      </c>
      <c r="G125" s="4">
        <v>35.783705733497605</v>
      </c>
      <c r="H125" s="4">
        <f>IF(G125&gt;MAX(I$8:I124),G125,MAX(I$8:I124))</f>
        <v>36.288210360440651</v>
      </c>
      <c r="I125" s="4">
        <f t="shared" si="15"/>
        <v>36.496543693773987</v>
      </c>
      <c r="J125" s="4">
        <f t="shared" si="16"/>
        <v>0.50450462694304576</v>
      </c>
      <c r="K125" s="4">
        <f t="shared" si="17"/>
        <v>0.2083333333333357</v>
      </c>
      <c r="L125">
        <f t="shared" si="18"/>
        <v>118</v>
      </c>
      <c r="M125">
        <f t="shared" si="19"/>
        <v>1</v>
      </c>
      <c r="N125">
        <f t="shared" si="20"/>
        <v>1</v>
      </c>
      <c r="O125">
        <f t="shared" si="21"/>
        <v>1</v>
      </c>
    </row>
    <row r="126" spans="1:15" x14ac:dyDescent="0.3">
      <c r="A126">
        <v>349</v>
      </c>
      <c r="B126">
        <v>0.93499557481612594</v>
      </c>
      <c r="C126">
        <v>0.64043092135380109</v>
      </c>
      <c r="D126" s="4">
        <f>-LN(B126)/F$3</f>
        <v>2.8005617717344781E-2</v>
      </c>
      <c r="E126" s="4">
        <f t="shared" si="14"/>
        <v>0.20833333333333334</v>
      </c>
      <c r="F126" s="8">
        <v>3</v>
      </c>
      <c r="G126" s="4">
        <v>35.797053798906958</v>
      </c>
      <c r="H126" s="4">
        <f>IF(G126&gt;MAX(I$8:I125),G126,MAX(I$8:I125))</f>
        <v>36.496543693773987</v>
      </c>
      <c r="I126" s="4">
        <f t="shared" si="15"/>
        <v>36.704877027107322</v>
      </c>
      <c r="J126" s="4">
        <f t="shared" si="16"/>
        <v>0.69948989486702828</v>
      </c>
      <c r="K126" s="4">
        <f t="shared" si="17"/>
        <v>0.2083333333333357</v>
      </c>
      <c r="L126">
        <f t="shared" si="18"/>
        <v>119</v>
      </c>
      <c r="M126">
        <f t="shared" si="19"/>
        <v>1</v>
      </c>
      <c r="N126">
        <f t="shared" si="20"/>
        <v>1</v>
      </c>
      <c r="O126">
        <f t="shared" si="21"/>
        <v>1</v>
      </c>
    </row>
    <row r="127" spans="1:15" x14ac:dyDescent="0.3">
      <c r="A127">
        <v>70</v>
      </c>
      <c r="B127">
        <v>0.74175237281411177</v>
      </c>
      <c r="C127">
        <v>0.78539384136478774</v>
      </c>
      <c r="D127" s="4">
        <f>-LN(B127)/D$3</f>
        <v>0.41491641788309447</v>
      </c>
      <c r="E127" s="4">
        <f t="shared" si="14"/>
        <v>0.20833333333333334</v>
      </c>
      <c r="F127" s="8">
        <v>2</v>
      </c>
      <c r="G127" s="4">
        <v>35.947032818006953</v>
      </c>
      <c r="H127" s="4">
        <f>IF(G127&gt;MAX(I$8:I126),G127,MAX(I$8:I126))</f>
        <v>36.704877027107322</v>
      </c>
      <c r="I127" s="4">
        <f t="shared" si="15"/>
        <v>36.913210360440658</v>
      </c>
      <c r="J127" s="4">
        <f t="shared" si="16"/>
        <v>0.75784420910036943</v>
      </c>
      <c r="K127" s="4">
        <f t="shared" si="17"/>
        <v>0.2083333333333357</v>
      </c>
      <c r="L127">
        <f t="shared" si="18"/>
        <v>120</v>
      </c>
      <c r="M127">
        <f t="shared" si="19"/>
        <v>1</v>
      </c>
      <c r="N127">
        <f t="shared" si="20"/>
        <v>1</v>
      </c>
      <c r="O127">
        <f t="shared" si="21"/>
        <v>1</v>
      </c>
    </row>
    <row r="128" spans="1:15" x14ac:dyDescent="0.3">
      <c r="A128">
        <v>71</v>
      </c>
      <c r="B128">
        <v>0.98397778252510149</v>
      </c>
      <c r="C128">
        <v>0.75609607226783049</v>
      </c>
      <c r="D128" s="4">
        <f>-LN(B128)/D$3</f>
        <v>2.2433279054777856E-2</v>
      </c>
      <c r="E128" s="4">
        <f t="shared" si="14"/>
        <v>0.20833333333333334</v>
      </c>
      <c r="F128" s="8">
        <v>2</v>
      </c>
      <c r="G128" s="4">
        <v>35.969466097061733</v>
      </c>
      <c r="H128" s="4">
        <f>IF(G128&gt;MAX(I$8:I127),G128,MAX(I$8:I127))</f>
        <v>36.913210360440658</v>
      </c>
      <c r="I128" s="4">
        <f t="shared" si="15"/>
        <v>37.121543693773994</v>
      </c>
      <c r="J128" s="4">
        <f t="shared" si="16"/>
        <v>0.94374426337892459</v>
      </c>
      <c r="K128" s="4">
        <f t="shared" si="17"/>
        <v>0.2083333333333357</v>
      </c>
      <c r="L128">
        <f t="shared" si="18"/>
        <v>121</v>
      </c>
      <c r="M128">
        <f t="shared" si="19"/>
        <v>1</v>
      </c>
      <c r="N128">
        <f t="shared" si="20"/>
        <v>1</v>
      </c>
      <c r="O128">
        <f t="shared" si="21"/>
        <v>1</v>
      </c>
    </row>
    <row r="129" spans="1:15" x14ac:dyDescent="0.3">
      <c r="A129">
        <v>350</v>
      </c>
      <c r="B129">
        <v>0.4600665303506577</v>
      </c>
      <c r="C129">
        <v>8.3773308511612299E-2</v>
      </c>
      <c r="D129" s="4">
        <f>-LN(B129)/F$3</f>
        <v>0.32349340364999901</v>
      </c>
      <c r="E129" s="4">
        <f t="shared" si="14"/>
        <v>0.20833333333333334</v>
      </c>
      <c r="F129" s="8">
        <v>3</v>
      </c>
      <c r="G129" s="4">
        <v>36.120547202556956</v>
      </c>
      <c r="H129" s="4">
        <f>IF(G129&gt;MAX(I$8:I128),G129,MAX(I$8:I128))</f>
        <v>37.121543693773994</v>
      </c>
      <c r="I129" s="4">
        <f t="shared" si="15"/>
        <v>37.329877027107329</v>
      </c>
      <c r="J129" s="4">
        <f t="shared" si="16"/>
        <v>1.0009964912170375</v>
      </c>
      <c r="K129" s="4">
        <f t="shared" si="17"/>
        <v>0.2083333333333357</v>
      </c>
      <c r="L129">
        <f t="shared" si="18"/>
        <v>122</v>
      </c>
      <c r="M129">
        <f t="shared" si="19"/>
        <v>1</v>
      </c>
      <c r="N129">
        <f t="shared" si="20"/>
        <v>1</v>
      </c>
      <c r="O129">
        <f t="shared" si="21"/>
        <v>1</v>
      </c>
    </row>
    <row r="130" spans="1:15" x14ac:dyDescent="0.3">
      <c r="A130">
        <v>351</v>
      </c>
      <c r="B130">
        <v>0.43763542588579973</v>
      </c>
      <c r="C130">
        <v>5.6764427625354781E-2</v>
      </c>
      <c r="D130" s="4">
        <f>-LN(B130)/F$3</f>
        <v>0.34432044841740528</v>
      </c>
      <c r="E130" s="4">
        <f t="shared" si="14"/>
        <v>0.20833333333333334</v>
      </c>
      <c r="F130" s="8">
        <v>3</v>
      </c>
      <c r="G130" s="4">
        <v>36.464867650974362</v>
      </c>
      <c r="H130" s="4">
        <f>IF(G130&gt;MAX(I$8:I129),G130,MAX(I$8:I129))</f>
        <v>37.329877027107329</v>
      </c>
      <c r="I130" s="4">
        <f t="shared" si="15"/>
        <v>37.538210360440665</v>
      </c>
      <c r="J130" s="4">
        <f t="shared" si="16"/>
        <v>0.86500937613296713</v>
      </c>
      <c r="K130" s="4">
        <f t="shared" si="17"/>
        <v>0.2083333333333357</v>
      </c>
      <c r="L130">
        <f t="shared" si="18"/>
        <v>123</v>
      </c>
      <c r="M130">
        <f t="shared" si="19"/>
        <v>1</v>
      </c>
      <c r="N130">
        <f t="shared" si="20"/>
        <v>1</v>
      </c>
      <c r="O130">
        <f t="shared" si="21"/>
        <v>1</v>
      </c>
    </row>
    <row r="131" spans="1:15" x14ac:dyDescent="0.3">
      <c r="A131">
        <v>8</v>
      </c>
      <c r="B131">
        <v>0.81423383281960504</v>
      </c>
      <c r="C131">
        <v>0.22092349009674367</v>
      </c>
      <c r="D131" s="4">
        <f>-LN(B131)/B$3</f>
        <v>0.85628204302426636</v>
      </c>
      <c r="E131" s="4">
        <f t="shared" si="14"/>
        <v>0.20833333333333334</v>
      </c>
      <c r="F131" s="8">
        <v>1</v>
      </c>
      <c r="G131" s="4">
        <v>36.63998777652187</v>
      </c>
      <c r="H131" s="4">
        <f>IF(G131&gt;MAX(I$8:I130),G131,MAX(I$8:I130))</f>
        <v>37.538210360440665</v>
      </c>
      <c r="I131" s="4">
        <f t="shared" si="15"/>
        <v>37.746543693774001</v>
      </c>
      <c r="J131" s="4">
        <f t="shared" si="16"/>
        <v>0.89822258391879473</v>
      </c>
      <c r="K131" s="4">
        <f t="shared" si="17"/>
        <v>0.2083333333333357</v>
      </c>
      <c r="L131">
        <f t="shared" si="18"/>
        <v>124</v>
      </c>
      <c r="M131">
        <f t="shared" si="19"/>
        <v>1</v>
      </c>
      <c r="N131">
        <f t="shared" si="20"/>
        <v>1</v>
      </c>
      <c r="O131">
        <f t="shared" si="21"/>
        <v>1</v>
      </c>
    </row>
    <row r="132" spans="1:15" x14ac:dyDescent="0.3">
      <c r="A132">
        <v>72</v>
      </c>
      <c r="B132">
        <v>0.48005615405743585</v>
      </c>
      <c r="C132">
        <v>0.24497207556382947</v>
      </c>
      <c r="D132" s="4">
        <f>-LN(B132)/D$3</f>
        <v>1.0192391587542506</v>
      </c>
      <c r="E132" s="4">
        <f t="shared" si="14"/>
        <v>0.20833333333333334</v>
      </c>
      <c r="F132" s="8">
        <v>2</v>
      </c>
      <c r="G132" s="4">
        <v>36.988705255815987</v>
      </c>
      <c r="H132" s="4">
        <f>IF(G132&gt;MAX(I$8:I131),G132,MAX(I$8:I131))</f>
        <v>37.746543693774001</v>
      </c>
      <c r="I132" s="4">
        <f t="shared" si="15"/>
        <v>37.954877027107337</v>
      </c>
      <c r="J132" s="4">
        <f t="shared" si="16"/>
        <v>0.75783843795801431</v>
      </c>
      <c r="K132" s="4">
        <f t="shared" si="17"/>
        <v>0.2083333333333357</v>
      </c>
      <c r="L132">
        <f t="shared" si="18"/>
        <v>125</v>
      </c>
      <c r="M132">
        <f t="shared" si="19"/>
        <v>1</v>
      </c>
      <c r="N132">
        <f t="shared" si="20"/>
        <v>1</v>
      </c>
      <c r="O132">
        <f t="shared" si="21"/>
        <v>1</v>
      </c>
    </row>
    <row r="133" spans="1:15" x14ac:dyDescent="0.3">
      <c r="A133">
        <v>352</v>
      </c>
      <c r="B133">
        <v>0.195532090212714</v>
      </c>
      <c r="C133">
        <v>0.23581652272103029</v>
      </c>
      <c r="D133" s="4">
        <f>-LN(B133)/F$3</f>
        <v>0.68001282029848442</v>
      </c>
      <c r="E133" s="4">
        <f t="shared" si="14"/>
        <v>0.20833333333333334</v>
      </c>
      <c r="F133" s="8">
        <v>3</v>
      </c>
      <c r="G133" s="4">
        <v>37.144880471272849</v>
      </c>
      <c r="H133" s="4">
        <f>IF(G133&gt;MAX(I$8:I132),G133,MAX(I$8:I132))</f>
        <v>37.954877027107337</v>
      </c>
      <c r="I133" s="4">
        <f t="shared" si="15"/>
        <v>38.163210360440672</v>
      </c>
      <c r="J133" s="4">
        <f t="shared" si="16"/>
        <v>0.80999655583448771</v>
      </c>
      <c r="K133" s="4">
        <f t="shared" si="17"/>
        <v>0.2083333333333357</v>
      </c>
      <c r="L133">
        <f t="shared" si="18"/>
        <v>126</v>
      </c>
      <c r="M133">
        <f t="shared" si="19"/>
        <v>1</v>
      </c>
      <c r="N133">
        <f t="shared" si="20"/>
        <v>1</v>
      </c>
      <c r="O133">
        <f t="shared" si="21"/>
        <v>1</v>
      </c>
    </row>
    <row r="134" spans="1:15" x14ac:dyDescent="0.3">
      <c r="A134">
        <v>9</v>
      </c>
      <c r="B134">
        <v>0.80437635425885801</v>
      </c>
      <c r="C134">
        <v>0.86526078066347245</v>
      </c>
      <c r="D134" s="4">
        <f>-LN(B134)/B$3</f>
        <v>0.90703340423694723</v>
      </c>
      <c r="E134" s="4">
        <f t="shared" si="14"/>
        <v>0.20833333333333334</v>
      </c>
      <c r="F134" s="8">
        <v>1</v>
      </c>
      <c r="G134" s="4">
        <v>37.547021180758819</v>
      </c>
      <c r="H134" s="4">
        <f>IF(G134&gt;MAX(I$8:I133),G134,MAX(I$8:I133))</f>
        <v>38.163210360440672</v>
      </c>
      <c r="I134" s="4">
        <f t="shared" si="15"/>
        <v>38.371543693774008</v>
      </c>
      <c r="J134" s="4">
        <f t="shared" si="16"/>
        <v>0.61618917968185372</v>
      </c>
      <c r="K134" s="4">
        <f t="shared" si="17"/>
        <v>0.2083333333333357</v>
      </c>
      <c r="L134">
        <f t="shared" si="18"/>
        <v>127</v>
      </c>
      <c r="M134">
        <f t="shared" si="19"/>
        <v>1</v>
      </c>
      <c r="N134">
        <f t="shared" si="20"/>
        <v>1</v>
      </c>
      <c r="O134">
        <f t="shared" si="21"/>
        <v>1</v>
      </c>
    </row>
    <row r="135" spans="1:15" x14ac:dyDescent="0.3">
      <c r="A135">
        <v>353</v>
      </c>
      <c r="B135">
        <v>0.30265205847346416</v>
      </c>
      <c r="C135">
        <v>0.88259529404583881</v>
      </c>
      <c r="D135" s="4">
        <f>-LN(B135)/F$3</f>
        <v>0.49798810632052448</v>
      </c>
      <c r="E135" s="4">
        <f t="shared" si="14"/>
        <v>0.20833333333333334</v>
      </c>
      <c r="F135" s="8">
        <v>3</v>
      </c>
      <c r="G135" s="4">
        <v>37.642868577593376</v>
      </c>
      <c r="H135" s="4">
        <f>IF(G135&gt;MAX(I$8:I134),G135,MAX(I$8:I134))</f>
        <v>38.371543693774008</v>
      </c>
      <c r="I135" s="4">
        <f t="shared" si="15"/>
        <v>38.579877027107344</v>
      </c>
      <c r="J135" s="4">
        <f t="shared" si="16"/>
        <v>0.72867511618063219</v>
      </c>
      <c r="K135" s="4">
        <f t="shared" si="17"/>
        <v>0.2083333333333357</v>
      </c>
      <c r="L135">
        <f t="shared" si="18"/>
        <v>128</v>
      </c>
      <c r="M135">
        <f t="shared" si="19"/>
        <v>1</v>
      </c>
      <c r="N135">
        <f t="shared" si="20"/>
        <v>1</v>
      </c>
      <c r="O135">
        <f t="shared" si="21"/>
        <v>1</v>
      </c>
    </row>
    <row r="136" spans="1:15" x14ac:dyDescent="0.3">
      <c r="A136">
        <v>354</v>
      </c>
      <c r="B136">
        <v>0.98089541306802575</v>
      </c>
      <c r="C136">
        <v>0.45677053132724998</v>
      </c>
      <c r="D136" s="4">
        <f>-LN(B136)/F$3</f>
        <v>8.0372656962991208E-3</v>
      </c>
      <c r="E136" s="4">
        <f t="shared" si="14"/>
        <v>0.20833333333333334</v>
      </c>
      <c r="F136" s="8">
        <v>3</v>
      </c>
      <c r="G136" s="4">
        <v>37.650905843289678</v>
      </c>
      <c r="H136" s="4">
        <f>IF(G136&gt;MAX(I$8:I135),G136,MAX(I$8:I135))</f>
        <v>38.579877027107344</v>
      </c>
      <c r="I136" s="4">
        <f t="shared" si="15"/>
        <v>38.788210360440679</v>
      </c>
      <c r="J136" s="4">
        <f t="shared" si="16"/>
        <v>0.92897118381766575</v>
      </c>
      <c r="K136" s="4">
        <f t="shared" si="17"/>
        <v>0.2083333333333357</v>
      </c>
      <c r="L136">
        <f t="shared" si="18"/>
        <v>129</v>
      </c>
      <c r="M136">
        <f t="shared" si="19"/>
        <v>1</v>
      </c>
      <c r="N136">
        <f t="shared" si="20"/>
        <v>1</v>
      </c>
      <c r="O136">
        <f t="shared" si="21"/>
        <v>1</v>
      </c>
    </row>
    <row r="137" spans="1:15" x14ac:dyDescent="0.3">
      <c r="A137">
        <v>73</v>
      </c>
      <c r="B137">
        <v>0.38569292275765249</v>
      </c>
      <c r="C137">
        <v>0.97531052583391831</v>
      </c>
      <c r="D137" s="4">
        <f>-LN(B137)/D$3</f>
        <v>1.3232135597527548</v>
      </c>
      <c r="E137" s="4">
        <f t="shared" ref="E137:E200" si="22">1/F$4</f>
        <v>0.20833333333333334</v>
      </c>
      <c r="F137" s="8">
        <v>2</v>
      </c>
      <c r="G137" s="4">
        <v>38.311918815568738</v>
      </c>
      <c r="H137" s="4">
        <f>IF(G137&gt;MAX(I$8:I136),G137,MAX(I$8:I136))</f>
        <v>38.788210360440679</v>
      </c>
      <c r="I137" s="4">
        <f t="shared" si="15"/>
        <v>38.996543693774015</v>
      </c>
      <c r="J137" s="4">
        <f t="shared" si="16"/>
        <v>0.47629154487194114</v>
      </c>
      <c r="K137" s="4">
        <f t="shared" si="17"/>
        <v>0.2083333333333357</v>
      </c>
      <c r="L137">
        <f t="shared" si="18"/>
        <v>130</v>
      </c>
      <c r="M137">
        <f t="shared" si="19"/>
        <v>1</v>
      </c>
      <c r="N137">
        <f t="shared" si="20"/>
        <v>1</v>
      </c>
      <c r="O137">
        <f t="shared" si="21"/>
        <v>1</v>
      </c>
    </row>
    <row r="138" spans="1:15" x14ac:dyDescent="0.3">
      <c r="A138">
        <v>74</v>
      </c>
      <c r="B138">
        <v>0.8009887997070223</v>
      </c>
      <c r="C138">
        <v>0.4936368907742546</v>
      </c>
      <c r="D138" s="4">
        <f>-LN(B138)/D$3</f>
        <v>0.30820599291548878</v>
      </c>
      <c r="E138" s="4">
        <f t="shared" si="22"/>
        <v>0.20833333333333334</v>
      </c>
      <c r="F138" s="8">
        <v>2</v>
      </c>
      <c r="G138" s="4">
        <v>38.620124808484228</v>
      </c>
      <c r="H138" s="4">
        <f>IF(G138&gt;MAX(I$8:I137),G138,MAX(I$8:I137))</f>
        <v>38.996543693774015</v>
      </c>
      <c r="I138" s="4">
        <f t="shared" si="15"/>
        <v>39.204877027107351</v>
      </c>
      <c r="J138" s="4">
        <f t="shared" si="16"/>
        <v>0.3764188852897874</v>
      </c>
      <c r="K138" s="4">
        <f t="shared" si="17"/>
        <v>0.2083333333333357</v>
      </c>
      <c r="L138">
        <f t="shared" si="18"/>
        <v>131</v>
      </c>
      <c r="M138">
        <f t="shared" si="19"/>
        <v>1</v>
      </c>
      <c r="N138">
        <f t="shared" si="20"/>
        <v>1</v>
      </c>
      <c r="O138">
        <f t="shared" si="21"/>
        <v>1</v>
      </c>
    </row>
    <row r="139" spans="1:15" x14ac:dyDescent="0.3">
      <c r="A139">
        <v>75</v>
      </c>
      <c r="B139">
        <v>0.71669667653431801</v>
      </c>
      <c r="C139">
        <v>0.40974150822473832</v>
      </c>
      <c r="D139" s="4">
        <f>-LN(B139)/D$3</f>
        <v>0.46264246273792697</v>
      </c>
      <c r="E139" s="4">
        <f t="shared" si="22"/>
        <v>0.20833333333333334</v>
      </c>
      <c r="F139" s="8">
        <v>2</v>
      </c>
      <c r="G139" s="4">
        <v>39.082767271222153</v>
      </c>
      <c r="H139" s="4">
        <f>IF(G139&gt;MAX(I$8:I138),G139,MAX(I$8:I138))</f>
        <v>39.204877027107351</v>
      </c>
      <c r="I139" s="4">
        <f t="shared" ref="I139:I202" si="23">+H139+E139</f>
        <v>39.413210360440686</v>
      </c>
      <c r="J139" s="4">
        <f t="shared" ref="J139:J202" si="24">(H139-G139)*O139</f>
        <v>0.12210975588519801</v>
      </c>
      <c r="K139" s="4">
        <f t="shared" ref="K139:K202" si="25">(I139-H139)*O139</f>
        <v>0.2083333333333357</v>
      </c>
      <c r="L139">
        <f t="shared" ref="L139:L202" si="26">_xlfn.RANK.EQ(I139,I$8:I$507,1)</f>
        <v>132</v>
      </c>
      <c r="M139">
        <f t="shared" ref="M139:M202" si="27">IF(L139=A139,0,1)</f>
        <v>1</v>
      </c>
      <c r="N139">
        <f t="shared" ref="N139:N202" si="28">IF(G139&lt;B$2,1,0)</f>
        <v>1</v>
      </c>
      <c r="O139">
        <f t="shared" ref="O139:O202" si="29">IF(I139&lt;B$2,1,0)</f>
        <v>1</v>
      </c>
    </row>
    <row r="140" spans="1:15" x14ac:dyDescent="0.3">
      <c r="A140">
        <v>355</v>
      </c>
      <c r="B140">
        <v>2.1118808557390057E-2</v>
      </c>
      <c r="C140">
        <v>0.49305703909421061</v>
      </c>
      <c r="D140" s="4">
        <f>-LN(B140)/F$3</f>
        <v>1.6073296811407143</v>
      </c>
      <c r="E140" s="4">
        <f t="shared" si="22"/>
        <v>0.20833333333333334</v>
      </c>
      <c r="F140" s="8">
        <v>3</v>
      </c>
      <c r="G140" s="4">
        <v>39.25823552443039</v>
      </c>
      <c r="H140" s="4">
        <f>IF(G140&gt;MAX(I$8:I139),G140,MAX(I$8:I139))</f>
        <v>39.413210360440686</v>
      </c>
      <c r="I140" s="4">
        <f t="shared" si="23"/>
        <v>39.621543693774022</v>
      </c>
      <c r="J140" s="4">
        <f t="shared" si="24"/>
        <v>0.15497483601029671</v>
      </c>
      <c r="K140" s="4">
        <f t="shared" si="25"/>
        <v>0.2083333333333357</v>
      </c>
      <c r="L140">
        <f t="shared" si="26"/>
        <v>133</v>
      </c>
      <c r="M140">
        <f t="shared" si="27"/>
        <v>1</v>
      </c>
      <c r="N140">
        <f t="shared" si="28"/>
        <v>1</v>
      </c>
      <c r="O140">
        <f t="shared" si="29"/>
        <v>1</v>
      </c>
    </row>
    <row r="141" spans="1:15" x14ac:dyDescent="0.3">
      <c r="A141">
        <v>356</v>
      </c>
      <c r="B141">
        <v>0.95455793939024014</v>
      </c>
      <c r="C141">
        <v>0.70088808862575147</v>
      </c>
      <c r="D141" s="4">
        <f>-LN(B141)/F$3</f>
        <v>1.9377890149676249E-2</v>
      </c>
      <c r="E141" s="4">
        <f t="shared" si="22"/>
        <v>0.20833333333333334</v>
      </c>
      <c r="F141" s="8">
        <v>3</v>
      </c>
      <c r="G141" s="4">
        <v>39.277613414580067</v>
      </c>
      <c r="H141" s="4">
        <f>IF(G141&gt;MAX(I$8:I140),G141,MAX(I$8:I140))</f>
        <v>39.621543693774022</v>
      </c>
      <c r="I141" s="4">
        <f t="shared" si="23"/>
        <v>39.829877027107358</v>
      </c>
      <c r="J141" s="4">
        <f t="shared" si="24"/>
        <v>0.34393027919395536</v>
      </c>
      <c r="K141" s="4">
        <f t="shared" si="25"/>
        <v>0.2083333333333357</v>
      </c>
      <c r="L141">
        <f t="shared" si="26"/>
        <v>134</v>
      </c>
      <c r="M141">
        <f t="shared" si="27"/>
        <v>1</v>
      </c>
      <c r="N141">
        <f t="shared" si="28"/>
        <v>1</v>
      </c>
      <c r="O141">
        <f t="shared" si="29"/>
        <v>1</v>
      </c>
    </row>
    <row r="142" spans="1:15" x14ac:dyDescent="0.3">
      <c r="A142">
        <v>357</v>
      </c>
      <c r="B142">
        <v>0.65529343546861174</v>
      </c>
      <c r="C142">
        <v>0.84756004516739403</v>
      </c>
      <c r="D142" s="4">
        <f>-LN(B142)/F$3</f>
        <v>0.17611339607665646</v>
      </c>
      <c r="E142" s="4">
        <f t="shared" si="22"/>
        <v>0.20833333333333334</v>
      </c>
      <c r="F142" s="8">
        <v>3</v>
      </c>
      <c r="G142" s="4">
        <v>39.453726810656725</v>
      </c>
      <c r="H142" s="4">
        <f>IF(G142&gt;MAX(I$8:I141),G142,MAX(I$8:I141))</f>
        <v>39.829877027107358</v>
      </c>
      <c r="I142" s="4">
        <f t="shared" si="23"/>
        <v>40.038210360440694</v>
      </c>
      <c r="J142" s="4">
        <f t="shared" si="24"/>
        <v>0.37615021645063251</v>
      </c>
      <c r="K142" s="4">
        <f t="shared" si="25"/>
        <v>0.2083333333333357</v>
      </c>
      <c r="L142">
        <f t="shared" si="26"/>
        <v>135</v>
      </c>
      <c r="M142">
        <f t="shared" si="27"/>
        <v>1</v>
      </c>
      <c r="N142">
        <f t="shared" si="28"/>
        <v>1</v>
      </c>
      <c r="O142">
        <f t="shared" si="29"/>
        <v>1</v>
      </c>
    </row>
    <row r="143" spans="1:15" x14ac:dyDescent="0.3">
      <c r="A143">
        <v>358</v>
      </c>
      <c r="B143">
        <v>0.5595263527329325</v>
      </c>
      <c r="C143">
        <v>0.43644520401623582</v>
      </c>
      <c r="D143" s="4">
        <f>-LN(B143)/F$3</f>
        <v>0.24194360493069292</v>
      </c>
      <c r="E143" s="4">
        <f t="shared" si="22"/>
        <v>0.20833333333333334</v>
      </c>
      <c r="F143" s="8">
        <v>3</v>
      </c>
      <c r="G143" s="4">
        <v>39.695670415587415</v>
      </c>
      <c r="H143" s="4">
        <f>IF(G143&gt;MAX(I$8:I142),G143,MAX(I$8:I142))</f>
        <v>40.038210360440694</v>
      </c>
      <c r="I143" s="4">
        <f t="shared" si="23"/>
        <v>40.246543693774029</v>
      </c>
      <c r="J143" s="4">
        <f t="shared" si="24"/>
        <v>0.34253994485327866</v>
      </c>
      <c r="K143" s="4">
        <f t="shared" si="25"/>
        <v>0.2083333333333357</v>
      </c>
      <c r="L143">
        <f t="shared" si="26"/>
        <v>136</v>
      </c>
      <c r="M143">
        <f t="shared" si="27"/>
        <v>1</v>
      </c>
      <c r="N143">
        <f t="shared" si="28"/>
        <v>1</v>
      </c>
      <c r="O143">
        <f t="shared" si="29"/>
        <v>1</v>
      </c>
    </row>
    <row r="144" spans="1:15" x14ac:dyDescent="0.3">
      <c r="A144">
        <v>359</v>
      </c>
      <c r="B144">
        <v>0.79952391125217448</v>
      </c>
      <c r="C144">
        <v>6.4882351145970033E-2</v>
      </c>
      <c r="D144" s="4">
        <f>-LN(B144)/F$3</f>
        <v>9.3224516415745681E-2</v>
      </c>
      <c r="E144" s="4">
        <f t="shared" si="22"/>
        <v>0.20833333333333334</v>
      </c>
      <c r="F144" s="8">
        <v>3</v>
      </c>
      <c r="G144" s="4">
        <v>39.78889493200316</v>
      </c>
      <c r="H144" s="4">
        <f>IF(G144&gt;MAX(I$8:I143),G144,MAX(I$8:I143))</f>
        <v>40.246543693774029</v>
      </c>
      <c r="I144" s="4">
        <f t="shared" si="23"/>
        <v>40.454877027107365</v>
      </c>
      <c r="J144" s="4">
        <f t="shared" si="24"/>
        <v>0.45764876177086933</v>
      </c>
      <c r="K144" s="4">
        <f t="shared" si="25"/>
        <v>0.2083333333333357</v>
      </c>
      <c r="L144">
        <f t="shared" si="26"/>
        <v>137</v>
      </c>
      <c r="M144">
        <f t="shared" si="27"/>
        <v>1</v>
      </c>
      <c r="N144">
        <f t="shared" si="28"/>
        <v>1</v>
      </c>
      <c r="O144">
        <f t="shared" si="29"/>
        <v>1</v>
      </c>
    </row>
    <row r="145" spans="1:15" x14ac:dyDescent="0.3">
      <c r="A145">
        <v>360</v>
      </c>
      <c r="B145">
        <v>0.80483413190099795</v>
      </c>
      <c r="C145">
        <v>4.8219244972075567E-2</v>
      </c>
      <c r="D145" s="4">
        <f>-LN(B145)/F$3</f>
        <v>9.0466279217580672E-2</v>
      </c>
      <c r="E145" s="4">
        <f t="shared" si="22"/>
        <v>0.20833333333333334</v>
      </c>
      <c r="F145" s="8">
        <v>3</v>
      </c>
      <c r="G145" s="4">
        <v>39.87936121122074</v>
      </c>
      <c r="H145" s="4">
        <f>IF(G145&gt;MAX(I$8:I144),G145,MAX(I$8:I144))</f>
        <v>40.454877027107365</v>
      </c>
      <c r="I145" s="4">
        <f t="shared" si="23"/>
        <v>40.663210360440701</v>
      </c>
      <c r="J145" s="4">
        <f t="shared" si="24"/>
        <v>0.57551581588662515</v>
      </c>
      <c r="K145" s="4">
        <f t="shared" si="25"/>
        <v>0.2083333333333357</v>
      </c>
      <c r="L145">
        <f t="shared" si="26"/>
        <v>138</v>
      </c>
      <c r="M145">
        <f t="shared" si="27"/>
        <v>1</v>
      </c>
      <c r="N145">
        <f t="shared" si="28"/>
        <v>1</v>
      </c>
      <c r="O145">
        <f t="shared" si="29"/>
        <v>1</v>
      </c>
    </row>
    <row r="146" spans="1:15" x14ac:dyDescent="0.3">
      <c r="A146">
        <v>361</v>
      </c>
      <c r="B146">
        <v>0.36246833704641868</v>
      </c>
      <c r="C146">
        <v>0.82961516159550763</v>
      </c>
      <c r="D146" s="4">
        <f>-LN(B146)/F$3</f>
        <v>0.42284089774214312</v>
      </c>
      <c r="E146" s="4">
        <f t="shared" si="22"/>
        <v>0.20833333333333334</v>
      </c>
      <c r="F146" s="8">
        <v>3</v>
      </c>
      <c r="G146" s="4">
        <v>40.302202108962881</v>
      </c>
      <c r="H146" s="4">
        <f>IF(G146&gt;MAX(I$8:I145),G146,MAX(I$8:I145))</f>
        <v>40.663210360440701</v>
      </c>
      <c r="I146" s="4">
        <f t="shared" si="23"/>
        <v>40.871543693774036</v>
      </c>
      <c r="J146" s="4">
        <f t="shared" si="24"/>
        <v>0.3610082514778199</v>
      </c>
      <c r="K146" s="4">
        <f t="shared" si="25"/>
        <v>0.2083333333333357</v>
      </c>
      <c r="L146">
        <f t="shared" si="26"/>
        <v>139</v>
      </c>
      <c r="M146">
        <f t="shared" si="27"/>
        <v>1</v>
      </c>
      <c r="N146">
        <f t="shared" si="28"/>
        <v>1</v>
      </c>
      <c r="O146">
        <f t="shared" si="29"/>
        <v>1</v>
      </c>
    </row>
    <row r="147" spans="1:15" x14ac:dyDescent="0.3">
      <c r="A147">
        <v>76</v>
      </c>
      <c r="B147">
        <v>0.31046479689931944</v>
      </c>
      <c r="C147">
        <v>0.95071260719626449</v>
      </c>
      <c r="D147" s="4">
        <f>-LN(B147)/D$3</f>
        <v>1.6245621660578271</v>
      </c>
      <c r="E147" s="4">
        <f t="shared" si="22"/>
        <v>0.20833333333333334</v>
      </c>
      <c r="F147" s="8">
        <v>2</v>
      </c>
      <c r="G147" s="4">
        <v>40.707329437279981</v>
      </c>
      <c r="H147" s="4">
        <f>IF(G147&gt;MAX(I$8:I146),G147,MAX(I$8:I146))</f>
        <v>40.871543693774036</v>
      </c>
      <c r="I147" s="4">
        <f t="shared" si="23"/>
        <v>41.079877027107372</v>
      </c>
      <c r="J147" s="4">
        <f t="shared" si="24"/>
        <v>0.16421425649405563</v>
      </c>
      <c r="K147" s="4">
        <f t="shared" si="25"/>
        <v>0.2083333333333357</v>
      </c>
      <c r="L147">
        <f t="shared" si="26"/>
        <v>140</v>
      </c>
      <c r="M147">
        <f t="shared" si="27"/>
        <v>1</v>
      </c>
      <c r="N147">
        <f t="shared" si="28"/>
        <v>1</v>
      </c>
      <c r="O147">
        <f t="shared" si="29"/>
        <v>1</v>
      </c>
    </row>
    <row r="148" spans="1:15" x14ac:dyDescent="0.3">
      <c r="A148">
        <v>362</v>
      </c>
      <c r="B148">
        <v>0.22034363841669974</v>
      </c>
      <c r="C148">
        <v>0.77925962096011225</v>
      </c>
      <c r="D148" s="4">
        <f>-LN(B148)/F$3</f>
        <v>0.63023623269521334</v>
      </c>
      <c r="E148" s="4">
        <f t="shared" si="22"/>
        <v>0.20833333333333334</v>
      </c>
      <c r="F148" s="8">
        <v>3</v>
      </c>
      <c r="G148" s="4">
        <v>40.932438341658091</v>
      </c>
      <c r="H148" s="4">
        <f>IF(G148&gt;MAX(I$8:I147),G148,MAX(I$8:I147))</f>
        <v>41.079877027107372</v>
      </c>
      <c r="I148" s="4">
        <f t="shared" si="23"/>
        <v>41.288210360440708</v>
      </c>
      <c r="J148" s="4">
        <f t="shared" si="24"/>
        <v>0.14743868544928063</v>
      </c>
      <c r="K148" s="4">
        <f t="shared" si="25"/>
        <v>0.2083333333333357</v>
      </c>
      <c r="L148">
        <f t="shared" si="26"/>
        <v>141</v>
      </c>
      <c r="M148">
        <f t="shared" si="27"/>
        <v>1</v>
      </c>
      <c r="N148">
        <f t="shared" si="28"/>
        <v>1</v>
      </c>
      <c r="O148">
        <f t="shared" si="29"/>
        <v>1</v>
      </c>
    </row>
    <row r="149" spans="1:15" x14ac:dyDescent="0.3">
      <c r="A149">
        <v>363</v>
      </c>
      <c r="B149">
        <v>0.79995117038483843</v>
      </c>
      <c r="C149">
        <v>8.5695974608600123E-2</v>
      </c>
      <c r="D149" s="4">
        <f>-LN(B149)/F$3</f>
        <v>9.3001912581665153E-2</v>
      </c>
      <c r="E149" s="4">
        <f t="shared" si="22"/>
        <v>0.20833333333333334</v>
      </c>
      <c r="F149" s="8">
        <v>3</v>
      </c>
      <c r="G149" s="4">
        <v>41.025440254239754</v>
      </c>
      <c r="H149" s="4">
        <f>IF(G149&gt;MAX(I$8:I148),G149,MAX(I$8:I148))</f>
        <v>41.288210360440708</v>
      </c>
      <c r="I149" s="4">
        <f t="shared" si="23"/>
        <v>41.496543693774044</v>
      </c>
      <c r="J149" s="4">
        <f t="shared" si="24"/>
        <v>0.26277010620095353</v>
      </c>
      <c r="K149" s="4">
        <f t="shared" si="25"/>
        <v>0.2083333333333357</v>
      </c>
      <c r="L149">
        <f t="shared" si="26"/>
        <v>142</v>
      </c>
      <c r="M149">
        <f t="shared" si="27"/>
        <v>1</v>
      </c>
      <c r="N149">
        <f t="shared" si="28"/>
        <v>1</v>
      </c>
      <c r="O149">
        <f t="shared" si="29"/>
        <v>1</v>
      </c>
    </row>
    <row r="150" spans="1:15" x14ac:dyDescent="0.3">
      <c r="A150">
        <v>364</v>
      </c>
      <c r="B150">
        <v>0.8647419660023804</v>
      </c>
      <c r="C150">
        <v>9.0273751029999696E-2</v>
      </c>
      <c r="D150" s="4">
        <f>-LN(B150)/F$3</f>
        <v>6.0551717396526802E-2</v>
      </c>
      <c r="E150" s="4">
        <f t="shared" si="22"/>
        <v>0.20833333333333334</v>
      </c>
      <c r="F150" s="8">
        <v>3</v>
      </c>
      <c r="G150" s="4">
        <v>41.085991971636282</v>
      </c>
      <c r="H150" s="4">
        <f>IF(G150&gt;MAX(I$8:I149),G150,MAX(I$8:I149))</f>
        <v>41.496543693774044</v>
      </c>
      <c r="I150" s="4">
        <f t="shared" si="23"/>
        <v>41.704877027107379</v>
      </c>
      <c r="J150" s="4">
        <f t="shared" si="24"/>
        <v>0.41055172213776103</v>
      </c>
      <c r="K150" s="4">
        <f t="shared" si="25"/>
        <v>0.2083333333333357</v>
      </c>
      <c r="L150">
        <f t="shared" si="26"/>
        <v>143</v>
      </c>
      <c r="M150">
        <f t="shared" si="27"/>
        <v>1</v>
      </c>
      <c r="N150">
        <f t="shared" si="28"/>
        <v>1</v>
      </c>
      <c r="O150">
        <f t="shared" si="29"/>
        <v>1</v>
      </c>
    </row>
    <row r="151" spans="1:15" x14ac:dyDescent="0.3">
      <c r="A151">
        <v>365</v>
      </c>
      <c r="B151">
        <v>0.9702139347514267</v>
      </c>
      <c r="C151">
        <v>0.63423566393017361</v>
      </c>
      <c r="D151" s="4">
        <f>-LN(B151)/F$3</f>
        <v>1.2599450213515929E-2</v>
      </c>
      <c r="E151" s="4">
        <f t="shared" si="22"/>
        <v>0.20833333333333334</v>
      </c>
      <c r="F151" s="8">
        <v>3</v>
      </c>
      <c r="G151" s="4">
        <v>41.098591421849797</v>
      </c>
      <c r="H151" s="4">
        <f>IF(G151&gt;MAX(I$8:I150),G151,MAX(I$8:I150))</f>
        <v>41.704877027107379</v>
      </c>
      <c r="I151" s="4">
        <f t="shared" si="23"/>
        <v>41.913210360440715</v>
      </c>
      <c r="J151" s="4">
        <f t="shared" si="24"/>
        <v>0.60628560525758246</v>
      </c>
      <c r="K151" s="4">
        <f t="shared" si="25"/>
        <v>0.2083333333333357</v>
      </c>
      <c r="L151">
        <f t="shared" si="26"/>
        <v>144</v>
      </c>
      <c r="M151">
        <f t="shared" si="27"/>
        <v>1</v>
      </c>
      <c r="N151">
        <f t="shared" si="28"/>
        <v>1</v>
      </c>
      <c r="O151">
        <f t="shared" si="29"/>
        <v>1</v>
      </c>
    </row>
    <row r="152" spans="1:15" x14ac:dyDescent="0.3">
      <c r="A152">
        <v>77</v>
      </c>
      <c r="B152">
        <v>0.52922147282326726</v>
      </c>
      <c r="C152">
        <v>0.85216834009826958</v>
      </c>
      <c r="D152" s="4">
        <f>-LN(B152)/D$3</f>
        <v>0.88381704382893711</v>
      </c>
      <c r="E152" s="4">
        <f t="shared" si="22"/>
        <v>0.20833333333333334</v>
      </c>
      <c r="F152" s="8">
        <v>2</v>
      </c>
      <c r="G152" s="4">
        <v>41.591146481108915</v>
      </c>
      <c r="H152" s="4">
        <f>IF(G152&gt;MAX(I$8:I151),G152,MAX(I$8:I151))</f>
        <v>41.913210360440715</v>
      </c>
      <c r="I152" s="4">
        <f t="shared" si="23"/>
        <v>42.121543693774051</v>
      </c>
      <c r="J152" s="4">
        <f t="shared" si="24"/>
        <v>0.32206387933180025</v>
      </c>
      <c r="K152" s="4">
        <f t="shared" si="25"/>
        <v>0.2083333333333357</v>
      </c>
      <c r="L152">
        <f t="shared" si="26"/>
        <v>145</v>
      </c>
      <c r="M152">
        <f t="shared" si="27"/>
        <v>1</v>
      </c>
      <c r="N152">
        <f t="shared" si="28"/>
        <v>1</v>
      </c>
      <c r="O152">
        <f t="shared" si="29"/>
        <v>1</v>
      </c>
    </row>
    <row r="153" spans="1:15" x14ac:dyDescent="0.3">
      <c r="A153">
        <v>366</v>
      </c>
      <c r="B153">
        <v>0.12280648213141271</v>
      </c>
      <c r="C153">
        <v>0.84063234351634264</v>
      </c>
      <c r="D153" s="4">
        <f>-LN(B153)/F$3</f>
        <v>0.87381061607325361</v>
      </c>
      <c r="E153" s="4">
        <f t="shared" si="22"/>
        <v>0.20833333333333334</v>
      </c>
      <c r="F153" s="8">
        <v>3</v>
      </c>
      <c r="G153" s="4">
        <v>41.972402037923054</v>
      </c>
      <c r="H153" s="4">
        <f>IF(G153&gt;MAX(I$8:I152),G153,MAX(I$8:I152))</f>
        <v>42.121543693774051</v>
      </c>
      <c r="I153" s="4">
        <f t="shared" si="23"/>
        <v>42.329877027107386</v>
      </c>
      <c r="J153" s="4">
        <f t="shared" si="24"/>
        <v>0.14914165585099681</v>
      </c>
      <c r="K153" s="4">
        <f t="shared" si="25"/>
        <v>0.2083333333333357</v>
      </c>
      <c r="L153">
        <f t="shared" si="26"/>
        <v>146</v>
      </c>
      <c r="M153">
        <f t="shared" si="27"/>
        <v>1</v>
      </c>
      <c r="N153">
        <f t="shared" si="28"/>
        <v>1</v>
      </c>
      <c r="O153">
        <f t="shared" si="29"/>
        <v>1</v>
      </c>
    </row>
    <row r="154" spans="1:15" x14ac:dyDescent="0.3">
      <c r="A154">
        <v>367</v>
      </c>
      <c r="B154">
        <v>0.65187536240730004</v>
      </c>
      <c r="C154">
        <v>0.67308572649311804</v>
      </c>
      <c r="D154" s="4">
        <f>-LN(B154)/F$3</f>
        <v>0.17829245720052198</v>
      </c>
      <c r="E154" s="4">
        <f t="shared" si="22"/>
        <v>0.20833333333333334</v>
      </c>
      <c r="F154" s="8">
        <v>3</v>
      </c>
      <c r="G154" s="4">
        <v>42.150694495123574</v>
      </c>
      <c r="H154" s="4">
        <f>IF(G154&gt;MAX(I$8:I153),G154,MAX(I$8:I153))</f>
        <v>42.329877027107386</v>
      </c>
      <c r="I154" s="4">
        <f t="shared" si="23"/>
        <v>42.538210360440722</v>
      </c>
      <c r="J154" s="4">
        <f t="shared" si="24"/>
        <v>0.17918253198381251</v>
      </c>
      <c r="K154" s="4">
        <f t="shared" si="25"/>
        <v>0.2083333333333357</v>
      </c>
      <c r="L154">
        <f t="shared" si="26"/>
        <v>147</v>
      </c>
      <c r="M154">
        <f t="shared" si="27"/>
        <v>1</v>
      </c>
      <c r="N154">
        <f t="shared" si="28"/>
        <v>1</v>
      </c>
      <c r="O154">
        <f t="shared" si="29"/>
        <v>1</v>
      </c>
    </row>
    <row r="155" spans="1:15" x14ac:dyDescent="0.3">
      <c r="A155">
        <v>368</v>
      </c>
      <c r="B155">
        <v>0.42188787499618519</v>
      </c>
      <c r="C155">
        <v>0.42191839350566118</v>
      </c>
      <c r="D155" s="4">
        <f>-LN(B155)/F$3</f>
        <v>0.35958987471314457</v>
      </c>
      <c r="E155" s="4">
        <f t="shared" si="22"/>
        <v>0.20833333333333334</v>
      </c>
      <c r="F155" s="8">
        <v>3</v>
      </c>
      <c r="G155" s="4">
        <v>42.510284369836718</v>
      </c>
      <c r="H155" s="4">
        <f>IF(G155&gt;MAX(I$8:I154),G155,MAX(I$8:I154))</f>
        <v>42.538210360440722</v>
      </c>
      <c r="I155" s="4">
        <f t="shared" si="23"/>
        <v>42.746543693774058</v>
      </c>
      <c r="J155" s="4">
        <f t="shared" si="24"/>
        <v>2.7925990604003914E-2</v>
      </c>
      <c r="K155" s="4">
        <f t="shared" si="25"/>
        <v>0.2083333333333357</v>
      </c>
      <c r="L155">
        <f t="shared" si="26"/>
        <v>148</v>
      </c>
      <c r="M155">
        <f t="shared" si="27"/>
        <v>1</v>
      </c>
      <c r="N155">
        <f t="shared" si="28"/>
        <v>1</v>
      </c>
      <c r="O155">
        <f t="shared" si="29"/>
        <v>1</v>
      </c>
    </row>
    <row r="156" spans="1:15" x14ac:dyDescent="0.3">
      <c r="A156">
        <v>369</v>
      </c>
      <c r="B156">
        <v>0.58662678914761801</v>
      </c>
      <c r="C156">
        <v>0.13345744193853573</v>
      </c>
      <c r="D156" s="4">
        <f>-LN(B156)/F$3</f>
        <v>0.22223602290506431</v>
      </c>
      <c r="E156" s="4">
        <f t="shared" si="22"/>
        <v>0.20833333333333334</v>
      </c>
      <c r="F156" s="8">
        <v>3</v>
      </c>
      <c r="G156" s="4">
        <v>42.732520392741783</v>
      </c>
      <c r="H156" s="4">
        <f>IF(G156&gt;MAX(I$8:I155),G156,MAX(I$8:I155))</f>
        <v>42.746543693774058</v>
      </c>
      <c r="I156" s="4">
        <f t="shared" si="23"/>
        <v>42.954877027107393</v>
      </c>
      <c r="J156" s="4">
        <f t="shared" si="24"/>
        <v>1.402330103227456E-2</v>
      </c>
      <c r="K156" s="4">
        <f t="shared" si="25"/>
        <v>0.2083333333333357</v>
      </c>
      <c r="L156">
        <f t="shared" si="26"/>
        <v>149</v>
      </c>
      <c r="M156">
        <f t="shared" si="27"/>
        <v>1</v>
      </c>
      <c r="N156">
        <f t="shared" si="28"/>
        <v>1</v>
      </c>
      <c r="O156">
        <f t="shared" si="29"/>
        <v>1</v>
      </c>
    </row>
    <row r="157" spans="1:15" x14ac:dyDescent="0.3">
      <c r="A157">
        <v>370</v>
      </c>
      <c r="B157">
        <v>0.5289162877285073</v>
      </c>
      <c r="C157">
        <v>0.53425702688680687</v>
      </c>
      <c r="D157" s="4">
        <f>-LN(B157)/F$3</f>
        <v>0.2653854607941703</v>
      </c>
      <c r="E157" s="4">
        <f t="shared" si="22"/>
        <v>0.20833333333333334</v>
      </c>
      <c r="F157" s="8">
        <v>3</v>
      </c>
      <c r="G157" s="4">
        <v>42.997905853535954</v>
      </c>
      <c r="H157" s="4">
        <f>IF(G157&gt;MAX(I$8:I156),G157,MAX(I$8:I156))</f>
        <v>42.997905853535954</v>
      </c>
      <c r="I157" s="4">
        <f t="shared" si="23"/>
        <v>43.20623918686929</v>
      </c>
      <c r="J157" s="4">
        <f t="shared" si="24"/>
        <v>0</v>
      </c>
      <c r="K157" s="4">
        <f t="shared" si="25"/>
        <v>0.2083333333333357</v>
      </c>
      <c r="L157">
        <f t="shared" si="26"/>
        <v>150</v>
      </c>
      <c r="M157">
        <f t="shared" si="27"/>
        <v>1</v>
      </c>
      <c r="N157">
        <f t="shared" si="28"/>
        <v>1</v>
      </c>
      <c r="O157">
        <f t="shared" si="29"/>
        <v>1</v>
      </c>
    </row>
    <row r="158" spans="1:15" x14ac:dyDescent="0.3">
      <c r="A158">
        <v>78</v>
      </c>
      <c r="B158">
        <v>0.30372020630512409</v>
      </c>
      <c r="C158">
        <v>0.89867854853968931</v>
      </c>
      <c r="D158" s="4">
        <f>-LN(B158)/D$3</f>
        <v>1.6550671880228098</v>
      </c>
      <c r="E158" s="4">
        <f t="shared" si="22"/>
        <v>0.20833333333333334</v>
      </c>
      <c r="F158" s="8">
        <v>2</v>
      </c>
      <c r="G158" s="4">
        <v>43.246213669131727</v>
      </c>
      <c r="H158" s="4">
        <f>IF(G158&gt;MAX(I$8:I157),G158,MAX(I$8:I157))</f>
        <v>43.246213669131727</v>
      </c>
      <c r="I158" s="4">
        <f t="shared" si="23"/>
        <v>43.454547002465063</v>
      </c>
      <c r="J158" s="4">
        <f t="shared" si="24"/>
        <v>0</v>
      </c>
      <c r="K158" s="4">
        <f t="shared" si="25"/>
        <v>0.2083333333333357</v>
      </c>
      <c r="L158">
        <f t="shared" si="26"/>
        <v>151</v>
      </c>
      <c r="M158">
        <f t="shared" si="27"/>
        <v>1</v>
      </c>
      <c r="N158">
        <f t="shared" si="28"/>
        <v>1</v>
      </c>
      <c r="O158">
        <f t="shared" si="29"/>
        <v>1</v>
      </c>
    </row>
    <row r="159" spans="1:15" x14ac:dyDescent="0.3">
      <c r="A159">
        <v>79</v>
      </c>
      <c r="B159">
        <v>0.89443647572252571</v>
      </c>
      <c r="C159">
        <v>3.5279396954252758E-2</v>
      </c>
      <c r="D159" s="4">
        <f>-LN(B159)/D$3</f>
        <v>0.15494638204934638</v>
      </c>
      <c r="E159" s="4">
        <f t="shared" si="22"/>
        <v>0.20833333333333334</v>
      </c>
      <c r="F159" s="8">
        <v>2</v>
      </c>
      <c r="G159" s="4">
        <v>43.401160051181073</v>
      </c>
      <c r="H159" s="4">
        <f>IF(G159&gt;MAX(I$8:I158),G159,MAX(I$8:I158))</f>
        <v>43.454547002465063</v>
      </c>
      <c r="I159" s="4">
        <f t="shared" si="23"/>
        <v>43.662880335798398</v>
      </c>
      <c r="J159" s="4">
        <f t="shared" si="24"/>
        <v>5.3386951283989958E-2</v>
      </c>
      <c r="K159" s="4">
        <f t="shared" si="25"/>
        <v>0.2083333333333357</v>
      </c>
      <c r="L159">
        <f t="shared" si="26"/>
        <v>152</v>
      </c>
      <c r="M159">
        <f t="shared" si="27"/>
        <v>1</v>
      </c>
      <c r="N159">
        <f t="shared" si="28"/>
        <v>1</v>
      </c>
      <c r="O159">
        <f t="shared" si="29"/>
        <v>1</v>
      </c>
    </row>
    <row r="160" spans="1:15" x14ac:dyDescent="0.3">
      <c r="A160">
        <v>371</v>
      </c>
      <c r="B160">
        <v>0.31006805627613149</v>
      </c>
      <c r="C160">
        <v>0.9965819269386883</v>
      </c>
      <c r="D160" s="4">
        <f>-LN(B160)/F$3</f>
        <v>0.48790144550954623</v>
      </c>
      <c r="E160" s="4">
        <f t="shared" si="22"/>
        <v>0.20833333333333334</v>
      </c>
      <c r="F160" s="8">
        <v>3</v>
      </c>
      <c r="G160" s="4">
        <v>43.485807299045497</v>
      </c>
      <c r="H160" s="4">
        <f>IF(G160&gt;MAX(I$8:I159),G160,MAX(I$8:I159))</f>
        <v>43.662880335798398</v>
      </c>
      <c r="I160" s="4">
        <f t="shared" si="23"/>
        <v>43.871213669131734</v>
      </c>
      <c r="J160" s="4">
        <f t="shared" si="24"/>
        <v>0.1770730367529012</v>
      </c>
      <c r="K160" s="4">
        <f t="shared" si="25"/>
        <v>0.2083333333333357</v>
      </c>
      <c r="L160">
        <f t="shared" si="26"/>
        <v>153</v>
      </c>
      <c r="M160">
        <f t="shared" si="27"/>
        <v>1</v>
      </c>
      <c r="N160">
        <f t="shared" si="28"/>
        <v>1</v>
      </c>
      <c r="O160">
        <f t="shared" si="29"/>
        <v>1</v>
      </c>
    </row>
    <row r="161" spans="1:15" x14ac:dyDescent="0.3">
      <c r="A161">
        <v>372</v>
      </c>
      <c r="B161">
        <v>0.89007232886745813</v>
      </c>
      <c r="C161">
        <v>0.30252998443556017</v>
      </c>
      <c r="D161" s="4">
        <f>-LN(B161)/F$3</f>
        <v>4.8521896319852445E-2</v>
      </c>
      <c r="E161" s="4">
        <f t="shared" si="22"/>
        <v>0.20833333333333334</v>
      </c>
      <c r="F161" s="8">
        <v>3</v>
      </c>
      <c r="G161" s="4">
        <v>43.534329195365352</v>
      </c>
      <c r="H161" s="4">
        <f>IF(G161&gt;MAX(I$8:I160),G161,MAX(I$8:I160))</f>
        <v>43.871213669131734</v>
      </c>
      <c r="I161" s="4">
        <f t="shared" si="23"/>
        <v>44.07954700246507</v>
      </c>
      <c r="J161" s="4">
        <f t="shared" si="24"/>
        <v>0.33688447376638209</v>
      </c>
      <c r="K161" s="4">
        <f t="shared" si="25"/>
        <v>0.2083333333333357</v>
      </c>
      <c r="L161">
        <f t="shared" si="26"/>
        <v>154</v>
      </c>
      <c r="M161">
        <f t="shared" si="27"/>
        <v>1</v>
      </c>
      <c r="N161">
        <f t="shared" si="28"/>
        <v>1</v>
      </c>
      <c r="O161">
        <f t="shared" si="29"/>
        <v>1</v>
      </c>
    </row>
    <row r="162" spans="1:15" x14ac:dyDescent="0.3">
      <c r="A162">
        <v>373</v>
      </c>
      <c r="B162">
        <v>0.63704336680196538</v>
      </c>
      <c r="C162">
        <v>0.74498733481856749</v>
      </c>
      <c r="D162" s="4">
        <f>-LN(B162)/F$3</f>
        <v>0.18788231082307785</v>
      </c>
      <c r="E162" s="4">
        <f t="shared" si="22"/>
        <v>0.20833333333333334</v>
      </c>
      <c r="F162" s="8">
        <v>3</v>
      </c>
      <c r="G162" s="4">
        <v>43.72221150618843</v>
      </c>
      <c r="H162" s="4">
        <f>IF(G162&gt;MAX(I$8:I161),G162,MAX(I$8:I161))</f>
        <v>44.07954700246507</v>
      </c>
      <c r="I162" s="4">
        <f t="shared" si="23"/>
        <v>44.287880335798405</v>
      </c>
      <c r="J162" s="4">
        <f t="shared" si="24"/>
        <v>0.35733549627664019</v>
      </c>
      <c r="K162" s="4">
        <f t="shared" si="25"/>
        <v>0.2083333333333357</v>
      </c>
      <c r="L162">
        <f t="shared" si="26"/>
        <v>155</v>
      </c>
      <c r="M162">
        <f t="shared" si="27"/>
        <v>1</v>
      </c>
      <c r="N162">
        <f t="shared" si="28"/>
        <v>1</v>
      </c>
      <c r="O162">
        <f t="shared" si="29"/>
        <v>1</v>
      </c>
    </row>
    <row r="163" spans="1:15" x14ac:dyDescent="0.3">
      <c r="A163">
        <v>374</v>
      </c>
      <c r="B163">
        <v>0.66319772942289501</v>
      </c>
      <c r="C163">
        <v>0.51969969786675618</v>
      </c>
      <c r="D163" s="4">
        <f>-LN(B163)/F$3</f>
        <v>0.17111754118151978</v>
      </c>
      <c r="E163" s="4">
        <f t="shared" si="22"/>
        <v>0.20833333333333334</v>
      </c>
      <c r="F163" s="8">
        <v>3</v>
      </c>
      <c r="G163" s="4">
        <v>43.893329047369946</v>
      </c>
      <c r="H163" s="4">
        <f>IF(G163&gt;MAX(I$8:I162),G163,MAX(I$8:I162))</f>
        <v>44.287880335798405</v>
      </c>
      <c r="I163" s="4">
        <f t="shared" si="23"/>
        <v>44.496213669131741</v>
      </c>
      <c r="J163" s="4">
        <f t="shared" si="24"/>
        <v>0.39455128842845966</v>
      </c>
      <c r="K163" s="4">
        <f t="shared" si="25"/>
        <v>0.2083333333333357</v>
      </c>
      <c r="L163">
        <f t="shared" si="26"/>
        <v>156</v>
      </c>
      <c r="M163">
        <f t="shared" si="27"/>
        <v>1</v>
      </c>
      <c r="N163">
        <f t="shared" si="28"/>
        <v>1</v>
      </c>
      <c r="O163">
        <f t="shared" si="29"/>
        <v>1</v>
      </c>
    </row>
    <row r="164" spans="1:15" x14ac:dyDescent="0.3">
      <c r="A164">
        <v>375</v>
      </c>
      <c r="B164">
        <v>9.9398785363322861E-2</v>
      </c>
      <c r="C164">
        <v>0.83986938077944273</v>
      </c>
      <c r="D164" s="4">
        <f>-LN(B164)/F$3</f>
        <v>0.96192307711631275</v>
      </c>
      <c r="E164" s="4">
        <f t="shared" si="22"/>
        <v>0.20833333333333334</v>
      </c>
      <c r="F164" s="8">
        <v>3</v>
      </c>
      <c r="G164" s="4">
        <v>44.855252124486256</v>
      </c>
      <c r="H164" s="4">
        <f>IF(G164&gt;MAX(I$8:I163),G164,MAX(I$8:I163))</f>
        <v>44.855252124486256</v>
      </c>
      <c r="I164" s="4">
        <f t="shared" si="23"/>
        <v>45.063585457819592</v>
      </c>
      <c r="J164" s="4">
        <f t="shared" si="24"/>
        <v>0</v>
      </c>
      <c r="K164" s="4">
        <f t="shared" si="25"/>
        <v>0.2083333333333357</v>
      </c>
      <c r="L164">
        <f t="shared" si="26"/>
        <v>157</v>
      </c>
      <c r="M164">
        <f t="shared" si="27"/>
        <v>1</v>
      </c>
      <c r="N164">
        <f t="shared" si="28"/>
        <v>1</v>
      </c>
      <c r="O164">
        <f t="shared" si="29"/>
        <v>1</v>
      </c>
    </row>
    <row r="165" spans="1:15" x14ac:dyDescent="0.3">
      <c r="A165">
        <v>376</v>
      </c>
      <c r="B165">
        <v>0.79891354106265455</v>
      </c>
      <c r="C165">
        <v>0.59453108310190128</v>
      </c>
      <c r="D165" s="4">
        <f>-LN(B165)/F$3</f>
        <v>9.3542728334883016E-2</v>
      </c>
      <c r="E165" s="4">
        <f t="shared" si="22"/>
        <v>0.20833333333333334</v>
      </c>
      <c r="F165" s="8">
        <v>3</v>
      </c>
      <c r="G165" s="4">
        <v>44.948794852821138</v>
      </c>
      <c r="H165" s="4">
        <f>IF(G165&gt;MAX(I$8:I164),G165,MAX(I$8:I164))</f>
        <v>45.063585457819592</v>
      </c>
      <c r="I165" s="4">
        <f t="shared" si="23"/>
        <v>45.271918791152927</v>
      </c>
      <c r="J165" s="4">
        <f t="shared" si="24"/>
        <v>0.11479060499845417</v>
      </c>
      <c r="K165" s="4">
        <f t="shared" si="25"/>
        <v>0.2083333333333357</v>
      </c>
      <c r="L165">
        <f t="shared" si="26"/>
        <v>158</v>
      </c>
      <c r="M165">
        <f t="shared" si="27"/>
        <v>1</v>
      </c>
      <c r="N165">
        <f t="shared" si="28"/>
        <v>1</v>
      </c>
      <c r="O165">
        <f t="shared" si="29"/>
        <v>1</v>
      </c>
    </row>
    <row r="166" spans="1:15" x14ac:dyDescent="0.3">
      <c r="A166">
        <v>377</v>
      </c>
      <c r="B166">
        <v>0.51933347575304423</v>
      </c>
      <c r="C166">
        <v>0.74138615070039982</v>
      </c>
      <c r="D166" s="4">
        <f>-LN(B166)/F$3</f>
        <v>0.27300377790997804</v>
      </c>
      <c r="E166" s="4">
        <f t="shared" si="22"/>
        <v>0.20833333333333334</v>
      </c>
      <c r="F166" s="8">
        <v>3</v>
      </c>
      <c r="G166" s="4">
        <v>45.221798630731115</v>
      </c>
      <c r="H166" s="4">
        <f>IF(G166&gt;MAX(I$8:I165),G166,MAX(I$8:I165))</f>
        <v>45.271918791152927</v>
      </c>
      <c r="I166" s="4">
        <f t="shared" si="23"/>
        <v>45.480252124486263</v>
      </c>
      <c r="J166" s="4">
        <f t="shared" si="24"/>
        <v>5.0120160421812443E-2</v>
      </c>
      <c r="K166" s="4">
        <f t="shared" si="25"/>
        <v>0.2083333333333357</v>
      </c>
      <c r="L166">
        <f t="shared" si="26"/>
        <v>159</v>
      </c>
      <c r="M166">
        <f t="shared" si="27"/>
        <v>1</v>
      </c>
      <c r="N166">
        <f t="shared" si="28"/>
        <v>1</v>
      </c>
      <c r="O166">
        <f t="shared" si="29"/>
        <v>1</v>
      </c>
    </row>
    <row r="167" spans="1:15" x14ac:dyDescent="0.3">
      <c r="A167">
        <v>80</v>
      </c>
      <c r="B167">
        <v>0.26010925626392406</v>
      </c>
      <c r="C167">
        <v>0.71053193762016664</v>
      </c>
      <c r="D167" s="4">
        <f>-LN(B167)/D$3</f>
        <v>1.8703521108792864</v>
      </c>
      <c r="E167" s="4">
        <f t="shared" si="22"/>
        <v>0.20833333333333334</v>
      </c>
      <c r="F167" s="8">
        <v>2</v>
      </c>
      <c r="G167" s="4">
        <v>45.271512162060361</v>
      </c>
      <c r="H167" s="4">
        <f>IF(G167&gt;MAX(I$8:I166),G167,MAX(I$8:I166))</f>
        <v>45.480252124486263</v>
      </c>
      <c r="I167" s="4">
        <f t="shared" si="23"/>
        <v>45.688585457819599</v>
      </c>
      <c r="J167" s="4">
        <f t="shared" si="24"/>
        <v>0.20873996242590209</v>
      </c>
      <c r="K167" s="4">
        <f t="shared" si="25"/>
        <v>0.2083333333333357</v>
      </c>
      <c r="L167">
        <f t="shared" si="26"/>
        <v>160</v>
      </c>
      <c r="M167">
        <f t="shared" si="27"/>
        <v>1</v>
      </c>
      <c r="N167">
        <f t="shared" si="28"/>
        <v>1</v>
      </c>
      <c r="O167">
        <f t="shared" si="29"/>
        <v>1</v>
      </c>
    </row>
    <row r="168" spans="1:15" x14ac:dyDescent="0.3">
      <c r="A168">
        <v>378</v>
      </c>
      <c r="B168">
        <v>0.8715781121250038</v>
      </c>
      <c r="C168">
        <v>0.89971617786187319</v>
      </c>
      <c r="D168" s="4">
        <f>-LN(B168)/F$3</f>
        <v>5.7270745216862519E-2</v>
      </c>
      <c r="E168" s="4">
        <f t="shared" si="22"/>
        <v>0.20833333333333334</v>
      </c>
      <c r="F168" s="8">
        <v>3</v>
      </c>
      <c r="G168" s="4">
        <v>45.279069375947977</v>
      </c>
      <c r="H168" s="4">
        <f>IF(G168&gt;MAX(I$8:I167),G168,MAX(I$8:I167))</f>
        <v>45.688585457819599</v>
      </c>
      <c r="I168" s="4">
        <f t="shared" si="23"/>
        <v>45.896918791152935</v>
      </c>
      <c r="J168" s="4">
        <f t="shared" si="24"/>
        <v>0.40951608187162236</v>
      </c>
      <c r="K168" s="4">
        <f t="shared" si="25"/>
        <v>0.2083333333333357</v>
      </c>
      <c r="L168">
        <f t="shared" si="26"/>
        <v>161</v>
      </c>
      <c r="M168">
        <f t="shared" si="27"/>
        <v>1</v>
      </c>
      <c r="N168">
        <f t="shared" si="28"/>
        <v>1</v>
      </c>
      <c r="O168">
        <f t="shared" si="29"/>
        <v>1</v>
      </c>
    </row>
    <row r="169" spans="1:15" x14ac:dyDescent="0.3">
      <c r="A169">
        <v>379</v>
      </c>
      <c r="B169">
        <v>0.86364329966124453</v>
      </c>
      <c r="C169">
        <v>0.6334727011932737</v>
      </c>
      <c r="D169" s="4">
        <f>-LN(B169)/F$3</f>
        <v>6.108143459892542E-2</v>
      </c>
      <c r="E169" s="4">
        <f t="shared" si="22"/>
        <v>0.20833333333333334</v>
      </c>
      <c r="F169" s="8">
        <v>3</v>
      </c>
      <c r="G169" s="4">
        <v>45.340150810546902</v>
      </c>
      <c r="H169" s="4">
        <f>IF(G169&gt;MAX(I$8:I168),G169,MAX(I$8:I168))</f>
        <v>45.896918791152935</v>
      </c>
      <c r="I169" s="4">
        <f t="shared" si="23"/>
        <v>46.10525212448627</v>
      </c>
      <c r="J169" s="4">
        <f t="shared" si="24"/>
        <v>0.55676798060603261</v>
      </c>
      <c r="K169" s="4">
        <f t="shared" si="25"/>
        <v>0.2083333333333357</v>
      </c>
      <c r="L169">
        <f t="shared" si="26"/>
        <v>162</v>
      </c>
      <c r="M169">
        <f t="shared" si="27"/>
        <v>1</v>
      </c>
      <c r="N169">
        <f t="shared" si="28"/>
        <v>1</v>
      </c>
      <c r="O169">
        <f t="shared" si="29"/>
        <v>1</v>
      </c>
    </row>
    <row r="170" spans="1:15" x14ac:dyDescent="0.3">
      <c r="A170">
        <v>380</v>
      </c>
      <c r="B170">
        <v>0.47325052644428844</v>
      </c>
      <c r="C170">
        <v>0.28989532151249731</v>
      </c>
      <c r="D170" s="4">
        <f>-LN(B170)/F$3</f>
        <v>0.31172099020468125</v>
      </c>
      <c r="E170" s="4">
        <f t="shared" si="22"/>
        <v>0.20833333333333334</v>
      </c>
      <c r="F170" s="8">
        <v>3</v>
      </c>
      <c r="G170" s="4">
        <v>45.651871800751586</v>
      </c>
      <c r="H170" s="4">
        <f>IF(G170&gt;MAX(I$8:I169),G170,MAX(I$8:I169))</f>
        <v>46.10525212448627</v>
      </c>
      <c r="I170" s="4">
        <f t="shared" si="23"/>
        <v>46.313585457819606</v>
      </c>
      <c r="J170" s="4">
        <f t="shared" si="24"/>
        <v>0.45338032373468451</v>
      </c>
      <c r="K170" s="4">
        <f t="shared" si="25"/>
        <v>0.2083333333333357</v>
      </c>
      <c r="L170">
        <f t="shared" si="26"/>
        <v>163</v>
      </c>
      <c r="M170">
        <f t="shared" si="27"/>
        <v>1</v>
      </c>
      <c r="N170">
        <f t="shared" si="28"/>
        <v>1</v>
      </c>
      <c r="O170">
        <f t="shared" si="29"/>
        <v>1</v>
      </c>
    </row>
    <row r="171" spans="1:15" x14ac:dyDescent="0.3">
      <c r="A171">
        <v>81</v>
      </c>
      <c r="B171">
        <v>0.60866115298928802</v>
      </c>
      <c r="C171">
        <v>0.18863490707113864</v>
      </c>
      <c r="D171" s="4">
        <f>-LN(B171)/D$3</f>
        <v>0.68957439604443072</v>
      </c>
      <c r="E171" s="4">
        <f t="shared" si="22"/>
        <v>0.20833333333333334</v>
      </c>
      <c r="F171" s="8">
        <v>2</v>
      </c>
      <c r="G171" s="4">
        <v>45.961086558104789</v>
      </c>
      <c r="H171" s="4">
        <f>IF(G171&gt;MAX(I$8:I170),G171,MAX(I$8:I170))</f>
        <v>46.313585457819606</v>
      </c>
      <c r="I171" s="4">
        <f t="shared" si="23"/>
        <v>46.521918791152942</v>
      </c>
      <c r="J171" s="4">
        <f t="shared" si="24"/>
        <v>0.35249889971481707</v>
      </c>
      <c r="K171" s="4">
        <f t="shared" si="25"/>
        <v>0.2083333333333357</v>
      </c>
      <c r="L171">
        <f t="shared" si="26"/>
        <v>164</v>
      </c>
      <c r="M171">
        <f t="shared" si="27"/>
        <v>1</v>
      </c>
      <c r="N171">
        <f t="shared" si="28"/>
        <v>1</v>
      </c>
      <c r="O171">
        <f t="shared" si="29"/>
        <v>1</v>
      </c>
    </row>
    <row r="172" spans="1:15" x14ac:dyDescent="0.3">
      <c r="A172">
        <v>10</v>
      </c>
      <c r="B172">
        <v>0.12494277779473251</v>
      </c>
      <c r="C172">
        <v>0.33903012176885283</v>
      </c>
      <c r="D172" s="4">
        <f>-LN(B172)/B$3</f>
        <v>8.6662476005589539</v>
      </c>
      <c r="E172" s="4">
        <f t="shared" si="22"/>
        <v>0.20833333333333334</v>
      </c>
      <c r="F172" s="8">
        <v>1</v>
      </c>
      <c r="G172" s="4">
        <v>46.213268781317772</v>
      </c>
      <c r="H172" s="4">
        <f>IF(G172&gt;MAX(I$8:I171),G172,MAX(I$8:I171))</f>
        <v>46.521918791152942</v>
      </c>
      <c r="I172" s="4">
        <f t="shared" si="23"/>
        <v>46.730252124486277</v>
      </c>
      <c r="J172" s="4">
        <f t="shared" si="24"/>
        <v>0.30865000983516921</v>
      </c>
      <c r="K172" s="4">
        <f t="shared" si="25"/>
        <v>0.2083333333333357</v>
      </c>
      <c r="L172">
        <f t="shared" si="26"/>
        <v>165</v>
      </c>
      <c r="M172">
        <f t="shared" si="27"/>
        <v>1</v>
      </c>
      <c r="N172">
        <f t="shared" si="28"/>
        <v>1</v>
      </c>
      <c r="O172">
        <f t="shared" si="29"/>
        <v>1</v>
      </c>
    </row>
    <row r="173" spans="1:15" x14ac:dyDescent="0.3">
      <c r="A173">
        <v>381</v>
      </c>
      <c r="B173">
        <v>0.19101535081026644</v>
      </c>
      <c r="C173">
        <v>0.79558702352977084</v>
      </c>
      <c r="D173" s="4">
        <f>-LN(B173)/F$3</f>
        <v>0.6897506180961176</v>
      </c>
      <c r="E173" s="4">
        <f t="shared" si="22"/>
        <v>0.20833333333333334</v>
      </c>
      <c r="F173" s="8">
        <v>3</v>
      </c>
      <c r="G173" s="4">
        <v>46.341622418847706</v>
      </c>
      <c r="H173" s="4">
        <f>IF(G173&gt;MAX(I$8:I172),G173,MAX(I$8:I172))</f>
        <v>46.730252124486277</v>
      </c>
      <c r="I173" s="4">
        <f t="shared" si="23"/>
        <v>46.938585457819613</v>
      </c>
      <c r="J173" s="4">
        <f t="shared" si="24"/>
        <v>0.38862970563857147</v>
      </c>
      <c r="K173" s="4">
        <f t="shared" si="25"/>
        <v>0.2083333333333357</v>
      </c>
      <c r="L173">
        <f t="shared" si="26"/>
        <v>166</v>
      </c>
      <c r="M173">
        <f t="shared" si="27"/>
        <v>1</v>
      </c>
      <c r="N173">
        <f t="shared" si="28"/>
        <v>1</v>
      </c>
      <c r="O173">
        <f t="shared" si="29"/>
        <v>1</v>
      </c>
    </row>
    <row r="174" spans="1:15" x14ac:dyDescent="0.3">
      <c r="A174">
        <v>382</v>
      </c>
      <c r="B174">
        <v>0.98510696737571335</v>
      </c>
      <c r="C174">
        <v>0.20853297524948883</v>
      </c>
      <c r="D174" s="4">
        <f>-LN(B174)/F$3</f>
        <v>6.2521030773668987E-3</v>
      </c>
      <c r="E174" s="4">
        <f t="shared" si="22"/>
        <v>0.20833333333333334</v>
      </c>
      <c r="F174" s="8">
        <v>3</v>
      </c>
      <c r="G174" s="4">
        <v>46.347874521925071</v>
      </c>
      <c r="H174" s="4">
        <f>IF(G174&gt;MAX(I$8:I173),G174,MAX(I$8:I173))</f>
        <v>46.938585457819613</v>
      </c>
      <c r="I174" s="4">
        <f t="shared" si="23"/>
        <v>47.146918791152949</v>
      </c>
      <c r="J174" s="4">
        <f t="shared" si="24"/>
        <v>0.59071093589454193</v>
      </c>
      <c r="K174" s="4">
        <f t="shared" si="25"/>
        <v>0.2083333333333357</v>
      </c>
      <c r="L174">
        <f t="shared" si="26"/>
        <v>167</v>
      </c>
      <c r="M174">
        <f t="shared" si="27"/>
        <v>1</v>
      </c>
      <c r="N174">
        <f t="shared" si="28"/>
        <v>1</v>
      </c>
      <c r="O174">
        <f t="shared" si="29"/>
        <v>1</v>
      </c>
    </row>
    <row r="175" spans="1:15" x14ac:dyDescent="0.3">
      <c r="A175">
        <v>383</v>
      </c>
      <c r="B175">
        <v>0.49848933378093813</v>
      </c>
      <c r="C175">
        <v>0.6147343363750114</v>
      </c>
      <c r="D175" s="4">
        <f>-LN(B175)/F$3</f>
        <v>0.29007211934881788</v>
      </c>
      <c r="E175" s="4">
        <f t="shared" si="22"/>
        <v>0.20833333333333334</v>
      </c>
      <c r="F175" s="8">
        <v>3</v>
      </c>
      <c r="G175" s="4">
        <v>46.637946641273892</v>
      </c>
      <c r="H175" s="4">
        <f>IF(G175&gt;MAX(I$8:I174),G175,MAX(I$8:I174))</f>
        <v>47.146918791152949</v>
      </c>
      <c r="I175" s="4">
        <f t="shared" si="23"/>
        <v>47.355252124486285</v>
      </c>
      <c r="J175" s="4">
        <f t="shared" si="24"/>
        <v>0.5089721498790567</v>
      </c>
      <c r="K175" s="4">
        <f t="shared" si="25"/>
        <v>0.2083333333333357</v>
      </c>
      <c r="L175">
        <f t="shared" si="26"/>
        <v>168</v>
      </c>
      <c r="M175">
        <f t="shared" si="27"/>
        <v>1</v>
      </c>
      <c r="N175">
        <f t="shared" si="28"/>
        <v>1</v>
      </c>
      <c r="O175">
        <f t="shared" si="29"/>
        <v>1</v>
      </c>
    </row>
    <row r="176" spans="1:15" x14ac:dyDescent="0.3">
      <c r="A176">
        <v>384</v>
      </c>
      <c r="B176">
        <v>0.55827509384441665</v>
      </c>
      <c r="C176">
        <v>0.65587328714865567</v>
      </c>
      <c r="D176" s="4">
        <f>-LN(B176)/F$3</f>
        <v>0.24287643265170236</v>
      </c>
      <c r="E176" s="4">
        <f t="shared" si="22"/>
        <v>0.20833333333333334</v>
      </c>
      <c r="F176" s="8">
        <v>3</v>
      </c>
      <c r="G176" s="4">
        <v>46.880823073925598</v>
      </c>
      <c r="H176" s="4">
        <f>IF(G176&gt;MAX(I$8:I175),G176,MAX(I$8:I175))</f>
        <v>47.355252124486285</v>
      </c>
      <c r="I176" s="4">
        <f t="shared" si="23"/>
        <v>47.56358545781962</v>
      </c>
      <c r="J176" s="4">
        <f t="shared" si="24"/>
        <v>0.47442905056068696</v>
      </c>
      <c r="K176" s="4">
        <f t="shared" si="25"/>
        <v>0.2083333333333357</v>
      </c>
      <c r="L176">
        <f t="shared" si="26"/>
        <v>169</v>
      </c>
      <c r="M176">
        <f t="shared" si="27"/>
        <v>1</v>
      </c>
      <c r="N176">
        <f t="shared" si="28"/>
        <v>1</v>
      </c>
      <c r="O176">
        <f t="shared" si="29"/>
        <v>1</v>
      </c>
    </row>
    <row r="177" spans="1:15" x14ac:dyDescent="0.3">
      <c r="A177">
        <v>385</v>
      </c>
      <c r="B177">
        <v>0.21915341654713583</v>
      </c>
      <c r="C177">
        <v>0.66908780175176241</v>
      </c>
      <c r="D177" s="4">
        <f>-LN(B177)/F$3</f>
        <v>0.63249302593544432</v>
      </c>
      <c r="E177" s="4">
        <f t="shared" si="22"/>
        <v>0.20833333333333334</v>
      </c>
      <c r="F177" s="8">
        <v>3</v>
      </c>
      <c r="G177" s="4">
        <v>47.513316099861044</v>
      </c>
      <c r="H177" s="4">
        <f>IF(G177&gt;MAX(I$8:I176),G177,MAX(I$8:I176))</f>
        <v>47.56358545781962</v>
      </c>
      <c r="I177" s="4">
        <f t="shared" si="23"/>
        <v>47.771918791152956</v>
      </c>
      <c r="J177" s="4">
        <f t="shared" si="24"/>
        <v>5.0269357958576677E-2</v>
      </c>
      <c r="K177" s="4">
        <f t="shared" si="25"/>
        <v>0.2083333333333357</v>
      </c>
      <c r="L177">
        <f t="shared" si="26"/>
        <v>170</v>
      </c>
      <c r="M177">
        <f t="shared" si="27"/>
        <v>1</v>
      </c>
      <c r="N177">
        <f t="shared" si="28"/>
        <v>1</v>
      </c>
      <c r="O177">
        <f t="shared" si="29"/>
        <v>1</v>
      </c>
    </row>
    <row r="178" spans="1:15" x14ac:dyDescent="0.3">
      <c r="A178">
        <v>386</v>
      </c>
      <c r="B178">
        <v>0.29538865321817681</v>
      </c>
      <c r="C178">
        <v>0.97296060060426648</v>
      </c>
      <c r="D178" s="4">
        <f>-LN(B178)/F$3</f>
        <v>0.50810971716928977</v>
      </c>
      <c r="E178" s="4">
        <f t="shared" si="22"/>
        <v>0.20833333333333334</v>
      </c>
      <c r="F178" s="8">
        <v>3</v>
      </c>
      <c r="G178" s="4">
        <v>48.021425817030334</v>
      </c>
      <c r="H178" s="4">
        <f>IF(G178&gt;MAX(I$8:I177),G178,MAX(I$8:I177))</f>
        <v>48.021425817030334</v>
      </c>
      <c r="I178" s="4">
        <f t="shared" si="23"/>
        <v>48.22975915036367</v>
      </c>
      <c r="J178" s="4">
        <f t="shared" si="24"/>
        <v>0</v>
      </c>
      <c r="K178" s="4">
        <f t="shared" si="25"/>
        <v>0.2083333333333357</v>
      </c>
      <c r="L178">
        <f t="shared" si="26"/>
        <v>171</v>
      </c>
      <c r="M178">
        <f t="shared" si="27"/>
        <v>1</v>
      </c>
      <c r="N178">
        <f t="shared" si="28"/>
        <v>1</v>
      </c>
      <c r="O178">
        <f t="shared" si="29"/>
        <v>1</v>
      </c>
    </row>
    <row r="179" spans="1:15" x14ac:dyDescent="0.3">
      <c r="A179">
        <v>387</v>
      </c>
      <c r="B179">
        <v>0.65123447370830412</v>
      </c>
      <c r="C179">
        <v>0.27054658650471514</v>
      </c>
      <c r="D179" s="4">
        <f>-LN(B179)/F$3</f>
        <v>0.17870230289739958</v>
      </c>
      <c r="E179" s="4">
        <f t="shared" si="22"/>
        <v>0.20833333333333334</v>
      </c>
      <c r="F179" s="8">
        <v>3</v>
      </c>
      <c r="G179" s="4">
        <v>48.200128119927733</v>
      </c>
      <c r="H179" s="4">
        <f>IF(G179&gt;MAX(I$8:I178),G179,MAX(I$8:I178))</f>
        <v>48.22975915036367</v>
      </c>
      <c r="I179" s="4">
        <f t="shared" si="23"/>
        <v>48.438092483697005</v>
      </c>
      <c r="J179" s="4">
        <f t="shared" si="24"/>
        <v>2.9631030435936623E-2</v>
      </c>
      <c r="K179" s="4">
        <f t="shared" si="25"/>
        <v>0.2083333333333357</v>
      </c>
      <c r="L179">
        <f t="shared" si="26"/>
        <v>172</v>
      </c>
      <c r="M179">
        <f t="shared" si="27"/>
        <v>1</v>
      </c>
      <c r="N179">
        <f t="shared" si="28"/>
        <v>1</v>
      </c>
      <c r="O179">
        <f t="shared" si="29"/>
        <v>1</v>
      </c>
    </row>
    <row r="180" spans="1:15" x14ac:dyDescent="0.3">
      <c r="A180">
        <v>82</v>
      </c>
      <c r="B180">
        <v>0.14969328897976622</v>
      </c>
      <c r="C180">
        <v>0.46507156590472121</v>
      </c>
      <c r="D180" s="4">
        <f>-LN(B180)/D$3</f>
        <v>2.6377316921610006</v>
      </c>
      <c r="E180" s="4">
        <f t="shared" si="22"/>
        <v>0.20833333333333334</v>
      </c>
      <c r="F180" s="8">
        <v>2</v>
      </c>
      <c r="G180" s="4">
        <v>48.598818250265786</v>
      </c>
      <c r="H180" s="4">
        <f>IF(G180&gt;MAX(I$8:I179),G180,MAX(I$8:I179))</f>
        <v>48.598818250265786</v>
      </c>
      <c r="I180" s="4">
        <f t="shared" si="23"/>
        <v>48.807151583599122</v>
      </c>
      <c r="J180" s="4">
        <f t="shared" si="24"/>
        <v>0</v>
      </c>
      <c r="K180" s="4">
        <f t="shared" si="25"/>
        <v>0.2083333333333357</v>
      </c>
      <c r="L180">
        <f t="shared" si="26"/>
        <v>173</v>
      </c>
      <c r="M180">
        <f t="shared" si="27"/>
        <v>1</v>
      </c>
      <c r="N180">
        <f t="shared" si="28"/>
        <v>1</v>
      </c>
      <c r="O180">
        <f t="shared" si="29"/>
        <v>1</v>
      </c>
    </row>
    <row r="181" spans="1:15" x14ac:dyDescent="0.3">
      <c r="A181">
        <v>11</v>
      </c>
      <c r="B181">
        <v>0.47334208197271643</v>
      </c>
      <c r="C181">
        <v>0.42167424542985321</v>
      </c>
      <c r="D181" s="4">
        <f>-LN(B181)/B$3</f>
        <v>3.1164038924366646</v>
      </c>
      <c r="E181" s="4">
        <f t="shared" si="22"/>
        <v>0.20833333333333334</v>
      </c>
      <c r="F181" s="8">
        <v>1</v>
      </c>
      <c r="G181" s="4">
        <v>49.329672673754438</v>
      </c>
      <c r="H181" s="4">
        <f>IF(G181&gt;MAX(I$8:I180),G181,MAX(I$8:I180))</f>
        <v>49.329672673754438</v>
      </c>
      <c r="I181" s="4">
        <f t="shared" si="23"/>
        <v>49.538006007087773</v>
      </c>
      <c r="J181" s="4">
        <f t="shared" si="24"/>
        <v>0</v>
      </c>
      <c r="K181" s="4">
        <f t="shared" si="25"/>
        <v>0.2083333333333357</v>
      </c>
      <c r="L181">
        <f t="shared" si="26"/>
        <v>174</v>
      </c>
      <c r="M181">
        <f t="shared" si="27"/>
        <v>1</v>
      </c>
      <c r="N181">
        <f t="shared" si="28"/>
        <v>1</v>
      </c>
      <c r="O181">
        <f t="shared" si="29"/>
        <v>1</v>
      </c>
    </row>
    <row r="182" spans="1:15" x14ac:dyDescent="0.3">
      <c r="A182">
        <v>388</v>
      </c>
      <c r="B182">
        <v>4.632709738456374E-2</v>
      </c>
      <c r="C182">
        <v>0.53074739829706719</v>
      </c>
      <c r="D182" s="4">
        <f>-LN(B182)/F$3</f>
        <v>1.2800117634999204</v>
      </c>
      <c r="E182" s="4">
        <f t="shared" si="22"/>
        <v>0.20833333333333334</v>
      </c>
      <c r="F182" s="8">
        <v>3</v>
      </c>
      <c r="G182" s="4">
        <v>49.480139883427654</v>
      </c>
      <c r="H182" s="4">
        <f>IF(G182&gt;MAX(I$8:I181),G182,MAX(I$8:I181))</f>
        <v>49.538006007087773</v>
      </c>
      <c r="I182" s="4">
        <f t="shared" si="23"/>
        <v>49.746339340421109</v>
      </c>
      <c r="J182" s="4">
        <f t="shared" si="24"/>
        <v>5.7866123660119229E-2</v>
      </c>
      <c r="K182" s="4">
        <f t="shared" si="25"/>
        <v>0.2083333333333357</v>
      </c>
      <c r="L182">
        <f t="shared" si="26"/>
        <v>175</v>
      </c>
      <c r="M182">
        <f t="shared" si="27"/>
        <v>1</v>
      </c>
      <c r="N182">
        <f t="shared" si="28"/>
        <v>1</v>
      </c>
      <c r="O182">
        <f t="shared" si="29"/>
        <v>1</v>
      </c>
    </row>
    <row r="183" spans="1:15" x14ac:dyDescent="0.3">
      <c r="A183">
        <v>83</v>
      </c>
      <c r="B183">
        <v>0.49650563066499831</v>
      </c>
      <c r="C183">
        <v>0.33689382610553298</v>
      </c>
      <c r="D183" s="4">
        <f>-LN(B183)/D$3</f>
        <v>0.97244507617529663</v>
      </c>
      <c r="E183" s="4">
        <f t="shared" si="22"/>
        <v>0.20833333333333334</v>
      </c>
      <c r="F183" s="8">
        <v>2</v>
      </c>
      <c r="G183" s="4">
        <v>49.571263326441084</v>
      </c>
      <c r="H183" s="4">
        <f>IF(G183&gt;MAX(I$8:I182),G183,MAX(I$8:I182))</f>
        <v>49.746339340421109</v>
      </c>
      <c r="I183" s="4">
        <f t="shared" si="23"/>
        <v>49.954672673754445</v>
      </c>
      <c r="J183" s="4">
        <f t="shared" si="24"/>
        <v>0.17507601398002492</v>
      </c>
      <c r="K183" s="4">
        <f t="shared" si="25"/>
        <v>0.2083333333333357</v>
      </c>
      <c r="L183">
        <f t="shared" si="26"/>
        <v>176</v>
      </c>
      <c r="M183">
        <f t="shared" si="27"/>
        <v>1</v>
      </c>
      <c r="N183">
        <f t="shared" si="28"/>
        <v>1</v>
      </c>
      <c r="O183">
        <f t="shared" si="29"/>
        <v>1</v>
      </c>
    </row>
    <row r="184" spans="1:15" x14ac:dyDescent="0.3">
      <c r="A184">
        <v>84</v>
      </c>
      <c r="B184">
        <v>0.85637989440595719</v>
      </c>
      <c r="C184">
        <v>0.61754203924680318</v>
      </c>
      <c r="D184" s="4">
        <f>-LN(B184)/D$3</f>
        <v>0.21533499918778054</v>
      </c>
      <c r="E184" s="4">
        <f t="shared" si="22"/>
        <v>0.20833333333333334</v>
      </c>
      <c r="F184" s="8">
        <v>2</v>
      </c>
      <c r="G184" s="4">
        <v>49.786598325628866</v>
      </c>
      <c r="H184" s="4">
        <f>IF(G184&gt;MAX(I$8:I183),G184,MAX(I$8:I183))</f>
        <v>49.954672673754445</v>
      </c>
      <c r="I184" s="4">
        <f t="shared" si="23"/>
        <v>50.16300600708778</v>
      </c>
      <c r="J184" s="4">
        <f t="shared" si="24"/>
        <v>0.16807434812557887</v>
      </c>
      <c r="K184" s="4">
        <f t="shared" si="25"/>
        <v>0.2083333333333357</v>
      </c>
      <c r="L184">
        <f t="shared" si="26"/>
        <v>177</v>
      </c>
      <c r="M184">
        <f t="shared" si="27"/>
        <v>1</v>
      </c>
      <c r="N184">
        <f t="shared" si="28"/>
        <v>1</v>
      </c>
      <c r="O184">
        <f t="shared" si="29"/>
        <v>1</v>
      </c>
    </row>
    <row r="185" spans="1:15" x14ac:dyDescent="0.3">
      <c r="A185">
        <v>389</v>
      </c>
      <c r="B185">
        <v>0.32432020020142216</v>
      </c>
      <c r="C185">
        <v>0.44874416333506273</v>
      </c>
      <c r="D185" s="4">
        <f>-LN(B185)/F$3</f>
        <v>0.46917665790945362</v>
      </c>
      <c r="E185" s="4">
        <f t="shared" si="22"/>
        <v>0.20833333333333334</v>
      </c>
      <c r="F185" s="8">
        <v>3</v>
      </c>
      <c r="G185" s="4">
        <v>49.949316541337105</v>
      </c>
      <c r="H185" s="4">
        <f>IF(G185&gt;MAX(I$8:I184),G185,MAX(I$8:I184))</f>
        <v>50.16300600708778</v>
      </c>
      <c r="I185" s="4">
        <f t="shared" si="23"/>
        <v>50.371339340421116</v>
      </c>
      <c r="J185" s="4">
        <f t="shared" si="24"/>
        <v>0.21368946575067582</v>
      </c>
      <c r="K185" s="4">
        <f t="shared" si="25"/>
        <v>0.2083333333333357</v>
      </c>
      <c r="L185">
        <f t="shared" si="26"/>
        <v>178</v>
      </c>
      <c r="M185">
        <f t="shared" si="27"/>
        <v>1</v>
      </c>
      <c r="N185">
        <f t="shared" si="28"/>
        <v>1</v>
      </c>
      <c r="O185">
        <f t="shared" si="29"/>
        <v>1</v>
      </c>
    </row>
    <row r="186" spans="1:15" x14ac:dyDescent="0.3">
      <c r="A186">
        <v>390</v>
      </c>
      <c r="B186">
        <v>4.7273171178319653E-2</v>
      </c>
      <c r="C186">
        <v>0.62596514786217838</v>
      </c>
      <c r="D186" s="4">
        <f>-LN(B186)/F$3</f>
        <v>1.2715884791410479</v>
      </c>
      <c r="E186" s="4">
        <f t="shared" si="22"/>
        <v>0.20833333333333334</v>
      </c>
      <c r="F186" s="8">
        <v>3</v>
      </c>
      <c r="G186" s="4">
        <v>51.220905020478149</v>
      </c>
      <c r="H186" s="4">
        <f>IF(G186&gt;MAX(I$8:I185),G186,MAX(I$8:I185))</f>
        <v>51.220905020478149</v>
      </c>
      <c r="I186" s="4">
        <f t="shared" si="23"/>
        <v>51.429238353811485</v>
      </c>
      <c r="J186" s="4">
        <f t="shared" si="24"/>
        <v>0</v>
      </c>
      <c r="K186" s="4">
        <f t="shared" si="25"/>
        <v>0.2083333333333357</v>
      </c>
      <c r="L186">
        <f t="shared" si="26"/>
        <v>179</v>
      </c>
      <c r="M186">
        <f t="shared" si="27"/>
        <v>1</v>
      </c>
      <c r="N186">
        <f t="shared" si="28"/>
        <v>1</v>
      </c>
      <c r="O186">
        <f t="shared" si="29"/>
        <v>1</v>
      </c>
    </row>
    <row r="187" spans="1:15" x14ac:dyDescent="0.3">
      <c r="A187">
        <v>391</v>
      </c>
      <c r="B187">
        <v>0.86715292825098422</v>
      </c>
      <c r="C187">
        <v>0.72014526810510571</v>
      </c>
      <c r="D187" s="4">
        <f>-LN(B187)/F$3</f>
        <v>5.9391637468067283E-2</v>
      </c>
      <c r="E187" s="4">
        <f t="shared" si="22"/>
        <v>0.20833333333333334</v>
      </c>
      <c r="F187" s="8">
        <v>3</v>
      </c>
      <c r="G187" s="4">
        <v>51.280296657946216</v>
      </c>
      <c r="H187" s="4">
        <f>IF(G187&gt;MAX(I$8:I186),G187,MAX(I$8:I186))</f>
        <v>51.429238353811485</v>
      </c>
      <c r="I187" s="4">
        <f t="shared" si="23"/>
        <v>51.63757168714482</v>
      </c>
      <c r="J187" s="4">
        <f t="shared" si="24"/>
        <v>0.14894169586526829</v>
      </c>
      <c r="K187" s="4">
        <f t="shared" si="25"/>
        <v>0.2083333333333357</v>
      </c>
      <c r="L187">
        <f t="shared" si="26"/>
        <v>180</v>
      </c>
      <c r="M187">
        <f t="shared" si="27"/>
        <v>1</v>
      </c>
      <c r="N187">
        <f t="shared" si="28"/>
        <v>1</v>
      </c>
      <c r="O187">
        <f t="shared" si="29"/>
        <v>1</v>
      </c>
    </row>
    <row r="188" spans="1:15" x14ac:dyDescent="0.3">
      <c r="A188">
        <v>392</v>
      </c>
      <c r="B188">
        <v>0.96221808526871544</v>
      </c>
      <c r="C188">
        <v>0.8018433179723502</v>
      </c>
      <c r="D188" s="4">
        <f>-LN(B188)/F$3</f>
        <v>1.6047564227263392E-2</v>
      </c>
      <c r="E188" s="4">
        <f t="shared" si="22"/>
        <v>0.20833333333333334</v>
      </c>
      <c r="F188" s="8">
        <v>3</v>
      </c>
      <c r="G188" s="4">
        <v>51.296344222173481</v>
      </c>
      <c r="H188" s="4">
        <f>IF(G188&gt;MAX(I$8:I187),G188,MAX(I$8:I187))</f>
        <v>51.63757168714482</v>
      </c>
      <c r="I188" s="4">
        <f t="shared" si="23"/>
        <v>51.845905020478156</v>
      </c>
      <c r="J188" s="4">
        <f t="shared" si="24"/>
        <v>0.3412274649713396</v>
      </c>
      <c r="K188" s="4">
        <f t="shared" si="25"/>
        <v>0.2083333333333357</v>
      </c>
      <c r="L188">
        <f t="shared" si="26"/>
        <v>181</v>
      </c>
      <c r="M188">
        <f t="shared" si="27"/>
        <v>1</v>
      </c>
      <c r="N188">
        <f t="shared" si="28"/>
        <v>1</v>
      </c>
      <c r="O188">
        <f t="shared" si="29"/>
        <v>1</v>
      </c>
    </row>
    <row r="189" spans="1:15" x14ac:dyDescent="0.3">
      <c r="A189">
        <v>393</v>
      </c>
      <c r="B189">
        <v>0.95025482955412455</v>
      </c>
      <c r="C189">
        <v>0.23899044770653402</v>
      </c>
      <c r="D189" s="4">
        <f>-LN(B189)/F$3</f>
        <v>2.1260453634160511E-2</v>
      </c>
      <c r="E189" s="4">
        <f t="shared" si="22"/>
        <v>0.20833333333333334</v>
      </c>
      <c r="F189" s="8">
        <v>3</v>
      </c>
      <c r="G189" s="4">
        <v>51.317604675807644</v>
      </c>
      <c r="H189" s="4">
        <f>IF(G189&gt;MAX(I$8:I188),G189,MAX(I$8:I188))</f>
        <v>51.845905020478156</v>
      </c>
      <c r="I189" s="4">
        <f t="shared" si="23"/>
        <v>52.054238353811492</v>
      </c>
      <c r="J189" s="4">
        <f t="shared" si="24"/>
        <v>0.52830034467051235</v>
      </c>
      <c r="K189" s="4">
        <f t="shared" si="25"/>
        <v>0.2083333333333357</v>
      </c>
      <c r="L189">
        <f t="shared" si="26"/>
        <v>182</v>
      </c>
      <c r="M189">
        <f t="shared" si="27"/>
        <v>1</v>
      </c>
      <c r="N189">
        <f t="shared" si="28"/>
        <v>1</v>
      </c>
      <c r="O189">
        <f t="shared" si="29"/>
        <v>1</v>
      </c>
    </row>
    <row r="190" spans="1:15" x14ac:dyDescent="0.3">
      <c r="A190">
        <v>394</v>
      </c>
      <c r="B190">
        <v>0.85552537614062929</v>
      </c>
      <c r="C190">
        <v>5.6123538926358837E-2</v>
      </c>
      <c r="D190" s="4">
        <f>-LN(B190)/F$3</f>
        <v>6.5016468224820378E-2</v>
      </c>
      <c r="E190" s="4">
        <f t="shared" si="22"/>
        <v>0.20833333333333334</v>
      </c>
      <c r="F190" s="8">
        <v>3</v>
      </c>
      <c r="G190" s="4">
        <v>51.382621144032463</v>
      </c>
      <c r="H190" s="4">
        <f>IF(G190&gt;MAX(I$8:I189),G190,MAX(I$8:I189))</f>
        <v>52.054238353811492</v>
      </c>
      <c r="I190" s="4">
        <f t="shared" si="23"/>
        <v>52.262571687144828</v>
      </c>
      <c r="J190" s="4">
        <f t="shared" si="24"/>
        <v>0.67161720977902917</v>
      </c>
      <c r="K190" s="4">
        <f t="shared" si="25"/>
        <v>0.2083333333333357</v>
      </c>
      <c r="L190">
        <f t="shared" si="26"/>
        <v>183</v>
      </c>
      <c r="M190">
        <f t="shared" si="27"/>
        <v>1</v>
      </c>
      <c r="N190">
        <f t="shared" si="28"/>
        <v>1</v>
      </c>
      <c r="O190">
        <f t="shared" si="29"/>
        <v>1</v>
      </c>
    </row>
    <row r="191" spans="1:15" x14ac:dyDescent="0.3">
      <c r="A191">
        <v>395</v>
      </c>
      <c r="B191">
        <v>0.96469008453627125</v>
      </c>
      <c r="C191">
        <v>0.19287697988830227</v>
      </c>
      <c r="D191" s="4">
        <f>-LN(B191)/F$3</f>
        <v>1.4978493810716861E-2</v>
      </c>
      <c r="E191" s="4">
        <f t="shared" si="22"/>
        <v>0.20833333333333334</v>
      </c>
      <c r="F191" s="8">
        <v>3</v>
      </c>
      <c r="G191" s="4">
        <v>51.397599637843179</v>
      </c>
      <c r="H191" s="4">
        <f>IF(G191&gt;MAX(I$8:I190),G191,MAX(I$8:I190))</f>
        <v>52.262571687144828</v>
      </c>
      <c r="I191" s="4">
        <f t="shared" si="23"/>
        <v>52.470905020478163</v>
      </c>
      <c r="J191" s="4">
        <f t="shared" si="24"/>
        <v>0.86497204930164884</v>
      </c>
      <c r="K191" s="4">
        <f t="shared" si="25"/>
        <v>0.2083333333333357</v>
      </c>
      <c r="L191">
        <f t="shared" si="26"/>
        <v>184</v>
      </c>
      <c r="M191">
        <f t="shared" si="27"/>
        <v>1</v>
      </c>
      <c r="N191">
        <f t="shared" si="28"/>
        <v>1</v>
      </c>
      <c r="O191">
        <f t="shared" si="29"/>
        <v>1</v>
      </c>
    </row>
    <row r="192" spans="1:15" x14ac:dyDescent="0.3">
      <c r="A192">
        <v>396</v>
      </c>
      <c r="B192">
        <v>0.36274300363170264</v>
      </c>
      <c r="C192">
        <v>0.59575182348094124</v>
      </c>
      <c r="D192" s="4">
        <f>-LN(B192)/F$3</f>
        <v>0.42252528101199083</v>
      </c>
      <c r="E192" s="4">
        <f t="shared" si="22"/>
        <v>0.20833333333333334</v>
      </c>
      <c r="F192" s="8">
        <v>3</v>
      </c>
      <c r="G192" s="4">
        <v>51.820124918855171</v>
      </c>
      <c r="H192" s="4">
        <f>IF(G192&gt;MAX(I$8:I191),G192,MAX(I$8:I191))</f>
        <v>52.470905020478163</v>
      </c>
      <c r="I192" s="4">
        <f t="shared" si="23"/>
        <v>52.679238353811499</v>
      </c>
      <c r="J192" s="4">
        <f t="shared" si="24"/>
        <v>0.65078010162299194</v>
      </c>
      <c r="K192" s="4">
        <f t="shared" si="25"/>
        <v>0.2083333333333357</v>
      </c>
      <c r="L192">
        <f t="shared" si="26"/>
        <v>185</v>
      </c>
      <c r="M192">
        <f t="shared" si="27"/>
        <v>1</v>
      </c>
      <c r="N192">
        <f t="shared" si="28"/>
        <v>1</v>
      </c>
      <c r="O192">
        <f t="shared" si="29"/>
        <v>1</v>
      </c>
    </row>
    <row r="193" spans="1:15" x14ac:dyDescent="0.3">
      <c r="A193">
        <v>397</v>
      </c>
      <c r="B193">
        <v>0.88976714377269817</v>
      </c>
      <c r="C193">
        <v>0.71498764000366222</v>
      </c>
      <c r="D193" s="4">
        <f>-LN(B193)/F$3</f>
        <v>4.8664786124636455E-2</v>
      </c>
      <c r="E193" s="4">
        <f t="shared" si="22"/>
        <v>0.20833333333333334</v>
      </c>
      <c r="F193" s="8">
        <v>3</v>
      </c>
      <c r="G193" s="4">
        <v>51.868789704979811</v>
      </c>
      <c r="H193" s="4">
        <f>IF(G193&gt;MAX(I$8:I192),G193,MAX(I$8:I192))</f>
        <v>52.679238353811499</v>
      </c>
      <c r="I193" s="4">
        <f t="shared" si="23"/>
        <v>52.887571687144835</v>
      </c>
      <c r="J193" s="4">
        <f t="shared" si="24"/>
        <v>0.81044864883168799</v>
      </c>
      <c r="K193" s="4">
        <f t="shared" si="25"/>
        <v>0.2083333333333357</v>
      </c>
      <c r="L193">
        <f t="shared" si="26"/>
        <v>186</v>
      </c>
      <c r="M193">
        <f t="shared" si="27"/>
        <v>1</v>
      </c>
      <c r="N193">
        <f t="shared" si="28"/>
        <v>1</v>
      </c>
      <c r="O193">
        <f t="shared" si="29"/>
        <v>1</v>
      </c>
    </row>
    <row r="194" spans="1:15" x14ac:dyDescent="0.3">
      <c r="A194">
        <v>398</v>
      </c>
      <c r="B194">
        <v>0.95135349589526053</v>
      </c>
      <c r="C194">
        <v>0.57240516373180339</v>
      </c>
      <c r="D194" s="4">
        <f>-LN(B194)/F$3</f>
        <v>2.0778989931094758E-2</v>
      </c>
      <c r="E194" s="4">
        <f t="shared" si="22"/>
        <v>0.20833333333333334</v>
      </c>
      <c r="F194" s="8">
        <v>3</v>
      </c>
      <c r="G194" s="4">
        <v>51.889568694910906</v>
      </c>
      <c r="H194" s="4">
        <f>IF(G194&gt;MAX(I$8:I193),G194,MAX(I$8:I193))</f>
        <v>52.887571687144835</v>
      </c>
      <c r="I194" s="4">
        <f t="shared" si="23"/>
        <v>53.09590502047817</v>
      </c>
      <c r="J194" s="4">
        <f t="shared" si="24"/>
        <v>0.99800299223392841</v>
      </c>
      <c r="K194" s="4">
        <f t="shared" si="25"/>
        <v>0.2083333333333357</v>
      </c>
      <c r="L194">
        <f t="shared" si="26"/>
        <v>187</v>
      </c>
      <c r="M194">
        <f t="shared" si="27"/>
        <v>1</v>
      </c>
      <c r="N194">
        <f t="shared" si="28"/>
        <v>1</v>
      </c>
      <c r="O194">
        <f t="shared" si="29"/>
        <v>1</v>
      </c>
    </row>
    <row r="195" spans="1:15" x14ac:dyDescent="0.3">
      <c r="A195">
        <v>399</v>
      </c>
      <c r="B195">
        <v>0.92037720877712337</v>
      </c>
      <c r="C195">
        <v>0.25858333079012419</v>
      </c>
      <c r="D195" s="4">
        <f>-LN(B195)/F$3</f>
        <v>3.4571534762351232E-2</v>
      </c>
      <c r="E195" s="4">
        <f t="shared" si="22"/>
        <v>0.20833333333333334</v>
      </c>
      <c r="F195" s="8">
        <v>3</v>
      </c>
      <c r="G195" s="4">
        <v>51.924140229673256</v>
      </c>
      <c r="H195" s="4">
        <f>IF(G195&gt;MAX(I$8:I194),G195,MAX(I$8:I194))</f>
        <v>53.09590502047817</v>
      </c>
      <c r="I195" s="4">
        <f t="shared" si="23"/>
        <v>53.304238353811506</v>
      </c>
      <c r="J195" s="4">
        <f t="shared" si="24"/>
        <v>1.1717647908049145</v>
      </c>
      <c r="K195" s="4">
        <f t="shared" si="25"/>
        <v>0.2083333333333357</v>
      </c>
      <c r="L195">
        <f t="shared" si="26"/>
        <v>188</v>
      </c>
      <c r="M195">
        <f t="shared" si="27"/>
        <v>1</v>
      </c>
      <c r="N195">
        <f t="shared" si="28"/>
        <v>1</v>
      </c>
      <c r="O195">
        <f t="shared" si="29"/>
        <v>1</v>
      </c>
    </row>
    <row r="196" spans="1:15" x14ac:dyDescent="0.3">
      <c r="A196">
        <v>400</v>
      </c>
      <c r="B196">
        <v>0.80721457564012578</v>
      </c>
      <c r="C196">
        <v>0.21329386272774437</v>
      </c>
      <c r="D196" s="4">
        <f>-LN(B196)/F$3</f>
        <v>8.9235730445391001E-2</v>
      </c>
      <c r="E196" s="4">
        <f t="shared" si="22"/>
        <v>0.20833333333333334</v>
      </c>
      <c r="F196" s="8">
        <v>3</v>
      </c>
      <c r="G196" s="4">
        <v>52.013375960118644</v>
      </c>
      <c r="H196" s="4">
        <f>IF(G196&gt;MAX(I$8:I195),G196,MAX(I$8:I195))</f>
        <v>53.304238353811506</v>
      </c>
      <c r="I196" s="4">
        <f t="shared" si="23"/>
        <v>53.512571687144842</v>
      </c>
      <c r="J196" s="4">
        <f t="shared" si="24"/>
        <v>1.290862393692862</v>
      </c>
      <c r="K196" s="4">
        <f t="shared" si="25"/>
        <v>0.2083333333333357</v>
      </c>
      <c r="L196">
        <f t="shared" si="26"/>
        <v>189</v>
      </c>
      <c r="M196">
        <f t="shared" si="27"/>
        <v>1</v>
      </c>
      <c r="N196">
        <f t="shared" si="28"/>
        <v>1</v>
      </c>
      <c r="O196">
        <f t="shared" si="29"/>
        <v>1</v>
      </c>
    </row>
    <row r="197" spans="1:15" x14ac:dyDescent="0.3">
      <c r="A197">
        <v>401</v>
      </c>
      <c r="B197">
        <v>0.49888607440412608</v>
      </c>
      <c r="C197">
        <v>0.44364757225257118</v>
      </c>
      <c r="D197" s="4">
        <f>-LN(B197)/F$3</f>
        <v>0.28974063212674001</v>
      </c>
      <c r="E197" s="4">
        <f t="shared" si="22"/>
        <v>0.20833333333333334</v>
      </c>
      <c r="F197" s="8">
        <v>3</v>
      </c>
      <c r="G197" s="4">
        <v>52.303116592245381</v>
      </c>
      <c r="H197" s="4">
        <f>IF(G197&gt;MAX(I$8:I196),G197,MAX(I$8:I196))</f>
        <v>53.512571687144842</v>
      </c>
      <c r="I197" s="4">
        <f t="shared" si="23"/>
        <v>53.720905020478178</v>
      </c>
      <c r="J197" s="4">
        <f t="shared" si="24"/>
        <v>1.2094550948994609</v>
      </c>
      <c r="K197" s="4">
        <f t="shared" si="25"/>
        <v>0.2083333333333357</v>
      </c>
      <c r="L197">
        <f t="shared" si="26"/>
        <v>190</v>
      </c>
      <c r="M197">
        <f t="shared" si="27"/>
        <v>1</v>
      </c>
      <c r="N197">
        <f t="shared" si="28"/>
        <v>1</v>
      </c>
      <c r="O197">
        <f t="shared" si="29"/>
        <v>1</v>
      </c>
    </row>
    <row r="198" spans="1:15" x14ac:dyDescent="0.3">
      <c r="A198">
        <v>85</v>
      </c>
      <c r="B198">
        <v>0.1456343272194586</v>
      </c>
      <c r="C198">
        <v>0.58891567735831785</v>
      </c>
      <c r="D198" s="4">
        <f>-LN(B198)/D$3</f>
        <v>2.6759116765799682</v>
      </c>
      <c r="E198" s="4">
        <f t="shared" si="22"/>
        <v>0.20833333333333334</v>
      </c>
      <c r="F198" s="8">
        <v>2</v>
      </c>
      <c r="G198" s="4">
        <v>52.46251000220883</v>
      </c>
      <c r="H198" s="4">
        <f>IF(G198&gt;MAX(I$8:I197),G198,MAX(I$8:I197))</f>
        <v>53.720905020478178</v>
      </c>
      <c r="I198" s="4">
        <f t="shared" si="23"/>
        <v>53.929238353811513</v>
      </c>
      <c r="J198" s="4">
        <f t="shared" si="24"/>
        <v>1.2583950182693471</v>
      </c>
      <c r="K198" s="4">
        <f t="shared" si="25"/>
        <v>0.2083333333333357</v>
      </c>
      <c r="L198">
        <f t="shared" si="26"/>
        <v>191</v>
      </c>
      <c r="M198">
        <f t="shared" si="27"/>
        <v>1</v>
      </c>
      <c r="N198">
        <f t="shared" si="28"/>
        <v>1</v>
      </c>
      <c r="O198">
        <f t="shared" si="29"/>
        <v>1</v>
      </c>
    </row>
    <row r="199" spans="1:15" x14ac:dyDescent="0.3">
      <c r="A199">
        <v>402</v>
      </c>
      <c r="B199">
        <v>0.66570024719992671</v>
      </c>
      <c r="C199">
        <v>0.5663014618366039</v>
      </c>
      <c r="D199" s="4">
        <f>-LN(B199)/F$3</f>
        <v>0.16954824543217392</v>
      </c>
      <c r="E199" s="4">
        <f t="shared" si="22"/>
        <v>0.20833333333333334</v>
      </c>
      <c r="F199" s="8">
        <v>3</v>
      </c>
      <c r="G199" s="4">
        <v>52.472664837677556</v>
      </c>
      <c r="H199" s="4">
        <f>IF(G199&gt;MAX(I$8:I198),G199,MAX(I$8:I198))</f>
        <v>53.929238353811513</v>
      </c>
      <c r="I199" s="4">
        <f t="shared" si="23"/>
        <v>54.137571687144849</v>
      </c>
      <c r="J199" s="4">
        <f t="shared" si="24"/>
        <v>1.4565735161339575</v>
      </c>
      <c r="K199" s="4">
        <f t="shared" si="25"/>
        <v>0.2083333333333357</v>
      </c>
      <c r="L199">
        <f t="shared" si="26"/>
        <v>192</v>
      </c>
      <c r="M199">
        <f t="shared" si="27"/>
        <v>1</v>
      </c>
      <c r="N199">
        <f t="shared" si="28"/>
        <v>1</v>
      </c>
      <c r="O199">
        <f t="shared" si="29"/>
        <v>1</v>
      </c>
    </row>
    <row r="200" spans="1:15" x14ac:dyDescent="0.3">
      <c r="A200">
        <v>86</v>
      </c>
      <c r="B200">
        <v>0.96176030762657549</v>
      </c>
      <c r="C200">
        <v>0.23056733909115879</v>
      </c>
      <c r="D200" s="4">
        <f>-LN(B200)/D$3</f>
        <v>5.4152805324157019E-2</v>
      </c>
      <c r="E200" s="4">
        <f t="shared" si="22"/>
        <v>0.20833333333333334</v>
      </c>
      <c r="F200" s="8">
        <v>2</v>
      </c>
      <c r="G200" s="4">
        <v>52.516662807532988</v>
      </c>
      <c r="H200" s="4">
        <f>IF(G200&gt;MAX(I$8:I199),G200,MAX(I$8:I199))</f>
        <v>54.137571687144849</v>
      </c>
      <c r="I200" s="4">
        <f t="shared" si="23"/>
        <v>54.345905020478185</v>
      </c>
      <c r="J200" s="4">
        <f t="shared" si="24"/>
        <v>1.6209088796118607</v>
      </c>
      <c r="K200" s="4">
        <f t="shared" si="25"/>
        <v>0.2083333333333357</v>
      </c>
      <c r="L200">
        <f t="shared" si="26"/>
        <v>193</v>
      </c>
      <c r="M200">
        <f t="shared" si="27"/>
        <v>1</v>
      </c>
      <c r="N200">
        <f t="shared" si="28"/>
        <v>1</v>
      </c>
      <c r="O200">
        <f t="shared" si="29"/>
        <v>1</v>
      </c>
    </row>
    <row r="201" spans="1:15" x14ac:dyDescent="0.3">
      <c r="A201">
        <v>12</v>
      </c>
      <c r="B201">
        <v>0.44846949674977876</v>
      </c>
      <c r="C201">
        <v>0.98947111423078093</v>
      </c>
      <c r="D201" s="4">
        <f>-LN(B201)/B$3</f>
        <v>3.3413108812598589</v>
      </c>
      <c r="E201" s="4">
        <f t="shared" ref="E201:E264" si="30">1/F$4</f>
        <v>0.20833333333333334</v>
      </c>
      <c r="F201" s="8">
        <v>1</v>
      </c>
      <c r="G201" s="4">
        <v>52.670983555014296</v>
      </c>
      <c r="H201" s="4">
        <f>IF(G201&gt;MAX(I$8:I200),G201,MAX(I$8:I200))</f>
        <v>54.345905020478185</v>
      </c>
      <c r="I201" s="4">
        <f t="shared" si="23"/>
        <v>54.55423835381152</v>
      </c>
      <c r="J201" s="4">
        <f t="shared" si="24"/>
        <v>1.6749214654638891</v>
      </c>
      <c r="K201" s="4">
        <f t="shared" si="25"/>
        <v>0.2083333333333357</v>
      </c>
      <c r="L201">
        <f t="shared" si="26"/>
        <v>194</v>
      </c>
      <c r="M201">
        <f t="shared" si="27"/>
        <v>1</v>
      </c>
      <c r="N201">
        <f t="shared" si="28"/>
        <v>1</v>
      </c>
      <c r="O201">
        <f t="shared" si="29"/>
        <v>1</v>
      </c>
    </row>
    <row r="202" spans="1:15" x14ac:dyDescent="0.3">
      <c r="A202">
        <v>87</v>
      </c>
      <c r="B202">
        <v>0.5901669362468337</v>
      </c>
      <c r="C202">
        <v>0.15134128849147008</v>
      </c>
      <c r="D202" s="4">
        <f>-LN(B202)/D$3</f>
        <v>0.73243033237762645</v>
      </c>
      <c r="E202" s="4">
        <f t="shared" si="30"/>
        <v>0.20833333333333334</v>
      </c>
      <c r="F202" s="8">
        <v>2</v>
      </c>
      <c r="G202" s="4">
        <v>53.249093139910613</v>
      </c>
      <c r="H202" s="4">
        <f>IF(G202&gt;MAX(I$8:I201),G202,MAX(I$8:I201))</f>
        <v>54.55423835381152</v>
      </c>
      <c r="I202" s="4">
        <f t="shared" si="23"/>
        <v>54.762571687144856</v>
      </c>
      <c r="J202" s="4">
        <f t="shared" si="24"/>
        <v>1.3051452139009072</v>
      </c>
      <c r="K202" s="4">
        <f t="shared" si="25"/>
        <v>0.2083333333333357</v>
      </c>
      <c r="L202">
        <f t="shared" si="26"/>
        <v>195</v>
      </c>
      <c r="M202">
        <f t="shared" si="27"/>
        <v>1</v>
      </c>
      <c r="N202">
        <f t="shared" si="28"/>
        <v>1</v>
      </c>
      <c r="O202">
        <f t="shared" si="29"/>
        <v>1</v>
      </c>
    </row>
    <row r="203" spans="1:15" x14ac:dyDescent="0.3">
      <c r="A203">
        <v>403</v>
      </c>
      <c r="B203">
        <v>4.4648579363383893E-2</v>
      </c>
      <c r="C203">
        <v>0.96581926938688312</v>
      </c>
      <c r="D203" s="4">
        <f>-LN(B203)/F$3</f>
        <v>1.2953886622230248</v>
      </c>
      <c r="E203" s="4">
        <f t="shared" si="30"/>
        <v>0.20833333333333334</v>
      </c>
      <c r="F203" s="8">
        <v>3</v>
      </c>
      <c r="G203" s="4">
        <v>53.768053499900581</v>
      </c>
      <c r="H203" s="4">
        <f>IF(G203&gt;MAX(I$8:I202),G203,MAX(I$8:I202))</f>
        <v>54.762571687144856</v>
      </c>
      <c r="I203" s="4">
        <f t="shared" ref="I203:I266" si="31">+H203+E203</f>
        <v>54.970905020478192</v>
      </c>
      <c r="J203" s="4">
        <f t="shared" ref="J203:J266" si="32">(H203-G203)*O203</f>
        <v>0.99451818724427454</v>
      </c>
      <c r="K203" s="4">
        <f t="shared" ref="K203:K266" si="33">(I203-H203)*O203</f>
        <v>0.2083333333333357</v>
      </c>
      <c r="L203">
        <f t="shared" ref="L203:L266" si="34">_xlfn.RANK.EQ(I203,I$8:I$507,1)</f>
        <v>196</v>
      </c>
      <c r="M203">
        <f t="shared" ref="M203:M266" si="35">IF(L203=A203,0,1)</f>
        <v>1</v>
      </c>
      <c r="N203">
        <f t="shared" ref="N203:N266" si="36">IF(G203&lt;B$2,1,0)</f>
        <v>1</v>
      </c>
      <c r="O203">
        <f t="shared" ref="O203:O266" si="37">IF(I203&lt;B$2,1,0)</f>
        <v>1</v>
      </c>
    </row>
    <row r="204" spans="1:15" x14ac:dyDescent="0.3">
      <c r="A204">
        <v>404</v>
      </c>
      <c r="B204">
        <v>0.95446638386181215</v>
      </c>
      <c r="C204">
        <v>0.33942686239204078</v>
      </c>
      <c r="D204" s="4">
        <f>-LN(B204)/F$3</f>
        <v>1.9417856258446681E-2</v>
      </c>
      <c r="E204" s="4">
        <f t="shared" si="30"/>
        <v>0.20833333333333334</v>
      </c>
      <c r="F204" s="8">
        <v>3</v>
      </c>
      <c r="G204" s="4">
        <v>53.787471356159031</v>
      </c>
      <c r="H204" s="4">
        <f>IF(G204&gt;MAX(I$8:I203),G204,MAX(I$8:I203))</f>
        <v>54.970905020478192</v>
      </c>
      <c r="I204" s="4">
        <f t="shared" si="31"/>
        <v>55.179238353811527</v>
      </c>
      <c r="J204" s="4">
        <f t="shared" si="32"/>
        <v>1.1834336643191605</v>
      </c>
      <c r="K204" s="4">
        <f t="shared" si="33"/>
        <v>0.2083333333333357</v>
      </c>
      <c r="L204">
        <f t="shared" si="34"/>
        <v>197</v>
      </c>
      <c r="M204">
        <f t="shared" si="35"/>
        <v>1</v>
      </c>
      <c r="N204">
        <f t="shared" si="36"/>
        <v>1</v>
      </c>
      <c r="O204">
        <f t="shared" si="37"/>
        <v>1</v>
      </c>
    </row>
    <row r="205" spans="1:15" x14ac:dyDescent="0.3">
      <c r="A205">
        <v>88</v>
      </c>
      <c r="B205">
        <v>0.58934293649098179</v>
      </c>
      <c r="C205">
        <v>0.81215857417523729</v>
      </c>
      <c r="D205" s="4">
        <f>-LN(B205)/D$3</f>
        <v>0.73437087449258098</v>
      </c>
      <c r="E205" s="4">
        <f t="shared" si="30"/>
        <v>0.20833333333333334</v>
      </c>
      <c r="F205" s="8">
        <v>2</v>
      </c>
      <c r="G205" s="4">
        <v>53.983464014403197</v>
      </c>
      <c r="H205" s="4">
        <f>IF(G205&gt;MAX(I$8:I204),G205,MAX(I$8:I204))</f>
        <v>55.179238353811527</v>
      </c>
      <c r="I205" s="4">
        <f t="shared" si="31"/>
        <v>55.387571687144863</v>
      </c>
      <c r="J205" s="4">
        <f t="shared" si="32"/>
        <v>1.1957743394083309</v>
      </c>
      <c r="K205" s="4">
        <f t="shared" si="33"/>
        <v>0.2083333333333357</v>
      </c>
      <c r="L205">
        <f t="shared" si="34"/>
        <v>198</v>
      </c>
      <c r="M205">
        <f t="shared" si="35"/>
        <v>1</v>
      </c>
      <c r="N205">
        <f t="shared" si="36"/>
        <v>1</v>
      </c>
      <c r="O205">
        <f t="shared" si="37"/>
        <v>1</v>
      </c>
    </row>
    <row r="206" spans="1:15" x14ac:dyDescent="0.3">
      <c r="A206">
        <v>405</v>
      </c>
      <c r="B206">
        <v>0.52989288003173929</v>
      </c>
      <c r="C206">
        <v>0.37836848048341321</v>
      </c>
      <c r="D206" s="4">
        <f>-LN(B206)/F$3</f>
        <v>0.26461683583801915</v>
      </c>
      <c r="E206" s="4">
        <f t="shared" si="30"/>
        <v>0.20833333333333334</v>
      </c>
      <c r="F206" s="8">
        <v>3</v>
      </c>
      <c r="G206" s="4">
        <v>54.052088191997051</v>
      </c>
      <c r="H206" s="4">
        <f>IF(G206&gt;MAX(I$8:I205),G206,MAX(I$8:I205))</f>
        <v>55.387571687144863</v>
      </c>
      <c r="I206" s="4">
        <f t="shared" si="31"/>
        <v>55.595905020478199</v>
      </c>
      <c r="J206" s="4">
        <f t="shared" si="32"/>
        <v>1.3354834951478125</v>
      </c>
      <c r="K206" s="4">
        <f t="shared" si="33"/>
        <v>0.2083333333333357</v>
      </c>
      <c r="L206">
        <f t="shared" si="34"/>
        <v>199</v>
      </c>
      <c r="M206">
        <f t="shared" si="35"/>
        <v>1</v>
      </c>
      <c r="N206">
        <f t="shared" si="36"/>
        <v>1</v>
      </c>
      <c r="O206">
        <f t="shared" si="37"/>
        <v>1</v>
      </c>
    </row>
    <row r="207" spans="1:15" x14ac:dyDescent="0.3">
      <c r="A207">
        <v>406</v>
      </c>
      <c r="B207">
        <v>5.4719687490462965E-2</v>
      </c>
      <c r="C207">
        <v>0.65269936216315194</v>
      </c>
      <c r="D207" s="4">
        <f>-LN(B207)/F$3</f>
        <v>1.2106382153126047</v>
      </c>
      <c r="E207" s="4">
        <f t="shared" si="30"/>
        <v>0.20833333333333334</v>
      </c>
      <c r="F207" s="8">
        <v>3</v>
      </c>
      <c r="G207" s="4">
        <v>55.262726407309657</v>
      </c>
      <c r="H207" s="4">
        <f>IF(G207&gt;MAX(I$8:I206),G207,MAX(I$8:I206))</f>
        <v>55.595905020478199</v>
      </c>
      <c r="I207" s="4">
        <f t="shared" si="31"/>
        <v>55.804238353811535</v>
      </c>
      <c r="J207" s="4">
        <f t="shared" si="32"/>
        <v>0.33317861316854192</v>
      </c>
      <c r="K207" s="4">
        <f t="shared" si="33"/>
        <v>0.2083333333333357</v>
      </c>
      <c r="L207">
        <f t="shared" si="34"/>
        <v>200</v>
      </c>
      <c r="M207">
        <f t="shared" si="35"/>
        <v>1</v>
      </c>
      <c r="N207">
        <f t="shared" si="36"/>
        <v>1</v>
      </c>
      <c r="O207">
        <f t="shared" si="37"/>
        <v>1</v>
      </c>
    </row>
    <row r="208" spans="1:15" x14ac:dyDescent="0.3">
      <c r="A208">
        <v>407</v>
      </c>
      <c r="B208">
        <v>0.73018585772270883</v>
      </c>
      <c r="C208">
        <v>0.54457228308969385</v>
      </c>
      <c r="D208" s="4">
        <f>-LN(B208)/F$3</f>
        <v>0.131023407343556</v>
      </c>
      <c r="E208" s="4">
        <f t="shared" si="30"/>
        <v>0.20833333333333334</v>
      </c>
      <c r="F208" s="8">
        <v>3</v>
      </c>
      <c r="G208" s="4">
        <v>55.393749814653212</v>
      </c>
      <c r="H208" s="4">
        <f>IF(G208&gt;MAX(I$8:I207),G208,MAX(I$8:I207))</f>
        <v>55.804238353811535</v>
      </c>
      <c r="I208" s="4">
        <f t="shared" si="31"/>
        <v>56.01257168714487</v>
      </c>
      <c r="J208" s="4">
        <f t="shared" si="32"/>
        <v>0.4104885391583224</v>
      </c>
      <c r="K208" s="4">
        <f t="shared" si="33"/>
        <v>0.2083333333333357</v>
      </c>
      <c r="L208">
        <f t="shared" si="34"/>
        <v>201</v>
      </c>
      <c r="M208">
        <f t="shared" si="35"/>
        <v>1</v>
      </c>
      <c r="N208">
        <f t="shared" si="36"/>
        <v>1</v>
      </c>
      <c r="O208">
        <f t="shared" si="37"/>
        <v>1</v>
      </c>
    </row>
    <row r="209" spans="1:15" x14ac:dyDescent="0.3">
      <c r="A209">
        <v>408</v>
      </c>
      <c r="B209">
        <v>0.44358653523361918</v>
      </c>
      <c r="C209">
        <v>0.56007568590350043</v>
      </c>
      <c r="D209" s="4">
        <f>-LN(B209)/F$3</f>
        <v>0.3386926572343365</v>
      </c>
      <c r="E209" s="4">
        <f t="shared" si="30"/>
        <v>0.20833333333333334</v>
      </c>
      <c r="F209" s="8">
        <v>3</v>
      </c>
      <c r="G209" s="4">
        <v>55.732442471887552</v>
      </c>
      <c r="H209" s="4">
        <f>IF(G209&gt;MAX(I$8:I208),G209,MAX(I$8:I208))</f>
        <v>56.01257168714487</v>
      </c>
      <c r="I209" s="4">
        <f t="shared" si="31"/>
        <v>56.220905020478206</v>
      </c>
      <c r="J209" s="4">
        <f t="shared" si="32"/>
        <v>0.28012921525731826</v>
      </c>
      <c r="K209" s="4">
        <f t="shared" si="33"/>
        <v>0.2083333333333357</v>
      </c>
      <c r="L209">
        <f t="shared" si="34"/>
        <v>202</v>
      </c>
      <c r="M209">
        <f t="shared" si="35"/>
        <v>1</v>
      </c>
      <c r="N209">
        <f t="shared" si="36"/>
        <v>1</v>
      </c>
      <c r="O209">
        <f t="shared" si="37"/>
        <v>1</v>
      </c>
    </row>
    <row r="210" spans="1:15" x14ac:dyDescent="0.3">
      <c r="A210">
        <v>409</v>
      </c>
      <c r="B210">
        <v>0.11487166966765343</v>
      </c>
      <c r="C210">
        <v>0.43388164922025207</v>
      </c>
      <c r="D210" s="4">
        <f>-LN(B210)/F$3</f>
        <v>0.90164153735421404</v>
      </c>
      <c r="E210" s="4">
        <f t="shared" si="30"/>
        <v>0.20833333333333334</v>
      </c>
      <c r="F210" s="8">
        <v>3</v>
      </c>
      <c r="G210" s="4">
        <v>56.634084009241768</v>
      </c>
      <c r="H210" s="4">
        <f>IF(G210&gt;MAX(I$8:I209),G210,MAX(I$8:I209))</f>
        <v>56.634084009241768</v>
      </c>
      <c r="I210" s="4">
        <f t="shared" si="31"/>
        <v>56.842417342575104</v>
      </c>
      <c r="J210" s="4">
        <f t="shared" si="32"/>
        <v>0</v>
      </c>
      <c r="K210" s="4">
        <f t="shared" si="33"/>
        <v>0.2083333333333357</v>
      </c>
      <c r="L210">
        <f t="shared" si="34"/>
        <v>203</v>
      </c>
      <c r="M210">
        <f t="shared" si="35"/>
        <v>1</v>
      </c>
      <c r="N210">
        <f t="shared" si="36"/>
        <v>1</v>
      </c>
      <c r="O210">
        <f t="shared" si="37"/>
        <v>1</v>
      </c>
    </row>
    <row r="211" spans="1:15" x14ac:dyDescent="0.3">
      <c r="A211">
        <v>89</v>
      </c>
      <c r="B211">
        <v>9.4363231299783315E-2</v>
      </c>
      <c r="C211">
        <v>0.17896053956724753</v>
      </c>
      <c r="D211" s="4">
        <f>-LN(B211)/D$3</f>
        <v>3.2786163620112103</v>
      </c>
      <c r="E211" s="4">
        <f t="shared" si="30"/>
        <v>0.20833333333333334</v>
      </c>
      <c r="F211" s="8">
        <v>2</v>
      </c>
      <c r="G211" s="4">
        <v>57.26208037641441</v>
      </c>
      <c r="H211" s="4">
        <f>IF(G211&gt;MAX(I$8:I210),G211,MAX(I$8:I210))</f>
        <v>57.26208037641441</v>
      </c>
      <c r="I211" s="4">
        <f t="shared" si="31"/>
        <v>57.470413709747746</v>
      </c>
      <c r="J211" s="4">
        <f t="shared" si="32"/>
        <v>0</v>
      </c>
      <c r="K211" s="4">
        <f t="shared" si="33"/>
        <v>0.2083333333333357</v>
      </c>
      <c r="L211">
        <f t="shared" si="34"/>
        <v>204</v>
      </c>
      <c r="M211">
        <f t="shared" si="35"/>
        <v>1</v>
      </c>
      <c r="N211">
        <f t="shared" si="36"/>
        <v>1</v>
      </c>
      <c r="O211">
        <f t="shared" si="37"/>
        <v>1</v>
      </c>
    </row>
    <row r="212" spans="1:15" x14ac:dyDescent="0.3">
      <c r="A212">
        <v>410</v>
      </c>
      <c r="B212">
        <v>7.4251533555101168E-2</v>
      </c>
      <c r="C212">
        <v>0.57039094210638752</v>
      </c>
      <c r="D212" s="4">
        <f>-LN(B212)/F$3</f>
        <v>1.0834570198216089</v>
      </c>
      <c r="E212" s="4">
        <f t="shared" si="30"/>
        <v>0.20833333333333334</v>
      </c>
      <c r="F212" s="8">
        <v>3</v>
      </c>
      <c r="G212" s="4">
        <v>57.717541029063376</v>
      </c>
      <c r="H212" s="4">
        <f>IF(G212&gt;MAX(I$8:I211),G212,MAX(I$8:I211))</f>
        <v>57.717541029063376</v>
      </c>
      <c r="I212" s="4">
        <f t="shared" si="31"/>
        <v>57.925874362396712</v>
      </c>
      <c r="J212" s="4">
        <f t="shared" si="32"/>
        <v>0</v>
      </c>
      <c r="K212" s="4">
        <f t="shared" si="33"/>
        <v>0.2083333333333357</v>
      </c>
      <c r="L212">
        <f t="shared" si="34"/>
        <v>205</v>
      </c>
      <c r="M212">
        <f t="shared" si="35"/>
        <v>1</v>
      </c>
      <c r="N212">
        <f t="shared" si="36"/>
        <v>1</v>
      </c>
      <c r="O212">
        <f t="shared" si="37"/>
        <v>1</v>
      </c>
    </row>
    <row r="213" spans="1:15" x14ac:dyDescent="0.3">
      <c r="A213">
        <v>411</v>
      </c>
      <c r="B213">
        <v>0.55333109530930513</v>
      </c>
      <c r="C213">
        <v>0.82973723563341162</v>
      </c>
      <c r="D213" s="4">
        <f>-LN(B213)/F$3</f>
        <v>0.24658280455398959</v>
      </c>
      <c r="E213" s="4">
        <f t="shared" si="30"/>
        <v>0.20833333333333334</v>
      </c>
      <c r="F213" s="8">
        <v>3</v>
      </c>
      <c r="G213" s="4">
        <v>57.964123833617364</v>
      </c>
      <c r="H213" s="4">
        <f>IF(G213&gt;MAX(I$8:I212),G213,MAX(I$8:I212))</f>
        <v>57.964123833617364</v>
      </c>
      <c r="I213" s="4">
        <f t="shared" si="31"/>
        <v>58.1724571669507</v>
      </c>
      <c r="J213" s="4">
        <f t="shared" si="32"/>
        <v>0</v>
      </c>
      <c r="K213" s="4">
        <f t="shared" si="33"/>
        <v>0.2083333333333357</v>
      </c>
      <c r="L213">
        <f t="shared" si="34"/>
        <v>206</v>
      </c>
      <c r="M213">
        <f t="shared" si="35"/>
        <v>1</v>
      </c>
      <c r="N213">
        <f t="shared" si="36"/>
        <v>1</v>
      </c>
      <c r="O213">
        <f t="shared" si="37"/>
        <v>1</v>
      </c>
    </row>
    <row r="214" spans="1:15" x14ac:dyDescent="0.3">
      <c r="A214">
        <v>412</v>
      </c>
      <c r="B214">
        <v>0.71382793664357436</v>
      </c>
      <c r="C214">
        <v>0.71657460249641403</v>
      </c>
      <c r="D214" s="4">
        <f>-LN(B214)/F$3</f>
        <v>0.1404638878238163</v>
      </c>
      <c r="E214" s="4">
        <f t="shared" si="30"/>
        <v>0.20833333333333334</v>
      </c>
      <c r="F214" s="8">
        <v>3</v>
      </c>
      <c r="G214" s="4">
        <v>58.104587721441177</v>
      </c>
      <c r="H214" s="4">
        <f>IF(G214&gt;MAX(I$8:I213),G214,MAX(I$8:I213))</f>
        <v>58.1724571669507</v>
      </c>
      <c r="I214" s="4">
        <f t="shared" si="31"/>
        <v>58.380790500284036</v>
      </c>
      <c r="J214" s="4">
        <f t="shared" si="32"/>
        <v>6.7869445509522563E-2</v>
      </c>
      <c r="K214" s="4">
        <f t="shared" si="33"/>
        <v>0.2083333333333357</v>
      </c>
      <c r="L214">
        <f t="shared" si="34"/>
        <v>207</v>
      </c>
      <c r="M214">
        <f t="shared" si="35"/>
        <v>1</v>
      </c>
      <c r="N214">
        <f t="shared" si="36"/>
        <v>1</v>
      </c>
      <c r="O214">
        <f t="shared" si="37"/>
        <v>1</v>
      </c>
    </row>
    <row r="215" spans="1:15" x14ac:dyDescent="0.3">
      <c r="A215">
        <v>413</v>
      </c>
      <c r="B215">
        <v>0.93087557603686633</v>
      </c>
      <c r="C215">
        <v>0.54734946745200963</v>
      </c>
      <c r="D215" s="4">
        <f>-LN(B215)/F$3</f>
        <v>2.9845690058022848E-2</v>
      </c>
      <c r="E215" s="4">
        <f t="shared" si="30"/>
        <v>0.20833333333333334</v>
      </c>
      <c r="F215" s="8">
        <v>3</v>
      </c>
      <c r="G215" s="4">
        <v>58.134433411499202</v>
      </c>
      <c r="H215" s="4">
        <f>IF(G215&gt;MAX(I$8:I214),G215,MAX(I$8:I214))</f>
        <v>58.380790500284036</v>
      </c>
      <c r="I215" s="4">
        <f t="shared" si="31"/>
        <v>58.589123833617371</v>
      </c>
      <c r="J215" s="4">
        <f t="shared" si="32"/>
        <v>0.24635708878483342</v>
      </c>
      <c r="K215" s="4">
        <f t="shared" si="33"/>
        <v>0.2083333333333357</v>
      </c>
      <c r="L215">
        <f t="shared" si="34"/>
        <v>208</v>
      </c>
      <c r="M215">
        <f t="shared" si="35"/>
        <v>1</v>
      </c>
      <c r="N215">
        <f t="shared" si="36"/>
        <v>1</v>
      </c>
      <c r="O215">
        <f t="shared" si="37"/>
        <v>1</v>
      </c>
    </row>
    <row r="216" spans="1:15" x14ac:dyDescent="0.3">
      <c r="A216">
        <v>414</v>
      </c>
      <c r="B216">
        <v>0.20923490096743674</v>
      </c>
      <c r="C216">
        <v>0.62361522263252667</v>
      </c>
      <c r="D216" s="4">
        <f>-LN(B216)/F$3</f>
        <v>0.65179072086573686</v>
      </c>
      <c r="E216" s="4">
        <f t="shared" si="30"/>
        <v>0.20833333333333334</v>
      </c>
      <c r="F216" s="8">
        <v>3</v>
      </c>
      <c r="G216" s="4">
        <v>58.786224132364936</v>
      </c>
      <c r="H216" s="4">
        <f>IF(G216&gt;MAX(I$8:I215),G216,MAX(I$8:I215))</f>
        <v>58.786224132364936</v>
      </c>
      <c r="I216" s="4">
        <f t="shared" si="31"/>
        <v>58.994557465698271</v>
      </c>
      <c r="J216" s="4">
        <f t="shared" si="32"/>
        <v>0</v>
      </c>
      <c r="K216" s="4">
        <f t="shared" si="33"/>
        <v>0.2083333333333357</v>
      </c>
      <c r="L216">
        <f t="shared" si="34"/>
        <v>209</v>
      </c>
      <c r="M216">
        <f t="shared" si="35"/>
        <v>1</v>
      </c>
      <c r="N216">
        <f t="shared" si="36"/>
        <v>1</v>
      </c>
      <c r="O216">
        <f t="shared" si="37"/>
        <v>1</v>
      </c>
    </row>
    <row r="217" spans="1:15" x14ac:dyDescent="0.3">
      <c r="A217">
        <v>90</v>
      </c>
      <c r="B217">
        <v>0.10428174687948241</v>
      </c>
      <c r="C217">
        <v>0.67497787408062992</v>
      </c>
      <c r="D217" s="4">
        <f>-LN(B217)/D$3</f>
        <v>3.1398040808890171</v>
      </c>
      <c r="E217" s="4">
        <f t="shared" si="30"/>
        <v>0.20833333333333334</v>
      </c>
      <c r="F217" s="8">
        <v>2</v>
      </c>
      <c r="G217" s="4">
        <v>60.401884457303424</v>
      </c>
      <c r="H217" s="4">
        <f>IF(G217&gt;MAX(I$8:I216),G217,MAX(I$8:I216))</f>
        <v>60.401884457303424</v>
      </c>
      <c r="I217" s="4">
        <f t="shared" si="31"/>
        <v>60.61021779063676</v>
      </c>
      <c r="J217" s="4">
        <f t="shared" si="32"/>
        <v>0</v>
      </c>
      <c r="K217" s="4">
        <f t="shared" si="33"/>
        <v>0.2083333333333357</v>
      </c>
      <c r="L217">
        <f t="shared" si="34"/>
        <v>210</v>
      </c>
      <c r="M217">
        <f t="shared" si="35"/>
        <v>1</v>
      </c>
      <c r="N217">
        <f t="shared" si="36"/>
        <v>1</v>
      </c>
      <c r="O217">
        <f t="shared" si="37"/>
        <v>1</v>
      </c>
    </row>
    <row r="218" spans="1:15" x14ac:dyDescent="0.3">
      <c r="A218">
        <v>91</v>
      </c>
      <c r="B218">
        <v>0.90115054780724513</v>
      </c>
      <c r="C218">
        <v>0.96536149174474317</v>
      </c>
      <c r="D218" s="4">
        <f>-LN(B218)/D$3</f>
        <v>0.14455964672992966</v>
      </c>
      <c r="E218" s="4">
        <f t="shared" si="30"/>
        <v>0.20833333333333334</v>
      </c>
      <c r="F218" s="8">
        <v>2</v>
      </c>
      <c r="G218" s="4">
        <v>60.546444104033355</v>
      </c>
      <c r="H218" s="4">
        <f>IF(G218&gt;MAX(I$8:I217),G218,MAX(I$8:I217))</f>
        <v>60.61021779063676</v>
      </c>
      <c r="I218" s="4">
        <f t="shared" si="31"/>
        <v>60.818551123970096</v>
      </c>
      <c r="J218" s="4">
        <f t="shared" si="32"/>
        <v>6.3773686603404656E-2</v>
      </c>
      <c r="K218" s="4">
        <f t="shared" si="33"/>
        <v>0.2083333333333357</v>
      </c>
      <c r="L218">
        <f t="shared" si="34"/>
        <v>211</v>
      </c>
      <c r="M218">
        <f t="shared" si="35"/>
        <v>1</v>
      </c>
      <c r="N218">
        <f t="shared" si="36"/>
        <v>1</v>
      </c>
      <c r="O218">
        <f t="shared" si="37"/>
        <v>1</v>
      </c>
    </row>
    <row r="219" spans="1:15" x14ac:dyDescent="0.3">
      <c r="A219">
        <v>415</v>
      </c>
      <c r="B219">
        <v>1.0803552354503006E-2</v>
      </c>
      <c r="C219">
        <v>6.1616870632038329E-2</v>
      </c>
      <c r="D219" s="4">
        <f>-LN(B219)/F$3</f>
        <v>1.8866167821756707</v>
      </c>
      <c r="E219" s="4">
        <f t="shared" si="30"/>
        <v>0.20833333333333334</v>
      </c>
      <c r="F219" s="8">
        <v>3</v>
      </c>
      <c r="G219" s="4">
        <v>60.672840914540608</v>
      </c>
      <c r="H219" s="4">
        <f>IF(G219&gt;MAX(I$8:I218),G219,MAX(I$8:I218))</f>
        <v>60.818551123970096</v>
      </c>
      <c r="I219" s="4">
        <f t="shared" si="31"/>
        <v>61.026884457303431</v>
      </c>
      <c r="J219" s="4">
        <f t="shared" si="32"/>
        <v>0.1457102094294882</v>
      </c>
      <c r="K219" s="4">
        <f t="shared" si="33"/>
        <v>0.2083333333333357</v>
      </c>
      <c r="L219">
        <f t="shared" si="34"/>
        <v>212</v>
      </c>
      <c r="M219">
        <f t="shared" si="35"/>
        <v>1</v>
      </c>
      <c r="N219">
        <f t="shared" si="36"/>
        <v>1</v>
      </c>
      <c r="O219">
        <f t="shared" si="37"/>
        <v>1</v>
      </c>
    </row>
    <row r="220" spans="1:15" x14ac:dyDescent="0.3">
      <c r="A220">
        <v>416</v>
      </c>
      <c r="B220">
        <v>0.9200720236823634</v>
      </c>
      <c r="C220">
        <v>0.12967314676351208</v>
      </c>
      <c r="D220" s="4">
        <f>-LN(B220)/F$3</f>
        <v>3.4709718913343048E-2</v>
      </c>
      <c r="E220" s="4">
        <f t="shared" si="30"/>
        <v>0.20833333333333334</v>
      </c>
      <c r="F220" s="8">
        <v>3</v>
      </c>
      <c r="G220" s="4">
        <v>60.707550633453948</v>
      </c>
      <c r="H220" s="4">
        <f>IF(G220&gt;MAX(I$8:I219),G220,MAX(I$8:I219))</f>
        <v>61.026884457303431</v>
      </c>
      <c r="I220" s="4">
        <f t="shared" si="31"/>
        <v>61.235217790636767</v>
      </c>
      <c r="J220" s="4">
        <f t="shared" si="32"/>
        <v>0.31933382384948317</v>
      </c>
      <c r="K220" s="4">
        <f t="shared" si="33"/>
        <v>0.2083333333333357</v>
      </c>
      <c r="L220">
        <f t="shared" si="34"/>
        <v>213</v>
      </c>
      <c r="M220">
        <f t="shared" si="35"/>
        <v>1</v>
      </c>
      <c r="N220">
        <f t="shared" si="36"/>
        <v>1</v>
      </c>
      <c r="O220">
        <f t="shared" si="37"/>
        <v>1</v>
      </c>
    </row>
    <row r="221" spans="1:15" x14ac:dyDescent="0.3">
      <c r="A221">
        <v>417</v>
      </c>
      <c r="B221">
        <v>7.7913754692220838E-2</v>
      </c>
      <c r="C221">
        <v>0.13214514603106783</v>
      </c>
      <c r="D221" s="4">
        <f>-LN(B221)/F$3</f>
        <v>1.0633969887974584</v>
      </c>
      <c r="E221" s="4">
        <f t="shared" si="30"/>
        <v>0.20833333333333334</v>
      </c>
      <c r="F221" s="8">
        <v>3</v>
      </c>
      <c r="G221" s="4">
        <v>61.770947622251406</v>
      </c>
      <c r="H221" s="4">
        <f>IF(G221&gt;MAX(I$8:I220),G221,MAX(I$8:I220))</f>
        <v>61.770947622251406</v>
      </c>
      <c r="I221" s="4">
        <f t="shared" si="31"/>
        <v>61.979280955584741</v>
      </c>
      <c r="J221" s="4">
        <f t="shared" si="32"/>
        <v>0</v>
      </c>
      <c r="K221" s="4">
        <f t="shared" si="33"/>
        <v>0.2083333333333357</v>
      </c>
      <c r="L221">
        <f t="shared" si="34"/>
        <v>214</v>
      </c>
      <c r="M221">
        <f t="shared" si="35"/>
        <v>1</v>
      </c>
      <c r="N221">
        <f t="shared" si="36"/>
        <v>1</v>
      </c>
      <c r="O221">
        <f t="shared" si="37"/>
        <v>1</v>
      </c>
    </row>
    <row r="222" spans="1:15" x14ac:dyDescent="0.3">
      <c r="A222">
        <v>418</v>
      </c>
      <c r="B222">
        <v>0.96472060304574725</v>
      </c>
      <c r="C222">
        <v>0.94567705313272499</v>
      </c>
      <c r="D222" s="4">
        <f>-LN(B222)/F$3</f>
        <v>1.4965312536561078E-2</v>
      </c>
      <c r="E222" s="4">
        <f t="shared" si="30"/>
        <v>0.20833333333333334</v>
      </c>
      <c r="F222" s="8">
        <v>3</v>
      </c>
      <c r="G222" s="4">
        <v>61.785912934787966</v>
      </c>
      <c r="H222" s="4">
        <f>IF(G222&gt;MAX(I$8:I221),G222,MAX(I$8:I221))</f>
        <v>61.979280955584741</v>
      </c>
      <c r="I222" s="4">
        <f t="shared" si="31"/>
        <v>62.187614288918077</v>
      </c>
      <c r="J222" s="4">
        <f t="shared" si="32"/>
        <v>0.1933680207967754</v>
      </c>
      <c r="K222" s="4">
        <f t="shared" si="33"/>
        <v>0.2083333333333357</v>
      </c>
      <c r="L222">
        <f t="shared" si="34"/>
        <v>215</v>
      </c>
      <c r="M222">
        <f t="shared" si="35"/>
        <v>1</v>
      </c>
      <c r="N222">
        <f t="shared" si="36"/>
        <v>1</v>
      </c>
      <c r="O222">
        <f t="shared" si="37"/>
        <v>1</v>
      </c>
    </row>
    <row r="223" spans="1:15" x14ac:dyDescent="0.3">
      <c r="A223">
        <v>13</v>
      </c>
      <c r="B223">
        <v>0.11017181920834987</v>
      </c>
      <c r="C223">
        <v>0.35593737601855524</v>
      </c>
      <c r="D223" s="4">
        <f>-LN(B223)/B$3</f>
        <v>9.1904755792852377</v>
      </c>
      <c r="E223" s="4">
        <f t="shared" si="30"/>
        <v>0.20833333333333334</v>
      </c>
      <c r="F223" s="8">
        <v>1</v>
      </c>
      <c r="G223" s="4">
        <v>61.861459134299537</v>
      </c>
      <c r="H223" s="4">
        <f>IF(G223&gt;MAX(I$8:I222),G223,MAX(I$8:I222))</f>
        <v>62.187614288918077</v>
      </c>
      <c r="I223" s="4">
        <f t="shared" si="31"/>
        <v>62.395947622251413</v>
      </c>
      <c r="J223" s="4">
        <f t="shared" si="32"/>
        <v>0.32615515461854017</v>
      </c>
      <c r="K223" s="4">
        <f t="shared" si="33"/>
        <v>0.2083333333333357</v>
      </c>
      <c r="L223">
        <f t="shared" si="34"/>
        <v>216</v>
      </c>
      <c r="M223">
        <f t="shared" si="35"/>
        <v>1</v>
      </c>
      <c r="N223">
        <f t="shared" si="36"/>
        <v>1</v>
      </c>
      <c r="O223">
        <f t="shared" si="37"/>
        <v>1</v>
      </c>
    </row>
    <row r="224" spans="1:15" x14ac:dyDescent="0.3">
      <c r="A224">
        <v>419</v>
      </c>
      <c r="B224">
        <v>0.67204809717093417</v>
      </c>
      <c r="C224">
        <v>0.21942808313241982</v>
      </c>
      <c r="D224" s="4">
        <f>-LN(B224)/F$3</f>
        <v>0.16559390327049656</v>
      </c>
      <c r="E224" s="4">
        <f t="shared" si="30"/>
        <v>0.20833333333333334</v>
      </c>
      <c r="F224" s="8">
        <v>3</v>
      </c>
      <c r="G224" s="4">
        <v>61.951506838058464</v>
      </c>
      <c r="H224" s="4">
        <f>IF(G224&gt;MAX(I$8:I223),G224,MAX(I$8:I223))</f>
        <v>62.395947622251413</v>
      </c>
      <c r="I224" s="4">
        <f t="shared" si="31"/>
        <v>62.604280955584748</v>
      </c>
      <c r="J224" s="4">
        <f t="shared" si="32"/>
        <v>0.44444078419294897</v>
      </c>
      <c r="K224" s="4">
        <f t="shared" si="33"/>
        <v>0.2083333333333357</v>
      </c>
      <c r="L224">
        <f t="shared" si="34"/>
        <v>217</v>
      </c>
      <c r="M224">
        <f t="shared" si="35"/>
        <v>1</v>
      </c>
      <c r="N224">
        <f t="shared" si="36"/>
        <v>1</v>
      </c>
      <c r="O224">
        <f t="shared" si="37"/>
        <v>1</v>
      </c>
    </row>
    <row r="225" spans="1:15" x14ac:dyDescent="0.3">
      <c r="A225">
        <v>92</v>
      </c>
      <c r="B225">
        <v>0.3252662739951781</v>
      </c>
      <c r="C225">
        <v>0.55558946501052886</v>
      </c>
      <c r="D225" s="4">
        <f>-LN(B225)/D$3</f>
        <v>1.559876565970356</v>
      </c>
      <c r="E225" s="4">
        <f t="shared" si="30"/>
        <v>0.20833333333333334</v>
      </c>
      <c r="F225" s="8">
        <v>2</v>
      </c>
      <c r="G225" s="4">
        <v>62.106320670003711</v>
      </c>
      <c r="H225" s="4">
        <f>IF(G225&gt;MAX(I$8:I224),G225,MAX(I$8:I224))</f>
        <v>62.604280955584748</v>
      </c>
      <c r="I225" s="4">
        <f t="shared" si="31"/>
        <v>62.812614288918084</v>
      </c>
      <c r="J225" s="4">
        <f t="shared" si="32"/>
        <v>0.497960285581037</v>
      </c>
      <c r="K225" s="4">
        <f t="shared" si="33"/>
        <v>0.2083333333333357</v>
      </c>
      <c r="L225">
        <f t="shared" si="34"/>
        <v>218</v>
      </c>
      <c r="M225">
        <f t="shared" si="35"/>
        <v>1</v>
      </c>
      <c r="N225">
        <f t="shared" si="36"/>
        <v>1</v>
      </c>
      <c r="O225">
        <f t="shared" si="37"/>
        <v>1</v>
      </c>
    </row>
    <row r="226" spans="1:15" x14ac:dyDescent="0.3">
      <c r="A226">
        <v>420</v>
      </c>
      <c r="B226">
        <v>0.60069582201605276</v>
      </c>
      <c r="C226">
        <v>0.22348704489272744</v>
      </c>
      <c r="D226" s="4">
        <f>-LN(B226)/F$3</f>
        <v>0.21236108014266528</v>
      </c>
      <c r="E226" s="4">
        <f t="shared" si="30"/>
        <v>0.20833333333333334</v>
      </c>
      <c r="F226" s="8">
        <v>3</v>
      </c>
      <c r="G226" s="4">
        <v>62.163867918201127</v>
      </c>
      <c r="H226" s="4">
        <f>IF(G226&gt;MAX(I$8:I225),G226,MAX(I$8:I225))</f>
        <v>62.812614288918084</v>
      </c>
      <c r="I226" s="4">
        <f t="shared" si="31"/>
        <v>63.02094762225142</v>
      </c>
      <c r="J226" s="4">
        <f t="shared" si="32"/>
        <v>0.64874637071695673</v>
      </c>
      <c r="K226" s="4">
        <f t="shared" si="33"/>
        <v>0.2083333333333357</v>
      </c>
      <c r="L226">
        <f t="shared" si="34"/>
        <v>219</v>
      </c>
      <c r="M226">
        <f t="shared" si="35"/>
        <v>1</v>
      </c>
      <c r="N226">
        <f t="shared" si="36"/>
        <v>1</v>
      </c>
      <c r="O226">
        <f t="shared" si="37"/>
        <v>1</v>
      </c>
    </row>
    <row r="227" spans="1:15" x14ac:dyDescent="0.3">
      <c r="A227">
        <v>14</v>
      </c>
      <c r="B227">
        <v>0.91973632007812733</v>
      </c>
      <c r="C227">
        <v>0.9957884456923124</v>
      </c>
      <c r="D227" s="4">
        <f>-LN(B227)/B$3</f>
        <v>0.34861774429116477</v>
      </c>
      <c r="E227" s="4">
        <f t="shared" si="30"/>
        <v>0.20833333333333334</v>
      </c>
      <c r="F227" s="8">
        <v>1</v>
      </c>
      <c r="G227" s="4">
        <v>62.210076878590705</v>
      </c>
      <c r="H227" s="4">
        <f>IF(G227&gt;MAX(I$8:I226),G227,MAX(I$8:I226))</f>
        <v>63.02094762225142</v>
      </c>
      <c r="I227" s="4">
        <f t="shared" si="31"/>
        <v>63.229280955584755</v>
      </c>
      <c r="J227" s="4">
        <f t="shared" si="32"/>
        <v>0.81087074366071477</v>
      </c>
      <c r="K227" s="4">
        <f t="shared" si="33"/>
        <v>0.2083333333333357</v>
      </c>
      <c r="L227">
        <f t="shared" si="34"/>
        <v>220</v>
      </c>
      <c r="M227">
        <f t="shared" si="35"/>
        <v>1</v>
      </c>
      <c r="N227">
        <f t="shared" si="36"/>
        <v>1</v>
      </c>
      <c r="O227">
        <f t="shared" si="37"/>
        <v>1</v>
      </c>
    </row>
    <row r="228" spans="1:15" x14ac:dyDescent="0.3">
      <c r="A228">
        <v>421</v>
      </c>
      <c r="B228">
        <v>0.70131534775841553</v>
      </c>
      <c r="C228">
        <v>0.33045442060609759</v>
      </c>
      <c r="D228" s="4">
        <f>-LN(B228)/F$3</f>
        <v>0.14783234956359881</v>
      </c>
      <c r="E228" s="4">
        <f t="shared" si="30"/>
        <v>0.20833333333333334</v>
      </c>
      <c r="F228" s="8">
        <v>3</v>
      </c>
      <c r="G228" s="4">
        <v>62.311700267764728</v>
      </c>
      <c r="H228" s="4">
        <f>IF(G228&gt;MAX(I$8:I227),G228,MAX(I$8:I227))</f>
        <v>63.229280955584755</v>
      </c>
      <c r="I228" s="4">
        <f t="shared" si="31"/>
        <v>63.437614288918091</v>
      </c>
      <c r="J228" s="4">
        <f t="shared" si="32"/>
        <v>0.91758068782002766</v>
      </c>
      <c r="K228" s="4">
        <f t="shared" si="33"/>
        <v>0.2083333333333357</v>
      </c>
      <c r="L228">
        <f t="shared" si="34"/>
        <v>221</v>
      </c>
      <c r="M228">
        <f t="shared" si="35"/>
        <v>1</v>
      </c>
      <c r="N228">
        <f t="shared" si="36"/>
        <v>1</v>
      </c>
      <c r="O228">
        <f t="shared" si="37"/>
        <v>1</v>
      </c>
    </row>
    <row r="229" spans="1:15" x14ac:dyDescent="0.3">
      <c r="A229">
        <v>15</v>
      </c>
      <c r="B229">
        <v>0.93865779595324561</v>
      </c>
      <c r="C229">
        <v>0.51219214453566086</v>
      </c>
      <c r="D229" s="4">
        <f>-LN(B229)/B$3</f>
        <v>0.26376791979528619</v>
      </c>
      <c r="E229" s="4">
        <f t="shared" si="30"/>
        <v>0.20833333333333334</v>
      </c>
      <c r="F229" s="8">
        <v>1</v>
      </c>
      <c r="G229" s="4">
        <v>62.47384479838599</v>
      </c>
      <c r="H229" s="4">
        <f>IF(G229&gt;MAX(I$8:I228),G229,MAX(I$8:I228))</f>
        <v>63.437614288918091</v>
      </c>
      <c r="I229" s="4">
        <f t="shared" si="31"/>
        <v>63.645947622251427</v>
      </c>
      <c r="J229" s="4">
        <f t="shared" si="32"/>
        <v>0.96376949053210126</v>
      </c>
      <c r="K229" s="4">
        <f t="shared" si="33"/>
        <v>0.2083333333333357</v>
      </c>
      <c r="L229">
        <f t="shared" si="34"/>
        <v>222</v>
      </c>
      <c r="M229">
        <f t="shared" si="35"/>
        <v>1</v>
      </c>
      <c r="N229">
        <f t="shared" si="36"/>
        <v>1</v>
      </c>
      <c r="O229">
        <f t="shared" si="37"/>
        <v>1</v>
      </c>
    </row>
    <row r="230" spans="1:15" x14ac:dyDescent="0.3">
      <c r="A230">
        <v>422</v>
      </c>
      <c r="B230">
        <v>0.12414929654835657</v>
      </c>
      <c r="C230">
        <v>0.3665272988067263</v>
      </c>
      <c r="D230" s="4">
        <f>-LN(B230)/F$3</f>
        <v>0.86927934716122224</v>
      </c>
      <c r="E230" s="4">
        <f t="shared" si="30"/>
        <v>0.20833333333333334</v>
      </c>
      <c r="F230" s="8">
        <v>3</v>
      </c>
      <c r="G230" s="4">
        <v>63.180979614925953</v>
      </c>
      <c r="H230" s="4">
        <f>IF(G230&gt;MAX(I$8:I229),G230,MAX(I$8:I229))</f>
        <v>63.645947622251427</v>
      </c>
      <c r="I230" s="4">
        <f t="shared" si="31"/>
        <v>63.854280955584763</v>
      </c>
      <c r="J230" s="4">
        <f t="shared" si="32"/>
        <v>0.46496800732547428</v>
      </c>
      <c r="K230" s="4">
        <f t="shared" si="33"/>
        <v>0.2083333333333357</v>
      </c>
      <c r="L230">
        <f t="shared" si="34"/>
        <v>223</v>
      </c>
      <c r="M230">
        <f t="shared" si="35"/>
        <v>1</v>
      </c>
      <c r="N230">
        <f t="shared" si="36"/>
        <v>1</v>
      </c>
      <c r="O230">
        <f t="shared" si="37"/>
        <v>1</v>
      </c>
    </row>
    <row r="231" spans="1:15" x14ac:dyDescent="0.3">
      <c r="A231">
        <v>93</v>
      </c>
      <c r="B231">
        <v>0.22559282204657125</v>
      </c>
      <c r="C231">
        <v>0.51161229285561693</v>
      </c>
      <c r="D231" s="4">
        <f>-LN(B231)/D$3</f>
        <v>2.0680883014359219</v>
      </c>
      <c r="E231" s="4">
        <f t="shared" si="30"/>
        <v>0.20833333333333334</v>
      </c>
      <c r="F231" s="8">
        <v>2</v>
      </c>
      <c r="G231" s="4">
        <v>64.174408971439632</v>
      </c>
      <c r="H231" s="4">
        <f>IF(G231&gt;MAX(I$8:I230),G231,MAX(I$8:I230))</f>
        <v>64.174408971439632</v>
      </c>
      <c r="I231" s="4">
        <f t="shared" si="31"/>
        <v>64.382742304772961</v>
      </c>
      <c r="J231" s="4">
        <f t="shared" si="32"/>
        <v>0</v>
      </c>
      <c r="K231" s="4">
        <f t="shared" si="33"/>
        <v>0.2083333333333286</v>
      </c>
      <c r="L231">
        <f t="shared" si="34"/>
        <v>224</v>
      </c>
      <c r="M231">
        <f t="shared" si="35"/>
        <v>1</v>
      </c>
      <c r="N231">
        <f t="shared" si="36"/>
        <v>1</v>
      </c>
      <c r="O231">
        <f t="shared" si="37"/>
        <v>1</v>
      </c>
    </row>
    <row r="232" spans="1:15" x14ac:dyDescent="0.3">
      <c r="A232">
        <v>423</v>
      </c>
      <c r="B232">
        <v>2.8870509964293346E-2</v>
      </c>
      <c r="C232">
        <v>0.54445020905178987</v>
      </c>
      <c r="D232" s="4">
        <f>-LN(B232)/F$3</f>
        <v>1.4770560922097939</v>
      </c>
      <c r="E232" s="4">
        <f t="shared" si="30"/>
        <v>0.20833333333333334</v>
      </c>
      <c r="F232" s="8">
        <v>3</v>
      </c>
      <c r="G232" s="4">
        <v>64.658035707135753</v>
      </c>
      <c r="H232" s="4">
        <f>IF(G232&gt;MAX(I$8:I231),G232,MAX(I$8:I231))</f>
        <v>64.658035707135753</v>
      </c>
      <c r="I232" s="4">
        <f t="shared" si="31"/>
        <v>64.866369040469081</v>
      </c>
      <c r="J232" s="4">
        <f t="shared" si="32"/>
        <v>0</v>
      </c>
      <c r="K232" s="4">
        <f t="shared" si="33"/>
        <v>0.2083333333333286</v>
      </c>
      <c r="L232">
        <f t="shared" si="34"/>
        <v>225</v>
      </c>
      <c r="M232">
        <f t="shared" si="35"/>
        <v>1</v>
      </c>
      <c r="N232">
        <f t="shared" si="36"/>
        <v>1</v>
      </c>
      <c r="O232">
        <f t="shared" si="37"/>
        <v>1</v>
      </c>
    </row>
    <row r="233" spans="1:15" x14ac:dyDescent="0.3">
      <c r="A233">
        <v>94</v>
      </c>
      <c r="B233">
        <v>0.6564531388286996</v>
      </c>
      <c r="C233">
        <v>0.63069551683095793</v>
      </c>
      <c r="D233" s="4">
        <f>-LN(B233)/D$3</f>
        <v>0.58458884457445581</v>
      </c>
      <c r="E233" s="4">
        <f t="shared" si="30"/>
        <v>0.20833333333333334</v>
      </c>
      <c r="F233" s="8">
        <v>2</v>
      </c>
      <c r="G233" s="4">
        <v>64.758997816014087</v>
      </c>
      <c r="H233" s="4">
        <f>IF(G233&gt;MAX(I$8:I232),G233,MAX(I$8:I232))</f>
        <v>64.866369040469081</v>
      </c>
      <c r="I233" s="4">
        <f t="shared" si="31"/>
        <v>65.07470237380241</v>
      </c>
      <c r="J233" s="4">
        <f t="shared" si="32"/>
        <v>0.10737122445499381</v>
      </c>
      <c r="K233" s="4">
        <f t="shared" si="33"/>
        <v>0.2083333333333286</v>
      </c>
      <c r="L233">
        <f t="shared" si="34"/>
        <v>226</v>
      </c>
      <c r="M233">
        <f t="shared" si="35"/>
        <v>1</v>
      </c>
      <c r="N233">
        <f t="shared" si="36"/>
        <v>1</v>
      </c>
      <c r="O233">
        <f t="shared" si="37"/>
        <v>1</v>
      </c>
    </row>
    <row r="234" spans="1:15" x14ac:dyDescent="0.3">
      <c r="A234">
        <v>16</v>
      </c>
      <c r="B234">
        <v>0.54472487563707384</v>
      </c>
      <c r="C234">
        <v>0.19373149815363017</v>
      </c>
      <c r="D234" s="4">
        <f>-LN(B234)/B$3</f>
        <v>2.5311434463578175</v>
      </c>
      <c r="E234" s="4">
        <f t="shared" si="30"/>
        <v>0.20833333333333334</v>
      </c>
      <c r="F234" s="8">
        <v>1</v>
      </c>
      <c r="G234" s="4">
        <v>65.004988244743814</v>
      </c>
      <c r="H234" s="4">
        <f>IF(G234&gt;MAX(I$8:I233),G234,MAX(I$8:I233))</f>
        <v>65.07470237380241</v>
      </c>
      <c r="I234" s="4">
        <f t="shared" si="31"/>
        <v>65.283035707135738</v>
      </c>
      <c r="J234" s="4">
        <f t="shared" si="32"/>
        <v>6.9714129058596086E-2</v>
      </c>
      <c r="K234" s="4">
        <f t="shared" si="33"/>
        <v>0.2083333333333286</v>
      </c>
      <c r="L234">
        <f t="shared" si="34"/>
        <v>227</v>
      </c>
      <c r="M234">
        <f t="shared" si="35"/>
        <v>1</v>
      </c>
      <c r="N234">
        <f t="shared" si="36"/>
        <v>1</v>
      </c>
      <c r="O234">
        <f t="shared" si="37"/>
        <v>1</v>
      </c>
    </row>
    <row r="235" spans="1:15" x14ac:dyDescent="0.3">
      <c r="A235">
        <v>424</v>
      </c>
      <c r="B235">
        <v>0.25321207312234872</v>
      </c>
      <c r="C235">
        <v>0.58140812402722253</v>
      </c>
      <c r="D235" s="4">
        <f>-LN(B235)/F$3</f>
        <v>0.57230329487129106</v>
      </c>
      <c r="E235" s="4">
        <f t="shared" si="30"/>
        <v>0.20833333333333334</v>
      </c>
      <c r="F235" s="8">
        <v>3</v>
      </c>
      <c r="G235" s="4">
        <v>65.230339002007042</v>
      </c>
      <c r="H235" s="4">
        <f>IF(G235&gt;MAX(I$8:I234),G235,MAX(I$8:I234))</f>
        <v>65.283035707135738</v>
      </c>
      <c r="I235" s="4">
        <f t="shared" si="31"/>
        <v>65.491369040469067</v>
      </c>
      <c r="J235" s="4">
        <f t="shared" si="32"/>
        <v>5.2696705128695953E-2</v>
      </c>
      <c r="K235" s="4">
        <f t="shared" si="33"/>
        <v>0.2083333333333286</v>
      </c>
      <c r="L235">
        <f t="shared" si="34"/>
        <v>228</v>
      </c>
      <c r="M235">
        <f t="shared" si="35"/>
        <v>1</v>
      </c>
      <c r="N235">
        <f t="shared" si="36"/>
        <v>1</v>
      </c>
      <c r="O235">
        <f t="shared" si="37"/>
        <v>1</v>
      </c>
    </row>
    <row r="236" spans="1:15" x14ac:dyDescent="0.3">
      <c r="A236">
        <v>425</v>
      </c>
      <c r="B236">
        <v>0.88903469954527425</v>
      </c>
      <c r="C236">
        <v>0.97079378643147074</v>
      </c>
      <c r="D236" s="4">
        <f>-LN(B236)/F$3</f>
        <v>4.9007921716893992E-2</v>
      </c>
      <c r="E236" s="4">
        <f t="shared" si="30"/>
        <v>0.20833333333333334</v>
      </c>
      <c r="F236" s="8">
        <v>3</v>
      </c>
      <c r="G236" s="4">
        <v>65.279346923723935</v>
      </c>
      <c r="H236" s="4">
        <f>IF(G236&gt;MAX(I$8:I235),G236,MAX(I$8:I235))</f>
        <v>65.491369040469067</v>
      </c>
      <c r="I236" s="4">
        <f t="shared" si="31"/>
        <v>65.699702373802396</v>
      </c>
      <c r="J236" s="4">
        <f t="shared" si="32"/>
        <v>0.21202211674513194</v>
      </c>
      <c r="K236" s="4">
        <f t="shared" si="33"/>
        <v>0.2083333333333286</v>
      </c>
      <c r="L236">
        <f t="shared" si="34"/>
        <v>229</v>
      </c>
      <c r="M236">
        <f t="shared" si="35"/>
        <v>1</v>
      </c>
      <c r="N236">
        <f t="shared" si="36"/>
        <v>1</v>
      </c>
      <c r="O236">
        <f t="shared" si="37"/>
        <v>1</v>
      </c>
    </row>
    <row r="237" spans="1:15" x14ac:dyDescent="0.3">
      <c r="A237">
        <v>95</v>
      </c>
      <c r="B237">
        <v>0.51878414258247629</v>
      </c>
      <c r="C237">
        <v>0.3095187231055635</v>
      </c>
      <c r="D237" s="4">
        <f>-LN(B237)/D$3</f>
        <v>0.91148248968974188</v>
      </c>
      <c r="E237" s="4">
        <f t="shared" si="30"/>
        <v>0.20833333333333334</v>
      </c>
      <c r="F237" s="8">
        <v>2</v>
      </c>
      <c r="G237" s="4">
        <v>65.670480305703833</v>
      </c>
      <c r="H237" s="4">
        <f>IF(G237&gt;MAX(I$8:I236),G237,MAX(I$8:I236))</f>
        <v>65.699702373802396</v>
      </c>
      <c r="I237" s="4">
        <f t="shared" si="31"/>
        <v>65.908035707135724</v>
      </c>
      <c r="J237" s="4">
        <f t="shared" si="32"/>
        <v>2.9222068098562204E-2</v>
      </c>
      <c r="K237" s="4">
        <f t="shared" si="33"/>
        <v>0.2083333333333286</v>
      </c>
      <c r="L237">
        <f t="shared" si="34"/>
        <v>230</v>
      </c>
      <c r="M237">
        <f t="shared" si="35"/>
        <v>1</v>
      </c>
      <c r="N237">
        <f t="shared" si="36"/>
        <v>1</v>
      </c>
      <c r="O237">
        <f t="shared" si="37"/>
        <v>1</v>
      </c>
    </row>
    <row r="238" spans="1:15" x14ac:dyDescent="0.3">
      <c r="A238">
        <v>426</v>
      </c>
      <c r="B238">
        <v>0.18170720542008728</v>
      </c>
      <c r="C238">
        <v>0.16464735862300486</v>
      </c>
      <c r="D238" s="4">
        <f>-LN(B238)/F$3</f>
        <v>0.71056610365819262</v>
      </c>
      <c r="E238" s="4">
        <f t="shared" si="30"/>
        <v>0.20833333333333334</v>
      </c>
      <c r="F238" s="8">
        <v>3</v>
      </c>
      <c r="G238" s="4">
        <v>65.98991302738213</v>
      </c>
      <c r="H238" s="4">
        <f>IF(G238&gt;MAX(I$8:I237),G238,MAX(I$8:I237))</f>
        <v>65.98991302738213</v>
      </c>
      <c r="I238" s="4">
        <f t="shared" si="31"/>
        <v>66.198246360715459</v>
      </c>
      <c r="J238" s="4">
        <f t="shared" si="32"/>
        <v>0</v>
      </c>
      <c r="K238" s="4">
        <f t="shared" si="33"/>
        <v>0.2083333333333286</v>
      </c>
      <c r="L238">
        <f t="shared" si="34"/>
        <v>231</v>
      </c>
      <c r="M238">
        <f t="shared" si="35"/>
        <v>1</v>
      </c>
      <c r="N238">
        <f t="shared" si="36"/>
        <v>1</v>
      </c>
      <c r="O238">
        <f t="shared" si="37"/>
        <v>1</v>
      </c>
    </row>
    <row r="239" spans="1:15" x14ac:dyDescent="0.3">
      <c r="A239">
        <v>427</v>
      </c>
      <c r="B239">
        <v>0.8239692373424482</v>
      </c>
      <c r="C239">
        <v>0.40870387890255439</v>
      </c>
      <c r="D239" s="4">
        <f>-LN(B239)/F$3</f>
        <v>8.0675867954934491E-2</v>
      </c>
      <c r="E239" s="4">
        <f t="shared" si="30"/>
        <v>0.20833333333333334</v>
      </c>
      <c r="F239" s="8">
        <v>3</v>
      </c>
      <c r="G239" s="4">
        <v>66.070588895337067</v>
      </c>
      <c r="H239" s="4">
        <f>IF(G239&gt;MAX(I$8:I238),G239,MAX(I$8:I238))</f>
        <v>66.198246360715459</v>
      </c>
      <c r="I239" s="4">
        <f t="shared" si="31"/>
        <v>66.406579694048787</v>
      </c>
      <c r="J239" s="4">
        <f t="shared" si="32"/>
        <v>0.12765746537839107</v>
      </c>
      <c r="K239" s="4">
        <f t="shared" si="33"/>
        <v>0.2083333333333286</v>
      </c>
      <c r="L239">
        <f t="shared" si="34"/>
        <v>232</v>
      </c>
      <c r="M239">
        <f t="shared" si="35"/>
        <v>1</v>
      </c>
      <c r="N239">
        <f t="shared" si="36"/>
        <v>1</v>
      </c>
      <c r="O239">
        <f t="shared" si="37"/>
        <v>1</v>
      </c>
    </row>
    <row r="240" spans="1:15" x14ac:dyDescent="0.3">
      <c r="A240">
        <v>428</v>
      </c>
      <c r="B240">
        <v>0.47456282235175634</v>
      </c>
      <c r="C240">
        <v>0.96465956602679526</v>
      </c>
      <c r="D240" s="4">
        <f>-LN(B240)/F$3</f>
        <v>0.3105671969783349</v>
      </c>
      <c r="E240" s="4">
        <f t="shared" si="30"/>
        <v>0.20833333333333334</v>
      </c>
      <c r="F240" s="8">
        <v>3</v>
      </c>
      <c r="G240" s="4">
        <v>66.381156092315408</v>
      </c>
      <c r="H240" s="4">
        <f>IF(G240&gt;MAX(I$8:I239),G240,MAX(I$8:I239))</f>
        <v>66.406579694048787</v>
      </c>
      <c r="I240" s="4">
        <f t="shared" si="31"/>
        <v>66.614913027382116</v>
      </c>
      <c r="J240" s="4">
        <f t="shared" si="32"/>
        <v>2.5423601733379542E-2</v>
      </c>
      <c r="K240" s="4">
        <f t="shared" si="33"/>
        <v>0.2083333333333286</v>
      </c>
      <c r="L240">
        <f t="shared" si="34"/>
        <v>233</v>
      </c>
      <c r="M240">
        <f t="shared" si="35"/>
        <v>1</v>
      </c>
      <c r="N240">
        <f t="shared" si="36"/>
        <v>1</v>
      </c>
      <c r="O240">
        <f t="shared" si="37"/>
        <v>1</v>
      </c>
    </row>
    <row r="241" spans="1:15" x14ac:dyDescent="0.3">
      <c r="A241">
        <v>429</v>
      </c>
      <c r="B241">
        <v>0.87618640705587936</v>
      </c>
      <c r="C241">
        <v>0.63710440382091738</v>
      </c>
      <c r="D241" s="4">
        <f>-LN(B241)/F$3</f>
        <v>5.5073507183447626E-2</v>
      </c>
      <c r="E241" s="4">
        <f t="shared" si="30"/>
        <v>0.20833333333333334</v>
      </c>
      <c r="F241" s="8">
        <v>3</v>
      </c>
      <c r="G241" s="4">
        <v>66.436229599498859</v>
      </c>
      <c r="H241" s="4">
        <f>IF(G241&gt;MAX(I$8:I240),G241,MAX(I$8:I240))</f>
        <v>66.614913027382116</v>
      </c>
      <c r="I241" s="4">
        <f t="shared" si="31"/>
        <v>66.823246360715444</v>
      </c>
      <c r="J241" s="4">
        <f t="shared" si="32"/>
        <v>0.1786834278832572</v>
      </c>
      <c r="K241" s="4">
        <f t="shared" si="33"/>
        <v>0.2083333333333286</v>
      </c>
      <c r="L241">
        <f t="shared" si="34"/>
        <v>234</v>
      </c>
      <c r="M241">
        <f t="shared" si="35"/>
        <v>1</v>
      </c>
      <c r="N241">
        <f t="shared" si="36"/>
        <v>1</v>
      </c>
      <c r="O241">
        <f t="shared" si="37"/>
        <v>1</v>
      </c>
    </row>
    <row r="242" spans="1:15" x14ac:dyDescent="0.3">
      <c r="A242">
        <v>430</v>
      </c>
      <c r="B242">
        <v>0.8546098208563494</v>
      </c>
      <c r="C242">
        <v>0.48521378215887934</v>
      </c>
      <c r="D242" s="4">
        <f>-LN(B242)/F$3</f>
        <v>6.5462610033452495E-2</v>
      </c>
      <c r="E242" s="4">
        <f t="shared" si="30"/>
        <v>0.20833333333333334</v>
      </c>
      <c r="F242" s="8">
        <v>3</v>
      </c>
      <c r="G242" s="4">
        <v>66.501692209532308</v>
      </c>
      <c r="H242" s="4">
        <f>IF(G242&gt;MAX(I$8:I241),G242,MAX(I$8:I241))</f>
        <v>66.823246360715444</v>
      </c>
      <c r="I242" s="4">
        <f t="shared" si="31"/>
        <v>67.031579694048773</v>
      </c>
      <c r="J242" s="4">
        <f t="shared" si="32"/>
        <v>0.32155415118313613</v>
      </c>
      <c r="K242" s="4">
        <f t="shared" si="33"/>
        <v>0.2083333333333286</v>
      </c>
      <c r="L242">
        <f t="shared" si="34"/>
        <v>235</v>
      </c>
      <c r="M242">
        <f t="shared" si="35"/>
        <v>1</v>
      </c>
      <c r="N242">
        <f t="shared" si="36"/>
        <v>1</v>
      </c>
      <c r="O242">
        <f t="shared" si="37"/>
        <v>1</v>
      </c>
    </row>
    <row r="243" spans="1:15" x14ac:dyDescent="0.3">
      <c r="A243">
        <v>96</v>
      </c>
      <c r="B243">
        <v>0.31623279519028291</v>
      </c>
      <c r="C243">
        <v>0.67235328226569413</v>
      </c>
      <c r="D243" s="4">
        <f>-LN(B243)/D$3</f>
        <v>1.5989953374731254</v>
      </c>
      <c r="E243" s="4">
        <f t="shared" si="30"/>
        <v>0.20833333333333334</v>
      </c>
      <c r="F243" s="8">
        <v>2</v>
      </c>
      <c r="G243" s="4">
        <v>67.26947564317696</v>
      </c>
      <c r="H243" s="4">
        <f>IF(G243&gt;MAX(I$8:I242),G243,MAX(I$8:I242))</f>
        <v>67.26947564317696</v>
      </c>
      <c r="I243" s="4">
        <f t="shared" si="31"/>
        <v>67.477808976510289</v>
      </c>
      <c r="J243" s="4">
        <f t="shared" si="32"/>
        <v>0</v>
      </c>
      <c r="K243" s="4">
        <f t="shared" si="33"/>
        <v>0.2083333333333286</v>
      </c>
      <c r="L243">
        <f t="shared" si="34"/>
        <v>236</v>
      </c>
      <c r="M243">
        <f t="shared" si="35"/>
        <v>1</v>
      </c>
      <c r="N243">
        <f t="shared" si="36"/>
        <v>1</v>
      </c>
      <c r="O243">
        <f t="shared" si="37"/>
        <v>1</v>
      </c>
    </row>
    <row r="244" spans="1:15" x14ac:dyDescent="0.3">
      <c r="A244">
        <v>431</v>
      </c>
      <c r="B244">
        <v>0.13852351451155126</v>
      </c>
      <c r="C244">
        <v>0.1858272041993469</v>
      </c>
      <c r="D244" s="4">
        <f>-LN(B244)/F$3</f>
        <v>0.82363132829121599</v>
      </c>
      <c r="E244" s="4">
        <f t="shared" si="30"/>
        <v>0.20833333333333334</v>
      </c>
      <c r="F244" s="8">
        <v>3</v>
      </c>
      <c r="G244" s="4">
        <v>67.325323537823522</v>
      </c>
      <c r="H244" s="4">
        <f>IF(G244&gt;MAX(I$8:I243),G244,MAX(I$8:I243))</f>
        <v>67.477808976510289</v>
      </c>
      <c r="I244" s="4">
        <f t="shared" si="31"/>
        <v>67.686142309843618</v>
      </c>
      <c r="J244" s="4">
        <f t="shared" si="32"/>
        <v>0.15248543868676734</v>
      </c>
      <c r="K244" s="4">
        <f t="shared" si="33"/>
        <v>0.2083333333333286</v>
      </c>
      <c r="L244">
        <f t="shared" si="34"/>
        <v>237</v>
      </c>
      <c r="M244">
        <f t="shared" si="35"/>
        <v>1</v>
      </c>
      <c r="N244">
        <f t="shared" si="36"/>
        <v>1</v>
      </c>
      <c r="O244">
        <f t="shared" si="37"/>
        <v>1</v>
      </c>
    </row>
    <row r="245" spans="1:15" x14ac:dyDescent="0.3">
      <c r="A245">
        <v>432</v>
      </c>
      <c r="B245">
        <v>0.82207708975493632</v>
      </c>
      <c r="C245">
        <v>0.32517471846675006</v>
      </c>
      <c r="D245" s="4">
        <f>-LN(B245)/F$3</f>
        <v>8.1633793819360687E-2</v>
      </c>
      <c r="E245" s="4">
        <f t="shared" si="30"/>
        <v>0.20833333333333334</v>
      </c>
      <c r="F245" s="8">
        <v>3</v>
      </c>
      <c r="G245" s="4">
        <v>67.406957331642886</v>
      </c>
      <c r="H245" s="4">
        <f>IF(G245&gt;MAX(I$8:I244),G245,MAX(I$8:I244))</f>
        <v>67.686142309843618</v>
      </c>
      <c r="I245" s="4">
        <f t="shared" si="31"/>
        <v>67.894475643176946</v>
      </c>
      <c r="J245" s="4">
        <f t="shared" si="32"/>
        <v>0.27918497820073185</v>
      </c>
      <c r="K245" s="4">
        <f t="shared" si="33"/>
        <v>0.2083333333333286</v>
      </c>
      <c r="L245">
        <f t="shared" si="34"/>
        <v>238</v>
      </c>
      <c r="M245">
        <f t="shared" si="35"/>
        <v>1</v>
      </c>
      <c r="N245">
        <f t="shared" si="36"/>
        <v>1</v>
      </c>
      <c r="O245">
        <f t="shared" si="37"/>
        <v>1</v>
      </c>
    </row>
    <row r="246" spans="1:15" x14ac:dyDescent="0.3">
      <c r="A246">
        <v>97</v>
      </c>
      <c r="B246">
        <v>0.72316660054322945</v>
      </c>
      <c r="C246">
        <v>0.36387218848231451</v>
      </c>
      <c r="D246" s="4">
        <f>-LN(B246)/D$3</f>
        <v>0.45016063034417209</v>
      </c>
      <c r="E246" s="4">
        <f t="shared" si="30"/>
        <v>0.20833333333333334</v>
      </c>
      <c r="F246" s="8">
        <v>2</v>
      </c>
      <c r="G246" s="4">
        <v>67.719636273521132</v>
      </c>
      <c r="H246" s="4">
        <f>IF(G246&gt;MAX(I$8:I245),G246,MAX(I$8:I245))</f>
        <v>67.894475643176946</v>
      </c>
      <c r="I246" s="4">
        <f t="shared" si="31"/>
        <v>68.102808976510275</v>
      </c>
      <c r="J246" s="4">
        <f t="shared" si="32"/>
        <v>0.17483936965581393</v>
      </c>
      <c r="K246" s="4">
        <f t="shared" si="33"/>
        <v>0.2083333333333286</v>
      </c>
      <c r="L246">
        <f t="shared" si="34"/>
        <v>239</v>
      </c>
      <c r="M246">
        <f t="shared" si="35"/>
        <v>1</v>
      </c>
      <c r="N246">
        <f t="shared" si="36"/>
        <v>1</v>
      </c>
      <c r="O246">
        <f t="shared" si="37"/>
        <v>1</v>
      </c>
    </row>
    <row r="247" spans="1:15" x14ac:dyDescent="0.3">
      <c r="A247">
        <v>98</v>
      </c>
      <c r="B247">
        <v>0.7466048158207953</v>
      </c>
      <c r="C247">
        <v>0.51515243995483262</v>
      </c>
      <c r="D247" s="4">
        <f>-LN(B247)/D$3</f>
        <v>0.40586008637019499</v>
      </c>
      <c r="E247" s="4">
        <f t="shared" si="30"/>
        <v>0.20833333333333334</v>
      </c>
      <c r="F247" s="8">
        <v>2</v>
      </c>
      <c r="G247" s="4">
        <v>68.125496359891329</v>
      </c>
      <c r="H247" s="4">
        <f>IF(G247&gt;MAX(I$8:I246),G247,MAX(I$8:I246))</f>
        <v>68.125496359891329</v>
      </c>
      <c r="I247" s="4">
        <f t="shared" si="31"/>
        <v>68.333829693224658</v>
      </c>
      <c r="J247" s="4">
        <f t="shared" si="32"/>
        <v>0</v>
      </c>
      <c r="K247" s="4">
        <f t="shared" si="33"/>
        <v>0.2083333333333286</v>
      </c>
      <c r="L247">
        <f t="shared" si="34"/>
        <v>240</v>
      </c>
      <c r="M247">
        <f t="shared" si="35"/>
        <v>1</v>
      </c>
      <c r="N247">
        <f t="shared" si="36"/>
        <v>1</v>
      </c>
      <c r="O247">
        <f t="shared" si="37"/>
        <v>1</v>
      </c>
    </row>
    <row r="248" spans="1:15" x14ac:dyDescent="0.3">
      <c r="A248">
        <v>433</v>
      </c>
      <c r="B248">
        <v>8.6916714987640004E-2</v>
      </c>
      <c r="C248">
        <v>0.75527207251197848</v>
      </c>
      <c r="D248" s="4">
        <f>-LN(B248)/F$3</f>
        <v>1.0178353824264657</v>
      </c>
      <c r="E248" s="4">
        <f t="shared" si="30"/>
        <v>0.20833333333333334</v>
      </c>
      <c r="F248" s="8">
        <v>3</v>
      </c>
      <c r="G248" s="4">
        <v>68.424792714069355</v>
      </c>
      <c r="H248" s="4">
        <f>IF(G248&gt;MAX(I$8:I247),G248,MAX(I$8:I247))</f>
        <v>68.424792714069355</v>
      </c>
      <c r="I248" s="4">
        <f t="shared" si="31"/>
        <v>68.633126047402683</v>
      </c>
      <c r="J248" s="4">
        <f t="shared" si="32"/>
        <v>0</v>
      </c>
      <c r="K248" s="4">
        <f t="shared" si="33"/>
        <v>0.2083333333333286</v>
      </c>
      <c r="L248">
        <f t="shared" si="34"/>
        <v>241</v>
      </c>
      <c r="M248">
        <f t="shared" si="35"/>
        <v>1</v>
      </c>
      <c r="N248">
        <f t="shared" si="36"/>
        <v>1</v>
      </c>
      <c r="O248">
        <f t="shared" si="37"/>
        <v>1</v>
      </c>
    </row>
    <row r="249" spans="1:15" x14ac:dyDescent="0.3">
      <c r="A249">
        <v>99</v>
      </c>
      <c r="B249">
        <v>0.51722769859920037</v>
      </c>
      <c r="C249">
        <v>0.18591875972777488</v>
      </c>
      <c r="D249" s="4">
        <f>-LN(B249)/D$3</f>
        <v>0.91565566473463078</v>
      </c>
      <c r="E249" s="4">
        <f t="shared" si="30"/>
        <v>0.20833333333333334</v>
      </c>
      <c r="F249" s="8">
        <v>2</v>
      </c>
      <c r="G249" s="4">
        <v>69.041152024625958</v>
      </c>
      <c r="H249" s="4">
        <f>IF(G249&gt;MAX(I$8:I248),G249,MAX(I$8:I248))</f>
        <v>69.041152024625958</v>
      </c>
      <c r="I249" s="4">
        <f t="shared" si="31"/>
        <v>69.249485357959287</v>
      </c>
      <c r="J249" s="4">
        <f t="shared" si="32"/>
        <v>0</v>
      </c>
      <c r="K249" s="4">
        <f t="shared" si="33"/>
        <v>0.2083333333333286</v>
      </c>
      <c r="L249">
        <f t="shared" si="34"/>
        <v>242</v>
      </c>
      <c r="M249">
        <f t="shared" si="35"/>
        <v>1</v>
      </c>
      <c r="N249">
        <f t="shared" si="36"/>
        <v>1</v>
      </c>
      <c r="O249">
        <f t="shared" si="37"/>
        <v>1</v>
      </c>
    </row>
    <row r="250" spans="1:15" x14ac:dyDescent="0.3">
      <c r="A250">
        <v>434</v>
      </c>
      <c r="B250">
        <v>8.1698049867244479E-2</v>
      </c>
      <c r="C250">
        <v>0.70537430951872315</v>
      </c>
      <c r="D250" s="4">
        <f>-LN(B250)/F$3</f>
        <v>1.0436354778479298</v>
      </c>
      <c r="E250" s="4">
        <f t="shared" si="30"/>
        <v>0.20833333333333334</v>
      </c>
      <c r="F250" s="8">
        <v>3</v>
      </c>
      <c r="G250" s="4">
        <v>69.468428191917283</v>
      </c>
      <c r="H250" s="4">
        <f>IF(G250&gt;MAX(I$8:I249),G250,MAX(I$8:I249))</f>
        <v>69.468428191917283</v>
      </c>
      <c r="I250" s="4">
        <f t="shared" si="31"/>
        <v>69.676761525250612</v>
      </c>
      <c r="J250" s="4">
        <f t="shared" si="32"/>
        <v>0</v>
      </c>
      <c r="K250" s="4">
        <f t="shared" si="33"/>
        <v>0.2083333333333286</v>
      </c>
      <c r="L250">
        <f t="shared" si="34"/>
        <v>243</v>
      </c>
      <c r="M250">
        <f t="shared" si="35"/>
        <v>1</v>
      </c>
      <c r="N250">
        <f t="shared" si="36"/>
        <v>1</v>
      </c>
      <c r="O250">
        <f t="shared" si="37"/>
        <v>1</v>
      </c>
    </row>
    <row r="251" spans="1:15" x14ac:dyDescent="0.3">
      <c r="A251">
        <v>100</v>
      </c>
      <c r="B251">
        <v>0.46122623371074556</v>
      </c>
      <c r="C251">
        <v>0.89309366130558188</v>
      </c>
      <c r="D251" s="4">
        <f>-LN(B251)/D$3</f>
        <v>1.0748147372017545</v>
      </c>
      <c r="E251" s="4">
        <f t="shared" si="30"/>
        <v>0.20833333333333334</v>
      </c>
      <c r="F251" s="8">
        <v>2</v>
      </c>
      <c r="G251" s="4">
        <v>70.115966761827707</v>
      </c>
      <c r="H251" s="4">
        <f>IF(G251&gt;MAX(I$8:I250),G251,MAX(I$8:I250))</f>
        <v>70.115966761827707</v>
      </c>
      <c r="I251" s="4">
        <f t="shared" si="31"/>
        <v>70.324300095161036</v>
      </c>
      <c r="J251" s="4">
        <f t="shared" si="32"/>
        <v>0</v>
      </c>
      <c r="K251" s="4">
        <f t="shared" si="33"/>
        <v>0.2083333333333286</v>
      </c>
      <c r="L251">
        <f t="shared" si="34"/>
        <v>244</v>
      </c>
      <c r="M251">
        <f t="shared" si="35"/>
        <v>1</v>
      </c>
      <c r="N251">
        <f t="shared" si="36"/>
        <v>1</v>
      </c>
      <c r="O251">
        <f t="shared" si="37"/>
        <v>1</v>
      </c>
    </row>
    <row r="252" spans="1:15" x14ac:dyDescent="0.3">
      <c r="A252">
        <v>435</v>
      </c>
      <c r="B252">
        <v>2.1668141727958008E-2</v>
      </c>
      <c r="C252">
        <v>0.27988525040437023</v>
      </c>
      <c r="D252" s="4">
        <f>-LN(B252)/F$3</f>
        <v>1.5966300918000096</v>
      </c>
      <c r="E252" s="4">
        <f t="shared" si="30"/>
        <v>0.20833333333333334</v>
      </c>
      <c r="F252" s="8">
        <v>3</v>
      </c>
      <c r="G252" s="4">
        <v>71.065058283717292</v>
      </c>
      <c r="H252" s="4">
        <f>IF(G252&gt;MAX(I$8:I251),G252,MAX(I$8:I251))</f>
        <v>71.065058283717292</v>
      </c>
      <c r="I252" s="4">
        <f t="shared" si="31"/>
        <v>71.273391617050621</v>
      </c>
      <c r="J252" s="4">
        <f t="shared" si="32"/>
        <v>0</v>
      </c>
      <c r="K252" s="4">
        <f t="shared" si="33"/>
        <v>0.2083333333333286</v>
      </c>
      <c r="L252">
        <f t="shared" si="34"/>
        <v>245</v>
      </c>
      <c r="M252">
        <f t="shared" si="35"/>
        <v>1</v>
      </c>
      <c r="N252">
        <f t="shared" si="36"/>
        <v>1</v>
      </c>
      <c r="O252">
        <f t="shared" si="37"/>
        <v>1</v>
      </c>
    </row>
    <row r="253" spans="1:15" x14ac:dyDescent="0.3">
      <c r="A253">
        <v>17</v>
      </c>
      <c r="B253">
        <v>0.22193060090945158</v>
      </c>
      <c r="C253">
        <v>0.34101382488479265</v>
      </c>
      <c r="D253" s="4">
        <f>-LN(B253)/B$3</f>
        <v>6.2724606437419554</v>
      </c>
      <c r="E253" s="4">
        <f t="shared" si="30"/>
        <v>0.20833333333333334</v>
      </c>
      <c r="F253" s="8">
        <v>1</v>
      </c>
      <c r="G253" s="4">
        <v>71.277448888485765</v>
      </c>
      <c r="H253" s="4">
        <f>IF(G253&gt;MAX(I$8:I252),G253,MAX(I$8:I252))</f>
        <v>71.277448888485765</v>
      </c>
      <c r="I253" s="4">
        <f t="shared" si="31"/>
        <v>71.485782221819093</v>
      </c>
      <c r="J253" s="4">
        <f t="shared" si="32"/>
        <v>0</v>
      </c>
      <c r="K253" s="4">
        <f t="shared" si="33"/>
        <v>0.2083333333333286</v>
      </c>
      <c r="L253">
        <f t="shared" si="34"/>
        <v>246</v>
      </c>
      <c r="M253">
        <f t="shared" si="35"/>
        <v>1</v>
      </c>
      <c r="N253">
        <f t="shared" si="36"/>
        <v>1</v>
      </c>
      <c r="O253">
        <f t="shared" si="37"/>
        <v>1</v>
      </c>
    </row>
    <row r="254" spans="1:15" x14ac:dyDescent="0.3">
      <c r="A254">
        <v>436</v>
      </c>
      <c r="B254">
        <v>5.1362651448103272E-2</v>
      </c>
      <c r="C254">
        <v>0.34385204626606036</v>
      </c>
      <c r="D254" s="4">
        <f>-LN(B254)/F$3</f>
        <v>1.237018331735241</v>
      </c>
      <c r="E254" s="4">
        <f t="shared" si="30"/>
        <v>0.20833333333333334</v>
      </c>
      <c r="F254" s="8">
        <v>3</v>
      </c>
      <c r="G254" s="4">
        <v>72.302076615452535</v>
      </c>
      <c r="H254" s="4">
        <f>IF(G254&gt;MAX(I$8:I253),G254,MAX(I$8:I253))</f>
        <v>72.302076615452535</v>
      </c>
      <c r="I254" s="4">
        <f t="shared" si="31"/>
        <v>72.510409948785863</v>
      </c>
      <c r="J254" s="4">
        <f t="shared" si="32"/>
        <v>0</v>
      </c>
      <c r="K254" s="4">
        <f t="shared" si="33"/>
        <v>0.2083333333333286</v>
      </c>
      <c r="L254">
        <f t="shared" si="34"/>
        <v>247</v>
      </c>
      <c r="M254">
        <f t="shared" si="35"/>
        <v>1</v>
      </c>
      <c r="N254">
        <f t="shared" si="36"/>
        <v>1</v>
      </c>
      <c r="O254">
        <f t="shared" si="37"/>
        <v>1</v>
      </c>
    </row>
    <row r="255" spans="1:15" x14ac:dyDescent="0.3">
      <c r="A255">
        <v>18</v>
      </c>
      <c r="B255">
        <v>0.75225074007385484</v>
      </c>
      <c r="C255">
        <v>0.17062898648030031</v>
      </c>
      <c r="D255" s="4">
        <f>-LN(B255)/B$3</f>
        <v>1.1861899152448656</v>
      </c>
      <c r="E255" s="4">
        <f t="shared" si="30"/>
        <v>0.20833333333333334</v>
      </c>
      <c r="F255" s="8">
        <v>1</v>
      </c>
      <c r="G255" s="4">
        <v>72.463638803730632</v>
      </c>
      <c r="H255" s="4">
        <f>IF(G255&gt;MAX(I$8:I254),G255,MAX(I$8:I254))</f>
        <v>72.510409948785863</v>
      </c>
      <c r="I255" s="4">
        <f t="shared" si="31"/>
        <v>72.718743282119192</v>
      </c>
      <c r="J255" s="4">
        <f t="shared" si="32"/>
        <v>4.67711450552315E-2</v>
      </c>
      <c r="K255" s="4">
        <f t="shared" si="33"/>
        <v>0.2083333333333286</v>
      </c>
      <c r="L255">
        <f t="shared" si="34"/>
        <v>248</v>
      </c>
      <c r="M255">
        <f t="shared" si="35"/>
        <v>1</v>
      </c>
      <c r="N255">
        <f t="shared" si="36"/>
        <v>1</v>
      </c>
      <c r="O255">
        <f t="shared" si="37"/>
        <v>1</v>
      </c>
    </row>
    <row r="256" spans="1:15" x14ac:dyDescent="0.3">
      <c r="A256">
        <v>19</v>
      </c>
      <c r="B256">
        <v>0.83056123538926363</v>
      </c>
      <c r="C256">
        <v>0.82592242194891197</v>
      </c>
      <c r="D256" s="4">
        <f>-LN(B256)/B$3</f>
        <v>0.77355674786284767</v>
      </c>
      <c r="E256" s="4">
        <f t="shared" si="30"/>
        <v>0.20833333333333334</v>
      </c>
      <c r="F256" s="8">
        <v>1</v>
      </c>
      <c r="G256" s="4">
        <v>73.237195551593473</v>
      </c>
      <c r="H256" s="4">
        <f>IF(G256&gt;MAX(I$8:I255),G256,MAX(I$8:I255))</f>
        <v>73.237195551593473</v>
      </c>
      <c r="I256" s="4">
        <f t="shared" si="31"/>
        <v>73.445528884926802</v>
      </c>
      <c r="J256" s="4">
        <f t="shared" si="32"/>
        <v>0</v>
      </c>
      <c r="K256" s="4">
        <f t="shared" si="33"/>
        <v>0.2083333333333286</v>
      </c>
      <c r="L256">
        <f t="shared" si="34"/>
        <v>249</v>
      </c>
      <c r="M256">
        <f t="shared" si="35"/>
        <v>1</v>
      </c>
      <c r="N256">
        <f t="shared" si="36"/>
        <v>1</v>
      </c>
      <c r="O256">
        <f t="shared" si="37"/>
        <v>1</v>
      </c>
    </row>
    <row r="257" spans="1:15" x14ac:dyDescent="0.3">
      <c r="A257">
        <v>437</v>
      </c>
      <c r="B257">
        <v>4.5838801232947785E-2</v>
      </c>
      <c r="C257">
        <v>0.10342722861415449</v>
      </c>
      <c r="D257" s="4">
        <f>-LN(B257)/F$3</f>
        <v>1.2844268158463765</v>
      </c>
      <c r="E257" s="4">
        <f t="shared" si="30"/>
        <v>0.20833333333333334</v>
      </c>
      <c r="F257" s="8">
        <v>3</v>
      </c>
      <c r="G257" s="4">
        <v>73.586503431298908</v>
      </c>
      <c r="H257" s="4">
        <f>IF(G257&gt;MAX(I$8:I256),G257,MAX(I$8:I256))</f>
        <v>73.586503431298908</v>
      </c>
      <c r="I257" s="4">
        <f t="shared" si="31"/>
        <v>73.794836764632237</v>
      </c>
      <c r="J257" s="4">
        <f t="shared" si="32"/>
        <v>0</v>
      </c>
      <c r="K257" s="4">
        <f t="shared" si="33"/>
        <v>0.2083333333333286</v>
      </c>
      <c r="L257">
        <f t="shared" si="34"/>
        <v>250</v>
      </c>
      <c r="M257">
        <f t="shared" si="35"/>
        <v>1</v>
      </c>
      <c r="N257">
        <f t="shared" si="36"/>
        <v>1</v>
      </c>
      <c r="O257">
        <f t="shared" si="37"/>
        <v>1</v>
      </c>
    </row>
    <row r="258" spans="1:15" x14ac:dyDescent="0.3">
      <c r="A258">
        <v>438</v>
      </c>
      <c r="B258">
        <v>0.41486861781670581</v>
      </c>
      <c r="C258">
        <v>0.52827539902951137</v>
      </c>
      <c r="D258" s="4">
        <f>-LN(B258)/F$3</f>
        <v>0.36658058018700018</v>
      </c>
      <c r="E258" s="4">
        <f t="shared" si="30"/>
        <v>0.20833333333333334</v>
      </c>
      <c r="F258" s="8">
        <v>3</v>
      </c>
      <c r="G258" s="4">
        <v>73.953084011485913</v>
      </c>
      <c r="H258" s="4">
        <f>IF(G258&gt;MAX(I$8:I257),G258,MAX(I$8:I257))</f>
        <v>73.953084011485913</v>
      </c>
      <c r="I258" s="4">
        <f t="shared" si="31"/>
        <v>74.161417344819242</v>
      </c>
      <c r="J258" s="4">
        <f t="shared" si="32"/>
        <v>0</v>
      </c>
      <c r="K258" s="4">
        <f t="shared" si="33"/>
        <v>0.2083333333333286</v>
      </c>
      <c r="L258">
        <f t="shared" si="34"/>
        <v>251</v>
      </c>
      <c r="M258">
        <f t="shared" si="35"/>
        <v>1</v>
      </c>
      <c r="N258">
        <f t="shared" si="36"/>
        <v>1</v>
      </c>
      <c r="O258">
        <f t="shared" si="37"/>
        <v>1</v>
      </c>
    </row>
    <row r="259" spans="1:15" x14ac:dyDescent="0.3">
      <c r="A259">
        <v>439</v>
      </c>
      <c r="B259">
        <v>0.94155705435346537</v>
      </c>
      <c r="C259">
        <v>0.96877956480605487</v>
      </c>
      <c r="D259" s="4">
        <f>-LN(B259)/F$3</f>
        <v>2.5091805542289208E-2</v>
      </c>
      <c r="E259" s="4">
        <f t="shared" si="30"/>
        <v>0.20833333333333334</v>
      </c>
      <c r="F259" s="8">
        <v>3</v>
      </c>
      <c r="G259" s="4">
        <v>73.978175817028202</v>
      </c>
      <c r="H259" s="4">
        <f>IF(G259&gt;MAX(I$8:I258),G259,MAX(I$8:I258))</f>
        <v>74.161417344819242</v>
      </c>
      <c r="I259" s="4">
        <f t="shared" si="31"/>
        <v>74.36975067815257</v>
      </c>
      <c r="J259" s="4">
        <f t="shared" si="32"/>
        <v>0.18324152779103997</v>
      </c>
      <c r="K259" s="4">
        <f t="shared" si="33"/>
        <v>0.2083333333333286</v>
      </c>
      <c r="L259">
        <f t="shared" si="34"/>
        <v>252</v>
      </c>
      <c r="M259">
        <f t="shared" si="35"/>
        <v>1</v>
      </c>
      <c r="N259">
        <f t="shared" si="36"/>
        <v>1</v>
      </c>
      <c r="O259">
        <f t="shared" si="37"/>
        <v>1</v>
      </c>
    </row>
    <row r="260" spans="1:15" x14ac:dyDescent="0.3">
      <c r="A260">
        <v>440</v>
      </c>
      <c r="B260">
        <v>0.88760032959990232</v>
      </c>
      <c r="C260">
        <v>0.52534562211981561</v>
      </c>
      <c r="D260" s="4">
        <f>-LN(B260)/F$3</f>
        <v>4.9680715243931854E-2</v>
      </c>
      <c r="E260" s="4">
        <f t="shared" si="30"/>
        <v>0.20833333333333334</v>
      </c>
      <c r="F260" s="8">
        <v>3</v>
      </c>
      <c r="G260" s="4">
        <v>74.027856532272139</v>
      </c>
      <c r="H260" s="4">
        <f>IF(G260&gt;MAX(I$8:I259),G260,MAX(I$8:I259))</f>
        <v>74.36975067815257</v>
      </c>
      <c r="I260" s="4">
        <f t="shared" si="31"/>
        <v>74.578084011485899</v>
      </c>
      <c r="J260" s="4">
        <f t="shared" si="32"/>
        <v>0.34189414588043121</v>
      </c>
      <c r="K260" s="4">
        <f t="shared" si="33"/>
        <v>0.2083333333333286</v>
      </c>
      <c r="L260">
        <f t="shared" si="34"/>
        <v>253</v>
      </c>
      <c r="M260">
        <f t="shared" si="35"/>
        <v>1</v>
      </c>
      <c r="N260">
        <f t="shared" si="36"/>
        <v>1</v>
      </c>
      <c r="O260">
        <f t="shared" si="37"/>
        <v>1</v>
      </c>
    </row>
    <row r="261" spans="1:15" x14ac:dyDescent="0.3">
      <c r="A261">
        <v>441</v>
      </c>
      <c r="B261">
        <v>0.68950468459120462</v>
      </c>
      <c r="C261">
        <v>0.65254676961577196</v>
      </c>
      <c r="D261" s="4">
        <f>-LN(B261)/F$3</f>
        <v>0.15490907816080102</v>
      </c>
      <c r="E261" s="4">
        <f t="shared" si="30"/>
        <v>0.20833333333333334</v>
      </c>
      <c r="F261" s="8">
        <v>3</v>
      </c>
      <c r="G261" s="4">
        <v>74.182765610432938</v>
      </c>
      <c r="H261" s="4">
        <f>IF(G261&gt;MAX(I$8:I260),G261,MAX(I$8:I260))</f>
        <v>74.578084011485899</v>
      </c>
      <c r="I261" s="4">
        <f t="shared" si="31"/>
        <v>74.786417344819228</v>
      </c>
      <c r="J261" s="4">
        <f t="shared" si="32"/>
        <v>0.39531840105296112</v>
      </c>
      <c r="K261" s="4">
        <f t="shared" si="33"/>
        <v>0.2083333333333286</v>
      </c>
      <c r="L261">
        <f t="shared" si="34"/>
        <v>254</v>
      </c>
      <c r="M261">
        <f t="shared" si="35"/>
        <v>1</v>
      </c>
      <c r="N261">
        <f t="shared" si="36"/>
        <v>1</v>
      </c>
      <c r="O261">
        <f t="shared" si="37"/>
        <v>1</v>
      </c>
    </row>
    <row r="262" spans="1:15" x14ac:dyDescent="0.3">
      <c r="A262">
        <v>442</v>
      </c>
      <c r="B262">
        <v>0.20880764183477279</v>
      </c>
      <c r="C262">
        <v>8.6489455854976041E-2</v>
      </c>
      <c r="D262" s="4">
        <f>-LN(B262)/F$3</f>
        <v>0.6526424270074308</v>
      </c>
      <c r="E262" s="4">
        <f t="shared" si="30"/>
        <v>0.20833333333333334</v>
      </c>
      <c r="F262" s="8">
        <v>3</v>
      </c>
      <c r="G262" s="4">
        <v>74.835408037440374</v>
      </c>
      <c r="H262" s="4">
        <f>IF(G262&gt;MAX(I$8:I261),G262,MAX(I$8:I261))</f>
        <v>74.835408037440374</v>
      </c>
      <c r="I262" s="4">
        <f t="shared" si="31"/>
        <v>75.043741370773702</v>
      </c>
      <c r="J262" s="4">
        <f t="shared" si="32"/>
        <v>0</v>
      </c>
      <c r="K262" s="4">
        <f t="shared" si="33"/>
        <v>0.2083333333333286</v>
      </c>
      <c r="L262">
        <f t="shared" si="34"/>
        <v>255</v>
      </c>
      <c r="M262">
        <f t="shared" si="35"/>
        <v>1</v>
      </c>
      <c r="N262">
        <f t="shared" si="36"/>
        <v>1</v>
      </c>
      <c r="O262">
        <f t="shared" si="37"/>
        <v>1</v>
      </c>
    </row>
    <row r="263" spans="1:15" x14ac:dyDescent="0.3">
      <c r="A263">
        <v>443</v>
      </c>
      <c r="B263">
        <v>0.84002197332682271</v>
      </c>
      <c r="C263">
        <v>0.21829889828180793</v>
      </c>
      <c r="D263" s="4">
        <f>-LN(B263)/F$3</f>
        <v>7.2636345318543002E-2</v>
      </c>
      <c r="E263" s="4">
        <f t="shared" si="30"/>
        <v>0.20833333333333334</v>
      </c>
      <c r="F263" s="8">
        <v>3</v>
      </c>
      <c r="G263" s="4">
        <v>74.908044382758916</v>
      </c>
      <c r="H263" s="4">
        <f>IF(G263&gt;MAX(I$8:I262),G263,MAX(I$8:I262))</f>
        <v>75.043741370773702</v>
      </c>
      <c r="I263" s="4">
        <f t="shared" si="31"/>
        <v>75.252074704107031</v>
      </c>
      <c r="J263" s="4">
        <f t="shared" si="32"/>
        <v>0.1356969880147858</v>
      </c>
      <c r="K263" s="4">
        <f t="shared" si="33"/>
        <v>0.2083333333333286</v>
      </c>
      <c r="L263">
        <f t="shared" si="34"/>
        <v>256</v>
      </c>
      <c r="M263">
        <f t="shared" si="35"/>
        <v>1</v>
      </c>
      <c r="N263">
        <f t="shared" si="36"/>
        <v>1</v>
      </c>
      <c r="O263">
        <f t="shared" si="37"/>
        <v>1</v>
      </c>
    </row>
    <row r="264" spans="1:15" x14ac:dyDescent="0.3">
      <c r="A264">
        <v>444</v>
      </c>
      <c r="B264">
        <v>0.98574785607470927</v>
      </c>
      <c r="C264">
        <v>0.38080996124149297</v>
      </c>
      <c r="D264" s="4">
        <f>-LN(B264)/F$3</f>
        <v>5.9811171435983383E-3</v>
      </c>
      <c r="E264" s="4">
        <f t="shared" si="30"/>
        <v>0.20833333333333334</v>
      </c>
      <c r="F264" s="8">
        <v>3</v>
      </c>
      <c r="G264" s="4">
        <v>74.914025499902522</v>
      </c>
      <c r="H264" s="4">
        <f>IF(G264&gt;MAX(I$8:I263),G264,MAX(I$8:I263))</f>
        <v>75.252074704107031</v>
      </c>
      <c r="I264" s="4">
        <f t="shared" si="31"/>
        <v>75.460408037440359</v>
      </c>
      <c r="J264" s="4">
        <f t="shared" si="32"/>
        <v>0.33804920420450912</v>
      </c>
      <c r="K264" s="4">
        <f t="shared" si="33"/>
        <v>0.2083333333333286</v>
      </c>
      <c r="L264">
        <f t="shared" si="34"/>
        <v>257</v>
      </c>
      <c r="M264">
        <f t="shared" si="35"/>
        <v>1</v>
      </c>
      <c r="N264">
        <f t="shared" si="36"/>
        <v>1</v>
      </c>
      <c r="O264">
        <f t="shared" si="37"/>
        <v>1</v>
      </c>
    </row>
    <row r="265" spans="1:15" x14ac:dyDescent="0.3">
      <c r="A265">
        <v>101</v>
      </c>
      <c r="B265">
        <v>2.5177770317697683E-2</v>
      </c>
      <c r="C265">
        <v>0.8333384197515793</v>
      </c>
      <c r="D265" s="4">
        <f>-LN(B265)/D$3</f>
        <v>5.1136025055843097</v>
      </c>
      <c r="E265" s="4">
        <f t="shared" ref="E265:E328" si="38">1/F$4</f>
        <v>0.20833333333333334</v>
      </c>
      <c r="F265" s="8">
        <v>2</v>
      </c>
      <c r="G265" s="4">
        <v>75.229569267412018</v>
      </c>
      <c r="H265" s="4">
        <f>IF(G265&gt;MAX(I$8:I264),G265,MAX(I$8:I264))</f>
        <v>75.460408037440359</v>
      </c>
      <c r="I265" s="4">
        <f t="shared" si="31"/>
        <v>75.668741370773688</v>
      </c>
      <c r="J265" s="4">
        <f t="shared" si="32"/>
        <v>0.23083877002834186</v>
      </c>
      <c r="K265" s="4">
        <f t="shared" si="33"/>
        <v>0.2083333333333286</v>
      </c>
      <c r="L265">
        <f t="shared" si="34"/>
        <v>258</v>
      </c>
      <c r="M265">
        <f t="shared" si="35"/>
        <v>1</v>
      </c>
      <c r="N265">
        <f t="shared" si="36"/>
        <v>1</v>
      </c>
      <c r="O265">
        <f t="shared" si="37"/>
        <v>1</v>
      </c>
    </row>
    <row r="266" spans="1:15" x14ac:dyDescent="0.3">
      <c r="A266">
        <v>445</v>
      </c>
      <c r="B266">
        <v>0.10974456007568591</v>
      </c>
      <c r="C266">
        <v>0.14304025391399883</v>
      </c>
      <c r="D266" s="4">
        <f>-LN(B266)/F$3</f>
        <v>0.92066658115161371</v>
      </c>
      <c r="E266" s="4">
        <f t="shared" si="38"/>
        <v>0.20833333333333334</v>
      </c>
      <c r="F266" s="8">
        <v>3</v>
      </c>
      <c r="G266" s="4">
        <v>75.834692081054129</v>
      </c>
      <c r="H266" s="4">
        <f>IF(G266&gt;MAX(I$8:I265),G266,MAX(I$8:I265))</f>
        <v>75.834692081054129</v>
      </c>
      <c r="I266" s="4">
        <f t="shared" si="31"/>
        <v>76.043025414387458</v>
      </c>
      <c r="J266" s="4">
        <f t="shared" si="32"/>
        <v>0</v>
      </c>
      <c r="K266" s="4">
        <f t="shared" si="33"/>
        <v>0.2083333333333286</v>
      </c>
      <c r="L266">
        <f t="shared" si="34"/>
        <v>259</v>
      </c>
      <c r="M266">
        <f t="shared" si="35"/>
        <v>1</v>
      </c>
      <c r="N266">
        <f t="shared" si="36"/>
        <v>1</v>
      </c>
      <c r="O266">
        <f t="shared" si="37"/>
        <v>1</v>
      </c>
    </row>
    <row r="267" spans="1:15" x14ac:dyDescent="0.3">
      <c r="A267">
        <v>446</v>
      </c>
      <c r="B267">
        <v>0.51652577288125245</v>
      </c>
      <c r="C267">
        <v>0.83697012237922297</v>
      </c>
      <c r="D267" s="4">
        <f>-LN(B267)/F$3</f>
        <v>0.27526253857287847</v>
      </c>
      <c r="E267" s="4">
        <f t="shared" si="38"/>
        <v>0.20833333333333334</v>
      </c>
      <c r="F267" s="8">
        <v>3</v>
      </c>
      <c r="G267" s="4">
        <v>76.109954619627004</v>
      </c>
      <c r="H267" s="4">
        <f>IF(G267&gt;MAX(I$8:I266),G267,MAX(I$8:I266))</f>
        <v>76.109954619627004</v>
      </c>
      <c r="I267" s="4">
        <f t="shared" ref="I267:I330" si="39">+H267+E267</f>
        <v>76.318287952960333</v>
      </c>
      <c r="J267" s="4">
        <f t="shared" ref="J267:J330" si="40">(H267-G267)*O267</f>
        <v>0</v>
      </c>
      <c r="K267" s="4">
        <f t="shared" ref="K267:K330" si="41">(I267-H267)*O267</f>
        <v>0.2083333333333286</v>
      </c>
      <c r="L267">
        <f t="shared" ref="L267:L330" si="42">_xlfn.RANK.EQ(I267,I$8:I$507,1)</f>
        <v>260</v>
      </c>
      <c r="M267">
        <f t="shared" ref="M267:M330" si="43">IF(L267=A267,0,1)</f>
        <v>1</v>
      </c>
      <c r="N267">
        <f t="shared" ref="N267:N330" si="44">IF(G267&lt;B$2,1,0)</f>
        <v>1</v>
      </c>
      <c r="O267">
        <f t="shared" ref="O267:O330" si="45">IF(I267&lt;B$2,1,0)</f>
        <v>1</v>
      </c>
    </row>
    <row r="268" spans="1:15" x14ac:dyDescent="0.3">
      <c r="A268">
        <v>447</v>
      </c>
      <c r="B268">
        <v>7.2542497024445332E-2</v>
      </c>
      <c r="C268">
        <v>0.12332529679250466</v>
      </c>
      <c r="D268" s="4">
        <f>-LN(B268)/F$3</f>
        <v>1.0931594679146626</v>
      </c>
      <c r="E268" s="4">
        <f t="shared" si="38"/>
        <v>0.20833333333333334</v>
      </c>
      <c r="F268" s="8">
        <v>3</v>
      </c>
      <c r="G268" s="4">
        <v>77.203114087541664</v>
      </c>
      <c r="H268" s="4">
        <f>IF(G268&gt;MAX(I$8:I267),G268,MAX(I$8:I267))</f>
        <v>77.203114087541664</v>
      </c>
      <c r="I268" s="4">
        <f t="shared" si="39"/>
        <v>77.411447420874993</v>
      </c>
      <c r="J268" s="4">
        <f t="shared" si="40"/>
        <v>0</v>
      </c>
      <c r="K268" s="4">
        <f t="shared" si="41"/>
        <v>0.2083333333333286</v>
      </c>
      <c r="L268">
        <f t="shared" si="42"/>
        <v>261</v>
      </c>
      <c r="M268">
        <f t="shared" si="43"/>
        <v>1</v>
      </c>
      <c r="N268">
        <f t="shared" si="44"/>
        <v>1</v>
      </c>
      <c r="O268">
        <f t="shared" si="45"/>
        <v>1</v>
      </c>
    </row>
    <row r="269" spans="1:15" x14ac:dyDescent="0.3">
      <c r="A269">
        <v>448</v>
      </c>
      <c r="B269">
        <v>0.23722037415692618</v>
      </c>
      <c r="C269">
        <v>0.72975859859004488</v>
      </c>
      <c r="D269" s="4">
        <f>-LN(B269)/F$3</f>
        <v>0.59948571713548504</v>
      </c>
      <c r="E269" s="4">
        <f t="shared" si="38"/>
        <v>0.20833333333333334</v>
      </c>
      <c r="F269" s="8">
        <v>3</v>
      </c>
      <c r="G269" s="4">
        <v>77.802599804677143</v>
      </c>
      <c r="H269" s="4">
        <f>IF(G269&gt;MAX(I$8:I268),G269,MAX(I$8:I268))</f>
        <v>77.802599804677143</v>
      </c>
      <c r="I269" s="4">
        <f t="shared" si="39"/>
        <v>78.010933138010472</v>
      </c>
      <c r="J269" s="4">
        <f t="shared" si="40"/>
        <v>0</v>
      </c>
      <c r="K269" s="4">
        <f t="shared" si="41"/>
        <v>0.2083333333333286</v>
      </c>
      <c r="L269">
        <f t="shared" si="42"/>
        <v>262</v>
      </c>
      <c r="M269">
        <f t="shared" si="43"/>
        <v>1</v>
      </c>
      <c r="N269">
        <f t="shared" si="44"/>
        <v>1</v>
      </c>
      <c r="O269">
        <f t="shared" si="45"/>
        <v>1</v>
      </c>
    </row>
    <row r="270" spans="1:15" x14ac:dyDescent="0.3">
      <c r="A270">
        <v>102</v>
      </c>
      <c r="B270">
        <v>0.15472884304330575</v>
      </c>
      <c r="C270">
        <v>0.66692098757896667</v>
      </c>
      <c r="D270" s="4">
        <f>-LN(B270)/D$3</f>
        <v>2.5917792969029931</v>
      </c>
      <c r="E270" s="4">
        <f t="shared" si="38"/>
        <v>0.20833333333333334</v>
      </c>
      <c r="F270" s="8">
        <v>2</v>
      </c>
      <c r="G270" s="4">
        <v>77.821348564315016</v>
      </c>
      <c r="H270" s="4">
        <f>IF(G270&gt;MAX(I$8:I269),G270,MAX(I$8:I269))</f>
        <v>78.010933138010472</v>
      </c>
      <c r="I270" s="4">
        <f t="shared" si="39"/>
        <v>78.219266471343801</v>
      </c>
      <c r="J270" s="4">
        <f t="shared" si="40"/>
        <v>0.18958457369545556</v>
      </c>
      <c r="K270" s="4">
        <f t="shared" si="41"/>
        <v>0.2083333333333286</v>
      </c>
      <c r="L270">
        <f t="shared" si="42"/>
        <v>263</v>
      </c>
      <c r="M270">
        <f t="shared" si="43"/>
        <v>1</v>
      </c>
      <c r="N270">
        <f t="shared" si="44"/>
        <v>1</v>
      </c>
      <c r="O270">
        <f t="shared" si="45"/>
        <v>1</v>
      </c>
    </row>
    <row r="271" spans="1:15" x14ac:dyDescent="0.3">
      <c r="A271">
        <v>103</v>
      </c>
      <c r="B271">
        <v>0.77404095583971677</v>
      </c>
      <c r="C271">
        <v>0.18485061189611499</v>
      </c>
      <c r="D271" s="4">
        <f>-LN(B271)/D$3</f>
        <v>0.35573679482046666</v>
      </c>
      <c r="E271" s="4">
        <f t="shared" si="38"/>
        <v>0.20833333333333334</v>
      </c>
      <c r="F271" s="8">
        <v>2</v>
      </c>
      <c r="G271" s="4">
        <v>78.177085359135489</v>
      </c>
      <c r="H271" s="4">
        <f>IF(G271&gt;MAX(I$8:I270),G271,MAX(I$8:I270))</f>
        <v>78.219266471343801</v>
      </c>
      <c r="I271" s="4">
        <f t="shared" si="39"/>
        <v>78.427599804677129</v>
      </c>
      <c r="J271" s="4">
        <f t="shared" si="40"/>
        <v>4.2181112208311333E-2</v>
      </c>
      <c r="K271" s="4">
        <f t="shared" si="41"/>
        <v>0.2083333333333286</v>
      </c>
      <c r="L271">
        <f t="shared" si="42"/>
        <v>264</v>
      </c>
      <c r="M271">
        <f t="shared" si="43"/>
        <v>1</v>
      </c>
      <c r="N271">
        <f t="shared" si="44"/>
        <v>1</v>
      </c>
      <c r="O271">
        <f t="shared" si="45"/>
        <v>1</v>
      </c>
    </row>
    <row r="272" spans="1:15" x14ac:dyDescent="0.3">
      <c r="A272">
        <v>104</v>
      </c>
      <c r="B272">
        <v>0.97595141453291423</v>
      </c>
      <c r="C272">
        <v>0.12909329508346812</v>
      </c>
      <c r="D272" s="4">
        <f>-LN(B272)/D$3</f>
        <v>3.3808991666396761E-2</v>
      </c>
      <c r="E272" s="4">
        <f t="shared" si="38"/>
        <v>0.20833333333333334</v>
      </c>
      <c r="F272" s="8">
        <v>2</v>
      </c>
      <c r="G272" s="4">
        <v>78.21089435080188</v>
      </c>
      <c r="H272" s="4">
        <f>IF(G272&gt;MAX(I$8:I271),G272,MAX(I$8:I271))</f>
        <v>78.427599804677129</v>
      </c>
      <c r="I272" s="4">
        <f t="shared" si="39"/>
        <v>78.635933138010458</v>
      </c>
      <c r="J272" s="4">
        <f t="shared" si="40"/>
        <v>0.21670545387524953</v>
      </c>
      <c r="K272" s="4">
        <f t="shared" si="41"/>
        <v>0.2083333333333286</v>
      </c>
      <c r="L272">
        <f t="shared" si="42"/>
        <v>265</v>
      </c>
      <c r="M272">
        <f t="shared" si="43"/>
        <v>1</v>
      </c>
      <c r="N272">
        <f t="shared" si="44"/>
        <v>1</v>
      </c>
      <c r="O272">
        <f t="shared" si="45"/>
        <v>1</v>
      </c>
    </row>
    <row r="273" spans="1:15" x14ac:dyDescent="0.3">
      <c r="A273">
        <v>449</v>
      </c>
      <c r="B273">
        <v>0.26007873775444806</v>
      </c>
      <c r="C273">
        <v>0.30430005798516802</v>
      </c>
      <c r="D273" s="4">
        <f>-LN(B273)/F$3</f>
        <v>0.56115452345646943</v>
      </c>
      <c r="E273" s="4">
        <f t="shared" si="38"/>
        <v>0.20833333333333334</v>
      </c>
      <c r="F273" s="8">
        <v>3</v>
      </c>
      <c r="G273" s="4">
        <v>78.363754328133609</v>
      </c>
      <c r="H273" s="4">
        <f>IF(G273&gt;MAX(I$8:I272),G273,MAX(I$8:I272))</f>
        <v>78.635933138010458</v>
      </c>
      <c r="I273" s="4">
        <f t="shared" si="39"/>
        <v>78.844266471343786</v>
      </c>
      <c r="J273" s="4">
        <f t="shared" si="40"/>
        <v>0.2721788098768485</v>
      </c>
      <c r="K273" s="4">
        <f t="shared" si="41"/>
        <v>0.2083333333333286</v>
      </c>
      <c r="L273">
        <f t="shared" si="42"/>
        <v>266</v>
      </c>
      <c r="M273">
        <f t="shared" si="43"/>
        <v>1</v>
      </c>
      <c r="N273">
        <f t="shared" si="44"/>
        <v>1</v>
      </c>
      <c r="O273">
        <f t="shared" si="45"/>
        <v>1</v>
      </c>
    </row>
    <row r="274" spans="1:15" x14ac:dyDescent="0.3">
      <c r="A274">
        <v>450</v>
      </c>
      <c r="B274">
        <v>9.5492416150395221E-2</v>
      </c>
      <c r="C274">
        <v>0.52754295480208746</v>
      </c>
      <c r="D274" s="4">
        <f>-LN(B274)/F$3</f>
        <v>0.97862851945270912</v>
      </c>
      <c r="E274" s="4">
        <f t="shared" si="38"/>
        <v>0.20833333333333334</v>
      </c>
      <c r="F274" s="8">
        <v>3</v>
      </c>
      <c r="G274" s="4">
        <v>79.342382847586322</v>
      </c>
      <c r="H274" s="4">
        <f>IF(G274&gt;MAX(I$8:I273),G274,MAX(I$8:I273))</f>
        <v>79.342382847586322</v>
      </c>
      <c r="I274" s="4">
        <f t="shared" si="39"/>
        <v>79.55071618091965</v>
      </c>
      <c r="J274" s="4">
        <f t="shared" si="40"/>
        <v>0</v>
      </c>
      <c r="K274" s="4">
        <f t="shared" si="41"/>
        <v>0.2083333333333286</v>
      </c>
      <c r="L274">
        <f t="shared" si="42"/>
        <v>267</v>
      </c>
      <c r="M274">
        <f t="shared" si="43"/>
        <v>1</v>
      </c>
      <c r="N274">
        <f t="shared" si="44"/>
        <v>1</v>
      </c>
      <c r="O274">
        <f t="shared" si="45"/>
        <v>1</v>
      </c>
    </row>
    <row r="275" spans="1:15" x14ac:dyDescent="0.3">
      <c r="A275">
        <v>105</v>
      </c>
      <c r="B275">
        <v>0.44032105471968747</v>
      </c>
      <c r="C275">
        <v>0.63954588457899719</v>
      </c>
      <c r="D275" s="4">
        <f>-LN(B275)/D$3</f>
        <v>1.1392377060166032</v>
      </c>
      <c r="E275" s="4">
        <f t="shared" si="38"/>
        <v>0.20833333333333334</v>
      </c>
      <c r="F275" s="8">
        <v>2</v>
      </c>
      <c r="G275" s="4">
        <v>79.350132056818481</v>
      </c>
      <c r="H275" s="4">
        <f>IF(G275&gt;MAX(I$8:I274),G275,MAX(I$8:I274))</f>
        <v>79.55071618091965</v>
      </c>
      <c r="I275" s="4">
        <f t="shared" si="39"/>
        <v>79.759049514252979</v>
      </c>
      <c r="J275" s="4">
        <f t="shared" si="40"/>
        <v>0.20058412410116944</v>
      </c>
      <c r="K275" s="4">
        <f t="shared" si="41"/>
        <v>0.2083333333333286</v>
      </c>
      <c r="L275">
        <f t="shared" si="42"/>
        <v>268</v>
      </c>
      <c r="M275">
        <f t="shared" si="43"/>
        <v>1</v>
      </c>
      <c r="N275">
        <f t="shared" si="44"/>
        <v>1</v>
      </c>
      <c r="O275">
        <f t="shared" si="45"/>
        <v>1</v>
      </c>
    </row>
    <row r="276" spans="1:15" x14ac:dyDescent="0.3">
      <c r="A276">
        <v>106</v>
      </c>
      <c r="B276">
        <v>0.58824427014984593</v>
      </c>
      <c r="C276">
        <v>6.6530350657673876E-2</v>
      </c>
      <c r="D276" s="4">
        <f>-LN(B276)/D$3</f>
        <v>0.73696248878312998</v>
      </c>
      <c r="E276" s="4">
        <f t="shared" si="38"/>
        <v>0.20833333333333334</v>
      </c>
      <c r="F276" s="8">
        <v>2</v>
      </c>
      <c r="G276" s="4">
        <v>80.087094545601616</v>
      </c>
      <c r="H276" s="4">
        <f>IF(G276&gt;MAX(I$8:I275),G276,MAX(I$8:I275))</f>
        <v>80.087094545601616</v>
      </c>
      <c r="I276" s="4">
        <f t="shared" si="39"/>
        <v>80.295427878934944</v>
      </c>
      <c r="J276" s="4">
        <f t="shared" si="40"/>
        <v>0</v>
      </c>
      <c r="K276" s="4">
        <f t="shared" si="41"/>
        <v>0.2083333333333286</v>
      </c>
      <c r="L276">
        <f t="shared" si="42"/>
        <v>269</v>
      </c>
      <c r="M276">
        <f t="shared" si="43"/>
        <v>1</v>
      </c>
      <c r="N276">
        <f t="shared" si="44"/>
        <v>1</v>
      </c>
      <c r="O276">
        <f t="shared" si="45"/>
        <v>1</v>
      </c>
    </row>
    <row r="277" spans="1:15" x14ac:dyDescent="0.3">
      <c r="A277">
        <v>107</v>
      </c>
      <c r="B277">
        <v>0.7669606616412854</v>
      </c>
      <c r="C277">
        <v>0.44730979338969085</v>
      </c>
      <c r="D277" s="4">
        <f>-LN(B277)/D$3</f>
        <v>0.36849967712981219</v>
      </c>
      <c r="E277" s="4">
        <f t="shared" si="38"/>
        <v>0.20833333333333334</v>
      </c>
      <c r="F277" s="8">
        <v>2</v>
      </c>
      <c r="G277" s="4">
        <v>80.455594222731435</v>
      </c>
      <c r="H277" s="4">
        <f>IF(G277&gt;MAX(I$8:I276),G277,MAX(I$8:I276))</f>
        <v>80.455594222731435</v>
      </c>
      <c r="I277" s="4">
        <f t="shared" si="39"/>
        <v>80.663927556064763</v>
      </c>
      <c r="J277" s="4">
        <f t="shared" si="40"/>
        <v>0</v>
      </c>
      <c r="K277" s="4">
        <f t="shared" si="41"/>
        <v>0.2083333333333286</v>
      </c>
      <c r="L277">
        <f t="shared" si="42"/>
        <v>270</v>
      </c>
      <c r="M277">
        <f t="shared" si="43"/>
        <v>1</v>
      </c>
      <c r="N277">
        <f t="shared" si="44"/>
        <v>1</v>
      </c>
      <c r="O277">
        <f t="shared" si="45"/>
        <v>1</v>
      </c>
    </row>
    <row r="278" spans="1:15" x14ac:dyDescent="0.3">
      <c r="A278">
        <v>451</v>
      </c>
      <c r="B278">
        <v>1.3519699697866757E-2</v>
      </c>
      <c r="C278">
        <v>0.13190099795525986</v>
      </c>
      <c r="D278" s="4">
        <f>-LN(B278)/F$3</f>
        <v>1.7931697584626036</v>
      </c>
      <c r="E278" s="4">
        <f t="shared" si="38"/>
        <v>0.20833333333333334</v>
      </c>
      <c r="F278" s="8">
        <v>3</v>
      </c>
      <c r="G278" s="4">
        <v>81.135552606048918</v>
      </c>
      <c r="H278" s="4">
        <f>IF(G278&gt;MAX(I$8:I277),G278,MAX(I$8:I277))</f>
        <v>81.135552606048918</v>
      </c>
      <c r="I278" s="4">
        <f t="shared" si="39"/>
        <v>81.343885939382247</v>
      </c>
      <c r="J278" s="4">
        <f t="shared" si="40"/>
        <v>0</v>
      </c>
      <c r="K278" s="4">
        <f t="shared" si="41"/>
        <v>0.2083333333333286</v>
      </c>
      <c r="L278">
        <f t="shared" si="42"/>
        <v>271</v>
      </c>
      <c r="M278">
        <f t="shared" si="43"/>
        <v>1</v>
      </c>
      <c r="N278">
        <f t="shared" si="44"/>
        <v>1</v>
      </c>
      <c r="O278">
        <f t="shared" si="45"/>
        <v>1</v>
      </c>
    </row>
    <row r="279" spans="1:15" x14ac:dyDescent="0.3">
      <c r="A279">
        <v>452</v>
      </c>
      <c r="B279">
        <v>7.7852717673268831E-2</v>
      </c>
      <c r="C279">
        <v>0.65242469557786797</v>
      </c>
      <c r="D279" s="4">
        <f>-LN(B279)/F$3</f>
        <v>1.0637235300889887</v>
      </c>
      <c r="E279" s="4">
        <f t="shared" si="38"/>
        <v>0.20833333333333334</v>
      </c>
      <c r="F279" s="8">
        <v>3</v>
      </c>
      <c r="G279" s="4">
        <v>82.199276136137911</v>
      </c>
      <c r="H279" s="4">
        <f>IF(G279&gt;MAX(I$8:I278),G279,MAX(I$8:I278))</f>
        <v>82.199276136137911</v>
      </c>
      <c r="I279" s="4">
        <f t="shared" si="39"/>
        <v>82.40760946947124</v>
      </c>
      <c r="J279" s="4">
        <f t="shared" si="40"/>
        <v>0</v>
      </c>
      <c r="K279" s="4">
        <f t="shared" si="41"/>
        <v>0.2083333333333286</v>
      </c>
      <c r="L279">
        <f t="shared" si="42"/>
        <v>272</v>
      </c>
      <c r="M279">
        <f t="shared" si="43"/>
        <v>1</v>
      </c>
      <c r="N279">
        <f t="shared" si="44"/>
        <v>1</v>
      </c>
      <c r="O279">
        <f t="shared" si="45"/>
        <v>1</v>
      </c>
    </row>
    <row r="280" spans="1:15" x14ac:dyDescent="0.3">
      <c r="A280">
        <v>453</v>
      </c>
      <c r="B280">
        <v>0.6555986205633717</v>
      </c>
      <c r="C280">
        <v>0.1227759636219367</v>
      </c>
      <c r="D280" s="4">
        <f>-LN(B280)/F$3</f>
        <v>0.17591939008224647</v>
      </c>
      <c r="E280" s="4">
        <f t="shared" si="38"/>
        <v>0.20833333333333334</v>
      </c>
      <c r="F280" s="8">
        <v>3</v>
      </c>
      <c r="G280" s="4">
        <v>82.375195526220153</v>
      </c>
      <c r="H280" s="4">
        <f>IF(G280&gt;MAX(I$8:I279),G280,MAX(I$8:I279))</f>
        <v>82.40760946947124</v>
      </c>
      <c r="I280" s="4">
        <f t="shared" si="39"/>
        <v>82.615942802804568</v>
      </c>
      <c r="J280" s="4">
        <f t="shared" si="40"/>
        <v>3.2413943251086152E-2</v>
      </c>
      <c r="K280" s="4">
        <f t="shared" si="41"/>
        <v>0.2083333333333286</v>
      </c>
      <c r="L280">
        <f t="shared" si="42"/>
        <v>273</v>
      </c>
      <c r="M280">
        <f t="shared" si="43"/>
        <v>1</v>
      </c>
      <c r="N280">
        <f t="shared" si="44"/>
        <v>1</v>
      </c>
      <c r="O280">
        <f t="shared" si="45"/>
        <v>1</v>
      </c>
    </row>
    <row r="281" spans="1:15" x14ac:dyDescent="0.3">
      <c r="A281">
        <v>454</v>
      </c>
      <c r="B281">
        <v>0.43189794610431226</v>
      </c>
      <c r="C281">
        <v>1.7792291024506364E-2</v>
      </c>
      <c r="D281" s="4">
        <f>-LN(B281)/F$3</f>
        <v>0.34981914771490114</v>
      </c>
      <c r="E281" s="4">
        <f t="shared" si="38"/>
        <v>0.20833333333333334</v>
      </c>
      <c r="F281" s="8">
        <v>3</v>
      </c>
      <c r="G281" s="4">
        <v>82.72501467393505</v>
      </c>
      <c r="H281" s="4">
        <f>IF(G281&gt;MAX(I$8:I280),G281,MAX(I$8:I280))</f>
        <v>82.72501467393505</v>
      </c>
      <c r="I281" s="4">
        <f t="shared" si="39"/>
        <v>82.933348007268378</v>
      </c>
      <c r="J281" s="4">
        <f t="shared" si="40"/>
        <v>0</v>
      </c>
      <c r="K281" s="4">
        <f t="shared" si="41"/>
        <v>0.2083333333333286</v>
      </c>
      <c r="L281">
        <f t="shared" si="42"/>
        <v>274</v>
      </c>
      <c r="M281">
        <f t="shared" si="43"/>
        <v>1</v>
      </c>
      <c r="N281">
        <f t="shared" si="44"/>
        <v>1</v>
      </c>
      <c r="O281">
        <f t="shared" si="45"/>
        <v>1</v>
      </c>
    </row>
    <row r="282" spans="1:15" x14ac:dyDescent="0.3">
      <c r="A282">
        <v>455</v>
      </c>
      <c r="B282">
        <v>0.60924100466933195</v>
      </c>
      <c r="C282">
        <v>0.70897549363689072</v>
      </c>
      <c r="D282" s="4">
        <f>-LN(B282)/F$3</f>
        <v>0.20647556299280428</v>
      </c>
      <c r="E282" s="4">
        <f t="shared" si="38"/>
        <v>0.20833333333333334</v>
      </c>
      <c r="F282" s="8">
        <v>3</v>
      </c>
      <c r="G282" s="4">
        <v>82.931490236927857</v>
      </c>
      <c r="H282" s="4">
        <f>IF(G282&gt;MAX(I$8:I281),G282,MAX(I$8:I281))</f>
        <v>82.933348007268378</v>
      </c>
      <c r="I282" s="4">
        <f t="shared" si="39"/>
        <v>83.141681340601707</v>
      </c>
      <c r="J282" s="4">
        <f t="shared" si="40"/>
        <v>1.8577703405213697E-3</v>
      </c>
      <c r="K282" s="4">
        <f t="shared" si="41"/>
        <v>0.2083333333333286</v>
      </c>
      <c r="L282">
        <f t="shared" si="42"/>
        <v>275</v>
      </c>
      <c r="M282">
        <f t="shared" si="43"/>
        <v>1</v>
      </c>
      <c r="N282">
        <f t="shared" si="44"/>
        <v>1</v>
      </c>
      <c r="O282">
        <f t="shared" si="45"/>
        <v>1</v>
      </c>
    </row>
    <row r="283" spans="1:15" x14ac:dyDescent="0.3">
      <c r="A283">
        <v>456</v>
      </c>
      <c r="B283">
        <v>0.95449690237128815</v>
      </c>
      <c r="C283">
        <v>0.12356944486831263</v>
      </c>
      <c r="D283" s="4">
        <f>-LN(B283)/F$3</f>
        <v>1.9404533796241373E-2</v>
      </c>
      <c r="E283" s="4">
        <f t="shared" si="38"/>
        <v>0.20833333333333334</v>
      </c>
      <c r="F283" s="8">
        <v>3</v>
      </c>
      <c r="G283" s="4">
        <v>82.950894770724105</v>
      </c>
      <c r="H283" s="4">
        <f>IF(G283&gt;MAX(I$8:I282),G283,MAX(I$8:I282))</f>
        <v>83.141681340601707</v>
      </c>
      <c r="I283" s="4">
        <f t="shared" si="39"/>
        <v>83.350014673935036</v>
      </c>
      <c r="J283" s="4">
        <f t="shared" si="40"/>
        <v>0.19078656987760212</v>
      </c>
      <c r="K283" s="4">
        <f t="shared" si="41"/>
        <v>0.2083333333333286</v>
      </c>
      <c r="L283">
        <f t="shared" si="42"/>
        <v>276</v>
      </c>
      <c r="M283">
        <f t="shared" si="43"/>
        <v>1</v>
      </c>
      <c r="N283">
        <f t="shared" si="44"/>
        <v>1</v>
      </c>
      <c r="O283">
        <f t="shared" si="45"/>
        <v>1</v>
      </c>
    </row>
    <row r="284" spans="1:15" x14ac:dyDescent="0.3">
      <c r="A284">
        <v>457</v>
      </c>
      <c r="B284">
        <v>0.59904782250434885</v>
      </c>
      <c r="C284">
        <v>6.5248573259682002E-2</v>
      </c>
      <c r="D284" s="4">
        <f>-LN(B284)/F$3</f>
        <v>0.21350576950730649</v>
      </c>
      <c r="E284" s="4">
        <f t="shared" si="38"/>
        <v>0.20833333333333334</v>
      </c>
      <c r="F284" s="8">
        <v>3</v>
      </c>
      <c r="G284" s="4">
        <v>83.164400540231412</v>
      </c>
      <c r="H284" s="4">
        <f>IF(G284&gt;MAX(I$8:I283),G284,MAX(I$8:I283))</f>
        <v>83.350014673935036</v>
      </c>
      <c r="I284" s="4">
        <f t="shared" si="39"/>
        <v>83.558348007268364</v>
      </c>
      <c r="J284" s="4">
        <f t="shared" si="40"/>
        <v>0.18561413370362345</v>
      </c>
      <c r="K284" s="4">
        <f t="shared" si="41"/>
        <v>0.2083333333333286</v>
      </c>
      <c r="L284">
        <f t="shared" si="42"/>
        <v>277</v>
      </c>
      <c r="M284">
        <f t="shared" si="43"/>
        <v>1</v>
      </c>
      <c r="N284">
        <f t="shared" si="44"/>
        <v>1</v>
      </c>
      <c r="O284">
        <f t="shared" si="45"/>
        <v>1</v>
      </c>
    </row>
    <row r="285" spans="1:15" x14ac:dyDescent="0.3">
      <c r="A285">
        <v>108</v>
      </c>
      <c r="B285">
        <v>0.12659077730643636</v>
      </c>
      <c r="C285">
        <v>0.20996734519486068</v>
      </c>
      <c r="D285" s="4">
        <f>-LN(B285)/D$3</f>
        <v>2.8705494736193971</v>
      </c>
      <c r="E285" s="4">
        <f t="shared" si="38"/>
        <v>0.20833333333333334</v>
      </c>
      <c r="F285" s="8">
        <v>2</v>
      </c>
      <c r="G285" s="4">
        <v>83.326143696350826</v>
      </c>
      <c r="H285" s="4">
        <f>IF(G285&gt;MAX(I$8:I284),G285,MAX(I$8:I284))</f>
        <v>83.558348007268364</v>
      </c>
      <c r="I285" s="4">
        <f t="shared" si="39"/>
        <v>83.766681340601693</v>
      </c>
      <c r="J285" s="4">
        <f t="shared" si="40"/>
        <v>0.23220431091753824</v>
      </c>
      <c r="K285" s="4">
        <f t="shared" si="41"/>
        <v>0.2083333333333286</v>
      </c>
      <c r="L285">
        <f t="shared" si="42"/>
        <v>278</v>
      </c>
      <c r="M285">
        <f t="shared" si="43"/>
        <v>1</v>
      </c>
      <c r="N285">
        <f t="shared" si="44"/>
        <v>1</v>
      </c>
      <c r="O285">
        <f t="shared" si="45"/>
        <v>1</v>
      </c>
    </row>
    <row r="286" spans="1:15" x14ac:dyDescent="0.3">
      <c r="A286">
        <v>458</v>
      </c>
      <c r="B286">
        <v>0.18842127750480667</v>
      </c>
      <c r="C286">
        <v>0.23392437513351849</v>
      </c>
      <c r="D286" s="4">
        <f>-LN(B286)/F$3</f>
        <v>0.69544791053886645</v>
      </c>
      <c r="E286" s="4">
        <f t="shared" si="38"/>
        <v>0.20833333333333334</v>
      </c>
      <c r="F286" s="8">
        <v>3</v>
      </c>
      <c r="G286" s="4">
        <v>83.859848450770272</v>
      </c>
      <c r="H286" s="4">
        <f>IF(G286&gt;MAX(I$8:I285),G286,MAX(I$8:I285))</f>
        <v>83.859848450770272</v>
      </c>
      <c r="I286" s="4">
        <f t="shared" si="39"/>
        <v>84.068181784103601</v>
      </c>
      <c r="J286" s="4">
        <f t="shared" si="40"/>
        <v>0</v>
      </c>
      <c r="K286" s="4">
        <f t="shared" si="41"/>
        <v>0.2083333333333286</v>
      </c>
      <c r="L286">
        <f t="shared" si="42"/>
        <v>279</v>
      </c>
      <c r="M286">
        <f t="shared" si="43"/>
        <v>1</v>
      </c>
      <c r="N286">
        <f t="shared" si="44"/>
        <v>1</v>
      </c>
      <c r="O286">
        <f t="shared" si="45"/>
        <v>1</v>
      </c>
    </row>
    <row r="287" spans="1:15" x14ac:dyDescent="0.3">
      <c r="A287">
        <v>459</v>
      </c>
      <c r="B287">
        <v>0.65919980468153938</v>
      </c>
      <c r="C287">
        <v>0.59578234199041724</v>
      </c>
      <c r="D287" s="4">
        <f>-LN(B287)/F$3</f>
        <v>0.17363691528463646</v>
      </c>
      <c r="E287" s="4">
        <f t="shared" si="38"/>
        <v>0.20833333333333334</v>
      </c>
      <c r="F287" s="8">
        <v>3</v>
      </c>
      <c r="G287" s="4">
        <v>84.033485366054904</v>
      </c>
      <c r="H287" s="4">
        <f>IF(G287&gt;MAX(I$8:I286),G287,MAX(I$8:I286))</f>
        <v>84.068181784103601</v>
      </c>
      <c r="I287" s="4">
        <f t="shared" si="39"/>
        <v>84.276515117436929</v>
      </c>
      <c r="J287" s="4">
        <f t="shared" si="40"/>
        <v>3.4696418048696387E-2</v>
      </c>
      <c r="K287" s="4">
        <f t="shared" si="41"/>
        <v>0.2083333333333286</v>
      </c>
      <c r="L287">
        <f t="shared" si="42"/>
        <v>280</v>
      </c>
      <c r="M287">
        <f t="shared" si="43"/>
        <v>1</v>
      </c>
      <c r="N287">
        <f t="shared" si="44"/>
        <v>1</v>
      </c>
      <c r="O287">
        <f t="shared" si="45"/>
        <v>1</v>
      </c>
    </row>
    <row r="288" spans="1:15" x14ac:dyDescent="0.3">
      <c r="A288">
        <v>109</v>
      </c>
      <c r="B288">
        <v>0.57066560869167149</v>
      </c>
      <c r="C288">
        <v>3.671376689962462E-2</v>
      </c>
      <c r="D288" s="4">
        <f>-LN(B288)/D$3</f>
        <v>0.779099812331144</v>
      </c>
      <c r="E288" s="4">
        <f t="shared" si="38"/>
        <v>0.20833333333333334</v>
      </c>
      <c r="F288" s="8">
        <v>2</v>
      </c>
      <c r="G288" s="4">
        <v>84.105243508681966</v>
      </c>
      <c r="H288" s="4">
        <f>IF(G288&gt;MAX(I$8:I287),G288,MAX(I$8:I287))</f>
        <v>84.276515117436929</v>
      </c>
      <c r="I288" s="4">
        <f t="shared" si="39"/>
        <v>84.484848450770258</v>
      </c>
      <c r="J288" s="4">
        <f t="shared" si="40"/>
        <v>0.17127160875496372</v>
      </c>
      <c r="K288" s="4">
        <f t="shared" si="41"/>
        <v>0.2083333333333286</v>
      </c>
      <c r="L288">
        <f t="shared" si="42"/>
        <v>281</v>
      </c>
      <c r="M288">
        <f t="shared" si="43"/>
        <v>1</v>
      </c>
      <c r="N288">
        <f t="shared" si="44"/>
        <v>1</v>
      </c>
      <c r="O288">
        <f t="shared" si="45"/>
        <v>1</v>
      </c>
    </row>
    <row r="289" spans="1:15" x14ac:dyDescent="0.3">
      <c r="A289">
        <v>460</v>
      </c>
      <c r="B289">
        <v>0.60567033906064027</v>
      </c>
      <c r="C289">
        <v>0.85934018982512894</v>
      </c>
      <c r="D289" s="4">
        <f>-LN(B289)/F$3</f>
        <v>0.2089247649504988</v>
      </c>
      <c r="E289" s="4">
        <f t="shared" si="38"/>
        <v>0.20833333333333334</v>
      </c>
      <c r="F289" s="8">
        <v>3</v>
      </c>
      <c r="G289" s="4">
        <v>84.2424101310054</v>
      </c>
      <c r="H289" s="4">
        <f>IF(G289&gt;MAX(I$8:I288),G289,MAX(I$8:I288))</f>
        <v>84.484848450770258</v>
      </c>
      <c r="I289" s="4">
        <f t="shared" si="39"/>
        <v>84.693181784103587</v>
      </c>
      <c r="J289" s="4">
        <f t="shared" si="40"/>
        <v>0.24243831976485808</v>
      </c>
      <c r="K289" s="4">
        <f t="shared" si="41"/>
        <v>0.2083333333333286</v>
      </c>
      <c r="L289">
        <f t="shared" si="42"/>
        <v>282</v>
      </c>
      <c r="M289">
        <f t="shared" si="43"/>
        <v>1</v>
      </c>
      <c r="N289">
        <f t="shared" si="44"/>
        <v>1</v>
      </c>
      <c r="O289">
        <f t="shared" si="45"/>
        <v>1</v>
      </c>
    </row>
    <row r="290" spans="1:15" x14ac:dyDescent="0.3">
      <c r="A290">
        <v>461</v>
      </c>
      <c r="B290">
        <v>0.96298104800561546</v>
      </c>
      <c r="C290">
        <v>0.66353343302713097</v>
      </c>
      <c r="D290" s="4">
        <f>-LN(B290)/F$3</f>
        <v>1.5717311474160268E-2</v>
      </c>
      <c r="E290" s="4">
        <f t="shared" si="38"/>
        <v>0.20833333333333334</v>
      </c>
      <c r="F290" s="8">
        <v>3</v>
      </c>
      <c r="G290" s="4">
        <v>84.258127442479562</v>
      </c>
      <c r="H290" s="4">
        <f>IF(G290&gt;MAX(I$8:I289),G290,MAX(I$8:I289))</f>
        <v>84.693181784103587</v>
      </c>
      <c r="I290" s="4">
        <f t="shared" si="39"/>
        <v>84.901515117436915</v>
      </c>
      <c r="J290" s="4">
        <f t="shared" si="40"/>
        <v>0.43505434162402423</v>
      </c>
      <c r="K290" s="4">
        <f t="shared" si="41"/>
        <v>0.2083333333333286</v>
      </c>
      <c r="L290">
        <f t="shared" si="42"/>
        <v>283</v>
      </c>
      <c r="M290">
        <f t="shared" si="43"/>
        <v>1</v>
      </c>
      <c r="N290">
        <f t="shared" si="44"/>
        <v>1</v>
      </c>
      <c r="O290">
        <f t="shared" si="45"/>
        <v>1</v>
      </c>
    </row>
    <row r="291" spans="1:15" x14ac:dyDescent="0.3">
      <c r="A291">
        <v>462</v>
      </c>
      <c r="B291">
        <v>0.98226874599444558</v>
      </c>
      <c r="C291">
        <v>4.0192876979888305E-2</v>
      </c>
      <c r="D291" s="4">
        <f>-LN(B291)/F$3</f>
        <v>7.4543066570599038E-3</v>
      </c>
      <c r="E291" s="4">
        <f t="shared" si="38"/>
        <v>0.20833333333333334</v>
      </c>
      <c r="F291" s="8">
        <v>3</v>
      </c>
      <c r="G291" s="4">
        <v>84.265581749136629</v>
      </c>
      <c r="H291" s="4">
        <f>IF(G291&gt;MAX(I$8:I290),G291,MAX(I$8:I290))</f>
        <v>84.901515117436915</v>
      </c>
      <c r="I291" s="4">
        <f t="shared" si="39"/>
        <v>85.109848450770244</v>
      </c>
      <c r="J291" s="4">
        <f t="shared" si="40"/>
        <v>0.63593336830028591</v>
      </c>
      <c r="K291" s="4">
        <f t="shared" si="41"/>
        <v>0.2083333333333286</v>
      </c>
      <c r="L291">
        <f t="shared" si="42"/>
        <v>284</v>
      </c>
      <c r="M291">
        <f t="shared" si="43"/>
        <v>1</v>
      </c>
      <c r="N291">
        <f t="shared" si="44"/>
        <v>1</v>
      </c>
      <c r="O291">
        <f t="shared" si="45"/>
        <v>1</v>
      </c>
    </row>
    <row r="292" spans="1:15" x14ac:dyDescent="0.3">
      <c r="A292">
        <v>110</v>
      </c>
      <c r="B292">
        <v>0.53813287759025852</v>
      </c>
      <c r="C292">
        <v>0.22327341532639547</v>
      </c>
      <c r="D292" s="4">
        <f>-LN(B292)/D$3</f>
        <v>0.86062467353813943</v>
      </c>
      <c r="E292" s="4">
        <f t="shared" si="38"/>
        <v>0.20833333333333334</v>
      </c>
      <c r="F292" s="8">
        <v>2</v>
      </c>
      <c r="G292" s="4">
        <v>84.965868182220106</v>
      </c>
      <c r="H292" s="4">
        <f>IF(G292&gt;MAX(I$8:I291),G292,MAX(I$8:I291))</f>
        <v>85.109848450770244</v>
      </c>
      <c r="I292" s="4">
        <f t="shared" si="39"/>
        <v>85.318181784103572</v>
      </c>
      <c r="J292" s="4">
        <f t="shared" si="40"/>
        <v>0.14398026855013768</v>
      </c>
      <c r="K292" s="4">
        <f t="shared" si="41"/>
        <v>0.2083333333333286</v>
      </c>
      <c r="L292">
        <f t="shared" si="42"/>
        <v>285</v>
      </c>
      <c r="M292">
        <f t="shared" si="43"/>
        <v>1</v>
      </c>
      <c r="N292">
        <f t="shared" si="44"/>
        <v>1</v>
      </c>
      <c r="O292">
        <f t="shared" si="45"/>
        <v>1</v>
      </c>
    </row>
    <row r="293" spans="1:15" x14ac:dyDescent="0.3">
      <c r="A293">
        <v>463</v>
      </c>
      <c r="B293">
        <v>0.10736411633655812</v>
      </c>
      <c r="C293">
        <v>0.32126834925382242</v>
      </c>
      <c r="D293" s="4">
        <f>-LN(B293)/F$3</f>
        <v>0.92980386044078345</v>
      </c>
      <c r="E293" s="4">
        <f t="shared" si="38"/>
        <v>0.20833333333333334</v>
      </c>
      <c r="F293" s="8">
        <v>3</v>
      </c>
      <c r="G293" s="4">
        <v>85.195385609577414</v>
      </c>
      <c r="H293" s="4">
        <f>IF(G293&gt;MAX(I$8:I292),G293,MAX(I$8:I292))</f>
        <v>85.318181784103572</v>
      </c>
      <c r="I293" s="4">
        <f t="shared" si="39"/>
        <v>85.526515117436901</v>
      </c>
      <c r="J293" s="4">
        <f t="shared" si="40"/>
        <v>0.1227961745261581</v>
      </c>
      <c r="K293" s="4">
        <f t="shared" si="41"/>
        <v>0.2083333333333286</v>
      </c>
      <c r="L293">
        <f t="shared" si="42"/>
        <v>286</v>
      </c>
      <c r="M293">
        <f t="shared" si="43"/>
        <v>1</v>
      </c>
      <c r="N293">
        <f t="shared" si="44"/>
        <v>1</v>
      </c>
      <c r="O293">
        <f t="shared" si="45"/>
        <v>1</v>
      </c>
    </row>
    <row r="294" spans="1:15" x14ac:dyDescent="0.3">
      <c r="A294">
        <v>111</v>
      </c>
      <c r="B294">
        <v>0.63093966490676601</v>
      </c>
      <c r="C294">
        <v>0.12939848017822811</v>
      </c>
      <c r="D294" s="4">
        <f>-LN(B294)/D$3</f>
        <v>0.63964588781521348</v>
      </c>
      <c r="E294" s="4">
        <f t="shared" si="38"/>
        <v>0.20833333333333334</v>
      </c>
      <c r="F294" s="8">
        <v>2</v>
      </c>
      <c r="G294" s="4">
        <v>85.605514070035326</v>
      </c>
      <c r="H294" s="4">
        <f>IF(G294&gt;MAX(I$8:I293),G294,MAX(I$8:I293))</f>
        <v>85.605514070035326</v>
      </c>
      <c r="I294" s="4">
        <f t="shared" si="39"/>
        <v>85.813847403368655</v>
      </c>
      <c r="J294" s="4">
        <f t="shared" si="40"/>
        <v>0</v>
      </c>
      <c r="K294" s="4">
        <f t="shared" si="41"/>
        <v>0.2083333333333286</v>
      </c>
      <c r="L294">
        <f t="shared" si="42"/>
        <v>287</v>
      </c>
      <c r="M294">
        <f t="shared" si="43"/>
        <v>1</v>
      </c>
      <c r="N294">
        <f t="shared" si="44"/>
        <v>1</v>
      </c>
      <c r="O294">
        <f t="shared" si="45"/>
        <v>1</v>
      </c>
    </row>
    <row r="295" spans="1:15" x14ac:dyDescent="0.3">
      <c r="A295">
        <v>464</v>
      </c>
      <c r="B295">
        <v>0.31339457380901514</v>
      </c>
      <c r="C295">
        <v>0.40818506424146245</v>
      </c>
      <c r="D295" s="4">
        <f>-LN(B295)/F$3</f>
        <v>0.48345510964878707</v>
      </c>
      <c r="E295" s="4">
        <f t="shared" si="38"/>
        <v>0.20833333333333334</v>
      </c>
      <c r="F295" s="8">
        <v>3</v>
      </c>
      <c r="G295" s="4">
        <v>85.678840719226201</v>
      </c>
      <c r="H295" s="4">
        <f>IF(G295&gt;MAX(I$8:I294),G295,MAX(I$8:I294))</f>
        <v>85.813847403368655</v>
      </c>
      <c r="I295" s="4">
        <f t="shared" si="39"/>
        <v>86.022180736701984</v>
      </c>
      <c r="J295" s="4">
        <f t="shared" si="40"/>
        <v>0.13500668414245354</v>
      </c>
      <c r="K295" s="4">
        <f t="shared" si="41"/>
        <v>0.2083333333333286</v>
      </c>
      <c r="L295">
        <f t="shared" si="42"/>
        <v>288</v>
      </c>
      <c r="M295">
        <f t="shared" si="43"/>
        <v>1</v>
      </c>
      <c r="N295">
        <f t="shared" si="44"/>
        <v>1</v>
      </c>
      <c r="O295">
        <f t="shared" si="45"/>
        <v>1</v>
      </c>
    </row>
    <row r="296" spans="1:15" x14ac:dyDescent="0.3">
      <c r="A296">
        <v>465</v>
      </c>
      <c r="B296">
        <v>6.0029908139286478E-2</v>
      </c>
      <c r="C296">
        <v>0.36640522476882231</v>
      </c>
      <c r="D296" s="4">
        <f>-LN(B296)/F$3</f>
        <v>1.1720468216526354</v>
      </c>
      <c r="E296" s="4">
        <f t="shared" si="38"/>
        <v>0.20833333333333334</v>
      </c>
      <c r="F296" s="8">
        <v>3</v>
      </c>
      <c r="G296" s="4">
        <v>86.85088754087883</v>
      </c>
      <c r="H296" s="4">
        <f>IF(G296&gt;MAX(I$8:I295),G296,MAX(I$8:I295))</f>
        <v>86.85088754087883</v>
      </c>
      <c r="I296" s="4">
        <f t="shared" si="39"/>
        <v>87.059220874212158</v>
      </c>
      <c r="J296" s="4">
        <f t="shared" si="40"/>
        <v>0</v>
      </c>
      <c r="K296" s="4">
        <f t="shared" si="41"/>
        <v>0.2083333333333286</v>
      </c>
      <c r="L296">
        <f t="shared" si="42"/>
        <v>289</v>
      </c>
      <c r="M296">
        <f t="shared" si="43"/>
        <v>1</v>
      </c>
      <c r="N296">
        <f t="shared" si="44"/>
        <v>1</v>
      </c>
      <c r="O296">
        <f t="shared" si="45"/>
        <v>1</v>
      </c>
    </row>
    <row r="297" spans="1:15" x14ac:dyDescent="0.3">
      <c r="A297">
        <v>466</v>
      </c>
      <c r="B297">
        <v>0.89928891872920924</v>
      </c>
      <c r="C297">
        <v>0.30722983489486372</v>
      </c>
      <c r="D297" s="4">
        <f>-LN(B297)/F$3</f>
        <v>4.4229549268561194E-2</v>
      </c>
      <c r="E297" s="4">
        <f t="shared" si="38"/>
        <v>0.20833333333333334</v>
      </c>
      <c r="F297" s="8">
        <v>3</v>
      </c>
      <c r="G297" s="4">
        <v>86.895117090147394</v>
      </c>
      <c r="H297" s="4">
        <f>IF(G297&gt;MAX(I$8:I296),G297,MAX(I$8:I296))</f>
        <v>87.059220874212158</v>
      </c>
      <c r="I297" s="4">
        <f t="shared" si="39"/>
        <v>87.267554207545487</v>
      </c>
      <c r="J297" s="4">
        <f t="shared" si="40"/>
        <v>0.16410378406476411</v>
      </c>
      <c r="K297" s="4">
        <f t="shared" si="41"/>
        <v>0.2083333333333286</v>
      </c>
      <c r="L297">
        <f t="shared" si="42"/>
        <v>290</v>
      </c>
      <c r="M297">
        <f t="shared" si="43"/>
        <v>1</v>
      </c>
      <c r="N297">
        <f t="shared" si="44"/>
        <v>1</v>
      </c>
      <c r="O297">
        <f t="shared" si="45"/>
        <v>1</v>
      </c>
    </row>
    <row r="298" spans="1:15" x14ac:dyDescent="0.3">
      <c r="A298">
        <v>467</v>
      </c>
      <c r="B298">
        <v>0.12414929654835657</v>
      </c>
      <c r="C298">
        <v>0.12161626026184881</v>
      </c>
      <c r="D298" s="4">
        <f>-LN(B298)/F$3</f>
        <v>0.86927934716122224</v>
      </c>
      <c r="E298" s="4">
        <f t="shared" si="38"/>
        <v>0.20833333333333334</v>
      </c>
      <c r="F298" s="8">
        <v>3</v>
      </c>
      <c r="G298" s="4">
        <v>87.764396437308619</v>
      </c>
      <c r="H298" s="4">
        <f>IF(G298&gt;MAX(I$8:I297),G298,MAX(I$8:I297))</f>
        <v>87.764396437308619</v>
      </c>
      <c r="I298" s="4">
        <f t="shared" si="39"/>
        <v>87.972729770641948</v>
      </c>
      <c r="J298" s="4">
        <f t="shared" si="40"/>
        <v>0</v>
      </c>
      <c r="K298" s="4">
        <f t="shared" si="41"/>
        <v>0.2083333333333286</v>
      </c>
      <c r="L298">
        <f t="shared" si="42"/>
        <v>291</v>
      </c>
      <c r="M298">
        <f t="shared" si="43"/>
        <v>1</v>
      </c>
      <c r="N298">
        <f t="shared" si="44"/>
        <v>1</v>
      </c>
      <c r="O298">
        <f t="shared" si="45"/>
        <v>1</v>
      </c>
    </row>
    <row r="299" spans="1:15" x14ac:dyDescent="0.3">
      <c r="A299">
        <v>468</v>
      </c>
      <c r="B299">
        <v>0.78167058320871607</v>
      </c>
      <c r="C299">
        <v>1.718192083498642E-2</v>
      </c>
      <c r="D299" s="4">
        <f>-LN(B299)/F$3</f>
        <v>0.10263411511702658</v>
      </c>
      <c r="E299" s="4">
        <f t="shared" si="38"/>
        <v>0.20833333333333334</v>
      </c>
      <c r="F299" s="8">
        <v>3</v>
      </c>
      <c r="G299" s="4">
        <v>87.867030552425646</v>
      </c>
      <c r="H299" s="4">
        <f>IF(G299&gt;MAX(I$8:I298),G299,MAX(I$8:I298))</f>
        <v>87.972729770641948</v>
      </c>
      <c r="I299" s="4">
        <f t="shared" si="39"/>
        <v>88.181063103975276</v>
      </c>
      <c r="J299" s="4">
        <f t="shared" si="40"/>
        <v>0.10569921821630146</v>
      </c>
      <c r="K299" s="4">
        <f t="shared" si="41"/>
        <v>0.2083333333333286</v>
      </c>
      <c r="L299">
        <f t="shared" si="42"/>
        <v>292</v>
      </c>
      <c r="M299">
        <f t="shared" si="43"/>
        <v>1</v>
      </c>
      <c r="N299">
        <f t="shared" si="44"/>
        <v>1</v>
      </c>
      <c r="O299">
        <f t="shared" si="45"/>
        <v>1</v>
      </c>
    </row>
    <row r="300" spans="1:15" x14ac:dyDescent="0.3">
      <c r="A300">
        <v>112</v>
      </c>
      <c r="B300">
        <v>0.18478957487716299</v>
      </c>
      <c r="C300">
        <v>0.11481063264870144</v>
      </c>
      <c r="D300" s="4">
        <f>-LN(B300)/D$3</f>
        <v>2.3451910199558212</v>
      </c>
      <c r="E300" s="4">
        <f t="shared" si="38"/>
        <v>0.20833333333333334</v>
      </c>
      <c r="F300" s="8">
        <v>2</v>
      </c>
      <c r="G300" s="4">
        <v>87.950705089991146</v>
      </c>
      <c r="H300" s="4">
        <f>IF(G300&gt;MAX(I$8:I299),G300,MAX(I$8:I299))</f>
        <v>88.181063103975276</v>
      </c>
      <c r="I300" s="4">
        <f t="shared" si="39"/>
        <v>88.389396437308605</v>
      </c>
      <c r="J300" s="4">
        <f t="shared" si="40"/>
        <v>0.23035801398413014</v>
      </c>
      <c r="K300" s="4">
        <f t="shared" si="41"/>
        <v>0.2083333333333286</v>
      </c>
      <c r="L300">
        <f t="shared" si="42"/>
        <v>293</v>
      </c>
      <c r="M300">
        <f t="shared" si="43"/>
        <v>1</v>
      </c>
      <c r="N300">
        <f t="shared" si="44"/>
        <v>1</v>
      </c>
      <c r="O300">
        <f t="shared" si="45"/>
        <v>1</v>
      </c>
    </row>
    <row r="301" spans="1:15" x14ac:dyDescent="0.3">
      <c r="A301">
        <v>469</v>
      </c>
      <c r="B301">
        <v>0.63240455336161383</v>
      </c>
      <c r="C301">
        <v>6.5889461958677939E-2</v>
      </c>
      <c r="D301" s="4">
        <f>-LN(B301)/F$3</f>
        <v>0.19092748897653616</v>
      </c>
      <c r="E301" s="4">
        <f t="shared" si="38"/>
        <v>0.20833333333333334</v>
      </c>
      <c r="F301" s="8">
        <v>3</v>
      </c>
      <c r="G301" s="4">
        <v>88.057958041402188</v>
      </c>
      <c r="H301" s="4">
        <f>IF(G301&gt;MAX(I$8:I300),G301,MAX(I$8:I300))</f>
        <v>88.389396437308605</v>
      </c>
      <c r="I301" s="4">
        <f t="shared" si="39"/>
        <v>88.597729770641934</v>
      </c>
      <c r="J301" s="4">
        <f t="shared" si="40"/>
        <v>0.33143839590641733</v>
      </c>
      <c r="K301" s="4">
        <f t="shared" si="41"/>
        <v>0.2083333333333286</v>
      </c>
      <c r="L301">
        <f t="shared" si="42"/>
        <v>294</v>
      </c>
      <c r="M301">
        <f t="shared" si="43"/>
        <v>1</v>
      </c>
      <c r="N301">
        <f t="shared" si="44"/>
        <v>1</v>
      </c>
      <c r="O301">
        <f t="shared" si="45"/>
        <v>1</v>
      </c>
    </row>
    <row r="302" spans="1:15" x14ac:dyDescent="0.3">
      <c r="A302">
        <v>470</v>
      </c>
      <c r="B302">
        <v>0.65105136265144814</v>
      </c>
      <c r="C302">
        <v>0.9591967528305918</v>
      </c>
      <c r="D302" s="4">
        <f>-LN(B302)/F$3</f>
        <v>0.17881947575156509</v>
      </c>
      <c r="E302" s="4">
        <f t="shared" si="38"/>
        <v>0.20833333333333334</v>
      </c>
      <c r="F302" s="8">
        <v>3</v>
      </c>
      <c r="G302" s="4">
        <v>88.236777517153755</v>
      </c>
      <c r="H302" s="4">
        <f>IF(G302&gt;MAX(I$8:I301),G302,MAX(I$8:I301))</f>
        <v>88.597729770641934</v>
      </c>
      <c r="I302" s="4">
        <f t="shared" si="39"/>
        <v>88.806063103975262</v>
      </c>
      <c r="J302" s="4">
        <f t="shared" si="40"/>
        <v>0.36095225348817905</v>
      </c>
      <c r="K302" s="4">
        <f t="shared" si="41"/>
        <v>0.2083333333333286</v>
      </c>
      <c r="L302">
        <f t="shared" si="42"/>
        <v>295</v>
      </c>
      <c r="M302">
        <f t="shared" si="43"/>
        <v>1</v>
      </c>
      <c r="N302">
        <f t="shared" si="44"/>
        <v>1</v>
      </c>
      <c r="O302">
        <f t="shared" si="45"/>
        <v>1</v>
      </c>
    </row>
    <row r="303" spans="1:15" x14ac:dyDescent="0.3">
      <c r="A303">
        <v>471</v>
      </c>
      <c r="B303">
        <v>0.26102481154820401</v>
      </c>
      <c r="C303">
        <v>0.92422254097109902</v>
      </c>
      <c r="D303" s="4">
        <f>-LN(B303)/F$3</f>
        <v>0.55964158865608427</v>
      </c>
      <c r="E303" s="4">
        <f t="shared" si="38"/>
        <v>0.20833333333333334</v>
      </c>
      <c r="F303" s="8">
        <v>3</v>
      </c>
      <c r="G303" s="4">
        <v>88.796419105809832</v>
      </c>
      <c r="H303" s="4">
        <f>IF(G303&gt;MAX(I$8:I302),G303,MAX(I$8:I302))</f>
        <v>88.806063103975262</v>
      </c>
      <c r="I303" s="4">
        <f t="shared" si="39"/>
        <v>89.014396437308591</v>
      </c>
      <c r="J303" s="4">
        <f t="shared" si="40"/>
        <v>9.6439981654299345E-3</v>
      </c>
      <c r="K303" s="4">
        <f t="shared" si="41"/>
        <v>0.2083333333333286</v>
      </c>
      <c r="L303">
        <f t="shared" si="42"/>
        <v>296</v>
      </c>
      <c r="M303">
        <f t="shared" si="43"/>
        <v>1</v>
      </c>
      <c r="N303">
        <f t="shared" si="44"/>
        <v>1</v>
      </c>
      <c r="O303">
        <f t="shared" si="45"/>
        <v>1</v>
      </c>
    </row>
    <row r="304" spans="1:15" x14ac:dyDescent="0.3">
      <c r="A304">
        <v>472</v>
      </c>
      <c r="B304">
        <v>0.79808954130680254</v>
      </c>
      <c r="C304">
        <v>0.30509353923154392</v>
      </c>
      <c r="D304" s="4">
        <f>-LN(B304)/F$3</f>
        <v>9.3972700281540922E-2</v>
      </c>
      <c r="E304" s="4">
        <f t="shared" si="38"/>
        <v>0.20833333333333334</v>
      </c>
      <c r="F304" s="8">
        <v>3</v>
      </c>
      <c r="G304" s="4">
        <v>88.890391806091372</v>
      </c>
      <c r="H304" s="4">
        <f>IF(G304&gt;MAX(I$8:I303),G304,MAX(I$8:I303))</f>
        <v>89.014396437308591</v>
      </c>
      <c r="I304" s="4">
        <f t="shared" si="39"/>
        <v>89.222729770641919</v>
      </c>
      <c r="J304" s="4">
        <f t="shared" si="40"/>
        <v>0.12400463121721828</v>
      </c>
      <c r="K304" s="4">
        <f t="shared" si="41"/>
        <v>0.2083333333333286</v>
      </c>
      <c r="L304">
        <f t="shared" si="42"/>
        <v>297</v>
      </c>
      <c r="M304">
        <f t="shared" si="43"/>
        <v>1</v>
      </c>
      <c r="N304">
        <f t="shared" si="44"/>
        <v>1</v>
      </c>
      <c r="O304">
        <f t="shared" si="45"/>
        <v>1</v>
      </c>
    </row>
    <row r="305" spans="1:15" x14ac:dyDescent="0.3">
      <c r="A305">
        <v>20</v>
      </c>
      <c r="B305">
        <v>2.2858363597521896E-2</v>
      </c>
      <c r="C305">
        <v>5.2186651203955201E-2</v>
      </c>
      <c r="D305" s="4">
        <f>-LN(B305)/B$3</f>
        <v>15.743492528492352</v>
      </c>
      <c r="E305" s="4">
        <f t="shared" si="38"/>
        <v>0.20833333333333334</v>
      </c>
      <c r="F305" s="8">
        <v>1</v>
      </c>
      <c r="G305" s="4">
        <v>88.980688080085827</v>
      </c>
      <c r="H305" s="4">
        <f>IF(G305&gt;MAX(I$8:I304),G305,MAX(I$8:I304))</f>
        <v>89.222729770641919</v>
      </c>
      <c r="I305" s="4">
        <f t="shared" si="39"/>
        <v>89.431063103975248</v>
      </c>
      <c r="J305" s="4">
        <f t="shared" si="40"/>
        <v>0.2420416905560927</v>
      </c>
      <c r="K305" s="4">
        <f t="shared" si="41"/>
        <v>0.2083333333333286</v>
      </c>
      <c r="L305">
        <f t="shared" si="42"/>
        <v>298</v>
      </c>
      <c r="M305">
        <f t="shared" si="43"/>
        <v>1</v>
      </c>
      <c r="N305">
        <f t="shared" si="44"/>
        <v>1</v>
      </c>
      <c r="O305">
        <f t="shared" si="45"/>
        <v>1</v>
      </c>
    </row>
    <row r="306" spans="1:15" x14ac:dyDescent="0.3">
      <c r="A306">
        <v>473</v>
      </c>
      <c r="B306">
        <v>0.49147007660145881</v>
      </c>
      <c r="C306">
        <v>0.2032532731101413</v>
      </c>
      <c r="D306" s="4">
        <f>-LN(B306)/F$3</f>
        <v>0.29598092626489853</v>
      </c>
      <c r="E306" s="4">
        <f t="shared" si="38"/>
        <v>0.20833333333333334</v>
      </c>
      <c r="F306" s="8">
        <v>3</v>
      </c>
      <c r="G306" s="4">
        <v>89.186372732356276</v>
      </c>
      <c r="H306" s="4">
        <f>IF(G306&gt;MAX(I$8:I305),G306,MAX(I$8:I305))</f>
        <v>89.431063103975248</v>
      </c>
      <c r="I306" s="4">
        <f t="shared" si="39"/>
        <v>89.639396437308577</v>
      </c>
      <c r="J306" s="4">
        <f t="shared" si="40"/>
        <v>0.24469037161897234</v>
      </c>
      <c r="K306" s="4">
        <f t="shared" si="41"/>
        <v>0.2083333333333286</v>
      </c>
      <c r="L306">
        <f t="shared" si="42"/>
        <v>299</v>
      </c>
      <c r="M306">
        <f t="shared" si="43"/>
        <v>1</v>
      </c>
      <c r="N306">
        <f t="shared" si="44"/>
        <v>1</v>
      </c>
      <c r="O306">
        <f t="shared" si="45"/>
        <v>1</v>
      </c>
    </row>
    <row r="307" spans="1:15" x14ac:dyDescent="0.3">
      <c r="A307">
        <v>474</v>
      </c>
      <c r="B307">
        <v>0.78038880581072423</v>
      </c>
      <c r="C307">
        <v>0.28031250953703424</v>
      </c>
      <c r="D307" s="4">
        <f>-LN(B307)/F$3</f>
        <v>0.10331792271032836</v>
      </c>
      <c r="E307" s="4">
        <f t="shared" si="38"/>
        <v>0.20833333333333334</v>
      </c>
      <c r="F307" s="8">
        <v>3</v>
      </c>
      <c r="G307" s="4">
        <v>89.289690655066607</v>
      </c>
      <c r="H307" s="4">
        <f>IF(G307&gt;MAX(I$8:I306),G307,MAX(I$8:I306))</f>
        <v>89.639396437308577</v>
      </c>
      <c r="I307" s="4">
        <f t="shared" si="39"/>
        <v>89.847729770641905</v>
      </c>
      <c r="J307" s="4">
        <f t="shared" si="40"/>
        <v>0.34970578224196913</v>
      </c>
      <c r="K307" s="4">
        <f t="shared" si="41"/>
        <v>0.2083333333333286</v>
      </c>
      <c r="L307">
        <f t="shared" si="42"/>
        <v>300</v>
      </c>
      <c r="M307">
        <f t="shared" si="43"/>
        <v>1</v>
      </c>
      <c r="N307">
        <f t="shared" si="44"/>
        <v>1</v>
      </c>
      <c r="O307">
        <f t="shared" si="45"/>
        <v>1</v>
      </c>
    </row>
    <row r="308" spans="1:15" x14ac:dyDescent="0.3">
      <c r="A308">
        <v>475</v>
      </c>
      <c r="B308">
        <v>0.45829645680104986</v>
      </c>
      <c r="C308">
        <v>0.55232398449659714</v>
      </c>
      <c r="D308" s="4">
        <f>-LN(B308)/F$3</f>
        <v>0.32509959111462633</v>
      </c>
      <c r="E308" s="4">
        <f t="shared" si="38"/>
        <v>0.20833333333333334</v>
      </c>
      <c r="F308" s="8">
        <v>3</v>
      </c>
      <c r="G308" s="4">
        <v>89.614790246181229</v>
      </c>
      <c r="H308" s="4">
        <f>IF(G308&gt;MAX(I$8:I307),G308,MAX(I$8:I307))</f>
        <v>89.847729770641905</v>
      </c>
      <c r="I308" s="4">
        <f t="shared" si="39"/>
        <v>90.056063103975234</v>
      </c>
      <c r="J308" s="4">
        <f t="shared" si="40"/>
        <v>0.23293952446067578</v>
      </c>
      <c r="K308" s="4">
        <f t="shared" si="41"/>
        <v>0.2083333333333286</v>
      </c>
      <c r="L308">
        <f t="shared" si="42"/>
        <v>301</v>
      </c>
      <c r="M308">
        <f t="shared" si="43"/>
        <v>1</v>
      </c>
      <c r="N308">
        <f t="shared" si="44"/>
        <v>1</v>
      </c>
      <c r="O308">
        <f t="shared" si="45"/>
        <v>1</v>
      </c>
    </row>
    <row r="309" spans="1:15" x14ac:dyDescent="0.3">
      <c r="A309">
        <v>476</v>
      </c>
      <c r="B309">
        <v>0.33518478957487718</v>
      </c>
      <c r="C309">
        <v>0.27307962279122289</v>
      </c>
      <c r="D309" s="4">
        <f>-LN(B309)/F$3</f>
        <v>0.45544720356959917</v>
      </c>
      <c r="E309" s="4">
        <f t="shared" si="38"/>
        <v>0.20833333333333334</v>
      </c>
      <c r="F309" s="8">
        <v>3</v>
      </c>
      <c r="G309" s="4">
        <v>90.070237449750834</v>
      </c>
      <c r="H309" s="4">
        <f>IF(G309&gt;MAX(I$8:I308),G309,MAX(I$8:I308))</f>
        <v>90.070237449750834</v>
      </c>
      <c r="I309" s="4">
        <f t="shared" si="39"/>
        <v>90.278570783084163</v>
      </c>
      <c r="J309" s="4">
        <f t="shared" si="40"/>
        <v>0</v>
      </c>
      <c r="K309" s="4">
        <f t="shared" si="41"/>
        <v>0.2083333333333286</v>
      </c>
      <c r="L309">
        <f t="shared" si="42"/>
        <v>302</v>
      </c>
      <c r="M309">
        <f t="shared" si="43"/>
        <v>1</v>
      </c>
      <c r="N309">
        <f t="shared" si="44"/>
        <v>1</v>
      </c>
      <c r="O309">
        <f t="shared" si="45"/>
        <v>1</v>
      </c>
    </row>
    <row r="310" spans="1:15" x14ac:dyDescent="0.3">
      <c r="A310">
        <v>477</v>
      </c>
      <c r="B310">
        <v>0.83935056611835079</v>
      </c>
      <c r="C310">
        <v>0.86123233741264071</v>
      </c>
      <c r="D310" s="4">
        <f>-LN(B310)/F$3</f>
        <v>7.2969509059004498E-2</v>
      </c>
      <c r="E310" s="4">
        <f t="shared" si="38"/>
        <v>0.20833333333333334</v>
      </c>
      <c r="F310" s="8">
        <v>3</v>
      </c>
      <c r="G310" s="4">
        <v>90.143206958809841</v>
      </c>
      <c r="H310" s="4">
        <f>IF(G310&gt;MAX(I$8:I309),G310,MAX(I$8:I309))</f>
        <v>90.278570783084163</v>
      </c>
      <c r="I310" s="4">
        <f t="shared" si="39"/>
        <v>90.486904116417492</v>
      </c>
      <c r="J310" s="4">
        <f t="shared" si="40"/>
        <v>0.13536382427432159</v>
      </c>
      <c r="K310" s="4">
        <f t="shared" si="41"/>
        <v>0.2083333333333286</v>
      </c>
      <c r="L310">
        <f t="shared" si="42"/>
        <v>303</v>
      </c>
      <c r="M310">
        <f t="shared" si="43"/>
        <v>1</v>
      </c>
      <c r="N310">
        <f t="shared" si="44"/>
        <v>1</v>
      </c>
      <c r="O310">
        <f t="shared" si="45"/>
        <v>1</v>
      </c>
    </row>
    <row r="311" spans="1:15" x14ac:dyDescent="0.3">
      <c r="A311">
        <v>478</v>
      </c>
      <c r="B311">
        <v>0.8222602008117923</v>
      </c>
      <c r="C311">
        <v>0.26294747764519183</v>
      </c>
      <c r="D311" s="4">
        <f>-LN(B311)/F$3</f>
        <v>8.1540995006801884E-2</v>
      </c>
      <c r="E311" s="4">
        <f t="shared" si="38"/>
        <v>0.20833333333333334</v>
      </c>
      <c r="F311" s="8">
        <v>3</v>
      </c>
      <c r="G311" s="4">
        <v>90.224747953816646</v>
      </c>
      <c r="H311" s="4">
        <f>IF(G311&gt;MAX(I$8:I310),G311,MAX(I$8:I310))</f>
        <v>90.486904116417492</v>
      </c>
      <c r="I311" s="4">
        <f t="shared" si="39"/>
        <v>90.69523744975082</v>
      </c>
      <c r="J311" s="4">
        <f t="shared" si="40"/>
        <v>0.26215616260084573</v>
      </c>
      <c r="K311" s="4">
        <f t="shared" si="41"/>
        <v>0.2083333333333286</v>
      </c>
      <c r="L311">
        <f t="shared" si="42"/>
        <v>304</v>
      </c>
      <c r="M311">
        <f t="shared" si="43"/>
        <v>1</v>
      </c>
      <c r="N311">
        <f t="shared" si="44"/>
        <v>1</v>
      </c>
      <c r="O311">
        <f t="shared" si="45"/>
        <v>1</v>
      </c>
    </row>
    <row r="312" spans="1:15" x14ac:dyDescent="0.3">
      <c r="A312">
        <v>479</v>
      </c>
      <c r="B312">
        <v>0.18781090731528671</v>
      </c>
      <c r="C312">
        <v>0.80693990905484181</v>
      </c>
      <c r="D312" s="4">
        <f>-LN(B312)/F$3</f>
        <v>0.69679984769724868</v>
      </c>
      <c r="E312" s="4">
        <f t="shared" si="38"/>
        <v>0.20833333333333334</v>
      </c>
      <c r="F312" s="8">
        <v>3</v>
      </c>
      <c r="G312" s="4">
        <v>90.921547801513896</v>
      </c>
      <c r="H312" s="4">
        <f>IF(G312&gt;MAX(I$8:I311),G312,MAX(I$8:I311))</f>
        <v>90.921547801513896</v>
      </c>
      <c r="I312" s="4">
        <f t="shared" si="39"/>
        <v>91.129881134847224</v>
      </c>
      <c r="J312" s="4">
        <f t="shared" si="40"/>
        <v>0</v>
      </c>
      <c r="K312" s="4">
        <f t="shared" si="41"/>
        <v>0.2083333333333286</v>
      </c>
      <c r="L312">
        <f t="shared" si="42"/>
        <v>305</v>
      </c>
      <c r="M312">
        <f t="shared" si="43"/>
        <v>1</v>
      </c>
      <c r="N312">
        <f t="shared" si="44"/>
        <v>1</v>
      </c>
      <c r="O312">
        <f t="shared" si="45"/>
        <v>1</v>
      </c>
    </row>
    <row r="313" spans="1:15" x14ac:dyDescent="0.3">
      <c r="A313">
        <v>480</v>
      </c>
      <c r="B313">
        <v>0.24726096377452925</v>
      </c>
      <c r="C313">
        <v>0.68489638966032895</v>
      </c>
      <c r="D313" s="4">
        <f>-LN(B313)/F$3</f>
        <v>0.58221290274697846</v>
      </c>
      <c r="E313" s="4">
        <f t="shared" si="38"/>
        <v>0.20833333333333334</v>
      </c>
      <c r="F313" s="8">
        <v>3</v>
      </c>
      <c r="G313" s="4">
        <v>91.50376070426087</v>
      </c>
      <c r="H313" s="4">
        <f>IF(G313&gt;MAX(I$8:I312),G313,MAX(I$8:I312))</f>
        <v>91.50376070426087</v>
      </c>
      <c r="I313" s="4">
        <f t="shared" si="39"/>
        <v>91.712094037594198</v>
      </c>
      <c r="J313" s="4">
        <f t="shared" si="40"/>
        <v>0</v>
      </c>
      <c r="K313" s="4">
        <f t="shared" si="41"/>
        <v>0.2083333333333286</v>
      </c>
      <c r="L313">
        <f t="shared" si="42"/>
        <v>306</v>
      </c>
      <c r="M313">
        <f t="shared" si="43"/>
        <v>1</v>
      </c>
      <c r="N313">
        <f t="shared" si="44"/>
        <v>1</v>
      </c>
      <c r="O313">
        <f t="shared" si="45"/>
        <v>1</v>
      </c>
    </row>
    <row r="314" spans="1:15" x14ac:dyDescent="0.3">
      <c r="A314">
        <v>113</v>
      </c>
      <c r="B314">
        <v>7.2664571062349317E-2</v>
      </c>
      <c r="C314">
        <v>0.24408703878902555</v>
      </c>
      <c r="D314" s="4">
        <f>-LN(B314)/D$3</f>
        <v>3.6415296442618348</v>
      </c>
      <c r="E314" s="4">
        <f t="shared" si="38"/>
        <v>0.20833333333333334</v>
      </c>
      <c r="F314" s="8">
        <v>2</v>
      </c>
      <c r="G314" s="4">
        <v>91.592234734252983</v>
      </c>
      <c r="H314" s="4">
        <f>IF(G314&gt;MAX(I$8:I313),G314,MAX(I$8:I313))</f>
        <v>91.712094037594198</v>
      </c>
      <c r="I314" s="4">
        <f t="shared" si="39"/>
        <v>91.920427370927527</v>
      </c>
      <c r="J314" s="4">
        <f t="shared" si="40"/>
        <v>0.1198593033412152</v>
      </c>
      <c r="K314" s="4">
        <f t="shared" si="41"/>
        <v>0.2083333333333286</v>
      </c>
      <c r="L314">
        <f t="shared" si="42"/>
        <v>307</v>
      </c>
      <c r="M314">
        <f t="shared" si="43"/>
        <v>1</v>
      </c>
      <c r="N314">
        <f t="shared" si="44"/>
        <v>1</v>
      </c>
      <c r="O314">
        <f t="shared" si="45"/>
        <v>1</v>
      </c>
    </row>
    <row r="315" spans="1:15" x14ac:dyDescent="0.3">
      <c r="A315">
        <v>481</v>
      </c>
      <c r="B315">
        <v>0.80297250282296218</v>
      </c>
      <c r="C315">
        <v>0.74925992614520709</v>
      </c>
      <c r="D315" s="4">
        <f>-LN(B315)/F$3</f>
        <v>9.1431170283960542E-2</v>
      </c>
      <c r="E315" s="4">
        <f t="shared" si="38"/>
        <v>0.20833333333333334</v>
      </c>
      <c r="F315" s="8">
        <v>3</v>
      </c>
      <c r="G315" s="4">
        <v>91.595191874544824</v>
      </c>
      <c r="H315" s="4">
        <f>IF(G315&gt;MAX(I$8:I314),G315,MAX(I$8:I314))</f>
        <v>91.920427370927527</v>
      </c>
      <c r="I315" s="4">
        <f t="shared" si="39"/>
        <v>92.128760704260856</v>
      </c>
      <c r="J315" s="4">
        <f t="shared" si="40"/>
        <v>0.3252354963827031</v>
      </c>
      <c r="K315" s="4">
        <f t="shared" si="41"/>
        <v>0.2083333333333286</v>
      </c>
      <c r="L315">
        <f t="shared" si="42"/>
        <v>308</v>
      </c>
      <c r="M315">
        <f t="shared" si="43"/>
        <v>1</v>
      </c>
      <c r="N315">
        <f t="shared" si="44"/>
        <v>1</v>
      </c>
      <c r="O315">
        <f t="shared" si="45"/>
        <v>1</v>
      </c>
    </row>
    <row r="316" spans="1:15" x14ac:dyDescent="0.3">
      <c r="A316">
        <v>482</v>
      </c>
      <c r="B316">
        <v>0.82570879238257999</v>
      </c>
      <c r="C316">
        <v>0.27741325113681448</v>
      </c>
      <c r="D316" s="4">
        <f>-LN(B316)/F$3</f>
        <v>7.9797133007092666E-2</v>
      </c>
      <c r="E316" s="4">
        <f t="shared" si="38"/>
        <v>0.20833333333333334</v>
      </c>
      <c r="F316" s="8">
        <v>3</v>
      </c>
      <c r="G316" s="4">
        <v>91.674989007551915</v>
      </c>
      <c r="H316" s="4">
        <f>IF(G316&gt;MAX(I$8:I315),G316,MAX(I$8:I315))</f>
        <v>92.128760704260856</v>
      </c>
      <c r="I316" s="4">
        <f t="shared" si="39"/>
        <v>92.337094037594184</v>
      </c>
      <c r="J316" s="4">
        <f t="shared" si="40"/>
        <v>0.45377169670894091</v>
      </c>
      <c r="K316" s="4">
        <f t="shared" si="41"/>
        <v>0.2083333333333286</v>
      </c>
      <c r="L316">
        <f t="shared" si="42"/>
        <v>309</v>
      </c>
      <c r="M316">
        <f t="shared" si="43"/>
        <v>1</v>
      </c>
      <c r="N316">
        <f t="shared" si="44"/>
        <v>1</v>
      </c>
      <c r="O316">
        <f t="shared" si="45"/>
        <v>1</v>
      </c>
    </row>
    <row r="317" spans="1:15" x14ac:dyDescent="0.3">
      <c r="A317">
        <v>483</v>
      </c>
      <c r="B317">
        <v>0.51185644093142491</v>
      </c>
      <c r="C317">
        <v>0.58146916104617452</v>
      </c>
      <c r="D317" s="4">
        <f>-LN(B317)/F$3</f>
        <v>0.27904628419363775</v>
      </c>
      <c r="E317" s="4">
        <f t="shared" si="38"/>
        <v>0.20833333333333334</v>
      </c>
      <c r="F317" s="8">
        <v>3</v>
      </c>
      <c r="G317" s="4">
        <v>91.954035291745555</v>
      </c>
      <c r="H317" s="4">
        <f>IF(G317&gt;MAX(I$8:I316),G317,MAX(I$8:I316))</f>
        <v>92.337094037594184</v>
      </c>
      <c r="I317" s="4">
        <f t="shared" si="39"/>
        <v>92.545427370927513</v>
      </c>
      <c r="J317" s="4">
        <f t="shared" si="40"/>
        <v>0.3830587458486292</v>
      </c>
      <c r="K317" s="4">
        <f t="shared" si="41"/>
        <v>0.2083333333333286</v>
      </c>
      <c r="L317">
        <f t="shared" si="42"/>
        <v>310</v>
      </c>
      <c r="M317">
        <f t="shared" si="43"/>
        <v>1</v>
      </c>
      <c r="N317">
        <f t="shared" si="44"/>
        <v>1</v>
      </c>
      <c r="O317">
        <f t="shared" si="45"/>
        <v>1</v>
      </c>
    </row>
    <row r="318" spans="1:15" x14ac:dyDescent="0.3">
      <c r="A318">
        <v>484</v>
      </c>
      <c r="B318">
        <v>0.21927549058503984</v>
      </c>
      <c r="C318">
        <v>0.34705648976104009</v>
      </c>
      <c r="D318" s="4">
        <f>-LN(B318)/F$3</f>
        <v>0.63226099660094115</v>
      </c>
      <c r="E318" s="4">
        <f t="shared" si="38"/>
        <v>0.20833333333333334</v>
      </c>
      <c r="F318" s="8">
        <v>3</v>
      </c>
      <c r="G318" s="4">
        <v>92.586296288346503</v>
      </c>
      <c r="H318" s="4">
        <f>IF(G318&gt;MAX(I$8:I317),G318,MAX(I$8:I317))</f>
        <v>92.586296288346503</v>
      </c>
      <c r="I318" s="4">
        <f t="shared" si="39"/>
        <v>92.794629621679832</v>
      </c>
      <c r="J318" s="4">
        <f t="shared" si="40"/>
        <v>0</v>
      </c>
      <c r="K318" s="4">
        <f t="shared" si="41"/>
        <v>0.2083333333333286</v>
      </c>
      <c r="L318">
        <f t="shared" si="42"/>
        <v>311</v>
      </c>
      <c r="M318">
        <f t="shared" si="43"/>
        <v>1</v>
      </c>
      <c r="N318">
        <f t="shared" si="44"/>
        <v>1</v>
      </c>
      <c r="O318">
        <f t="shared" si="45"/>
        <v>1</v>
      </c>
    </row>
    <row r="319" spans="1:15" x14ac:dyDescent="0.3">
      <c r="A319">
        <v>485</v>
      </c>
      <c r="B319">
        <v>0.21286660359508042</v>
      </c>
      <c r="C319">
        <v>0.48713644825586716</v>
      </c>
      <c r="D319" s="4">
        <f>-LN(B319)/F$3</f>
        <v>0.64462065986075723</v>
      </c>
      <c r="E319" s="4">
        <f t="shared" si="38"/>
        <v>0.20833333333333334</v>
      </c>
      <c r="F319" s="8">
        <v>3</v>
      </c>
      <c r="G319" s="4">
        <v>93.230916948207266</v>
      </c>
      <c r="H319" s="4">
        <f>IF(G319&gt;MAX(I$8:I318),G319,MAX(I$8:I318))</f>
        <v>93.230916948207266</v>
      </c>
      <c r="I319" s="4">
        <f t="shared" si="39"/>
        <v>93.439250281540595</v>
      </c>
      <c r="J319" s="4">
        <f t="shared" si="40"/>
        <v>0</v>
      </c>
      <c r="K319" s="4">
        <f t="shared" si="41"/>
        <v>0.2083333333333286</v>
      </c>
      <c r="L319">
        <f t="shared" si="42"/>
        <v>312</v>
      </c>
      <c r="M319">
        <f t="shared" si="43"/>
        <v>1</v>
      </c>
      <c r="N319">
        <f t="shared" si="44"/>
        <v>1</v>
      </c>
      <c r="O319">
        <f t="shared" si="45"/>
        <v>1</v>
      </c>
    </row>
    <row r="320" spans="1:15" x14ac:dyDescent="0.3">
      <c r="A320">
        <v>21</v>
      </c>
      <c r="B320">
        <v>0.35889767143772699</v>
      </c>
      <c r="C320">
        <v>0.42353587450788904</v>
      </c>
      <c r="D320" s="4">
        <f>-LN(B320)/B$3</f>
        <v>4.2696582037615247</v>
      </c>
      <c r="E320" s="4">
        <f t="shared" si="38"/>
        <v>0.20833333333333334</v>
      </c>
      <c r="F320" s="8">
        <v>1</v>
      </c>
      <c r="G320" s="4">
        <v>93.25034628384735</v>
      </c>
      <c r="H320" s="4">
        <f>IF(G320&gt;MAX(I$8:I319),G320,MAX(I$8:I319))</f>
        <v>93.439250281540595</v>
      </c>
      <c r="I320" s="4">
        <f t="shared" si="39"/>
        <v>93.647583614873923</v>
      </c>
      <c r="J320" s="4">
        <f t="shared" si="40"/>
        <v>0.18890399769324517</v>
      </c>
      <c r="K320" s="4">
        <f t="shared" si="41"/>
        <v>0.2083333333333286</v>
      </c>
      <c r="L320">
        <f t="shared" si="42"/>
        <v>313</v>
      </c>
      <c r="M320">
        <f t="shared" si="43"/>
        <v>1</v>
      </c>
      <c r="N320">
        <f t="shared" si="44"/>
        <v>1</v>
      </c>
      <c r="O320">
        <f t="shared" si="45"/>
        <v>1</v>
      </c>
    </row>
    <row r="321" spans="1:15" x14ac:dyDescent="0.3">
      <c r="A321">
        <v>486</v>
      </c>
      <c r="B321">
        <v>0.14365062410351878</v>
      </c>
      <c r="C321">
        <v>0.84560686056093015</v>
      </c>
      <c r="D321" s="4">
        <f>-LN(B321)/F$3</f>
        <v>0.80848797873093403</v>
      </c>
      <c r="E321" s="4">
        <f t="shared" si="38"/>
        <v>0.20833333333333334</v>
      </c>
      <c r="F321" s="8">
        <v>3</v>
      </c>
      <c r="G321" s="4">
        <v>94.039404926938204</v>
      </c>
      <c r="H321" s="4">
        <f>IF(G321&gt;MAX(I$8:I320),G321,MAX(I$8:I320))</f>
        <v>94.039404926938204</v>
      </c>
      <c r="I321" s="4">
        <f t="shared" si="39"/>
        <v>94.247738260271532</v>
      </c>
      <c r="J321" s="4">
        <f t="shared" si="40"/>
        <v>0</v>
      </c>
      <c r="K321" s="4">
        <f t="shared" si="41"/>
        <v>0.2083333333333286</v>
      </c>
      <c r="L321">
        <f t="shared" si="42"/>
        <v>314</v>
      </c>
      <c r="M321">
        <f t="shared" si="43"/>
        <v>1</v>
      </c>
      <c r="N321">
        <f t="shared" si="44"/>
        <v>1</v>
      </c>
      <c r="O321">
        <f t="shared" si="45"/>
        <v>1</v>
      </c>
    </row>
    <row r="322" spans="1:15" x14ac:dyDescent="0.3">
      <c r="A322">
        <v>487</v>
      </c>
      <c r="B322">
        <v>0.33887752922147285</v>
      </c>
      <c r="C322">
        <v>0.66609698782311477</v>
      </c>
      <c r="D322" s="4">
        <f>-LN(B322)/F$3</f>
        <v>0.45088187817033248</v>
      </c>
      <c r="E322" s="4">
        <f t="shared" si="38"/>
        <v>0.20833333333333334</v>
      </c>
      <c r="F322" s="8">
        <v>3</v>
      </c>
      <c r="G322" s="4">
        <v>94.490286805108539</v>
      </c>
      <c r="H322" s="4">
        <f>IF(G322&gt;MAX(I$8:I321),G322,MAX(I$8:I321))</f>
        <v>94.490286805108539</v>
      </c>
      <c r="I322" s="4">
        <f t="shared" si="39"/>
        <v>94.698620138441868</v>
      </c>
      <c r="J322" s="4">
        <f t="shared" si="40"/>
        <v>0</v>
      </c>
      <c r="K322" s="4">
        <f t="shared" si="41"/>
        <v>0.2083333333333286</v>
      </c>
      <c r="L322">
        <f t="shared" si="42"/>
        <v>315</v>
      </c>
      <c r="M322">
        <f t="shared" si="43"/>
        <v>1</v>
      </c>
      <c r="N322">
        <f t="shared" si="44"/>
        <v>1</v>
      </c>
      <c r="O322">
        <f t="shared" si="45"/>
        <v>1</v>
      </c>
    </row>
    <row r="323" spans="1:15" x14ac:dyDescent="0.3">
      <c r="A323">
        <v>114</v>
      </c>
      <c r="B323">
        <v>0.12137211218604084</v>
      </c>
      <c r="C323">
        <v>0.5093539231543931</v>
      </c>
      <c r="D323" s="4">
        <f>-LN(B323)/D$3</f>
        <v>2.929019646038463</v>
      </c>
      <c r="E323" s="4">
        <f t="shared" si="38"/>
        <v>0.20833333333333334</v>
      </c>
      <c r="F323" s="8">
        <v>2</v>
      </c>
      <c r="G323" s="4">
        <v>94.521254380291452</v>
      </c>
      <c r="H323" s="4">
        <f>IF(G323&gt;MAX(I$8:I322),G323,MAX(I$8:I322))</f>
        <v>94.698620138441868</v>
      </c>
      <c r="I323" s="4">
        <f t="shared" si="39"/>
        <v>94.906953471775196</v>
      </c>
      <c r="J323" s="4">
        <f t="shared" si="40"/>
        <v>0.17736575815041533</v>
      </c>
      <c r="K323" s="4">
        <f t="shared" si="41"/>
        <v>0.2083333333333286</v>
      </c>
      <c r="L323">
        <f t="shared" si="42"/>
        <v>316</v>
      </c>
      <c r="M323">
        <f t="shared" si="43"/>
        <v>1</v>
      </c>
      <c r="N323">
        <f t="shared" si="44"/>
        <v>1</v>
      </c>
      <c r="O323">
        <f t="shared" si="45"/>
        <v>1</v>
      </c>
    </row>
    <row r="324" spans="1:15" x14ac:dyDescent="0.3">
      <c r="A324">
        <v>488</v>
      </c>
      <c r="B324">
        <v>0.12384411145359661</v>
      </c>
      <c r="C324">
        <v>0.32111575670644243</v>
      </c>
      <c r="D324" s="4">
        <f>-LN(B324)/F$3</f>
        <v>0.87030486248734329</v>
      </c>
      <c r="E324" s="4">
        <f t="shared" si="38"/>
        <v>0.20833333333333334</v>
      </c>
      <c r="F324" s="8">
        <v>3</v>
      </c>
      <c r="G324" s="4">
        <v>95.360591667595884</v>
      </c>
      <c r="H324" s="4">
        <f>IF(G324&gt;MAX(I$8:I323),G324,MAX(I$8:I323))</f>
        <v>95.360591667595884</v>
      </c>
      <c r="I324" s="4">
        <f t="shared" si="39"/>
        <v>95.568925000929212</v>
      </c>
      <c r="J324" s="4">
        <f t="shared" si="40"/>
        <v>0</v>
      </c>
      <c r="K324" s="4">
        <f t="shared" si="41"/>
        <v>0.2083333333333286</v>
      </c>
      <c r="L324">
        <f t="shared" si="42"/>
        <v>317</v>
      </c>
      <c r="M324">
        <f t="shared" si="43"/>
        <v>1</v>
      </c>
      <c r="N324">
        <f t="shared" si="44"/>
        <v>1</v>
      </c>
      <c r="O324">
        <f t="shared" si="45"/>
        <v>1</v>
      </c>
    </row>
    <row r="325" spans="1:15" x14ac:dyDescent="0.3">
      <c r="A325">
        <v>22</v>
      </c>
      <c r="B325">
        <v>0.52748191778313547</v>
      </c>
      <c r="C325">
        <v>0.77953428754539633</v>
      </c>
      <c r="D325" s="4">
        <f>-LN(B325)/B$3</f>
        <v>2.6651695554315005</v>
      </c>
      <c r="E325" s="4">
        <f t="shared" si="38"/>
        <v>0.20833333333333334</v>
      </c>
      <c r="F325" s="8">
        <v>1</v>
      </c>
      <c r="G325" s="4">
        <v>95.915515839278854</v>
      </c>
      <c r="H325" s="4">
        <f>IF(G325&gt;MAX(I$8:I324),G325,MAX(I$8:I324))</f>
        <v>95.915515839278854</v>
      </c>
      <c r="I325" s="4">
        <f t="shared" si="39"/>
        <v>96.123849172612182</v>
      </c>
      <c r="J325" s="4">
        <f t="shared" si="40"/>
        <v>0</v>
      </c>
      <c r="K325" s="4">
        <f t="shared" si="41"/>
        <v>0.2083333333333286</v>
      </c>
      <c r="L325">
        <f t="shared" si="42"/>
        <v>318</v>
      </c>
      <c r="M325">
        <f t="shared" si="43"/>
        <v>1</v>
      </c>
      <c r="N325">
        <f t="shared" si="44"/>
        <v>1</v>
      </c>
      <c r="O325">
        <f t="shared" si="45"/>
        <v>1</v>
      </c>
    </row>
    <row r="326" spans="1:15" x14ac:dyDescent="0.3">
      <c r="A326">
        <v>489</v>
      </c>
      <c r="B326">
        <v>0.15665150914029358</v>
      </c>
      <c r="C326">
        <v>9.3966490676595349E-2</v>
      </c>
      <c r="D326" s="4">
        <f>-LN(B326)/F$3</f>
        <v>0.77238817824795036</v>
      </c>
      <c r="E326" s="4">
        <f t="shared" si="38"/>
        <v>0.20833333333333334</v>
      </c>
      <c r="F326" s="8">
        <v>3</v>
      </c>
      <c r="G326" s="4">
        <v>96.132979845843835</v>
      </c>
      <c r="H326" s="4">
        <f>IF(G326&gt;MAX(I$8:I325),G326,MAX(I$8:I325))</f>
        <v>96.132979845843835</v>
      </c>
      <c r="I326" s="4">
        <f t="shared" si="39"/>
        <v>96.341313179177163</v>
      </c>
      <c r="J326" s="4">
        <f t="shared" si="40"/>
        <v>0</v>
      </c>
      <c r="K326" s="4">
        <f t="shared" si="41"/>
        <v>0.2083333333333286</v>
      </c>
      <c r="L326">
        <f t="shared" si="42"/>
        <v>319</v>
      </c>
      <c r="M326">
        <f t="shared" si="43"/>
        <v>1</v>
      </c>
      <c r="N326">
        <f t="shared" si="44"/>
        <v>1</v>
      </c>
      <c r="O326">
        <f t="shared" si="45"/>
        <v>1</v>
      </c>
    </row>
    <row r="327" spans="1:15" x14ac:dyDescent="0.3">
      <c r="A327">
        <v>490</v>
      </c>
      <c r="B327">
        <v>0.89645069734794147</v>
      </c>
      <c r="C327">
        <v>0.79940183721427049</v>
      </c>
      <c r="D327" s="4">
        <f>-LN(B327)/F$3</f>
        <v>4.5546659183990083E-2</v>
      </c>
      <c r="E327" s="4">
        <f t="shared" si="38"/>
        <v>0.20833333333333334</v>
      </c>
      <c r="F327" s="8">
        <v>3</v>
      </c>
      <c r="G327" s="4">
        <v>96.178526505027818</v>
      </c>
      <c r="H327" s="4">
        <f>IF(G327&gt;MAX(I$8:I326),G327,MAX(I$8:I326))</f>
        <v>96.341313179177163</v>
      </c>
      <c r="I327" s="4">
        <f t="shared" si="39"/>
        <v>96.549646512510492</v>
      </c>
      <c r="J327" s="4">
        <f t="shared" si="40"/>
        <v>0.16278667414934489</v>
      </c>
      <c r="K327" s="4">
        <f t="shared" si="41"/>
        <v>0.2083333333333286</v>
      </c>
      <c r="L327">
        <f t="shared" si="42"/>
        <v>320</v>
      </c>
      <c r="M327">
        <f t="shared" si="43"/>
        <v>1</v>
      </c>
      <c r="N327">
        <f t="shared" si="44"/>
        <v>1</v>
      </c>
      <c r="O327">
        <f t="shared" si="45"/>
        <v>1</v>
      </c>
    </row>
    <row r="328" spans="1:15" x14ac:dyDescent="0.3">
      <c r="A328">
        <v>491</v>
      </c>
      <c r="B328">
        <v>0.65819269386883139</v>
      </c>
      <c r="C328">
        <v>0.39786980803857541</v>
      </c>
      <c r="D328" s="4">
        <f>-LN(B328)/F$3</f>
        <v>0.17427397612641782</v>
      </c>
      <c r="E328" s="4">
        <f t="shared" si="38"/>
        <v>0.20833333333333334</v>
      </c>
      <c r="F328" s="8">
        <v>3</v>
      </c>
      <c r="G328" s="4">
        <v>96.352800481154233</v>
      </c>
      <c r="H328" s="4">
        <f>IF(G328&gt;MAX(I$8:I327),G328,MAX(I$8:I327))</f>
        <v>96.549646512510492</v>
      </c>
      <c r="I328" s="4">
        <f t="shared" si="39"/>
        <v>96.75797984584382</v>
      </c>
      <c r="J328" s="4">
        <f t="shared" si="40"/>
        <v>0.19684603135625878</v>
      </c>
      <c r="K328" s="4">
        <f t="shared" si="41"/>
        <v>0.2083333333333286</v>
      </c>
      <c r="L328">
        <f t="shared" si="42"/>
        <v>321</v>
      </c>
      <c r="M328">
        <f t="shared" si="43"/>
        <v>1</v>
      </c>
      <c r="N328">
        <f t="shared" si="44"/>
        <v>1</v>
      </c>
      <c r="O328">
        <f t="shared" si="45"/>
        <v>1</v>
      </c>
    </row>
    <row r="329" spans="1:15" x14ac:dyDescent="0.3">
      <c r="A329">
        <v>115</v>
      </c>
      <c r="B329">
        <v>0.25571459089938048</v>
      </c>
      <c r="C329">
        <v>0.52528458510086362</v>
      </c>
      <c r="D329" s="4">
        <f>-LN(B329)/D$3</f>
        <v>1.8940185218640244</v>
      </c>
      <c r="E329" s="4">
        <f t="shared" ref="E329:E392" si="46">1/F$4</f>
        <v>0.20833333333333334</v>
      </c>
      <c r="F329" s="8">
        <v>2</v>
      </c>
      <c r="G329" s="4">
        <v>96.415272902155479</v>
      </c>
      <c r="H329" s="4">
        <f>IF(G329&gt;MAX(I$8:I328),G329,MAX(I$8:I328))</f>
        <v>96.75797984584382</v>
      </c>
      <c r="I329" s="4">
        <f t="shared" si="39"/>
        <v>96.966313179177149</v>
      </c>
      <c r="J329" s="4">
        <f t="shared" si="40"/>
        <v>0.34270694368834143</v>
      </c>
      <c r="K329" s="4">
        <f t="shared" si="41"/>
        <v>0.2083333333333286</v>
      </c>
      <c r="L329">
        <f t="shared" si="42"/>
        <v>322</v>
      </c>
      <c r="M329">
        <f t="shared" si="43"/>
        <v>1</v>
      </c>
      <c r="N329">
        <f t="shared" si="44"/>
        <v>1</v>
      </c>
      <c r="O329">
        <f t="shared" si="45"/>
        <v>1</v>
      </c>
    </row>
    <row r="330" spans="1:15" x14ac:dyDescent="0.3">
      <c r="A330">
        <v>492</v>
      </c>
      <c r="B330">
        <v>0.44282357249671928</v>
      </c>
      <c r="C330">
        <v>0.59840693380535293</v>
      </c>
      <c r="D330" s="4">
        <f>-LN(B330)/F$3</f>
        <v>0.33940993519881263</v>
      </c>
      <c r="E330" s="4">
        <f t="shared" si="46"/>
        <v>0.20833333333333334</v>
      </c>
      <c r="F330" s="8">
        <v>3</v>
      </c>
      <c r="G330" s="4">
        <v>96.692210416353049</v>
      </c>
      <c r="H330" s="4">
        <f>IF(G330&gt;MAX(I$8:I329),G330,MAX(I$8:I329))</f>
        <v>96.966313179177149</v>
      </c>
      <c r="I330" s="4">
        <f t="shared" si="39"/>
        <v>97.174646512510478</v>
      </c>
      <c r="J330" s="4">
        <f t="shared" si="40"/>
        <v>0.27410276282409995</v>
      </c>
      <c r="K330" s="4">
        <f t="shared" si="41"/>
        <v>0.2083333333333286</v>
      </c>
      <c r="L330">
        <f t="shared" si="42"/>
        <v>323</v>
      </c>
      <c r="M330">
        <f t="shared" si="43"/>
        <v>1</v>
      </c>
      <c r="N330">
        <f t="shared" si="44"/>
        <v>1</v>
      </c>
      <c r="O330">
        <f t="shared" si="45"/>
        <v>1</v>
      </c>
    </row>
    <row r="331" spans="1:15" x14ac:dyDescent="0.3">
      <c r="A331">
        <v>493</v>
      </c>
      <c r="B331">
        <v>0.33976256599627674</v>
      </c>
      <c r="C331">
        <v>8.8412121951963865E-2</v>
      </c>
      <c r="D331" s="4">
        <f>-LN(B331)/F$3</f>
        <v>0.44979510026111524</v>
      </c>
      <c r="E331" s="4">
        <f t="shared" si="46"/>
        <v>0.20833333333333334</v>
      </c>
      <c r="F331" s="8">
        <v>3</v>
      </c>
      <c r="G331" s="4">
        <v>97.142005516614162</v>
      </c>
      <c r="H331" s="4">
        <f>IF(G331&gt;MAX(I$8:I330),G331,MAX(I$8:I330))</f>
        <v>97.174646512510478</v>
      </c>
      <c r="I331" s="4">
        <f t="shared" ref="I331:I394" si="47">+H331+E331</f>
        <v>97.382979845843806</v>
      </c>
      <c r="J331" s="4">
        <f t="shared" ref="J331:J394" si="48">(H331-G331)*O331</f>
        <v>3.2640995896315417E-2</v>
      </c>
      <c r="K331" s="4">
        <f t="shared" ref="K331:K394" si="49">(I331-H331)*O331</f>
        <v>0.2083333333333286</v>
      </c>
      <c r="L331">
        <f t="shared" ref="L331:L394" si="50">_xlfn.RANK.EQ(I331,I$8:I$507,1)</f>
        <v>324</v>
      </c>
      <c r="M331">
        <f t="shared" ref="M331:M394" si="51">IF(L331=A331,0,1)</f>
        <v>1</v>
      </c>
      <c r="N331">
        <f t="shared" ref="N331:N394" si="52">IF(G331&lt;B$2,1,0)</f>
        <v>1</v>
      </c>
      <c r="O331">
        <f t="shared" ref="O331:O394" si="53">IF(I331&lt;B$2,1,0)</f>
        <v>1</v>
      </c>
    </row>
    <row r="332" spans="1:15" x14ac:dyDescent="0.3">
      <c r="A332">
        <v>116</v>
      </c>
      <c r="B332">
        <v>0.25907162694174019</v>
      </c>
      <c r="C332">
        <v>0.22946867275002289</v>
      </c>
      <c r="D332" s="4">
        <f>-LN(B332)/D$3</f>
        <v>1.875903755024189</v>
      </c>
      <c r="E332" s="4">
        <f t="shared" si="46"/>
        <v>0.20833333333333334</v>
      </c>
      <c r="F332" s="8">
        <v>2</v>
      </c>
      <c r="G332" s="4">
        <v>98.291176657179662</v>
      </c>
      <c r="H332" s="4">
        <f>IF(G332&gt;MAX(I$8:I331),G332,MAX(I$8:I331))</f>
        <v>98.291176657179662</v>
      </c>
      <c r="I332" s="4">
        <f t="shared" si="47"/>
        <v>98.49950999051299</v>
      </c>
      <c r="J332" s="4">
        <f t="shared" si="48"/>
        <v>0</v>
      </c>
      <c r="K332" s="4">
        <f t="shared" si="49"/>
        <v>0.2083333333333286</v>
      </c>
      <c r="L332">
        <f t="shared" si="50"/>
        <v>325</v>
      </c>
      <c r="M332">
        <f t="shared" si="51"/>
        <v>1</v>
      </c>
      <c r="N332">
        <f t="shared" si="52"/>
        <v>1</v>
      </c>
      <c r="O332">
        <f t="shared" si="53"/>
        <v>1</v>
      </c>
    </row>
    <row r="333" spans="1:15" x14ac:dyDescent="0.3">
      <c r="A333">
        <v>117</v>
      </c>
      <c r="B333">
        <v>0.78725547044282362</v>
      </c>
      <c r="C333">
        <v>0.79995117038483843</v>
      </c>
      <c r="D333" s="4">
        <f>-LN(B333)/D$3</f>
        <v>0.33222565309043867</v>
      </c>
      <c r="E333" s="4">
        <f t="shared" si="46"/>
        <v>0.20833333333333334</v>
      </c>
      <c r="F333" s="8">
        <v>2</v>
      </c>
      <c r="G333" s="4">
        <v>98.623402310270095</v>
      </c>
      <c r="H333" s="4">
        <f>IF(G333&gt;MAX(I$8:I332),G333,MAX(I$8:I332))</f>
        <v>98.623402310270095</v>
      </c>
      <c r="I333" s="4">
        <f t="shared" si="47"/>
        <v>98.831735643603423</v>
      </c>
      <c r="J333" s="4">
        <f t="shared" si="48"/>
        <v>0</v>
      </c>
      <c r="K333" s="4">
        <f t="shared" si="49"/>
        <v>0.2083333333333286</v>
      </c>
      <c r="L333">
        <f t="shared" si="50"/>
        <v>326</v>
      </c>
      <c r="M333">
        <f t="shared" si="51"/>
        <v>1</v>
      </c>
      <c r="N333">
        <f t="shared" si="52"/>
        <v>1</v>
      </c>
      <c r="O333">
        <f t="shared" si="53"/>
        <v>1</v>
      </c>
    </row>
    <row r="334" spans="1:15" x14ac:dyDescent="0.3">
      <c r="A334">
        <v>494</v>
      </c>
      <c r="B334">
        <v>1.5167699209570605E-2</v>
      </c>
      <c r="C334">
        <v>0.60481582079531238</v>
      </c>
      <c r="D334" s="4">
        <f>-LN(B334)/F$3</f>
        <v>1.7452446517744813</v>
      </c>
      <c r="E334" s="4">
        <f t="shared" si="46"/>
        <v>0.20833333333333334</v>
      </c>
      <c r="F334" s="8">
        <v>3</v>
      </c>
      <c r="G334" s="4">
        <v>98.887250168388647</v>
      </c>
      <c r="H334" s="4">
        <f>IF(G334&gt;MAX(I$8:I333),G334,MAX(I$8:I333))</f>
        <v>98.887250168388647</v>
      </c>
      <c r="I334" s="4">
        <f t="shared" si="47"/>
        <v>99.095583501721975</v>
      </c>
      <c r="J334" s="4">
        <f t="shared" si="48"/>
        <v>0</v>
      </c>
      <c r="K334" s="4">
        <f t="shared" si="49"/>
        <v>0.2083333333333286</v>
      </c>
      <c r="L334">
        <f t="shared" si="50"/>
        <v>327</v>
      </c>
      <c r="M334">
        <f t="shared" si="51"/>
        <v>1</v>
      </c>
      <c r="N334">
        <f t="shared" si="52"/>
        <v>1</v>
      </c>
      <c r="O334">
        <f t="shared" si="53"/>
        <v>1</v>
      </c>
    </row>
    <row r="335" spans="1:15" x14ac:dyDescent="0.3">
      <c r="A335">
        <v>118</v>
      </c>
      <c r="B335">
        <v>0.81597338785973694</v>
      </c>
      <c r="C335">
        <v>0.72243415631580554</v>
      </c>
      <c r="D335" s="4">
        <f>-LN(B335)/D$3</f>
        <v>0.28246324648171084</v>
      </c>
      <c r="E335" s="4">
        <f t="shared" si="46"/>
        <v>0.20833333333333334</v>
      </c>
      <c r="F335" s="8">
        <v>2</v>
      </c>
      <c r="G335" s="4">
        <v>98.905865556751806</v>
      </c>
      <c r="H335" s="4">
        <f>IF(G335&gt;MAX(I$8:I334),G335,MAX(I$8:I334))</f>
        <v>99.095583501721975</v>
      </c>
      <c r="I335" s="4">
        <f t="shared" si="47"/>
        <v>99.303916835055304</v>
      </c>
      <c r="J335" s="4">
        <f t="shared" si="48"/>
        <v>0.18971794497016958</v>
      </c>
      <c r="K335" s="4">
        <f t="shared" si="49"/>
        <v>0.2083333333333286</v>
      </c>
      <c r="L335">
        <f t="shared" si="50"/>
        <v>328</v>
      </c>
      <c r="M335">
        <f t="shared" si="51"/>
        <v>1</v>
      </c>
      <c r="N335">
        <f t="shared" si="52"/>
        <v>1</v>
      </c>
      <c r="O335">
        <f t="shared" si="53"/>
        <v>1</v>
      </c>
    </row>
    <row r="336" spans="1:15" x14ac:dyDescent="0.3">
      <c r="A336">
        <v>119</v>
      </c>
      <c r="B336">
        <v>0.70595416119876708</v>
      </c>
      <c r="C336">
        <v>0.50401318399609363</v>
      </c>
      <c r="D336" s="4">
        <f>-LN(B336)/D$3</f>
        <v>0.48361801538510407</v>
      </c>
      <c r="E336" s="4">
        <f t="shared" si="46"/>
        <v>0.20833333333333334</v>
      </c>
      <c r="F336" s="8">
        <v>2</v>
      </c>
      <c r="G336" s="4">
        <v>99.389483572136911</v>
      </c>
      <c r="H336" s="4">
        <f>IF(G336&gt;MAX(I$8:I335),G336,MAX(I$8:I335))</f>
        <v>99.389483572136911</v>
      </c>
      <c r="I336" s="4">
        <f t="shared" si="47"/>
        <v>99.597816905470239</v>
      </c>
      <c r="J336" s="4">
        <f t="shared" si="48"/>
        <v>0</v>
      </c>
      <c r="K336" s="4">
        <f t="shared" si="49"/>
        <v>0.2083333333333286</v>
      </c>
      <c r="L336">
        <f t="shared" si="50"/>
        <v>329</v>
      </c>
      <c r="M336">
        <f t="shared" si="51"/>
        <v>1</v>
      </c>
      <c r="N336">
        <f t="shared" si="52"/>
        <v>1</v>
      </c>
      <c r="O336">
        <f t="shared" si="53"/>
        <v>1</v>
      </c>
    </row>
    <row r="337" spans="1:15" x14ac:dyDescent="0.3">
      <c r="A337">
        <v>495</v>
      </c>
      <c r="B337">
        <v>3.4150212103640859E-2</v>
      </c>
      <c r="C337">
        <v>0.81264687032685323</v>
      </c>
      <c r="D337" s="4">
        <f>-LN(B337)/F$3</f>
        <v>1.407077700851441</v>
      </c>
      <c r="E337" s="4">
        <f t="shared" si="46"/>
        <v>0.20833333333333334</v>
      </c>
      <c r="F337" s="8">
        <v>3</v>
      </c>
      <c r="G337" s="4">
        <v>100.29432786924009</v>
      </c>
      <c r="H337" s="4">
        <f>IF(G337&gt;MAX(I$8:I336),G337,MAX(I$8:I336))</f>
        <v>100.29432786924009</v>
      </c>
      <c r="I337" s="4">
        <f t="shared" si="47"/>
        <v>100.50266120257342</v>
      </c>
      <c r="J337" s="4">
        <f t="shared" si="48"/>
        <v>0</v>
      </c>
      <c r="K337" s="4">
        <f t="shared" si="49"/>
        <v>0.2083333333333286</v>
      </c>
      <c r="L337">
        <f t="shared" si="50"/>
        <v>330</v>
      </c>
      <c r="M337">
        <f t="shared" si="51"/>
        <v>1</v>
      </c>
      <c r="N337">
        <f t="shared" si="52"/>
        <v>1</v>
      </c>
      <c r="O337">
        <f t="shared" si="53"/>
        <v>1</v>
      </c>
    </row>
    <row r="338" spans="1:15" x14ac:dyDescent="0.3">
      <c r="A338">
        <v>496</v>
      </c>
      <c r="B338">
        <v>0.90939054536576436</v>
      </c>
      <c r="C338">
        <v>0.26917325357829525</v>
      </c>
      <c r="D338" s="4">
        <f>-LN(B338)/F$3</f>
        <v>3.957526425337473E-2</v>
      </c>
      <c r="E338" s="4">
        <f t="shared" si="46"/>
        <v>0.20833333333333334</v>
      </c>
      <c r="F338" s="8">
        <v>3</v>
      </c>
      <c r="G338" s="4">
        <v>100.33390313349346</v>
      </c>
      <c r="H338" s="4">
        <f>IF(G338&gt;MAX(I$8:I337),G338,MAX(I$8:I337))</f>
        <v>100.50266120257342</v>
      </c>
      <c r="I338" s="4">
        <f t="shared" si="47"/>
        <v>100.71099453590675</v>
      </c>
      <c r="J338" s="4">
        <f t="shared" si="48"/>
        <v>0.16875806907995639</v>
      </c>
      <c r="K338" s="4">
        <f t="shared" si="49"/>
        <v>0.2083333333333286</v>
      </c>
      <c r="L338">
        <f t="shared" si="50"/>
        <v>331</v>
      </c>
      <c r="M338">
        <f t="shared" si="51"/>
        <v>1</v>
      </c>
      <c r="N338">
        <f t="shared" si="52"/>
        <v>1</v>
      </c>
      <c r="O338">
        <f t="shared" si="53"/>
        <v>1</v>
      </c>
    </row>
    <row r="339" spans="1:15" x14ac:dyDescent="0.3">
      <c r="A339">
        <v>497</v>
      </c>
      <c r="B339">
        <v>0.78365428632465595</v>
      </c>
      <c r="C339">
        <v>0.10638752403332621</v>
      </c>
      <c r="D339" s="4">
        <f>-LN(B339)/F$3</f>
        <v>0.10157804883514787</v>
      </c>
      <c r="E339" s="4">
        <f t="shared" si="46"/>
        <v>0.20833333333333334</v>
      </c>
      <c r="F339" s="8">
        <v>3</v>
      </c>
      <c r="G339" s="4">
        <v>100.43548118232862</v>
      </c>
      <c r="H339" s="4">
        <f>IF(G339&gt;MAX(I$8:I338),G339,MAX(I$8:I338))</f>
        <v>100.71099453590675</v>
      </c>
      <c r="I339" s="4">
        <f t="shared" si="47"/>
        <v>100.91932786924008</v>
      </c>
      <c r="J339" s="4">
        <f t="shared" si="48"/>
        <v>0.275513353578134</v>
      </c>
      <c r="K339" s="4">
        <f t="shared" si="49"/>
        <v>0.2083333333333286</v>
      </c>
      <c r="L339">
        <f t="shared" si="50"/>
        <v>332</v>
      </c>
      <c r="M339">
        <f t="shared" si="51"/>
        <v>1</v>
      </c>
      <c r="N339">
        <f t="shared" si="52"/>
        <v>1</v>
      </c>
      <c r="O339">
        <f t="shared" si="53"/>
        <v>1</v>
      </c>
    </row>
    <row r="340" spans="1:15" x14ac:dyDescent="0.3">
      <c r="A340">
        <v>498</v>
      </c>
      <c r="B340">
        <v>0.27191991943113497</v>
      </c>
      <c r="C340">
        <v>0.13385418256172368</v>
      </c>
      <c r="D340" s="4">
        <f>-LN(B340)/F$3</f>
        <v>0.54260319578772043</v>
      </c>
      <c r="E340" s="4">
        <f t="shared" si="46"/>
        <v>0.20833333333333334</v>
      </c>
      <c r="F340" s="8">
        <v>3</v>
      </c>
      <c r="G340" s="4">
        <v>100.97808437811634</v>
      </c>
      <c r="H340" s="4">
        <f>IF(G340&gt;MAX(I$8:I339),G340,MAX(I$8:I339))</f>
        <v>100.97808437811634</v>
      </c>
      <c r="I340" s="4">
        <f t="shared" si="47"/>
        <v>101.18641771144966</v>
      </c>
      <c r="J340" s="4">
        <f t="shared" si="48"/>
        <v>0</v>
      </c>
      <c r="K340" s="4">
        <f t="shared" si="49"/>
        <v>0.2083333333333286</v>
      </c>
      <c r="L340">
        <f t="shared" si="50"/>
        <v>333</v>
      </c>
      <c r="M340">
        <f t="shared" si="51"/>
        <v>1</v>
      </c>
      <c r="N340">
        <f t="shared" si="52"/>
        <v>1</v>
      </c>
      <c r="O340">
        <f t="shared" si="53"/>
        <v>1</v>
      </c>
    </row>
    <row r="341" spans="1:15" x14ac:dyDescent="0.3">
      <c r="A341">
        <v>23</v>
      </c>
      <c r="B341">
        <v>0.24509414960173345</v>
      </c>
      <c r="C341">
        <v>0.93975646229438159</v>
      </c>
      <c r="D341" s="4">
        <f>-LN(B341)/B$3</f>
        <v>5.8588035756955072</v>
      </c>
      <c r="E341" s="4">
        <f t="shared" si="46"/>
        <v>0.20833333333333334</v>
      </c>
      <c r="F341" s="8">
        <v>1</v>
      </c>
      <c r="G341" s="4">
        <v>101.77431941497436</v>
      </c>
      <c r="H341" s="4">
        <f>IF(G341&gt;MAX(I$8:I340),G341,MAX(I$8:I340))</f>
        <v>101.77431941497436</v>
      </c>
      <c r="I341" s="4">
        <f t="shared" si="47"/>
        <v>101.98265274830769</v>
      </c>
      <c r="J341" s="4">
        <f t="shared" si="48"/>
        <v>0</v>
      </c>
      <c r="K341" s="4">
        <f t="shared" si="49"/>
        <v>0.2083333333333286</v>
      </c>
      <c r="L341">
        <f t="shared" si="50"/>
        <v>334</v>
      </c>
      <c r="M341">
        <f t="shared" si="51"/>
        <v>1</v>
      </c>
      <c r="N341">
        <f t="shared" si="52"/>
        <v>1</v>
      </c>
      <c r="O341">
        <f t="shared" si="53"/>
        <v>1</v>
      </c>
    </row>
    <row r="342" spans="1:15" x14ac:dyDescent="0.3">
      <c r="A342">
        <v>499</v>
      </c>
      <c r="B342">
        <v>0.14142277291177099</v>
      </c>
      <c r="C342">
        <v>0.45515305032502212</v>
      </c>
      <c r="D342" s="4">
        <f>-LN(B342)/F$3</f>
        <v>0.81500061890127595</v>
      </c>
      <c r="E342" s="4">
        <f t="shared" si="46"/>
        <v>0.20833333333333334</v>
      </c>
      <c r="F342" s="8">
        <v>3</v>
      </c>
      <c r="G342" s="4">
        <v>101.79308499701762</v>
      </c>
      <c r="H342" s="4">
        <f>IF(G342&gt;MAX(I$8:I341),G342,MAX(I$8:I341))</f>
        <v>101.98265274830769</v>
      </c>
      <c r="I342" s="4">
        <f t="shared" si="47"/>
        <v>102.19098608164101</v>
      </c>
      <c r="J342" s="4">
        <f t="shared" si="48"/>
        <v>0.18956775129007042</v>
      </c>
      <c r="K342" s="4">
        <f t="shared" si="49"/>
        <v>0.2083333333333286</v>
      </c>
      <c r="L342">
        <f t="shared" si="50"/>
        <v>335</v>
      </c>
      <c r="M342">
        <f t="shared" si="51"/>
        <v>1</v>
      </c>
      <c r="N342">
        <f t="shared" si="52"/>
        <v>1</v>
      </c>
      <c r="O342">
        <f t="shared" si="53"/>
        <v>1</v>
      </c>
    </row>
    <row r="343" spans="1:15" x14ac:dyDescent="0.3">
      <c r="A343">
        <v>120</v>
      </c>
      <c r="B343">
        <v>0.15982543412579731</v>
      </c>
      <c r="C343">
        <v>0.66005432294686728</v>
      </c>
      <c r="D343" s="4">
        <f>-LN(B343)/D$3</f>
        <v>2.5467681889943004</v>
      </c>
      <c r="E343" s="4">
        <f t="shared" si="46"/>
        <v>0.20833333333333334</v>
      </c>
      <c r="F343" s="8">
        <v>2</v>
      </c>
      <c r="G343" s="4">
        <v>101.93625176113122</v>
      </c>
      <c r="H343" s="4">
        <f>IF(G343&gt;MAX(I$8:I342),G343,MAX(I$8:I342))</f>
        <v>102.19098608164101</v>
      </c>
      <c r="I343" s="4">
        <f t="shared" si="47"/>
        <v>102.39931941497434</v>
      </c>
      <c r="J343" s="4">
        <f t="shared" si="48"/>
        <v>0.25473432050979739</v>
      </c>
      <c r="K343" s="4">
        <f t="shared" si="49"/>
        <v>0.2083333333333286</v>
      </c>
      <c r="L343">
        <f t="shared" si="50"/>
        <v>336</v>
      </c>
      <c r="M343">
        <f t="shared" si="51"/>
        <v>1</v>
      </c>
      <c r="N343">
        <f t="shared" si="52"/>
        <v>1</v>
      </c>
      <c r="O343">
        <f t="shared" si="53"/>
        <v>1</v>
      </c>
    </row>
    <row r="344" spans="1:15" x14ac:dyDescent="0.3">
      <c r="A344">
        <v>121</v>
      </c>
      <c r="B344">
        <v>0.76995147556993315</v>
      </c>
      <c r="C344">
        <v>0.74584185308389539</v>
      </c>
      <c r="D344" s="4">
        <f>-LN(B344)/D$3</f>
        <v>0.36309414563960879</v>
      </c>
      <c r="E344" s="4">
        <f t="shared" si="46"/>
        <v>0.20833333333333334</v>
      </c>
      <c r="F344" s="8">
        <v>2</v>
      </c>
      <c r="G344" s="4">
        <v>102.29934590677082</v>
      </c>
      <c r="H344" s="4">
        <f>IF(G344&gt;MAX(I$8:I343),G344,MAX(I$8:I343))</f>
        <v>102.39931941497434</v>
      </c>
      <c r="I344" s="4">
        <f t="shared" si="47"/>
        <v>102.60765274830767</v>
      </c>
      <c r="J344" s="4">
        <f t="shared" si="48"/>
        <v>9.9973508203518691E-2</v>
      </c>
      <c r="K344" s="4">
        <f t="shared" si="49"/>
        <v>0.2083333333333286</v>
      </c>
      <c r="L344">
        <f t="shared" si="50"/>
        <v>337</v>
      </c>
      <c r="M344">
        <f t="shared" si="51"/>
        <v>1</v>
      </c>
      <c r="N344">
        <f t="shared" si="52"/>
        <v>1</v>
      </c>
      <c r="O344">
        <f t="shared" si="53"/>
        <v>1</v>
      </c>
    </row>
    <row r="345" spans="1:15" x14ac:dyDescent="0.3">
      <c r="A345">
        <v>122</v>
      </c>
      <c r="B345">
        <v>0.49461348307748648</v>
      </c>
      <c r="C345">
        <v>0.15814691610461745</v>
      </c>
      <c r="D345" s="4">
        <f>-LN(B345)/D$3</f>
        <v>0.97774814402397836</v>
      </c>
      <c r="E345" s="4">
        <f t="shared" si="46"/>
        <v>0.20833333333333334</v>
      </c>
      <c r="F345" s="8">
        <v>2</v>
      </c>
      <c r="G345" s="4">
        <v>103.2770940507948</v>
      </c>
      <c r="H345" s="4">
        <f>IF(G345&gt;MAX(I$8:I344),G345,MAX(I$8:I344))</f>
        <v>103.2770940507948</v>
      </c>
      <c r="I345" s="4">
        <f t="shared" si="47"/>
        <v>103.48542738412813</v>
      </c>
      <c r="J345" s="4">
        <f t="shared" si="48"/>
        <v>0</v>
      </c>
      <c r="K345" s="4">
        <f t="shared" si="49"/>
        <v>0.2083333333333286</v>
      </c>
      <c r="L345">
        <f t="shared" si="50"/>
        <v>338</v>
      </c>
      <c r="M345">
        <f t="shared" si="51"/>
        <v>1</v>
      </c>
      <c r="N345">
        <f t="shared" si="52"/>
        <v>1</v>
      </c>
      <c r="O345">
        <f t="shared" si="53"/>
        <v>1</v>
      </c>
    </row>
    <row r="346" spans="1:15" x14ac:dyDescent="0.3">
      <c r="A346">
        <v>500</v>
      </c>
      <c r="B346">
        <v>2.7375102999969481E-2</v>
      </c>
      <c r="C346">
        <v>0.71709341715750607</v>
      </c>
      <c r="D346" s="4">
        <f>-LN(B346)/F$3</f>
        <v>1.4992172201235783</v>
      </c>
      <c r="E346" s="4">
        <f t="shared" si="46"/>
        <v>0.20833333333333334</v>
      </c>
      <c r="F346" s="8">
        <v>3</v>
      </c>
      <c r="G346" s="4">
        <v>103.2923022171412</v>
      </c>
      <c r="H346" s="4">
        <f>IF(G346&gt;MAX(I$8:I345),G346,MAX(I$8:I345))</f>
        <v>103.48542738412813</v>
      </c>
      <c r="I346" s="4">
        <f t="shared" si="47"/>
        <v>103.69376071746146</v>
      </c>
      <c r="J346" s="4">
        <f t="shared" si="48"/>
        <v>0.19312516698693116</v>
      </c>
      <c r="K346" s="4">
        <f t="shared" si="49"/>
        <v>0.2083333333333286</v>
      </c>
      <c r="L346">
        <f t="shared" si="50"/>
        <v>339</v>
      </c>
      <c r="M346">
        <f t="shared" si="51"/>
        <v>1</v>
      </c>
      <c r="N346">
        <f t="shared" si="52"/>
        <v>1</v>
      </c>
      <c r="O346">
        <f t="shared" si="53"/>
        <v>1</v>
      </c>
    </row>
    <row r="347" spans="1:15" x14ac:dyDescent="0.3">
      <c r="A347">
        <v>501</v>
      </c>
      <c r="B347">
        <v>0.89333780938138985</v>
      </c>
      <c r="C347">
        <v>0.44279305398724328</v>
      </c>
      <c r="D347" s="4">
        <f>-LN(B347)/F$3</f>
        <v>4.6996034856808797E-2</v>
      </c>
      <c r="E347" s="4">
        <f t="shared" si="46"/>
        <v>0.20833333333333334</v>
      </c>
      <c r="F347" s="8">
        <v>3</v>
      </c>
      <c r="G347" s="4">
        <v>103.339298251998</v>
      </c>
      <c r="H347" s="4">
        <f>IF(G347&gt;MAX(I$8:I346),G347,MAX(I$8:I346))</f>
        <v>103.69376071746146</v>
      </c>
      <c r="I347" s="4">
        <f t="shared" si="47"/>
        <v>103.90209405079479</v>
      </c>
      <c r="J347" s="4">
        <f t="shared" si="48"/>
        <v>0.35446246546345606</v>
      </c>
      <c r="K347" s="4">
        <f t="shared" si="49"/>
        <v>0.2083333333333286</v>
      </c>
      <c r="L347">
        <f t="shared" si="50"/>
        <v>340</v>
      </c>
      <c r="M347">
        <f t="shared" si="51"/>
        <v>1</v>
      </c>
      <c r="N347">
        <f t="shared" si="52"/>
        <v>1</v>
      </c>
      <c r="O347">
        <f t="shared" si="53"/>
        <v>1</v>
      </c>
    </row>
    <row r="348" spans="1:15" x14ac:dyDescent="0.3">
      <c r="A348">
        <v>24</v>
      </c>
      <c r="B348">
        <v>0.66188543351542706</v>
      </c>
      <c r="C348">
        <v>0.35993530075991087</v>
      </c>
      <c r="D348" s="4">
        <f>-LN(B348)/B$3</f>
        <v>1.719428329903677</v>
      </c>
      <c r="E348" s="4">
        <f t="shared" si="46"/>
        <v>0.20833333333333334</v>
      </c>
      <c r="F348" s="8">
        <v>1</v>
      </c>
      <c r="G348" s="4">
        <v>103.49374774487804</v>
      </c>
      <c r="H348" s="4">
        <f>IF(G348&gt;MAX(I$8:I347),G348,MAX(I$8:I347))</f>
        <v>103.90209405079479</v>
      </c>
      <c r="I348" s="4">
        <f t="shared" si="47"/>
        <v>104.11042738412812</v>
      </c>
      <c r="J348" s="4">
        <f t="shared" si="48"/>
        <v>0.40834630591675136</v>
      </c>
      <c r="K348" s="4">
        <f t="shared" si="49"/>
        <v>0.2083333333333286</v>
      </c>
      <c r="L348">
        <f t="shared" si="50"/>
        <v>341</v>
      </c>
      <c r="M348">
        <f t="shared" si="51"/>
        <v>1</v>
      </c>
      <c r="N348">
        <f t="shared" si="52"/>
        <v>1</v>
      </c>
      <c r="O348">
        <f t="shared" si="53"/>
        <v>1</v>
      </c>
    </row>
    <row r="349" spans="1:15" x14ac:dyDescent="0.3">
      <c r="A349">
        <v>123</v>
      </c>
      <c r="B349">
        <v>0.74480422376171151</v>
      </c>
      <c r="C349">
        <v>0.4175237281411176</v>
      </c>
      <c r="D349" s="4">
        <f>-LN(B349)/D$3</f>
        <v>0.4092137250474111</v>
      </c>
      <c r="E349" s="4">
        <f t="shared" si="46"/>
        <v>0.20833333333333334</v>
      </c>
      <c r="F349" s="8">
        <v>2</v>
      </c>
      <c r="G349" s="4">
        <v>103.68630777584221</v>
      </c>
      <c r="H349" s="4">
        <f>IF(G349&gt;MAX(I$8:I348),G349,MAX(I$8:I348))</f>
        <v>104.11042738412812</v>
      </c>
      <c r="I349" s="4">
        <f t="shared" si="47"/>
        <v>104.31876071746144</v>
      </c>
      <c r="J349" s="4">
        <f t="shared" si="48"/>
        <v>0.42411960828590622</v>
      </c>
      <c r="K349" s="4">
        <f t="shared" si="49"/>
        <v>0.2083333333333286</v>
      </c>
      <c r="L349">
        <f t="shared" si="50"/>
        <v>342</v>
      </c>
      <c r="M349">
        <f t="shared" si="51"/>
        <v>1</v>
      </c>
      <c r="N349">
        <f t="shared" si="52"/>
        <v>1</v>
      </c>
      <c r="O349">
        <f t="shared" si="53"/>
        <v>1</v>
      </c>
    </row>
    <row r="350" spans="1:15" x14ac:dyDescent="0.3">
      <c r="A350">
        <v>124</v>
      </c>
      <c r="B350">
        <v>0.95364238410596025</v>
      </c>
      <c r="C350">
        <v>0.13434247871333965</v>
      </c>
      <c r="D350" s="4">
        <f>-LN(B350)/D$3</f>
        <v>6.5925746165171842E-2</v>
      </c>
      <c r="E350" s="4">
        <f t="shared" si="46"/>
        <v>0.20833333333333334</v>
      </c>
      <c r="F350" s="8">
        <v>2</v>
      </c>
      <c r="G350" s="4">
        <v>103.75223352200739</v>
      </c>
      <c r="H350" s="4">
        <f>IF(G350&gt;MAX(I$8:I349),G350,MAX(I$8:I349))</f>
        <v>104.31876071746144</v>
      </c>
      <c r="I350" s="4">
        <f t="shared" si="47"/>
        <v>104.52709405079477</v>
      </c>
      <c r="J350" s="4">
        <f t="shared" si="48"/>
        <v>0.56652719545405716</v>
      </c>
      <c r="K350" s="4">
        <f t="shared" si="49"/>
        <v>0.2083333333333286</v>
      </c>
      <c r="L350">
        <f t="shared" si="50"/>
        <v>343</v>
      </c>
      <c r="M350">
        <f t="shared" si="51"/>
        <v>1</v>
      </c>
      <c r="N350">
        <f t="shared" si="52"/>
        <v>1</v>
      </c>
      <c r="O350">
        <f t="shared" si="53"/>
        <v>1</v>
      </c>
    </row>
    <row r="351" spans="1:15" x14ac:dyDescent="0.3">
      <c r="A351">
        <v>502</v>
      </c>
      <c r="B351">
        <v>0.20197149571214942</v>
      </c>
      <c r="C351">
        <v>0.66441846980193486</v>
      </c>
      <c r="D351" s="4">
        <f>-LN(B351)/F$3</f>
        <v>0.66651195911409433</v>
      </c>
      <c r="E351" s="4">
        <f t="shared" si="46"/>
        <v>0.20833333333333334</v>
      </c>
      <c r="F351" s="8">
        <v>3</v>
      </c>
      <c r="G351" s="4">
        <v>104.00581021111209</v>
      </c>
      <c r="H351" s="4">
        <f>IF(G351&gt;MAX(I$8:I350),G351,MAX(I$8:I350))</f>
        <v>104.52709405079477</v>
      </c>
      <c r="I351" s="4">
        <f t="shared" si="47"/>
        <v>104.7354273841281</v>
      </c>
      <c r="J351" s="4">
        <f t="shared" si="48"/>
        <v>0.5212838396826811</v>
      </c>
      <c r="K351" s="4">
        <f t="shared" si="49"/>
        <v>0.2083333333333286</v>
      </c>
      <c r="L351">
        <f t="shared" si="50"/>
        <v>344</v>
      </c>
      <c r="M351">
        <f t="shared" si="51"/>
        <v>1</v>
      </c>
      <c r="N351">
        <f t="shared" si="52"/>
        <v>1</v>
      </c>
      <c r="O351">
        <f t="shared" si="53"/>
        <v>1</v>
      </c>
    </row>
    <row r="352" spans="1:15" x14ac:dyDescent="0.3">
      <c r="A352">
        <v>503</v>
      </c>
      <c r="B352">
        <v>0.62254707480086668</v>
      </c>
      <c r="C352">
        <v>0.50392162846766564</v>
      </c>
      <c r="D352" s="4">
        <f>-LN(B352)/F$3</f>
        <v>0.19747334638850816</v>
      </c>
      <c r="E352" s="4">
        <f t="shared" si="46"/>
        <v>0.20833333333333334</v>
      </c>
      <c r="F352" s="8">
        <v>3</v>
      </c>
      <c r="G352" s="4">
        <v>104.2032835575006</v>
      </c>
      <c r="H352" s="4">
        <f>IF(G352&gt;MAX(I$8:I351),G352,MAX(I$8:I351))</f>
        <v>104.7354273841281</v>
      </c>
      <c r="I352" s="4">
        <f t="shared" si="47"/>
        <v>104.94376071746143</v>
      </c>
      <c r="J352" s="4">
        <f t="shared" si="48"/>
        <v>0.53214382662750381</v>
      </c>
      <c r="K352" s="4">
        <f t="shared" si="49"/>
        <v>0.2083333333333286</v>
      </c>
      <c r="L352">
        <f t="shared" si="50"/>
        <v>345</v>
      </c>
      <c r="M352">
        <f t="shared" si="51"/>
        <v>1</v>
      </c>
      <c r="N352">
        <f t="shared" si="52"/>
        <v>1</v>
      </c>
      <c r="O352">
        <f t="shared" si="53"/>
        <v>1</v>
      </c>
    </row>
    <row r="353" spans="1:15" x14ac:dyDescent="0.3">
      <c r="A353">
        <v>504</v>
      </c>
      <c r="B353">
        <v>0.62361522263252667</v>
      </c>
      <c r="C353">
        <v>0.87023529770805996</v>
      </c>
      <c r="D353" s="4">
        <f>-LN(B353)/F$3</f>
        <v>0.19675905466833951</v>
      </c>
      <c r="E353" s="4">
        <f t="shared" si="46"/>
        <v>0.20833333333333334</v>
      </c>
      <c r="F353" s="8">
        <v>3</v>
      </c>
      <c r="G353" s="4">
        <v>104.40004261216893</v>
      </c>
      <c r="H353" s="4">
        <f>IF(G353&gt;MAX(I$8:I352),G353,MAX(I$8:I352))</f>
        <v>104.94376071746143</v>
      </c>
      <c r="I353" s="4">
        <f t="shared" si="47"/>
        <v>105.15209405079476</v>
      </c>
      <c r="J353" s="4">
        <f t="shared" si="48"/>
        <v>0.54371810529249842</v>
      </c>
      <c r="K353" s="4">
        <f t="shared" si="49"/>
        <v>0.2083333333333286</v>
      </c>
      <c r="L353">
        <f t="shared" si="50"/>
        <v>346</v>
      </c>
      <c r="M353">
        <f t="shared" si="51"/>
        <v>1</v>
      </c>
      <c r="N353">
        <f t="shared" si="52"/>
        <v>1</v>
      </c>
      <c r="O353">
        <f t="shared" si="53"/>
        <v>1</v>
      </c>
    </row>
    <row r="354" spans="1:15" x14ac:dyDescent="0.3">
      <c r="A354">
        <v>505</v>
      </c>
      <c r="B354">
        <v>0.42539750358592487</v>
      </c>
      <c r="C354">
        <v>0.42316965239417709</v>
      </c>
      <c r="D354" s="4">
        <f>-LN(B354)/F$3</f>
        <v>0.35613801859395727</v>
      </c>
      <c r="E354" s="4">
        <f t="shared" si="46"/>
        <v>0.20833333333333334</v>
      </c>
      <c r="F354" s="8">
        <v>3</v>
      </c>
      <c r="G354" s="4">
        <v>104.75618063076288</v>
      </c>
      <c r="H354" s="4">
        <f>IF(G354&gt;MAX(I$8:I353),G354,MAX(I$8:I353))</f>
        <v>105.15209405079476</v>
      </c>
      <c r="I354" s="4">
        <f t="shared" si="47"/>
        <v>105.36042738412809</v>
      </c>
      <c r="J354" s="4">
        <f t="shared" si="48"/>
        <v>0.39591342003187435</v>
      </c>
      <c r="K354" s="4">
        <f t="shared" si="49"/>
        <v>0.2083333333333286</v>
      </c>
      <c r="L354">
        <f t="shared" si="50"/>
        <v>347</v>
      </c>
      <c r="M354">
        <f t="shared" si="51"/>
        <v>1</v>
      </c>
      <c r="N354">
        <f t="shared" si="52"/>
        <v>1</v>
      </c>
      <c r="O354">
        <f t="shared" si="53"/>
        <v>1</v>
      </c>
    </row>
    <row r="355" spans="1:15" x14ac:dyDescent="0.3">
      <c r="A355">
        <v>506</v>
      </c>
      <c r="B355">
        <v>0.32532731101413009</v>
      </c>
      <c r="C355">
        <v>0.3903012176885281</v>
      </c>
      <c r="D355" s="4">
        <f>-LN(B355)/F$3</f>
        <v>0.46788478859814514</v>
      </c>
      <c r="E355" s="4">
        <f t="shared" si="46"/>
        <v>0.20833333333333334</v>
      </c>
      <c r="F355" s="8">
        <v>3</v>
      </c>
      <c r="G355" s="4">
        <v>105.22406541936103</v>
      </c>
      <c r="H355" s="4">
        <f>IF(G355&gt;MAX(I$8:I354),G355,MAX(I$8:I354))</f>
        <v>105.36042738412809</v>
      </c>
      <c r="I355" s="4">
        <f t="shared" si="47"/>
        <v>105.56876071746142</v>
      </c>
      <c r="J355" s="4">
        <f t="shared" si="48"/>
        <v>0.13636196476706175</v>
      </c>
      <c r="K355" s="4">
        <f t="shared" si="49"/>
        <v>0.2083333333333286</v>
      </c>
      <c r="L355">
        <f t="shared" si="50"/>
        <v>348</v>
      </c>
      <c r="M355">
        <f t="shared" si="51"/>
        <v>1</v>
      </c>
      <c r="N355">
        <f t="shared" si="52"/>
        <v>1</v>
      </c>
      <c r="O355">
        <f t="shared" si="53"/>
        <v>1</v>
      </c>
    </row>
    <row r="356" spans="1:15" x14ac:dyDescent="0.3">
      <c r="A356">
        <v>125</v>
      </c>
      <c r="B356">
        <v>0.25318155461287273</v>
      </c>
      <c r="C356">
        <v>4.7273171178319653E-2</v>
      </c>
      <c r="D356" s="4">
        <f>-LN(B356)/D$3</f>
        <v>1.9078450561750286</v>
      </c>
      <c r="E356" s="4">
        <f t="shared" si="46"/>
        <v>0.20833333333333334</v>
      </c>
      <c r="F356" s="8">
        <v>2</v>
      </c>
      <c r="G356" s="4">
        <v>105.66007857818242</v>
      </c>
      <c r="H356" s="4">
        <f>IF(G356&gt;MAX(I$8:I355),G356,MAX(I$8:I355))</f>
        <v>105.66007857818242</v>
      </c>
      <c r="I356" s="4">
        <f t="shared" si="47"/>
        <v>105.86841191151575</v>
      </c>
      <c r="J356" s="4">
        <f t="shared" si="48"/>
        <v>0</v>
      </c>
      <c r="K356" s="4">
        <f t="shared" si="49"/>
        <v>0.2083333333333286</v>
      </c>
      <c r="L356">
        <f t="shared" si="50"/>
        <v>349</v>
      </c>
      <c r="M356">
        <f t="shared" si="51"/>
        <v>1</v>
      </c>
      <c r="N356">
        <f t="shared" si="52"/>
        <v>1</v>
      </c>
      <c r="O356">
        <f t="shared" si="53"/>
        <v>1</v>
      </c>
    </row>
    <row r="357" spans="1:15" x14ac:dyDescent="0.3">
      <c r="A357">
        <v>126</v>
      </c>
      <c r="B357">
        <v>0.66377758110293894</v>
      </c>
      <c r="C357">
        <v>0.97341837824640642</v>
      </c>
      <c r="D357" s="4">
        <f>-LN(B357)/D$3</f>
        <v>0.56917799144243575</v>
      </c>
      <c r="E357" s="4">
        <f t="shared" si="46"/>
        <v>0.20833333333333334</v>
      </c>
      <c r="F357" s="8">
        <v>2</v>
      </c>
      <c r="G357" s="4">
        <v>106.22925656962485</v>
      </c>
      <c r="H357" s="4">
        <f>IF(G357&gt;MAX(I$8:I356),G357,MAX(I$8:I356))</f>
        <v>106.22925656962485</v>
      </c>
      <c r="I357" s="4">
        <f t="shared" si="47"/>
        <v>106.43758990295818</v>
      </c>
      <c r="J357" s="4">
        <f t="shared" si="48"/>
        <v>0</v>
      </c>
      <c r="K357" s="4">
        <f t="shared" si="49"/>
        <v>0.2083333333333286</v>
      </c>
      <c r="L357">
        <f t="shared" si="50"/>
        <v>350</v>
      </c>
      <c r="M357">
        <f t="shared" si="51"/>
        <v>1</v>
      </c>
      <c r="N357">
        <f t="shared" si="52"/>
        <v>1</v>
      </c>
      <c r="O357">
        <f t="shared" si="53"/>
        <v>1</v>
      </c>
    </row>
    <row r="358" spans="1:15" x14ac:dyDescent="0.3">
      <c r="A358">
        <v>507</v>
      </c>
      <c r="B358">
        <v>4.8982207708975496E-2</v>
      </c>
      <c r="C358">
        <v>0.36622211371196634</v>
      </c>
      <c r="D358" s="4">
        <f>-LN(B358)/F$3</f>
        <v>1.2567908978296949</v>
      </c>
      <c r="E358" s="4">
        <f t="shared" si="46"/>
        <v>0.20833333333333334</v>
      </c>
      <c r="F358" s="8">
        <v>3</v>
      </c>
      <c r="G358" s="4">
        <v>106.48085631719071</v>
      </c>
      <c r="H358" s="4">
        <f>IF(G358&gt;MAX(I$8:I357),G358,MAX(I$8:I357))</f>
        <v>106.48085631719071</v>
      </c>
      <c r="I358" s="4">
        <f t="shared" si="47"/>
        <v>106.68918965052404</v>
      </c>
      <c r="J358" s="4">
        <f t="shared" si="48"/>
        <v>0</v>
      </c>
      <c r="K358" s="4">
        <f t="shared" si="49"/>
        <v>0.2083333333333286</v>
      </c>
      <c r="L358">
        <f t="shared" si="50"/>
        <v>351</v>
      </c>
      <c r="M358">
        <f t="shared" si="51"/>
        <v>1</v>
      </c>
      <c r="N358">
        <f t="shared" si="52"/>
        <v>1</v>
      </c>
      <c r="O358">
        <f t="shared" si="53"/>
        <v>1</v>
      </c>
    </row>
    <row r="359" spans="1:15" x14ac:dyDescent="0.3">
      <c r="A359">
        <v>25</v>
      </c>
      <c r="B359">
        <v>0.48350474562822354</v>
      </c>
      <c r="C359">
        <v>0.14050721762749108</v>
      </c>
      <c r="D359" s="4">
        <f>-LN(B359)/B$3</f>
        <v>3.0278922874180876</v>
      </c>
      <c r="E359" s="4">
        <f t="shared" si="46"/>
        <v>0.20833333333333334</v>
      </c>
      <c r="F359" s="8">
        <v>1</v>
      </c>
      <c r="G359" s="4">
        <v>106.52164003229612</v>
      </c>
      <c r="H359" s="4">
        <f>IF(G359&gt;MAX(I$8:I358),G359,MAX(I$8:I358))</f>
        <v>106.68918965052404</v>
      </c>
      <c r="I359" s="4">
        <f t="shared" si="47"/>
        <v>106.89752298385737</v>
      </c>
      <c r="J359" s="4">
        <f t="shared" si="48"/>
        <v>0.16754961822792325</v>
      </c>
      <c r="K359" s="4">
        <f t="shared" si="49"/>
        <v>0.2083333333333286</v>
      </c>
      <c r="L359">
        <f t="shared" si="50"/>
        <v>352</v>
      </c>
      <c r="M359">
        <f t="shared" si="51"/>
        <v>1</v>
      </c>
      <c r="N359">
        <f t="shared" si="52"/>
        <v>1</v>
      </c>
      <c r="O359">
        <f t="shared" si="53"/>
        <v>1</v>
      </c>
    </row>
    <row r="360" spans="1:15" x14ac:dyDescent="0.3">
      <c r="A360">
        <v>127</v>
      </c>
      <c r="B360">
        <v>0.74214911343729972</v>
      </c>
      <c r="C360">
        <v>0.13547166356395154</v>
      </c>
      <c r="D360" s="4">
        <f>-LN(B360)/D$3</f>
        <v>0.41417374235975046</v>
      </c>
      <c r="E360" s="4">
        <f t="shared" si="46"/>
        <v>0.20833333333333334</v>
      </c>
      <c r="F360" s="8">
        <v>2</v>
      </c>
      <c r="G360" s="4">
        <v>106.6434303119846</v>
      </c>
      <c r="H360" s="4">
        <f>IF(G360&gt;MAX(I$8:I359),G360,MAX(I$8:I359))</f>
        <v>106.89752298385737</v>
      </c>
      <c r="I360" s="4">
        <f t="shared" si="47"/>
        <v>107.1058563171907</v>
      </c>
      <c r="J360" s="4">
        <f t="shared" si="48"/>
        <v>0.25409267187276896</v>
      </c>
      <c r="K360" s="4">
        <f t="shared" si="49"/>
        <v>0.2083333333333286</v>
      </c>
      <c r="L360">
        <f t="shared" si="50"/>
        <v>353</v>
      </c>
      <c r="M360">
        <f t="shared" si="51"/>
        <v>1</v>
      </c>
      <c r="N360">
        <f t="shared" si="52"/>
        <v>1</v>
      </c>
      <c r="O360">
        <f t="shared" si="53"/>
        <v>1</v>
      </c>
    </row>
    <row r="361" spans="1:15" x14ac:dyDescent="0.3">
      <c r="A361">
        <v>26</v>
      </c>
      <c r="B361">
        <v>0.96035645619067966</v>
      </c>
      <c r="C361">
        <v>0.94430372020630515</v>
      </c>
      <c r="D361" s="4">
        <f>-LN(B361)/B$3</f>
        <v>0.16854481210937811</v>
      </c>
      <c r="E361" s="4">
        <f t="shared" si="46"/>
        <v>0.20833333333333334</v>
      </c>
      <c r="F361" s="8">
        <v>1</v>
      </c>
      <c r="G361" s="4">
        <v>106.69018484440549</v>
      </c>
      <c r="H361" s="4">
        <f>IF(G361&gt;MAX(I$8:I360),G361,MAX(I$8:I360))</f>
        <v>107.1058563171907</v>
      </c>
      <c r="I361" s="4">
        <f t="shared" si="47"/>
        <v>107.31418965052403</v>
      </c>
      <c r="J361" s="4">
        <f t="shared" si="48"/>
        <v>0.41567147278520622</v>
      </c>
      <c r="K361" s="4">
        <f t="shared" si="49"/>
        <v>0.2083333333333286</v>
      </c>
      <c r="L361">
        <f t="shared" si="50"/>
        <v>354</v>
      </c>
      <c r="M361">
        <f t="shared" si="51"/>
        <v>1</v>
      </c>
      <c r="N361">
        <f t="shared" si="52"/>
        <v>1</v>
      </c>
      <c r="O361">
        <f t="shared" si="53"/>
        <v>1</v>
      </c>
    </row>
    <row r="362" spans="1:15" x14ac:dyDescent="0.3">
      <c r="A362">
        <v>508</v>
      </c>
      <c r="B362">
        <v>8.9541306802575757E-2</v>
      </c>
      <c r="C362">
        <v>4.0131839960936305E-2</v>
      </c>
      <c r="D362" s="4">
        <f>-LN(B362)/F$3</f>
        <v>1.0054396798551903</v>
      </c>
      <c r="E362" s="4">
        <f t="shared" si="46"/>
        <v>0.20833333333333334</v>
      </c>
      <c r="F362" s="8">
        <v>3</v>
      </c>
      <c r="G362" s="4">
        <v>107.4862959970459</v>
      </c>
      <c r="H362" s="4">
        <f>IF(G362&gt;MAX(I$8:I361),G362,MAX(I$8:I361))</f>
        <v>107.4862959970459</v>
      </c>
      <c r="I362" s="4">
        <f t="shared" si="47"/>
        <v>107.69462933037923</v>
      </c>
      <c r="J362" s="4">
        <f t="shared" si="48"/>
        <v>0</v>
      </c>
      <c r="K362" s="4">
        <f t="shared" si="49"/>
        <v>0.2083333333333286</v>
      </c>
      <c r="L362">
        <f t="shared" si="50"/>
        <v>355</v>
      </c>
      <c r="M362">
        <f t="shared" si="51"/>
        <v>1</v>
      </c>
      <c r="N362">
        <f t="shared" si="52"/>
        <v>1</v>
      </c>
      <c r="O362">
        <f t="shared" si="53"/>
        <v>1</v>
      </c>
    </row>
    <row r="363" spans="1:15" x14ac:dyDescent="0.3">
      <c r="A363">
        <v>509</v>
      </c>
      <c r="B363">
        <v>0.38737144077883234</v>
      </c>
      <c r="C363">
        <v>1.1688589129306926E-2</v>
      </c>
      <c r="D363" s="4">
        <f>-LN(B363)/F$3</f>
        <v>0.39515468790300284</v>
      </c>
      <c r="E363" s="4">
        <f t="shared" si="46"/>
        <v>0.20833333333333334</v>
      </c>
      <c r="F363" s="8">
        <v>3</v>
      </c>
      <c r="G363" s="4">
        <v>107.8814506849489</v>
      </c>
      <c r="H363" s="4">
        <f>IF(G363&gt;MAX(I$8:I362),G363,MAX(I$8:I362))</f>
        <v>107.8814506849489</v>
      </c>
      <c r="I363" s="4">
        <f t="shared" si="47"/>
        <v>108.08978401828223</v>
      </c>
      <c r="J363" s="4">
        <f t="shared" si="48"/>
        <v>0</v>
      </c>
      <c r="K363" s="4">
        <f t="shared" si="49"/>
        <v>0.2083333333333286</v>
      </c>
      <c r="L363">
        <f t="shared" si="50"/>
        <v>356</v>
      </c>
      <c r="M363">
        <f t="shared" si="51"/>
        <v>1</v>
      </c>
      <c r="N363">
        <f t="shared" si="52"/>
        <v>1</v>
      </c>
      <c r="O363">
        <f t="shared" si="53"/>
        <v>1</v>
      </c>
    </row>
    <row r="364" spans="1:15" x14ac:dyDescent="0.3">
      <c r="A364">
        <v>27</v>
      </c>
      <c r="B364">
        <v>0.73155919064912867</v>
      </c>
      <c r="C364">
        <v>0.78945280312509536</v>
      </c>
      <c r="D364" s="4">
        <f>-LN(B364)/B$3</f>
        <v>1.3024047707582243</v>
      </c>
      <c r="E364" s="4">
        <f t="shared" si="46"/>
        <v>0.20833333333333334</v>
      </c>
      <c r="F364" s="8">
        <v>1</v>
      </c>
      <c r="G364" s="4">
        <v>107.99258961516372</v>
      </c>
      <c r="H364" s="4">
        <f>IF(G364&gt;MAX(I$8:I363),G364,MAX(I$8:I363))</f>
        <v>108.08978401828223</v>
      </c>
      <c r="I364" s="4">
        <f t="shared" si="47"/>
        <v>108.29811735161556</v>
      </c>
      <c r="J364" s="4">
        <f t="shared" si="48"/>
        <v>9.7194403118507466E-2</v>
      </c>
      <c r="K364" s="4">
        <f t="shared" si="49"/>
        <v>0.2083333333333286</v>
      </c>
      <c r="L364">
        <f t="shared" si="50"/>
        <v>357</v>
      </c>
      <c r="M364">
        <f t="shared" si="51"/>
        <v>1</v>
      </c>
      <c r="N364">
        <f t="shared" si="52"/>
        <v>1</v>
      </c>
      <c r="O364">
        <f t="shared" si="53"/>
        <v>1</v>
      </c>
    </row>
    <row r="365" spans="1:15" x14ac:dyDescent="0.3">
      <c r="A365">
        <v>128</v>
      </c>
      <c r="B365">
        <v>0.36329233680227058</v>
      </c>
      <c r="C365">
        <v>0.52259895626697594</v>
      </c>
      <c r="D365" s="4">
        <f>-LN(B365)/D$3</f>
        <v>1.4063158795590429</v>
      </c>
      <c r="E365" s="4">
        <f t="shared" si="46"/>
        <v>0.20833333333333334</v>
      </c>
      <c r="F365" s="8">
        <v>2</v>
      </c>
      <c r="G365" s="4">
        <v>108.04974619154365</v>
      </c>
      <c r="H365" s="4">
        <f>IF(G365&gt;MAX(I$8:I364),G365,MAX(I$8:I364))</f>
        <v>108.29811735161556</v>
      </c>
      <c r="I365" s="4">
        <f t="shared" si="47"/>
        <v>108.50645068494889</v>
      </c>
      <c r="J365" s="4">
        <f t="shared" si="48"/>
        <v>0.24837116007191185</v>
      </c>
      <c r="K365" s="4">
        <f t="shared" si="49"/>
        <v>0.2083333333333286</v>
      </c>
      <c r="L365">
        <f t="shared" si="50"/>
        <v>358</v>
      </c>
      <c r="M365">
        <f t="shared" si="51"/>
        <v>1</v>
      </c>
      <c r="N365">
        <f t="shared" si="52"/>
        <v>1</v>
      </c>
      <c r="O365">
        <f t="shared" si="53"/>
        <v>1</v>
      </c>
    </row>
    <row r="366" spans="1:15" x14ac:dyDescent="0.3">
      <c r="A366">
        <v>510</v>
      </c>
      <c r="B366">
        <v>0.57292397839289533</v>
      </c>
      <c r="C366">
        <v>0.22211371196630755</v>
      </c>
      <c r="D366" s="4">
        <f>-LN(B366)/F$3</f>
        <v>0.232084268346259</v>
      </c>
      <c r="E366" s="4">
        <f t="shared" si="46"/>
        <v>0.20833333333333334</v>
      </c>
      <c r="F366" s="8">
        <v>3</v>
      </c>
      <c r="G366" s="4">
        <v>108.11353495329516</v>
      </c>
      <c r="H366" s="4">
        <f>IF(G366&gt;MAX(I$8:I365),G366,MAX(I$8:I365))</f>
        <v>108.50645068494889</v>
      </c>
      <c r="I366" s="4">
        <f t="shared" si="47"/>
        <v>108.71478401828222</v>
      </c>
      <c r="J366" s="4">
        <f t="shared" si="48"/>
        <v>0.39291573165372995</v>
      </c>
      <c r="K366" s="4">
        <f t="shared" si="49"/>
        <v>0.2083333333333286</v>
      </c>
      <c r="L366">
        <f t="shared" si="50"/>
        <v>359</v>
      </c>
      <c r="M366">
        <f t="shared" si="51"/>
        <v>1</v>
      </c>
      <c r="N366">
        <f t="shared" si="52"/>
        <v>1</v>
      </c>
      <c r="O366">
        <f t="shared" si="53"/>
        <v>1</v>
      </c>
    </row>
    <row r="367" spans="1:15" x14ac:dyDescent="0.3">
      <c r="A367">
        <v>511</v>
      </c>
      <c r="B367">
        <v>0.26700643940549945</v>
      </c>
      <c r="C367">
        <v>0.40076906643879512</v>
      </c>
      <c r="D367" s="4">
        <f>-LN(B367)/F$3</f>
        <v>0.55020104302046635</v>
      </c>
      <c r="E367" s="4">
        <f t="shared" si="46"/>
        <v>0.20833333333333334</v>
      </c>
      <c r="F367" s="8">
        <v>3</v>
      </c>
      <c r="G367" s="4">
        <v>108.66373599631562</v>
      </c>
      <c r="H367" s="4">
        <f>IF(G367&gt;MAX(I$8:I366),G367,MAX(I$8:I366))</f>
        <v>108.71478401828222</v>
      </c>
      <c r="I367" s="4">
        <f t="shared" si="47"/>
        <v>108.92311735161555</v>
      </c>
      <c r="J367" s="4">
        <f t="shared" si="48"/>
        <v>5.1048021966593637E-2</v>
      </c>
      <c r="K367" s="4">
        <f t="shared" si="49"/>
        <v>0.2083333333333286</v>
      </c>
      <c r="L367">
        <f t="shared" si="50"/>
        <v>360</v>
      </c>
      <c r="M367">
        <f t="shared" si="51"/>
        <v>1</v>
      </c>
      <c r="N367">
        <f t="shared" si="52"/>
        <v>1</v>
      </c>
      <c r="O367">
        <f t="shared" si="53"/>
        <v>1</v>
      </c>
    </row>
    <row r="368" spans="1:15" x14ac:dyDescent="0.3">
      <c r="A368">
        <v>512</v>
      </c>
      <c r="B368">
        <v>0.46903897213660084</v>
      </c>
      <c r="C368">
        <v>0.38004699850459306</v>
      </c>
      <c r="D368" s="4">
        <f>-LN(B368)/F$3</f>
        <v>0.31544559072836331</v>
      </c>
      <c r="E368" s="4">
        <f t="shared" si="46"/>
        <v>0.20833333333333334</v>
      </c>
      <c r="F368" s="8">
        <v>3</v>
      </c>
      <c r="G368" s="4">
        <v>108.97918158704398</v>
      </c>
      <c r="H368" s="4">
        <f>IF(G368&gt;MAX(I$8:I367),G368,MAX(I$8:I367))</f>
        <v>108.97918158704398</v>
      </c>
      <c r="I368" s="4">
        <f t="shared" si="47"/>
        <v>109.18751492037731</v>
      </c>
      <c r="J368" s="4">
        <f t="shared" si="48"/>
        <v>0</v>
      </c>
      <c r="K368" s="4">
        <f t="shared" si="49"/>
        <v>0.2083333333333286</v>
      </c>
      <c r="L368">
        <f t="shared" si="50"/>
        <v>361</v>
      </c>
      <c r="M368">
        <f t="shared" si="51"/>
        <v>1</v>
      </c>
      <c r="N368">
        <f t="shared" si="52"/>
        <v>1</v>
      </c>
      <c r="O368">
        <f t="shared" si="53"/>
        <v>1</v>
      </c>
    </row>
    <row r="369" spans="1:15" x14ac:dyDescent="0.3">
      <c r="A369">
        <v>513</v>
      </c>
      <c r="B369">
        <v>0.40021973326822718</v>
      </c>
      <c r="C369">
        <v>0.56196783349101231</v>
      </c>
      <c r="D369" s="4">
        <f>-LN(B369)/F$3</f>
        <v>0.38155897897159136</v>
      </c>
      <c r="E369" s="4">
        <f t="shared" si="46"/>
        <v>0.20833333333333334</v>
      </c>
      <c r="F369" s="8">
        <v>3</v>
      </c>
      <c r="G369" s="4">
        <v>109.36074056601558</v>
      </c>
      <c r="H369" s="4">
        <f>IF(G369&gt;MAX(I$8:I368),G369,MAX(I$8:I368))</f>
        <v>109.36074056601558</v>
      </c>
      <c r="I369" s="4">
        <f t="shared" si="47"/>
        <v>109.56907389934891</v>
      </c>
      <c r="J369" s="4">
        <f t="shared" si="48"/>
        <v>0</v>
      </c>
      <c r="K369" s="4">
        <f t="shared" si="49"/>
        <v>0.2083333333333286</v>
      </c>
      <c r="L369">
        <f t="shared" si="50"/>
        <v>362</v>
      </c>
      <c r="M369">
        <f t="shared" si="51"/>
        <v>1</v>
      </c>
      <c r="N369">
        <f t="shared" si="52"/>
        <v>1</v>
      </c>
      <c r="O369">
        <f t="shared" si="53"/>
        <v>1</v>
      </c>
    </row>
    <row r="370" spans="1:15" x14ac:dyDescent="0.3">
      <c r="A370">
        <v>514</v>
      </c>
      <c r="B370">
        <v>0.32450331125827814</v>
      </c>
      <c r="C370">
        <v>0.16031373027741325</v>
      </c>
      <c r="D370" s="4">
        <f>-LN(B370)/F$3</f>
        <v>0.46894147446012413</v>
      </c>
      <c r="E370" s="4">
        <f t="shared" si="46"/>
        <v>0.20833333333333334</v>
      </c>
      <c r="F370" s="8">
        <v>3</v>
      </c>
      <c r="G370" s="4">
        <v>109.8296820404757</v>
      </c>
      <c r="H370" s="4">
        <f>IF(G370&gt;MAX(I$8:I369),G370,MAX(I$8:I369))</f>
        <v>109.8296820404757</v>
      </c>
      <c r="I370" s="4">
        <f t="shared" si="47"/>
        <v>110.03801537380903</v>
      </c>
      <c r="J370" s="4">
        <f t="shared" si="48"/>
        <v>0</v>
      </c>
      <c r="K370" s="4">
        <f t="shared" si="49"/>
        <v>0.2083333333333286</v>
      </c>
      <c r="L370">
        <f t="shared" si="50"/>
        <v>363</v>
      </c>
      <c r="M370">
        <f t="shared" si="51"/>
        <v>1</v>
      </c>
      <c r="N370">
        <f t="shared" si="52"/>
        <v>1</v>
      </c>
      <c r="O370">
        <f t="shared" si="53"/>
        <v>1</v>
      </c>
    </row>
    <row r="371" spans="1:15" x14ac:dyDescent="0.3">
      <c r="A371">
        <v>515</v>
      </c>
      <c r="B371">
        <v>0.90945158238471635</v>
      </c>
      <c r="C371">
        <v>0.92284920804467907</v>
      </c>
      <c r="D371" s="4">
        <f>-LN(B371)/F$3</f>
        <v>3.954729910912002E-2</v>
      </c>
      <c r="E371" s="4">
        <f t="shared" si="46"/>
        <v>0.20833333333333334</v>
      </c>
      <c r="F371" s="8">
        <v>3</v>
      </c>
      <c r="G371" s="4">
        <v>109.86922933958482</v>
      </c>
      <c r="H371" s="4">
        <f>IF(G371&gt;MAX(I$8:I370),G371,MAX(I$8:I370))</f>
        <v>110.03801537380903</v>
      </c>
      <c r="I371" s="4">
        <f t="shared" si="47"/>
        <v>110.24634870714236</v>
      </c>
      <c r="J371" s="4">
        <f t="shared" si="48"/>
        <v>0.16878603422421179</v>
      </c>
      <c r="K371" s="4">
        <f t="shared" si="49"/>
        <v>0.2083333333333286</v>
      </c>
      <c r="L371">
        <f t="shared" si="50"/>
        <v>364</v>
      </c>
      <c r="M371">
        <f t="shared" si="51"/>
        <v>1</v>
      </c>
      <c r="N371">
        <f t="shared" si="52"/>
        <v>1</v>
      </c>
      <c r="O371">
        <f t="shared" si="53"/>
        <v>1</v>
      </c>
    </row>
    <row r="372" spans="1:15" x14ac:dyDescent="0.3">
      <c r="A372">
        <v>516</v>
      </c>
      <c r="B372">
        <v>4.7639393292031616E-2</v>
      </c>
      <c r="C372">
        <v>0.49320963164159065</v>
      </c>
      <c r="D372" s="4">
        <f>-LN(B372)/F$3</f>
        <v>1.26837302909998</v>
      </c>
      <c r="E372" s="4">
        <f t="shared" si="46"/>
        <v>0.20833333333333334</v>
      </c>
      <c r="F372" s="8">
        <v>3</v>
      </c>
      <c r="G372" s="4">
        <v>111.1376023686848</v>
      </c>
      <c r="H372" s="4">
        <f>IF(G372&gt;MAX(I$8:I371),G372,MAX(I$8:I371))</f>
        <v>111.1376023686848</v>
      </c>
      <c r="I372" s="4">
        <f t="shared" si="47"/>
        <v>111.34593570201812</v>
      </c>
      <c r="J372" s="4">
        <f t="shared" si="48"/>
        <v>0</v>
      </c>
      <c r="K372" s="4">
        <f t="shared" si="49"/>
        <v>0.2083333333333286</v>
      </c>
      <c r="L372">
        <f t="shared" si="50"/>
        <v>365</v>
      </c>
      <c r="M372">
        <f t="shared" si="51"/>
        <v>1</v>
      </c>
      <c r="N372">
        <f t="shared" si="52"/>
        <v>1</v>
      </c>
      <c r="O372">
        <f t="shared" si="53"/>
        <v>1</v>
      </c>
    </row>
    <row r="373" spans="1:15" x14ac:dyDescent="0.3">
      <c r="A373">
        <v>517</v>
      </c>
      <c r="B373">
        <v>0.55497909482100893</v>
      </c>
      <c r="C373">
        <v>0.11609241004669332</v>
      </c>
      <c r="D373" s="4">
        <f>-LN(B373)/F$3</f>
        <v>0.24534368038928936</v>
      </c>
      <c r="E373" s="4">
        <f t="shared" si="46"/>
        <v>0.20833333333333334</v>
      </c>
      <c r="F373" s="8">
        <v>3</v>
      </c>
      <c r="G373" s="4">
        <v>111.38294604907408</v>
      </c>
      <c r="H373" s="4">
        <f>IF(G373&gt;MAX(I$8:I372),G373,MAX(I$8:I372))</f>
        <v>111.38294604907408</v>
      </c>
      <c r="I373" s="4">
        <f t="shared" si="47"/>
        <v>111.59127938240741</v>
      </c>
      <c r="J373" s="4">
        <f t="shared" si="48"/>
        <v>0</v>
      </c>
      <c r="K373" s="4">
        <f t="shared" si="49"/>
        <v>0.2083333333333286</v>
      </c>
      <c r="L373">
        <f t="shared" si="50"/>
        <v>366</v>
      </c>
      <c r="M373">
        <f t="shared" si="51"/>
        <v>1</v>
      </c>
      <c r="N373">
        <f t="shared" si="52"/>
        <v>1</v>
      </c>
      <c r="O373">
        <f t="shared" si="53"/>
        <v>1</v>
      </c>
    </row>
    <row r="374" spans="1:15" x14ac:dyDescent="0.3">
      <c r="A374">
        <v>518</v>
      </c>
      <c r="B374">
        <v>0.96380504776146736</v>
      </c>
      <c r="C374">
        <v>2.2095400860621967E-2</v>
      </c>
      <c r="D374" s="4">
        <f>-LN(B374)/F$3</f>
        <v>1.5360932264978895E-2</v>
      </c>
      <c r="E374" s="4">
        <f t="shared" si="46"/>
        <v>0.20833333333333334</v>
      </c>
      <c r="F374" s="8">
        <v>3</v>
      </c>
      <c r="G374" s="4">
        <v>111.39830698133906</v>
      </c>
      <c r="H374" s="4">
        <f>IF(G374&gt;MAX(I$8:I373),G374,MAX(I$8:I373))</f>
        <v>111.59127938240741</v>
      </c>
      <c r="I374" s="4">
        <f t="shared" si="47"/>
        <v>111.79961271574074</v>
      </c>
      <c r="J374" s="4">
        <f t="shared" si="48"/>
        <v>0.19297240106834579</v>
      </c>
      <c r="K374" s="4">
        <f t="shared" si="49"/>
        <v>0.2083333333333286</v>
      </c>
      <c r="L374">
        <f t="shared" si="50"/>
        <v>367</v>
      </c>
      <c r="M374">
        <f t="shared" si="51"/>
        <v>1</v>
      </c>
      <c r="N374">
        <f t="shared" si="52"/>
        <v>1</v>
      </c>
      <c r="O374">
        <f t="shared" si="53"/>
        <v>1</v>
      </c>
    </row>
    <row r="375" spans="1:15" x14ac:dyDescent="0.3">
      <c r="A375">
        <v>129</v>
      </c>
      <c r="B375">
        <v>7.1077608569597467E-2</v>
      </c>
      <c r="C375">
        <v>0.15659047212134158</v>
      </c>
      <c r="D375" s="4">
        <f>-LN(B375)/D$3</f>
        <v>3.6721985006542264</v>
      </c>
      <c r="E375" s="4">
        <f t="shared" si="46"/>
        <v>0.20833333333333334</v>
      </c>
      <c r="F375" s="8">
        <v>2</v>
      </c>
      <c r="G375" s="4">
        <v>111.72194469219788</v>
      </c>
      <c r="H375" s="4">
        <f>IF(G375&gt;MAX(I$8:I374),G375,MAX(I$8:I374))</f>
        <v>111.79961271574074</v>
      </c>
      <c r="I375" s="4">
        <f t="shared" si="47"/>
        <v>112.00794604907406</v>
      </c>
      <c r="J375" s="4">
        <f t="shared" si="48"/>
        <v>7.7668023542855735E-2</v>
      </c>
      <c r="K375" s="4">
        <f t="shared" si="49"/>
        <v>0.2083333333333286</v>
      </c>
      <c r="L375">
        <f t="shared" si="50"/>
        <v>368</v>
      </c>
      <c r="M375">
        <f t="shared" si="51"/>
        <v>1</v>
      </c>
      <c r="N375">
        <f t="shared" si="52"/>
        <v>1</v>
      </c>
      <c r="O375">
        <f t="shared" si="53"/>
        <v>1</v>
      </c>
    </row>
    <row r="376" spans="1:15" x14ac:dyDescent="0.3">
      <c r="A376">
        <v>519</v>
      </c>
      <c r="B376">
        <v>0.35477767265846738</v>
      </c>
      <c r="C376">
        <v>0.14944914090395825</v>
      </c>
      <c r="D376" s="4">
        <f>-LN(B376)/F$3</f>
        <v>0.43177664995826115</v>
      </c>
      <c r="E376" s="4">
        <f t="shared" si="46"/>
        <v>0.20833333333333334</v>
      </c>
      <c r="F376" s="8">
        <v>3</v>
      </c>
      <c r="G376" s="4">
        <v>111.83008363129733</v>
      </c>
      <c r="H376" s="4">
        <f>IF(G376&gt;MAX(I$8:I375),G376,MAX(I$8:I375))</f>
        <v>112.00794604907406</v>
      </c>
      <c r="I376" s="4">
        <f t="shared" si="47"/>
        <v>112.21627938240739</v>
      </c>
      <c r="J376" s="4">
        <f t="shared" si="48"/>
        <v>0.17786241777673695</v>
      </c>
      <c r="K376" s="4">
        <f t="shared" si="49"/>
        <v>0.2083333333333286</v>
      </c>
      <c r="L376">
        <f t="shared" si="50"/>
        <v>369</v>
      </c>
      <c r="M376">
        <f t="shared" si="51"/>
        <v>1</v>
      </c>
      <c r="N376">
        <f t="shared" si="52"/>
        <v>1</v>
      </c>
      <c r="O376">
        <f t="shared" si="53"/>
        <v>1</v>
      </c>
    </row>
    <row r="377" spans="1:15" x14ac:dyDescent="0.3">
      <c r="A377">
        <v>520</v>
      </c>
      <c r="B377">
        <v>0.60045167394024479</v>
      </c>
      <c r="C377">
        <v>0.22312082277901546</v>
      </c>
      <c r="D377" s="4">
        <f>-LN(B377)/F$3</f>
        <v>0.21253046544574161</v>
      </c>
      <c r="E377" s="4">
        <f t="shared" si="46"/>
        <v>0.20833333333333334</v>
      </c>
      <c r="F377" s="8">
        <v>3</v>
      </c>
      <c r="G377" s="4">
        <v>112.04261409674307</v>
      </c>
      <c r="H377" s="4">
        <f>IF(G377&gt;MAX(I$8:I376),G377,MAX(I$8:I376))</f>
        <v>112.21627938240739</v>
      </c>
      <c r="I377" s="4">
        <f t="shared" si="47"/>
        <v>112.42461271574072</v>
      </c>
      <c r="J377" s="4">
        <f t="shared" si="48"/>
        <v>0.17366528566432748</v>
      </c>
      <c r="K377" s="4">
        <f t="shared" si="49"/>
        <v>0.2083333333333286</v>
      </c>
      <c r="L377">
        <f t="shared" si="50"/>
        <v>370</v>
      </c>
      <c r="M377">
        <f t="shared" si="51"/>
        <v>1</v>
      </c>
      <c r="N377">
        <f t="shared" si="52"/>
        <v>1</v>
      </c>
      <c r="O377">
        <f t="shared" si="53"/>
        <v>1</v>
      </c>
    </row>
    <row r="378" spans="1:15" x14ac:dyDescent="0.3">
      <c r="A378">
        <v>521</v>
      </c>
      <c r="B378">
        <v>0.29456465346232491</v>
      </c>
      <c r="C378">
        <v>0.15967284157841732</v>
      </c>
      <c r="D378" s="4">
        <f>-LN(B378)/F$3</f>
        <v>0.50927365150435899</v>
      </c>
      <c r="E378" s="4">
        <f t="shared" si="46"/>
        <v>0.20833333333333334</v>
      </c>
      <c r="F378" s="8">
        <v>3</v>
      </c>
      <c r="G378" s="4">
        <v>112.55188774824742</v>
      </c>
      <c r="H378" s="4">
        <f>IF(G378&gt;MAX(I$8:I377),G378,MAX(I$8:I377))</f>
        <v>112.55188774824742</v>
      </c>
      <c r="I378" s="4">
        <f t="shared" si="47"/>
        <v>112.76022108158075</v>
      </c>
      <c r="J378" s="4">
        <f t="shared" si="48"/>
        <v>0</v>
      </c>
      <c r="K378" s="4">
        <f t="shared" si="49"/>
        <v>0.2083333333333286</v>
      </c>
      <c r="L378">
        <f t="shared" si="50"/>
        <v>371</v>
      </c>
      <c r="M378">
        <f t="shared" si="51"/>
        <v>1</v>
      </c>
      <c r="N378">
        <f t="shared" si="52"/>
        <v>1</v>
      </c>
      <c r="O378">
        <f t="shared" si="53"/>
        <v>1</v>
      </c>
    </row>
    <row r="379" spans="1:15" x14ac:dyDescent="0.3">
      <c r="A379">
        <v>522</v>
      </c>
      <c r="B379">
        <v>0.35770744956816308</v>
      </c>
      <c r="C379">
        <v>0.8026673177282021</v>
      </c>
      <c r="D379" s="4">
        <f>-LN(B379)/F$3</f>
        <v>0.42834991943008488</v>
      </c>
      <c r="E379" s="4">
        <f t="shared" si="46"/>
        <v>0.20833333333333334</v>
      </c>
      <c r="F379" s="8">
        <v>3</v>
      </c>
      <c r="G379" s="4">
        <v>112.98023766767751</v>
      </c>
      <c r="H379" s="4">
        <f>IF(G379&gt;MAX(I$8:I378),G379,MAX(I$8:I378))</f>
        <v>112.98023766767751</v>
      </c>
      <c r="I379" s="4">
        <f t="shared" si="47"/>
        <v>113.18857100101084</v>
      </c>
      <c r="J379" s="4">
        <f t="shared" si="48"/>
        <v>0</v>
      </c>
      <c r="K379" s="4">
        <f t="shared" si="49"/>
        <v>0.2083333333333286</v>
      </c>
      <c r="L379">
        <f t="shared" si="50"/>
        <v>372</v>
      </c>
      <c r="M379">
        <f t="shared" si="51"/>
        <v>1</v>
      </c>
      <c r="N379">
        <f t="shared" si="52"/>
        <v>1</v>
      </c>
      <c r="O379">
        <f t="shared" si="53"/>
        <v>1</v>
      </c>
    </row>
    <row r="380" spans="1:15" x14ac:dyDescent="0.3">
      <c r="A380">
        <v>523</v>
      </c>
      <c r="B380">
        <v>0.9149143955809198</v>
      </c>
      <c r="C380">
        <v>0.24002807702871792</v>
      </c>
      <c r="D380" s="4">
        <f>-LN(B380)/F$3</f>
        <v>3.7051989510618701E-2</v>
      </c>
      <c r="E380" s="4">
        <f t="shared" si="46"/>
        <v>0.20833333333333334</v>
      </c>
      <c r="F380" s="8">
        <v>3</v>
      </c>
      <c r="G380" s="4">
        <v>113.01728965718813</v>
      </c>
      <c r="H380" s="4">
        <f>IF(G380&gt;MAX(I$8:I379),G380,MAX(I$8:I379))</f>
        <v>113.18857100101084</v>
      </c>
      <c r="I380" s="4">
        <f t="shared" si="47"/>
        <v>113.39690433434417</v>
      </c>
      <c r="J380" s="4">
        <f t="shared" si="48"/>
        <v>0.17128134382271298</v>
      </c>
      <c r="K380" s="4">
        <f t="shared" si="49"/>
        <v>0.2083333333333286</v>
      </c>
      <c r="L380">
        <f t="shared" si="50"/>
        <v>373</v>
      </c>
      <c r="M380">
        <f t="shared" si="51"/>
        <v>1</v>
      </c>
      <c r="N380">
        <f t="shared" si="52"/>
        <v>1</v>
      </c>
      <c r="O380">
        <f t="shared" si="53"/>
        <v>1</v>
      </c>
    </row>
    <row r="381" spans="1:15" x14ac:dyDescent="0.3">
      <c r="A381">
        <v>524</v>
      </c>
      <c r="B381">
        <v>0.9540391247291482</v>
      </c>
      <c r="C381">
        <v>0.15671254615924557</v>
      </c>
      <c r="D381" s="4">
        <f>-LN(B381)/F$3</f>
        <v>1.9604415470125883E-2</v>
      </c>
      <c r="E381" s="4">
        <f t="shared" si="46"/>
        <v>0.20833333333333334</v>
      </c>
      <c r="F381" s="8">
        <v>3</v>
      </c>
      <c r="G381" s="4">
        <v>113.03689407265826</v>
      </c>
      <c r="H381" s="4">
        <f>IF(G381&gt;MAX(I$8:I380),G381,MAX(I$8:I380))</f>
        <v>113.39690433434417</v>
      </c>
      <c r="I381" s="4">
        <f t="shared" si="47"/>
        <v>113.6052376676775</v>
      </c>
      <c r="J381" s="4">
        <f t="shared" si="48"/>
        <v>0.36001026168591466</v>
      </c>
      <c r="K381" s="4">
        <f t="shared" si="49"/>
        <v>0.2083333333333286</v>
      </c>
      <c r="L381">
        <f t="shared" si="50"/>
        <v>374</v>
      </c>
      <c r="M381">
        <f t="shared" si="51"/>
        <v>1</v>
      </c>
      <c r="N381">
        <f t="shared" si="52"/>
        <v>1</v>
      </c>
      <c r="O381">
        <f t="shared" si="53"/>
        <v>1</v>
      </c>
    </row>
    <row r="382" spans="1:15" x14ac:dyDescent="0.3">
      <c r="A382">
        <v>130</v>
      </c>
      <c r="B382">
        <v>0.31366924039429916</v>
      </c>
      <c r="C382">
        <v>0.12204351939451277</v>
      </c>
      <c r="D382" s="4">
        <f>-LN(B382)/D$3</f>
        <v>1.6103003094489015</v>
      </c>
      <c r="E382" s="4">
        <f t="shared" si="46"/>
        <v>0.20833333333333334</v>
      </c>
      <c r="F382" s="8">
        <v>2</v>
      </c>
      <c r="G382" s="4">
        <v>113.33224500164678</v>
      </c>
      <c r="H382" s="4">
        <f>IF(G382&gt;MAX(I$8:I381),G382,MAX(I$8:I381))</f>
        <v>113.6052376676775</v>
      </c>
      <c r="I382" s="4">
        <f t="shared" si="47"/>
        <v>113.81357100101083</v>
      </c>
      <c r="J382" s="4">
        <f t="shared" si="48"/>
        <v>0.27299266603071715</v>
      </c>
      <c r="K382" s="4">
        <f t="shared" si="49"/>
        <v>0.2083333333333286</v>
      </c>
      <c r="L382">
        <f t="shared" si="50"/>
        <v>375</v>
      </c>
      <c r="M382">
        <f t="shared" si="51"/>
        <v>1</v>
      </c>
      <c r="N382">
        <f t="shared" si="52"/>
        <v>1</v>
      </c>
      <c r="O382">
        <f t="shared" si="53"/>
        <v>1</v>
      </c>
    </row>
    <row r="383" spans="1:15" x14ac:dyDescent="0.3">
      <c r="A383">
        <v>525</v>
      </c>
      <c r="B383">
        <v>0.35254982146671959</v>
      </c>
      <c r="C383">
        <v>0.23722037415692618</v>
      </c>
      <c r="D383" s="4">
        <f>-LN(B383)/F$3</f>
        <v>0.43440138717615678</v>
      </c>
      <c r="E383" s="4">
        <f t="shared" si="46"/>
        <v>0.20833333333333334</v>
      </c>
      <c r="F383" s="8">
        <v>3</v>
      </c>
      <c r="G383" s="4">
        <v>113.47129545983441</v>
      </c>
      <c r="H383" s="4">
        <f>IF(G383&gt;MAX(I$8:I382),G383,MAX(I$8:I382))</f>
        <v>113.81357100101083</v>
      </c>
      <c r="I383" s="4">
        <f t="shared" si="47"/>
        <v>114.02190433434416</v>
      </c>
      <c r="J383" s="4">
        <f t="shared" si="48"/>
        <v>0.34227554117642001</v>
      </c>
      <c r="K383" s="4">
        <f t="shared" si="49"/>
        <v>0.2083333333333286</v>
      </c>
      <c r="L383">
        <f t="shared" si="50"/>
        <v>376</v>
      </c>
      <c r="M383">
        <f t="shared" si="51"/>
        <v>1</v>
      </c>
      <c r="N383">
        <f t="shared" si="52"/>
        <v>1</v>
      </c>
      <c r="O383">
        <f t="shared" si="53"/>
        <v>1</v>
      </c>
    </row>
    <row r="384" spans="1:15" x14ac:dyDescent="0.3">
      <c r="A384">
        <v>131</v>
      </c>
      <c r="B384">
        <v>0.74907681508835111</v>
      </c>
      <c r="C384">
        <v>0.3631092257454146</v>
      </c>
      <c r="D384" s="4">
        <f>-LN(B384)/D$3</f>
        <v>0.40126908869893196</v>
      </c>
      <c r="E384" s="4">
        <f t="shared" si="46"/>
        <v>0.20833333333333334</v>
      </c>
      <c r="F384" s="8">
        <v>2</v>
      </c>
      <c r="G384" s="4">
        <v>113.73351409034572</v>
      </c>
      <c r="H384" s="4">
        <f>IF(G384&gt;MAX(I$8:I383),G384,MAX(I$8:I383))</f>
        <v>114.02190433434416</v>
      </c>
      <c r="I384" s="4">
        <f t="shared" si="47"/>
        <v>114.23023766767749</v>
      </c>
      <c r="J384" s="4">
        <f t="shared" si="48"/>
        <v>0.28839024399843538</v>
      </c>
      <c r="K384" s="4">
        <f t="shared" si="49"/>
        <v>0.2083333333333286</v>
      </c>
      <c r="L384">
        <f t="shared" si="50"/>
        <v>377</v>
      </c>
      <c r="M384">
        <f t="shared" si="51"/>
        <v>1</v>
      </c>
      <c r="N384">
        <f t="shared" si="52"/>
        <v>1</v>
      </c>
      <c r="O384">
        <f t="shared" si="53"/>
        <v>1</v>
      </c>
    </row>
    <row r="385" spans="1:15" x14ac:dyDescent="0.3">
      <c r="A385">
        <v>28</v>
      </c>
      <c r="B385">
        <v>0.23224585711233864</v>
      </c>
      <c r="C385">
        <v>0.90591143528550067</v>
      </c>
      <c r="D385" s="4">
        <f>-LN(B385)/B$3</f>
        <v>6.0831614145818849</v>
      </c>
      <c r="E385" s="4">
        <f t="shared" si="46"/>
        <v>0.20833333333333334</v>
      </c>
      <c r="F385" s="8">
        <v>1</v>
      </c>
      <c r="G385" s="4">
        <v>114.0757510297456</v>
      </c>
      <c r="H385" s="4">
        <f>IF(G385&gt;MAX(I$8:I384),G385,MAX(I$8:I384))</f>
        <v>114.23023766767749</v>
      </c>
      <c r="I385" s="4">
        <f t="shared" si="47"/>
        <v>114.43857100101081</v>
      </c>
      <c r="J385" s="4">
        <f t="shared" si="48"/>
        <v>0.15448663793188189</v>
      </c>
      <c r="K385" s="4">
        <f t="shared" si="49"/>
        <v>0.2083333333333286</v>
      </c>
      <c r="L385">
        <f t="shared" si="50"/>
        <v>378</v>
      </c>
      <c r="M385">
        <f t="shared" si="51"/>
        <v>1</v>
      </c>
      <c r="N385">
        <f t="shared" si="52"/>
        <v>1</v>
      </c>
      <c r="O385">
        <f t="shared" si="53"/>
        <v>1</v>
      </c>
    </row>
    <row r="386" spans="1:15" x14ac:dyDescent="0.3">
      <c r="A386">
        <v>526</v>
      </c>
      <c r="B386">
        <v>0.16556291390728478</v>
      </c>
      <c r="C386">
        <v>0.45274208807641836</v>
      </c>
      <c r="D386" s="4">
        <f>-LN(B386)/F$3</f>
        <v>0.74933500497780148</v>
      </c>
      <c r="E386" s="4">
        <f t="shared" si="46"/>
        <v>0.20833333333333334</v>
      </c>
      <c r="F386" s="8">
        <v>3</v>
      </c>
      <c r="G386" s="4">
        <v>114.2206304648122</v>
      </c>
      <c r="H386" s="4">
        <f>IF(G386&gt;MAX(I$8:I385),G386,MAX(I$8:I385))</f>
        <v>114.43857100101081</v>
      </c>
      <c r="I386" s="4">
        <f t="shared" si="47"/>
        <v>114.64690433434414</v>
      </c>
      <c r="J386" s="4">
        <f t="shared" si="48"/>
        <v>0.21794053619861131</v>
      </c>
      <c r="K386" s="4">
        <f t="shared" si="49"/>
        <v>0.2083333333333286</v>
      </c>
      <c r="L386">
        <f t="shared" si="50"/>
        <v>379</v>
      </c>
      <c r="M386">
        <f t="shared" si="51"/>
        <v>1</v>
      </c>
      <c r="N386">
        <f t="shared" si="52"/>
        <v>1</v>
      </c>
      <c r="O386">
        <f t="shared" si="53"/>
        <v>1</v>
      </c>
    </row>
    <row r="387" spans="1:15" x14ac:dyDescent="0.3">
      <c r="A387">
        <v>132</v>
      </c>
      <c r="B387">
        <v>0.66972869045075833</v>
      </c>
      <c r="C387">
        <v>0.50837733085116121</v>
      </c>
      <c r="D387" s="4">
        <f>-LN(B387)/D$3</f>
        <v>0.55678137254590221</v>
      </c>
      <c r="E387" s="4">
        <f t="shared" si="46"/>
        <v>0.20833333333333334</v>
      </c>
      <c r="F387" s="8">
        <v>2</v>
      </c>
      <c r="G387" s="4">
        <v>114.29029546289162</v>
      </c>
      <c r="H387" s="4">
        <f>IF(G387&gt;MAX(I$8:I386),G387,MAX(I$8:I386))</f>
        <v>114.64690433434414</v>
      </c>
      <c r="I387" s="4">
        <f t="shared" si="47"/>
        <v>114.85523766767747</v>
      </c>
      <c r="J387" s="4">
        <f t="shared" si="48"/>
        <v>0.35660887145252218</v>
      </c>
      <c r="K387" s="4">
        <f t="shared" si="49"/>
        <v>0.2083333333333286</v>
      </c>
      <c r="L387">
        <f t="shared" si="50"/>
        <v>380</v>
      </c>
      <c r="M387">
        <f t="shared" si="51"/>
        <v>1</v>
      </c>
      <c r="N387">
        <f t="shared" si="52"/>
        <v>1</v>
      </c>
      <c r="O387">
        <f t="shared" si="53"/>
        <v>1</v>
      </c>
    </row>
    <row r="388" spans="1:15" x14ac:dyDescent="0.3">
      <c r="A388">
        <v>527</v>
      </c>
      <c r="B388">
        <v>0.53242591631824698</v>
      </c>
      <c r="C388">
        <v>8.8808862575151831E-2</v>
      </c>
      <c r="D388" s="4">
        <f>-LN(B388)/F$3</f>
        <v>0.26262979806759174</v>
      </c>
      <c r="E388" s="4">
        <f t="shared" si="46"/>
        <v>0.20833333333333334</v>
      </c>
      <c r="F388" s="8">
        <v>3</v>
      </c>
      <c r="G388" s="4">
        <v>114.4832602628798</v>
      </c>
      <c r="H388" s="4">
        <f>IF(G388&gt;MAX(I$8:I387),G388,MAX(I$8:I387))</f>
        <v>114.85523766767747</v>
      </c>
      <c r="I388" s="4">
        <f t="shared" si="47"/>
        <v>115.0635710010108</v>
      </c>
      <c r="J388" s="4">
        <f t="shared" si="48"/>
        <v>0.3719774047976756</v>
      </c>
      <c r="K388" s="4">
        <f t="shared" si="49"/>
        <v>0.2083333333333286</v>
      </c>
      <c r="L388">
        <f t="shared" si="50"/>
        <v>381</v>
      </c>
      <c r="M388">
        <f t="shared" si="51"/>
        <v>1</v>
      </c>
      <c r="N388">
        <f t="shared" si="52"/>
        <v>1</v>
      </c>
      <c r="O388">
        <f t="shared" si="53"/>
        <v>1</v>
      </c>
    </row>
    <row r="389" spans="1:15" x14ac:dyDescent="0.3">
      <c r="A389">
        <v>133</v>
      </c>
      <c r="B389">
        <v>0.57856990264595476</v>
      </c>
      <c r="C389">
        <v>0.12506485183263649</v>
      </c>
      <c r="D389" s="4">
        <f>-LN(B389)/D$3</f>
        <v>0.75999431297555142</v>
      </c>
      <c r="E389" s="4">
        <f t="shared" si="46"/>
        <v>0.20833333333333334</v>
      </c>
      <c r="F389" s="8">
        <v>2</v>
      </c>
      <c r="G389" s="4">
        <v>115.05028977586717</v>
      </c>
      <c r="H389" s="4">
        <f>IF(G389&gt;MAX(I$8:I388),G389,MAX(I$8:I388))</f>
        <v>115.0635710010108</v>
      </c>
      <c r="I389" s="4">
        <f t="shared" si="47"/>
        <v>115.27190433434413</v>
      </c>
      <c r="J389" s="4">
        <f t="shared" si="48"/>
        <v>1.3281225143629172E-2</v>
      </c>
      <c r="K389" s="4">
        <f t="shared" si="49"/>
        <v>0.2083333333333286</v>
      </c>
      <c r="L389">
        <f t="shared" si="50"/>
        <v>382</v>
      </c>
      <c r="M389">
        <f t="shared" si="51"/>
        <v>1</v>
      </c>
      <c r="N389">
        <f t="shared" si="52"/>
        <v>1</v>
      </c>
      <c r="O389">
        <f t="shared" si="53"/>
        <v>1</v>
      </c>
    </row>
    <row r="390" spans="1:15" x14ac:dyDescent="0.3">
      <c r="A390">
        <v>528</v>
      </c>
      <c r="B390">
        <v>1.9409772026734214E-2</v>
      </c>
      <c r="C390">
        <v>0.87133396404919583</v>
      </c>
      <c r="D390" s="4">
        <f>-LN(B390)/F$3</f>
        <v>1.6424910945896924</v>
      </c>
      <c r="E390" s="4">
        <f t="shared" si="46"/>
        <v>0.20833333333333334</v>
      </c>
      <c r="F390" s="8">
        <v>3</v>
      </c>
      <c r="G390" s="4">
        <v>116.12575135746948</v>
      </c>
      <c r="H390" s="4">
        <f>IF(G390&gt;MAX(I$8:I389),G390,MAX(I$8:I389))</f>
        <v>116.12575135746948</v>
      </c>
      <c r="I390" s="4">
        <f t="shared" si="47"/>
        <v>116.33408469080281</v>
      </c>
      <c r="J390" s="4">
        <f t="shared" si="48"/>
        <v>0</v>
      </c>
      <c r="K390" s="4">
        <f t="shared" si="49"/>
        <v>0.2083333333333286</v>
      </c>
      <c r="L390">
        <f t="shared" si="50"/>
        <v>383</v>
      </c>
      <c r="M390">
        <f t="shared" si="51"/>
        <v>1</v>
      </c>
      <c r="N390">
        <f t="shared" si="52"/>
        <v>1</v>
      </c>
      <c r="O390">
        <f t="shared" si="53"/>
        <v>1</v>
      </c>
    </row>
    <row r="391" spans="1:15" x14ac:dyDescent="0.3">
      <c r="A391">
        <v>529</v>
      </c>
      <c r="B391">
        <v>0.27948850978118228</v>
      </c>
      <c r="C391">
        <v>0.33582567827387311</v>
      </c>
      <c r="D391" s="4">
        <f>-LN(B391)/F$3</f>
        <v>0.53116420714097634</v>
      </c>
      <c r="E391" s="4">
        <f t="shared" si="46"/>
        <v>0.20833333333333334</v>
      </c>
      <c r="F391" s="8">
        <v>3</v>
      </c>
      <c r="G391" s="4">
        <v>116.65691556461046</v>
      </c>
      <c r="H391" s="4">
        <f>IF(G391&gt;MAX(I$8:I390),G391,MAX(I$8:I390))</f>
        <v>116.65691556461046</v>
      </c>
      <c r="I391" s="4">
        <f t="shared" si="47"/>
        <v>116.86524889794379</v>
      </c>
      <c r="J391" s="4">
        <f t="shared" si="48"/>
        <v>0</v>
      </c>
      <c r="K391" s="4">
        <f t="shared" si="49"/>
        <v>0.2083333333333286</v>
      </c>
      <c r="L391">
        <f t="shared" si="50"/>
        <v>384</v>
      </c>
      <c r="M391">
        <f t="shared" si="51"/>
        <v>1</v>
      </c>
      <c r="N391">
        <f t="shared" si="52"/>
        <v>1</v>
      </c>
      <c r="O391">
        <f t="shared" si="53"/>
        <v>1</v>
      </c>
    </row>
    <row r="392" spans="1:15" x14ac:dyDescent="0.3">
      <c r="A392">
        <v>29</v>
      </c>
      <c r="B392">
        <v>0.5289162877285073</v>
      </c>
      <c r="C392">
        <v>0.83660390026551101</v>
      </c>
      <c r="D392" s="4">
        <f>-LN(B392)/B$3</f>
        <v>2.6538546079417031</v>
      </c>
      <c r="E392" s="4">
        <f t="shared" si="46"/>
        <v>0.20833333333333334</v>
      </c>
      <c r="F392" s="8">
        <v>1</v>
      </c>
      <c r="G392" s="4">
        <v>116.72960563768731</v>
      </c>
      <c r="H392" s="4">
        <f>IF(G392&gt;MAX(I$8:I391),G392,MAX(I$8:I391))</f>
        <v>116.86524889794379</v>
      </c>
      <c r="I392" s="4">
        <f t="shared" si="47"/>
        <v>117.07358223127711</v>
      </c>
      <c r="J392" s="4">
        <f t="shared" si="48"/>
        <v>0.13564326025647233</v>
      </c>
      <c r="K392" s="4">
        <f t="shared" si="49"/>
        <v>0.2083333333333286</v>
      </c>
      <c r="L392">
        <f t="shared" si="50"/>
        <v>385</v>
      </c>
      <c r="M392">
        <f t="shared" si="51"/>
        <v>1</v>
      </c>
      <c r="N392">
        <f t="shared" si="52"/>
        <v>1</v>
      </c>
      <c r="O392">
        <f t="shared" si="53"/>
        <v>1</v>
      </c>
    </row>
    <row r="393" spans="1:15" x14ac:dyDescent="0.3">
      <c r="A393">
        <v>134</v>
      </c>
      <c r="B393">
        <v>0.28641621143223367</v>
      </c>
      <c r="C393">
        <v>0.64421521652882474</v>
      </c>
      <c r="D393" s="4">
        <f>-LN(B393)/D$3</f>
        <v>1.736540612964965</v>
      </c>
      <c r="E393" s="4">
        <f t="shared" ref="E393:E456" si="54">1/F$4</f>
        <v>0.20833333333333334</v>
      </c>
      <c r="F393" s="8">
        <v>2</v>
      </c>
      <c r="G393" s="4">
        <v>116.78683038883213</v>
      </c>
      <c r="H393" s="4">
        <f>IF(G393&gt;MAX(I$8:I392),G393,MAX(I$8:I392))</f>
        <v>117.07358223127711</v>
      </c>
      <c r="I393" s="4">
        <f t="shared" si="47"/>
        <v>117.28191556461044</v>
      </c>
      <c r="J393" s="4">
        <f t="shared" si="48"/>
        <v>0.28675184244498553</v>
      </c>
      <c r="K393" s="4">
        <f t="shared" si="49"/>
        <v>0.2083333333333286</v>
      </c>
      <c r="L393">
        <f t="shared" si="50"/>
        <v>386</v>
      </c>
      <c r="M393">
        <f t="shared" si="51"/>
        <v>1</v>
      </c>
      <c r="N393">
        <f t="shared" si="52"/>
        <v>1</v>
      </c>
      <c r="O393">
        <f t="shared" si="53"/>
        <v>1</v>
      </c>
    </row>
    <row r="394" spans="1:15" x14ac:dyDescent="0.3">
      <c r="A394">
        <v>530</v>
      </c>
      <c r="B394">
        <v>0.38447218237861264</v>
      </c>
      <c r="C394">
        <v>0.35340433973204749</v>
      </c>
      <c r="D394" s="4">
        <f>-LN(B394)/F$3</f>
        <v>0.39828493340562898</v>
      </c>
      <c r="E394" s="4">
        <f t="shared" si="54"/>
        <v>0.20833333333333334</v>
      </c>
      <c r="F394" s="8">
        <v>3</v>
      </c>
      <c r="G394" s="4">
        <v>117.05520049801609</v>
      </c>
      <c r="H394" s="4">
        <f>IF(G394&gt;MAX(I$8:I393),G394,MAX(I$8:I393))</f>
        <v>117.28191556461044</v>
      </c>
      <c r="I394" s="4">
        <f t="shared" si="47"/>
        <v>117.49024889794377</v>
      </c>
      <c r="J394" s="4">
        <f t="shared" si="48"/>
        <v>0.22671506659435181</v>
      </c>
      <c r="K394" s="4">
        <f t="shared" si="49"/>
        <v>0.2083333333333286</v>
      </c>
      <c r="L394">
        <f t="shared" si="50"/>
        <v>387</v>
      </c>
      <c r="M394">
        <f t="shared" si="51"/>
        <v>1</v>
      </c>
      <c r="N394">
        <f t="shared" si="52"/>
        <v>1</v>
      </c>
      <c r="O394">
        <f t="shared" si="53"/>
        <v>1</v>
      </c>
    </row>
    <row r="395" spans="1:15" x14ac:dyDescent="0.3">
      <c r="A395">
        <v>531</v>
      </c>
      <c r="B395">
        <v>0.76903592028565326</v>
      </c>
      <c r="C395">
        <v>2.5849177526169623E-2</v>
      </c>
      <c r="D395" s="4">
        <f>-LN(B395)/F$3</f>
        <v>0.10942400007621855</v>
      </c>
      <c r="E395" s="4">
        <f t="shared" si="54"/>
        <v>0.20833333333333334</v>
      </c>
      <c r="F395" s="8">
        <v>3</v>
      </c>
      <c r="G395" s="4">
        <v>117.16462449809231</v>
      </c>
      <c r="H395" s="4">
        <f>IF(G395&gt;MAX(I$8:I394),G395,MAX(I$8:I394))</f>
        <v>117.49024889794377</v>
      </c>
      <c r="I395" s="4">
        <f t="shared" ref="I395:I458" si="55">+H395+E395</f>
        <v>117.6985822312771</v>
      </c>
      <c r="J395" s="4">
        <f t="shared" ref="J395:J458" si="56">(H395-G395)*O395</f>
        <v>0.32562439985146341</v>
      </c>
      <c r="K395" s="4">
        <f t="shared" ref="K395:K458" si="57">(I395-H395)*O395</f>
        <v>0.2083333333333286</v>
      </c>
      <c r="L395">
        <f t="shared" ref="L395:L458" si="58">_xlfn.RANK.EQ(I395,I$8:I$507,1)</f>
        <v>388</v>
      </c>
      <c r="M395">
        <f t="shared" ref="M395:M458" si="59">IF(L395=A395,0,1)</f>
        <v>1</v>
      </c>
      <c r="N395">
        <f t="shared" ref="N395:N458" si="60">IF(G395&lt;B$2,1,0)</f>
        <v>1</v>
      </c>
      <c r="O395">
        <f t="shared" ref="O395:O458" si="61">IF(I395&lt;B$2,1,0)</f>
        <v>1</v>
      </c>
    </row>
    <row r="396" spans="1:15" x14ac:dyDescent="0.3">
      <c r="A396">
        <v>532</v>
      </c>
      <c r="B396">
        <v>0.95190282906582846</v>
      </c>
      <c r="C396">
        <v>0.4574724570451979</v>
      </c>
      <c r="D396" s="4">
        <f>-LN(B396)/F$3</f>
        <v>2.053846654554331E-2</v>
      </c>
      <c r="E396" s="4">
        <f t="shared" si="54"/>
        <v>0.20833333333333334</v>
      </c>
      <c r="F396" s="8">
        <v>3</v>
      </c>
      <c r="G396" s="4">
        <v>117.18516296463785</v>
      </c>
      <c r="H396" s="4">
        <f>IF(G396&gt;MAX(I$8:I395),G396,MAX(I$8:I395))</f>
        <v>117.6985822312771</v>
      </c>
      <c r="I396" s="4">
        <f t="shared" si="55"/>
        <v>117.90691556461043</v>
      </c>
      <c r="J396" s="4">
        <f t="shared" si="56"/>
        <v>0.51341926663924653</v>
      </c>
      <c r="K396" s="4">
        <f t="shared" si="57"/>
        <v>0.2083333333333286</v>
      </c>
      <c r="L396">
        <f t="shared" si="58"/>
        <v>389</v>
      </c>
      <c r="M396">
        <f t="shared" si="59"/>
        <v>1</v>
      </c>
      <c r="N396">
        <f t="shared" si="60"/>
        <v>1</v>
      </c>
      <c r="O396">
        <f t="shared" si="61"/>
        <v>1</v>
      </c>
    </row>
    <row r="397" spans="1:15" x14ac:dyDescent="0.3">
      <c r="A397">
        <v>533</v>
      </c>
      <c r="B397">
        <v>0.58867152928250988</v>
      </c>
      <c r="C397">
        <v>0.44233527634510328</v>
      </c>
      <c r="D397" s="4">
        <f>-LN(B397)/F$3</f>
        <v>0.22078621922130987</v>
      </c>
      <c r="E397" s="4">
        <f t="shared" si="54"/>
        <v>0.20833333333333334</v>
      </c>
      <c r="F397" s="8">
        <v>3</v>
      </c>
      <c r="G397" s="4">
        <v>117.40594918385916</v>
      </c>
      <c r="H397" s="4">
        <f>IF(G397&gt;MAX(I$8:I396),G397,MAX(I$8:I396))</f>
        <v>117.90691556461043</v>
      </c>
      <c r="I397" s="4">
        <f t="shared" si="55"/>
        <v>118.11524889794376</v>
      </c>
      <c r="J397" s="4">
        <f t="shared" si="56"/>
        <v>0.50096638075126521</v>
      </c>
      <c r="K397" s="4">
        <f t="shared" si="57"/>
        <v>0.2083333333333286</v>
      </c>
      <c r="L397">
        <f t="shared" si="58"/>
        <v>390</v>
      </c>
      <c r="M397">
        <f t="shared" si="59"/>
        <v>1</v>
      </c>
      <c r="N397">
        <f t="shared" si="60"/>
        <v>1</v>
      </c>
      <c r="O397">
        <f t="shared" si="61"/>
        <v>1</v>
      </c>
    </row>
    <row r="398" spans="1:15" x14ac:dyDescent="0.3">
      <c r="A398">
        <v>534</v>
      </c>
      <c r="B398">
        <v>3.7659840693380534E-2</v>
      </c>
      <c r="C398">
        <v>0.26923429059724724</v>
      </c>
      <c r="D398" s="4">
        <f>-LN(B398)/F$3</f>
        <v>1.366317077454188</v>
      </c>
      <c r="E398" s="4">
        <f t="shared" si="54"/>
        <v>0.20833333333333334</v>
      </c>
      <c r="F398" s="8">
        <v>3</v>
      </c>
      <c r="G398" s="4">
        <v>118.77226626131335</v>
      </c>
      <c r="H398" s="4">
        <f>IF(G398&gt;MAX(I$8:I397),G398,MAX(I$8:I397))</f>
        <v>118.77226626131335</v>
      </c>
      <c r="I398" s="4">
        <f t="shared" si="55"/>
        <v>118.98059959464668</v>
      </c>
      <c r="J398" s="4">
        <f t="shared" si="56"/>
        <v>0</v>
      </c>
      <c r="K398" s="4">
        <f t="shared" si="57"/>
        <v>0.2083333333333286</v>
      </c>
      <c r="L398">
        <f t="shared" si="58"/>
        <v>391</v>
      </c>
      <c r="M398">
        <f t="shared" si="59"/>
        <v>1</v>
      </c>
      <c r="N398">
        <f t="shared" si="60"/>
        <v>1</v>
      </c>
      <c r="O398">
        <f t="shared" si="61"/>
        <v>1</v>
      </c>
    </row>
    <row r="399" spans="1:15" x14ac:dyDescent="0.3">
      <c r="A399">
        <v>535</v>
      </c>
      <c r="B399">
        <v>0.36613055818353829</v>
      </c>
      <c r="C399">
        <v>8.2155827509384438E-2</v>
      </c>
      <c r="D399" s="4">
        <f>-LN(B399)/F$3</f>
        <v>0.41865220535018993</v>
      </c>
      <c r="E399" s="4">
        <f t="shared" si="54"/>
        <v>0.20833333333333334</v>
      </c>
      <c r="F399" s="8">
        <v>3</v>
      </c>
      <c r="G399" s="4">
        <v>119.19091846666353</v>
      </c>
      <c r="H399" s="4">
        <f>IF(G399&gt;MAX(I$8:I398),G399,MAX(I$8:I398))</f>
        <v>119.19091846666353</v>
      </c>
      <c r="I399" s="4">
        <f t="shared" si="55"/>
        <v>119.39925179999686</v>
      </c>
      <c r="J399" s="4">
        <f t="shared" si="56"/>
        <v>0</v>
      </c>
      <c r="K399" s="4">
        <f t="shared" si="57"/>
        <v>0.2083333333333286</v>
      </c>
      <c r="L399">
        <f t="shared" si="58"/>
        <v>392</v>
      </c>
      <c r="M399">
        <f t="shared" si="59"/>
        <v>1</v>
      </c>
      <c r="N399">
        <f t="shared" si="60"/>
        <v>1</v>
      </c>
      <c r="O399">
        <f t="shared" si="61"/>
        <v>1</v>
      </c>
    </row>
    <row r="400" spans="1:15" x14ac:dyDescent="0.3">
      <c r="A400">
        <v>536</v>
      </c>
      <c r="B400">
        <v>0.59389019440290536</v>
      </c>
      <c r="C400">
        <v>0.34794152653584398</v>
      </c>
      <c r="D400" s="4">
        <f>-LN(B400)/F$3</f>
        <v>0.21710868108974496</v>
      </c>
      <c r="E400" s="4">
        <f t="shared" si="54"/>
        <v>0.20833333333333334</v>
      </c>
      <c r="F400" s="8">
        <v>3</v>
      </c>
      <c r="G400" s="4">
        <v>119.40802714775327</v>
      </c>
      <c r="H400" s="4">
        <f>IF(G400&gt;MAX(I$8:I399),G400,MAX(I$8:I399))</f>
        <v>119.40802714775327</v>
      </c>
      <c r="I400" s="4">
        <f t="shared" si="55"/>
        <v>119.6163604810866</v>
      </c>
      <c r="J400" s="4">
        <f t="shared" si="56"/>
        <v>0</v>
      </c>
      <c r="K400" s="4">
        <f t="shared" si="57"/>
        <v>0.2083333333333286</v>
      </c>
      <c r="L400">
        <f t="shared" si="58"/>
        <v>393</v>
      </c>
      <c r="M400">
        <f t="shared" si="59"/>
        <v>1</v>
      </c>
      <c r="N400">
        <f t="shared" si="60"/>
        <v>1</v>
      </c>
      <c r="O400">
        <f t="shared" si="61"/>
        <v>1</v>
      </c>
    </row>
    <row r="401" spans="1:15" x14ac:dyDescent="0.3">
      <c r="A401">
        <v>537</v>
      </c>
      <c r="B401">
        <v>5.2003540147099216E-2</v>
      </c>
      <c r="C401">
        <v>0.18066957609790338</v>
      </c>
      <c r="D401" s="4">
        <f>-LN(B401)/F$3</f>
        <v>1.2318514512358845</v>
      </c>
      <c r="E401" s="4">
        <f t="shared" si="54"/>
        <v>0.20833333333333334</v>
      </c>
      <c r="F401" s="8">
        <v>3</v>
      </c>
      <c r="G401" s="4">
        <v>120.63987859898916</v>
      </c>
      <c r="H401" s="4">
        <f>IF(G401&gt;MAX(I$8:I400),G401,MAX(I$8:I400))</f>
        <v>120.63987859898916</v>
      </c>
      <c r="I401" s="4">
        <f t="shared" si="55"/>
        <v>120.84821193232249</v>
      </c>
      <c r="J401" s="4">
        <f t="shared" si="56"/>
        <v>0</v>
      </c>
      <c r="K401" s="4">
        <f t="shared" si="57"/>
        <v>0.2083333333333286</v>
      </c>
      <c r="L401">
        <f t="shared" si="58"/>
        <v>394</v>
      </c>
      <c r="M401">
        <f t="shared" si="59"/>
        <v>1</v>
      </c>
      <c r="N401">
        <f t="shared" si="60"/>
        <v>1</v>
      </c>
      <c r="O401">
        <f t="shared" si="61"/>
        <v>1</v>
      </c>
    </row>
    <row r="402" spans="1:15" x14ac:dyDescent="0.3">
      <c r="A402">
        <v>538</v>
      </c>
      <c r="B402">
        <v>0.41126743369853819</v>
      </c>
      <c r="C402">
        <v>6.1281167027802362E-2</v>
      </c>
      <c r="D402" s="4">
        <f>-LN(B402)/F$3</f>
        <v>0.37021316076205846</v>
      </c>
      <c r="E402" s="4">
        <f t="shared" si="54"/>
        <v>0.20833333333333334</v>
      </c>
      <c r="F402" s="8">
        <v>3</v>
      </c>
      <c r="G402" s="4">
        <v>121.01009175975122</v>
      </c>
      <c r="H402" s="4">
        <f>IF(G402&gt;MAX(I$8:I401),G402,MAX(I$8:I401))</f>
        <v>121.01009175975122</v>
      </c>
      <c r="I402" s="4">
        <f t="shared" si="55"/>
        <v>121.21842509308455</v>
      </c>
      <c r="J402" s="4">
        <f t="shared" si="56"/>
        <v>0</v>
      </c>
      <c r="K402" s="4">
        <f t="shared" si="57"/>
        <v>0.2083333333333286</v>
      </c>
      <c r="L402">
        <f t="shared" si="58"/>
        <v>395</v>
      </c>
      <c r="M402">
        <f t="shared" si="59"/>
        <v>1</v>
      </c>
      <c r="N402">
        <f t="shared" si="60"/>
        <v>1</v>
      </c>
      <c r="O402">
        <f t="shared" si="61"/>
        <v>1</v>
      </c>
    </row>
    <row r="403" spans="1:15" x14ac:dyDescent="0.3">
      <c r="A403">
        <v>539</v>
      </c>
      <c r="B403">
        <v>0.15927610095522934</v>
      </c>
      <c r="C403">
        <v>0.97573778496658226</v>
      </c>
      <c r="D403" s="4">
        <f>-LN(B403)/F$3</f>
        <v>0.76546504112998781</v>
      </c>
      <c r="E403" s="4">
        <f t="shared" si="54"/>
        <v>0.20833333333333334</v>
      </c>
      <c r="F403" s="8">
        <v>3</v>
      </c>
      <c r="G403" s="4">
        <v>121.7755568008812</v>
      </c>
      <c r="H403" s="4">
        <f>IF(G403&gt;MAX(I$8:I402),G403,MAX(I$8:I402))</f>
        <v>121.7755568008812</v>
      </c>
      <c r="I403" s="4">
        <f t="shared" si="55"/>
        <v>121.98389013421453</v>
      </c>
      <c r="J403" s="4">
        <f t="shared" si="56"/>
        <v>0</v>
      </c>
      <c r="K403" s="4">
        <f t="shared" si="57"/>
        <v>0.2083333333333286</v>
      </c>
      <c r="L403">
        <f t="shared" si="58"/>
        <v>396</v>
      </c>
      <c r="M403">
        <f t="shared" si="59"/>
        <v>1</v>
      </c>
      <c r="N403">
        <f t="shared" si="60"/>
        <v>1</v>
      </c>
      <c r="O403">
        <f t="shared" si="61"/>
        <v>1</v>
      </c>
    </row>
    <row r="404" spans="1:15" x14ac:dyDescent="0.3">
      <c r="A404">
        <v>540</v>
      </c>
      <c r="B404">
        <v>0.85747856074709317</v>
      </c>
      <c r="C404">
        <v>0.98498489333780936</v>
      </c>
      <c r="D404" s="4">
        <f>-LN(B404)/F$3</f>
        <v>6.4066292624501919E-2</v>
      </c>
      <c r="E404" s="4">
        <f t="shared" si="54"/>
        <v>0.20833333333333334</v>
      </c>
      <c r="F404" s="8">
        <v>3</v>
      </c>
      <c r="G404" s="4">
        <v>121.83962309350571</v>
      </c>
      <c r="H404" s="4">
        <f>IF(G404&gt;MAX(I$8:I403),G404,MAX(I$8:I403))</f>
        <v>121.98389013421453</v>
      </c>
      <c r="I404" s="4">
        <f t="shared" si="55"/>
        <v>122.19222346754786</v>
      </c>
      <c r="J404" s="4">
        <f t="shared" si="56"/>
        <v>0.14426704070882579</v>
      </c>
      <c r="K404" s="4">
        <f t="shared" si="57"/>
        <v>0.2083333333333286</v>
      </c>
      <c r="L404">
        <f t="shared" si="58"/>
        <v>397</v>
      </c>
      <c r="M404">
        <f t="shared" si="59"/>
        <v>1</v>
      </c>
      <c r="N404">
        <f t="shared" si="60"/>
        <v>1</v>
      </c>
      <c r="O404">
        <f t="shared" si="61"/>
        <v>1</v>
      </c>
    </row>
    <row r="405" spans="1:15" x14ac:dyDescent="0.3">
      <c r="A405">
        <v>135</v>
      </c>
      <c r="B405">
        <v>1.9287697988830226E-2</v>
      </c>
      <c r="C405">
        <v>0.89870906704916531</v>
      </c>
      <c r="D405" s="4">
        <f>-LN(B405)/D$3</f>
        <v>5.4837330502896204</v>
      </c>
      <c r="E405" s="4">
        <f t="shared" si="54"/>
        <v>0.20833333333333334</v>
      </c>
      <c r="F405" s="8">
        <v>2</v>
      </c>
      <c r="G405" s="4">
        <v>122.27056343912174</v>
      </c>
      <c r="H405" s="4">
        <f>IF(G405&gt;MAX(I$8:I404),G405,MAX(I$8:I404))</f>
        <v>122.27056343912174</v>
      </c>
      <c r="I405" s="4">
        <f t="shared" si="55"/>
        <v>122.47889677245507</v>
      </c>
      <c r="J405" s="4">
        <f t="shared" si="56"/>
        <v>0</v>
      </c>
      <c r="K405" s="4">
        <f t="shared" si="57"/>
        <v>0.2083333333333286</v>
      </c>
      <c r="L405">
        <f t="shared" si="58"/>
        <v>398</v>
      </c>
      <c r="M405">
        <f t="shared" si="59"/>
        <v>1</v>
      </c>
      <c r="N405">
        <f t="shared" si="60"/>
        <v>1</v>
      </c>
      <c r="O405">
        <f t="shared" si="61"/>
        <v>1</v>
      </c>
    </row>
    <row r="406" spans="1:15" x14ac:dyDescent="0.3">
      <c r="A406">
        <v>541</v>
      </c>
      <c r="B406">
        <v>0.17795342875453962</v>
      </c>
      <c r="C406">
        <v>0.93557542649616998</v>
      </c>
      <c r="D406" s="4">
        <f>-LN(B406)/F$3</f>
        <v>0.71926391630551167</v>
      </c>
      <c r="E406" s="4">
        <f t="shared" si="54"/>
        <v>0.20833333333333334</v>
      </c>
      <c r="F406" s="8">
        <v>3</v>
      </c>
      <c r="G406" s="4">
        <v>122.55888700981122</v>
      </c>
      <c r="H406" s="4">
        <f>IF(G406&gt;MAX(I$8:I405),G406,MAX(I$8:I405))</f>
        <v>122.55888700981122</v>
      </c>
      <c r="I406" s="4">
        <f t="shared" si="55"/>
        <v>122.76722034314454</v>
      </c>
      <c r="J406" s="4">
        <f t="shared" si="56"/>
        <v>0</v>
      </c>
      <c r="K406" s="4">
        <f t="shared" si="57"/>
        <v>0.2083333333333286</v>
      </c>
      <c r="L406">
        <f t="shared" si="58"/>
        <v>399</v>
      </c>
      <c r="M406">
        <f t="shared" si="59"/>
        <v>1</v>
      </c>
      <c r="N406">
        <f t="shared" si="60"/>
        <v>1</v>
      </c>
      <c r="O406">
        <f t="shared" si="61"/>
        <v>1</v>
      </c>
    </row>
    <row r="407" spans="1:15" x14ac:dyDescent="0.3">
      <c r="A407">
        <v>542</v>
      </c>
      <c r="B407">
        <v>0.74636066774498733</v>
      </c>
      <c r="C407">
        <v>0.94128238776818141</v>
      </c>
      <c r="D407" s="4">
        <f>-LN(B407)/F$3</f>
        <v>0.12189430282696395</v>
      </c>
      <c r="E407" s="4">
        <f t="shared" si="54"/>
        <v>0.20833333333333334</v>
      </c>
      <c r="F407" s="8">
        <v>3</v>
      </c>
      <c r="G407" s="4">
        <v>122.68078131263817</v>
      </c>
      <c r="H407" s="4">
        <f>IF(G407&gt;MAX(I$8:I406),G407,MAX(I$8:I406))</f>
        <v>122.76722034314454</v>
      </c>
      <c r="I407" s="4">
        <f t="shared" si="55"/>
        <v>122.97555367647787</v>
      </c>
      <c r="J407" s="4">
        <f t="shared" si="56"/>
        <v>8.6439030506369363E-2</v>
      </c>
      <c r="K407" s="4">
        <f t="shared" si="57"/>
        <v>0.2083333333333286</v>
      </c>
      <c r="L407">
        <f t="shared" si="58"/>
        <v>400</v>
      </c>
      <c r="M407">
        <f t="shared" si="59"/>
        <v>1</v>
      </c>
      <c r="N407">
        <f t="shared" si="60"/>
        <v>1</v>
      </c>
      <c r="O407">
        <f t="shared" si="61"/>
        <v>1</v>
      </c>
    </row>
    <row r="408" spans="1:15" x14ac:dyDescent="0.3">
      <c r="A408">
        <v>543</v>
      </c>
      <c r="B408">
        <v>0.62681966612750628</v>
      </c>
      <c r="C408">
        <v>0.47437971129490036</v>
      </c>
      <c r="D408" s="4">
        <f>-LN(B408)/F$3</f>
        <v>0.19462349731238968</v>
      </c>
      <c r="E408" s="4">
        <f t="shared" si="54"/>
        <v>0.20833333333333334</v>
      </c>
      <c r="F408" s="8">
        <v>3</v>
      </c>
      <c r="G408" s="4">
        <v>122.87540480995057</v>
      </c>
      <c r="H408" s="4">
        <f>IF(G408&gt;MAX(I$8:I407),G408,MAX(I$8:I407))</f>
        <v>122.97555367647787</v>
      </c>
      <c r="I408" s="4">
        <f t="shared" si="55"/>
        <v>123.1838870098112</v>
      </c>
      <c r="J408" s="4">
        <f t="shared" si="56"/>
        <v>0.10014886652730581</v>
      </c>
      <c r="K408" s="4">
        <f t="shared" si="57"/>
        <v>0.2083333333333286</v>
      </c>
      <c r="L408">
        <f t="shared" si="58"/>
        <v>401</v>
      </c>
      <c r="M408">
        <f t="shared" si="59"/>
        <v>1</v>
      </c>
      <c r="N408">
        <f t="shared" si="60"/>
        <v>1</v>
      </c>
      <c r="O408">
        <f t="shared" si="61"/>
        <v>1</v>
      </c>
    </row>
    <row r="409" spans="1:15" x14ac:dyDescent="0.3">
      <c r="A409">
        <v>544</v>
      </c>
      <c r="B409">
        <v>0.20255134739219335</v>
      </c>
      <c r="C409">
        <v>0.35654774620807522</v>
      </c>
      <c r="D409" s="4">
        <f>-LN(B409)/F$3</f>
        <v>0.66531744050394126</v>
      </c>
      <c r="E409" s="4">
        <f t="shared" si="54"/>
        <v>0.20833333333333334</v>
      </c>
      <c r="F409" s="8">
        <v>3</v>
      </c>
      <c r="G409" s="4">
        <v>123.54072225045451</v>
      </c>
      <c r="H409" s="4">
        <f>IF(G409&gt;MAX(I$8:I408),G409,MAX(I$8:I408))</f>
        <v>123.54072225045451</v>
      </c>
      <c r="I409" s="4">
        <f t="shared" si="55"/>
        <v>123.74905558378784</v>
      </c>
      <c r="J409" s="4">
        <f t="shared" si="56"/>
        <v>0</v>
      </c>
      <c r="K409" s="4">
        <f t="shared" si="57"/>
        <v>0.2083333333333286</v>
      </c>
      <c r="L409">
        <f t="shared" si="58"/>
        <v>402</v>
      </c>
      <c r="M409">
        <f t="shared" si="59"/>
        <v>1</v>
      </c>
      <c r="N409">
        <f t="shared" si="60"/>
        <v>1</v>
      </c>
      <c r="O409">
        <f t="shared" si="61"/>
        <v>1</v>
      </c>
    </row>
    <row r="410" spans="1:15" x14ac:dyDescent="0.3">
      <c r="A410">
        <v>545</v>
      </c>
      <c r="B410">
        <v>0.40165410321359907</v>
      </c>
      <c r="C410">
        <v>0.3686025574510941</v>
      </c>
      <c r="D410" s="4">
        <f>-LN(B410)/F$3</f>
        <v>0.38006833355044173</v>
      </c>
      <c r="E410" s="4">
        <f t="shared" si="54"/>
        <v>0.20833333333333334</v>
      </c>
      <c r="F410" s="8">
        <v>3</v>
      </c>
      <c r="G410" s="4">
        <v>123.92079058400495</v>
      </c>
      <c r="H410" s="4">
        <f>IF(G410&gt;MAX(I$8:I409),G410,MAX(I$8:I409))</f>
        <v>123.92079058400495</v>
      </c>
      <c r="I410" s="4">
        <f t="shared" si="55"/>
        <v>124.12912391733828</v>
      </c>
      <c r="J410" s="4">
        <f t="shared" si="56"/>
        <v>0</v>
      </c>
      <c r="K410" s="4">
        <f t="shared" si="57"/>
        <v>0.2083333333333286</v>
      </c>
      <c r="L410">
        <f t="shared" si="58"/>
        <v>403</v>
      </c>
      <c r="M410">
        <f t="shared" si="59"/>
        <v>1</v>
      </c>
      <c r="N410">
        <f t="shared" si="60"/>
        <v>1</v>
      </c>
      <c r="O410">
        <f t="shared" si="61"/>
        <v>1</v>
      </c>
    </row>
    <row r="411" spans="1:15" x14ac:dyDescent="0.3">
      <c r="A411">
        <v>546</v>
      </c>
      <c r="B411">
        <v>0.79235206152531512</v>
      </c>
      <c r="C411">
        <v>0.54765465254676959</v>
      </c>
      <c r="D411" s="4">
        <f>-LN(B411)/F$3</f>
        <v>9.6978943254366567E-2</v>
      </c>
      <c r="E411" s="4">
        <f t="shared" si="54"/>
        <v>0.20833333333333334</v>
      </c>
      <c r="F411" s="8">
        <v>3</v>
      </c>
      <c r="G411" s="4">
        <v>124.01776952725932</v>
      </c>
      <c r="H411" s="4">
        <f>IF(G411&gt;MAX(I$8:I410),G411,MAX(I$8:I410))</f>
        <v>124.12912391733828</v>
      </c>
      <c r="I411" s="4">
        <f t="shared" si="55"/>
        <v>124.3374572506716</v>
      </c>
      <c r="J411" s="4">
        <f t="shared" si="56"/>
        <v>0.11135439007895798</v>
      </c>
      <c r="K411" s="4">
        <f t="shared" si="57"/>
        <v>0.2083333333333286</v>
      </c>
      <c r="L411">
        <f t="shared" si="58"/>
        <v>404</v>
      </c>
      <c r="M411">
        <f t="shared" si="59"/>
        <v>1</v>
      </c>
      <c r="N411">
        <f t="shared" si="60"/>
        <v>1</v>
      </c>
      <c r="O411">
        <f t="shared" si="61"/>
        <v>1</v>
      </c>
    </row>
    <row r="412" spans="1:15" x14ac:dyDescent="0.3">
      <c r="A412">
        <v>136</v>
      </c>
      <c r="B412">
        <v>0.27222510452589493</v>
      </c>
      <c r="C412">
        <v>0.4413586840418714</v>
      </c>
      <c r="D412" s="4">
        <f>-LN(B412)/D$3</f>
        <v>1.8071193955296236</v>
      </c>
      <c r="E412" s="4">
        <f t="shared" si="54"/>
        <v>0.20833333333333334</v>
      </c>
      <c r="F412" s="8">
        <v>2</v>
      </c>
      <c r="G412" s="4">
        <v>124.07768283465137</v>
      </c>
      <c r="H412" s="4">
        <f>IF(G412&gt;MAX(I$8:I411),G412,MAX(I$8:I411))</f>
        <v>124.3374572506716</v>
      </c>
      <c r="I412" s="4">
        <f t="shared" si="55"/>
        <v>124.54579058400493</v>
      </c>
      <c r="J412" s="4">
        <f t="shared" si="56"/>
        <v>0.25977441602023532</v>
      </c>
      <c r="K412" s="4">
        <f t="shared" si="57"/>
        <v>0.2083333333333286</v>
      </c>
      <c r="L412">
        <f t="shared" si="58"/>
        <v>405</v>
      </c>
      <c r="M412">
        <f t="shared" si="59"/>
        <v>1</v>
      </c>
      <c r="N412">
        <f t="shared" si="60"/>
        <v>1</v>
      </c>
      <c r="O412">
        <f t="shared" si="61"/>
        <v>1</v>
      </c>
    </row>
    <row r="413" spans="1:15" x14ac:dyDescent="0.3">
      <c r="A413">
        <v>547</v>
      </c>
      <c r="B413">
        <v>0.85497604297006136</v>
      </c>
      <c r="C413">
        <v>0.29200109866634116</v>
      </c>
      <c r="D413" s="4">
        <f>-LN(B413)/F$3</f>
        <v>6.5284095981666249E-2</v>
      </c>
      <c r="E413" s="4">
        <f t="shared" si="54"/>
        <v>0.20833333333333334</v>
      </c>
      <c r="F413" s="8">
        <v>3</v>
      </c>
      <c r="G413" s="4">
        <v>124.08305362324099</v>
      </c>
      <c r="H413" s="4">
        <f>IF(G413&gt;MAX(I$8:I412),G413,MAX(I$8:I412))</f>
        <v>124.54579058400493</v>
      </c>
      <c r="I413" s="4">
        <f t="shared" si="55"/>
        <v>124.75412391733826</v>
      </c>
      <c r="J413" s="4">
        <f t="shared" si="56"/>
        <v>0.46273696076394799</v>
      </c>
      <c r="K413" s="4">
        <f t="shared" si="57"/>
        <v>0.2083333333333286</v>
      </c>
      <c r="L413">
        <f t="shared" si="58"/>
        <v>406</v>
      </c>
      <c r="M413">
        <f t="shared" si="59"/>
        <v>1</v>
      </c>
      <c r="N413">
        <f t="shared" si="60"/>
        <v>1</v>
      </c>
      <c r="O413">
        <f t="shared" si="61"/>
        <v>1</v>
      </c>
    </row>
    <row r="414" spans="1:15" x14ac:dyDescent="0.3">
      <c r="A414">
        <v>548</v>
      </c>
      <c r="B414">
        <v>0.86696981719412824</v>
      </c>
      <c r="C414">
        <v>0.93288979766228219</v>
      </c>
      <c r="D414" s="4">
        <f>-LN(B414)/F$3</f>
        <v>5.9479631555191689E-2</v>
      </c>
      <c r="E414" s="4">
        <f t="shared" si="54"/>
        <v>0.20833333333333334</v>
      </c>
      <c r="F414" s="8">
        <v>3</v>
      </c>
      <c r="G414" s="4">
        <v>124.14253325479618</v>
      </c>
      <c r="H414" s="4">
        <f>IF(G414&gt;MAX(I$8:I413),G414,MAX(I$8:I413))</f>
        <v>124.75412391733826</v>
      </c>
      <c r="I414" s="4">
        <f t="shared" si="55"/>
        <v>124.96245725067159</v>
      </c>
      <c r="J414" s="4">
        <f t="shared" si="56"/>
        <v>0.61159066254208483</v>
      </c>
      <c r="K414" s="4">
        <f t="shared" si="57"/>
        <v>0.2083333333333286</v>
      </c>
      <c r="L414">
        <f t="shared" si="58"/>
        <v>407</v>
      </c>
      <c r="M414">
        <f t="shared" si="59"/>
        <v>1</v>
      </c>
      <c r="N414">
        <f t="shared" si="60"/>
        <v>1</v>
      </c>
      <c r="O414">
        <f t="shared" si="61"/>
        <v>1</v>
      </c>
    </row>
    <row r="415" spans="1:15" x14ac:dyDescent="0.3">
      <c r="A415">
        <v>137</v>
      </c>
      <c r="B415">
        <v>0.59575182348094124</v>
      </c>
      <c r="C415">
        <v>0.16989654225287637</v>
      </c>
      <c r="D415" s="4">
        <f>-LN(B415)/D$3</f>
        <v>0.71934875304484724</v>
      </c>
      <c r="E415" s="4">
        <f t="shared" si="54"/>
        <v>0.20833333333333334</v>
      </c>
      <c r="F415" s="8">
        <v>2</v>
      </c>
      <c r="G415" s="4">
        <v>124.79703158769621</v>
      </c>
      <c r="H415" s="4">
        <f>IF(G415&gt;MAX(I$8:I414),G415,MAX(I$8:I414))</f>
        <v>124.96245725067159</v>
      </c>
      <c r="I415" s="4">
        <f t="shared" si="55"/>
        <v>125.17079058400492</v>
      </c>
      <c r="J415" s="4">
        <f t="shared" si="56"/>
        <v>0.16542566297538031</v>
      </c>
      <c r="K415" s="4">
        <f t="shared" si="57"/>
        <v>0.2083333333333286</v>
      </c>
      <c r="L415">
        <f t="shared" si="58"/>
        <v>408</v>
      </c>
      <c r="M415">
        <f t="shared" si="59"/>
        <v>1</v>
      </c>
      <c r="N415">
        <f t="shared" si="60"/>
        <v>1</v>
      </c>
      <c r="O415">
        <f t="shared" si="61"/>
        <v>1</v>
      </c>
    </row>
    <row r="416" spans="1:15" x14ac:dyDescent="0.3">
      <c r="A416">
        <v>138</v>
      </c>
      <c r="B416">
        <v>0.56724753563035979</v>
      </c>
      <c r="C416">
        <v>0.58995330668050172</v>
      </c>
      <c r="D416" s="4">
        <f>-LN(B416)/D$3</f>
        <v>0.78744374964865416</v>
      </c>
      <c r="E416" s="4">
        <f t="shared" si="54"/>
        <v>0.20833333333333334</v>
      </c>
      <c r="F416" s="8">
        <v>2</v>
      </c>
      <c r="G416" s="4">
        <v>125.58447533734487</v>
      </c>
      <c r="H416" s="4">
        <f>IF(G416&gt;MAX(I$8:I415),G416,MAX(I$8:I415))</f>
        <v>125.58447533734487</v>
      </c>
      <c r="I416" s="4">
        <f t="shared" si="55"/>
        <v>125.7928086706782</v>
      </c>
      <c r="J416" s="4">
        <f t="shared" si="56"/>
        <v>0</v>
      </c>
      <c r="K416" s="4">
        <f t="shared" si="57"/>
        <v>0.2083333333333286</v>
      </c>
      <c r="L416">
        <f t="shared" si="58"/>
        <v>409</v>
      </c>
      <c r="M416">
        <f t="shared" si="59"/>
        <v>1</v>
      </c>
      <c r="N416">
        <f t="shared" si="60"/>
        <v>1</v>
      </c>
      <c r="O416">
        <f t="shared" si="61"/>
        <v>1</v>
      </c>
    </row>
    <row r="417" spans="1:15" x14ac:dyDescent="0.3">
      <c r="A417">
        <v>549</v>
      </c>
      <c r="B417">
        <v>2.0050660725730154E-2</v>
      </c>
      <c r="C417">
        <v>0.73363444929349653</v>
      </c>
      <c r="D417" s="4">
        <f>-LN(B417)/F$3</f>
        <v>1.628955488279489</v>
      </c>
      <c r="E417" s="4">
        <f t="shared" si="54"/>
        <v>0.20833333333333334</v>
      </c>
      <c r="F417" s="8">
        <v>3</v>
      </c>
      <c r="G417" s="4">
        <v>125.77148874307566</v>
      </c>
      <c r="H417" s="4">
        <f>IF(G417&gt;MAX(I$8:I416),G417,MAX(I$8:I416))</f>
        <v>125.7928086706782</v>
      </c>
      <c r="I417" s="4">
        <f t="shared" si="55"/>
        <v>126.00114200401153</v>
      </c>
      <c r="J417" s="4">
        <f t="shared" si="56"/>
        <v>2.1319927602533539E-2</v>
      </c>
      <c r="K417" s="4">
        <f t="shared" si="57"/>
        <v>0.2083333333333286</v>
      </c>
      <c r="L417">
        <f t="shared" si="58"/>
        <v>410</v>
      </c>
      <c r="M417">
        <f t="shared" si="59"/>
        <v>1</v>
      </c>
      <c r="N417">
        <f t="shared" si="60"/>
        <v>1</v>
      </c>
      <c r="O417">
        <f t="shared" si="61"/>
        <v>1</v>
      </c>
    </row>
    <row r="418" spans="1:15" x14ac:dyDescent="0.3">
      <c r="A418">
        <v>139</v>
      </c>
      <c r="B418">
        <v>0.75954466383861807</v>
      </c>
      <c r="C418">
        <v>0.98684652241584525</v>
      </c>
      <c r="D418" s="4">
        <f>-LN(B418)/D$3</f>
        <v>0.38199465524709864</v>
      </c>
      <c r="E418" s="4">
        <f t="shared" si="54"/>
        <v>0.20833333333333334</v>
      </c>
      <c r="F418" s="8">
        <v>2</v>
      </c>
      <c r="G418" s="4">
        <v>125.96646999259197</v>
      </c>
      <c r="H418" s="4">
        <f>IF(G418&gt;MAX(I$8:I417),G418,MAX(I$8:I417))</f>
        <v>126.00114200401153</v>
      </c>
      <c r="I418" s="4">
        <f t="shared" si="55"/>
        <v>126.20947533734486</v>
      </c>
      <c r="J418" s="4">
        <f t="shared" si="56"/>
        <v>3.4672011419559112E-2</v>
      </c>
      <c r="K418" s="4">
        <f t="shared" si="57"/>
        <v>0.2083333333333286</v>
      </c>
      <c r="L418">
        <f t="shared" si="58"/>
        <v>411</v>
      </c>
      <c r="M418">
        <f t="shared" si="59"/>
        <v>1</v>
      </c>
      <c r="N418">
        <f t="shared" si="60"/>
        <v>1</v>
      </c>
      <c r="O418">
        <f t="shared" si="61"/>
        <v>1</v>
      </c>
    </row>
    <row r="419" spans="1:15" x14ac:dyDescent="0.3">
      <c r="A419">
        <v>550</v>
      </c>
      <c r="B419">
        <v>0.12787255470442824</v>
      </c>
      <c r="C419">
        <v>0.62562944425794242</v>
      </c>
      <c r="D419" s="4">
        <f>-LN(B419)/F$3</f>
        <v>0.85696715726633343</v>
      </c>
      <c r="E419" s="4">
        <f t="shared" si="54"/>
        <v>0.20833333333333334</v>
      </c>
      <c r="F419" s="8">
        <v>3</v>
      </c>
      <c r="G419" s="4">
        <v>126.628455900342</v>
      </c>
      <c r="H419" s="4">
        <f>IF(G419&gt;MAX(I$8:I418),G419,MAX(I$8:I418))</f>
        <v>126.628455900342</v>
      </c>
      <c r="I419" s="4">
        <f t="shared" si="55"/>
        <v>126.83678923367533</v>
      </c>
      <c r="J419" s="4">
        <f t="shared" si="56"/>
        <v>0</v>
      </c>
      <c r="K419" s="4">
        <f t="shared" si="57"/>
        <v>0.2083333333333286</v>
      </c>
      <c r="L419">
        <f t="shared" si="58"/>
        <v>412</v>
      </c>
      <c r="M419">
        <f t="shared" si="59"/>
        <v>1</v>
      </c>
      <c r="N419">
        <f t="shared" si="60"/>
        <v>1</v>
      </c>
      <c r="O419">
        <f t="shared" si="61"/>
        <v>1</v>
      </c>
    </row>
    <row r="420" spans="1:15" x14ac:dyDescent="0.3">
      <c r="A420">
        <v>140</v>
      </c>
      <c r="B420">
        <v>0.56309701834162418</v>
      </c>
      <c r="C420">
        <v>0.90276802880947293</v>
      </c>
      <c r="D420" s="4">
        <f>-LN(B420)/D$3</f>
        <v>0.7976435302965299</v>
      </c>
      <c r="E420" s="4">
        <f t="shared" si="54"/>
        <v>0.20833333333333334</v>
      </c>
      <c r="F420" s="8">
        <v>2</v>
      </c>
      <c r="G420" s="4">
        <v>126.76411352288849</v>
      </c>
      <c r="H420" s="4">
        <f>IF(G420&gt;MAX(I$8:I419),G420,MAX(I$8:I419))</f>
        <v>126.83678923367533</v>
      </c>
      <c r="I420" s="4">
        <f t="shared" si="55"/>
        <v>127.04512256700866</v>
      </c>
      <c r="J420" s="4">
        <f t="shared" si="56"/>
        <v>7.2675710786839431E-2</v>
      </c>
      <c r="K420" s="4">
        <f t="shared" si="57"/>
        <v>0.2083333333333286</v>
      </c>
      <c r="L420">
        <f t="shared" si="58"/>
        <v>413</v>
      </c>
      <c r="M420">
        <f t="shared" si="59"/>
        <v>1</v>
      </c>
      <c r="N420">
        <f t="shared" si="60"/>
        <v>1</v>
      </c>
      <c r="O420">
        <f t="shared" si="61"/>
        <v>1</v>
      </c>
    </row>
    <row r="421" spans="1:15" x14ac:dyDescent="0.3">
      <c r="A421">
        <v>551</v>
      </c>
      <c r="B421">
        <v>0.20014038514358959</v>
      </c>
      <c r="C421">
        <v>0.17395550401318399</v>
      </c>
      <c r="D421" s="4">
        <f>-LN(B421)/F$3</f>
        <v>0.67030676372949605</v>
      </c>
      <c r="E421" s="4">
        <f t="shared" si="54"/>
        <v>0.20833333333333334</v>
      </c>
      <c r="F421" s="8">
        <v>3</v>
      </c>
      <c r="G421" s="4">
        <v>127.2987626640715</v>
      </c>
      <c r="H421" s="4">
        <f>IF(G421&gt;MAX(I$8:I420),G421,MAX(I$8:I420))</f>
        <v>127.2987626640715</v>
      </c>
      <c r="I421" s="4">
        <f t="shared" si="55"/>
        <v>127.50709599740483</v>
      </c>
      <c r="J421" s="4">
        <f t="shared" si="56"/>
        <v>0</v>
      </c>
      <c r="K421" s="4">
        <f t="shared" si="57"/>
        <v>0.2083333333333286</v>
      </c>
      <c r="L421">
        <f t="shared" si="58"/>
        <v>414</v>
      </c>
      <c r="M421">
        <f t="shared" si="59"/>
        <v>1</v>
      </c>
      <c r="N421">
        <f t="shared" si="60"/>
        <v>1</v>
      </c>
      <c r="O421">
        <f t="shared" si="61"/>
        <v>1</v>
      </c>
    </row>
    <row r="422" spans="1:15" x14ac:dyDescent="0.3">
      <c r="A422">
        <v>141</v>
      </c>
      <c r="B422">
        <v>0.40919217505417038</v>
      </c>
      <c r="C422">
        <v>0.10245063631092258</v>
      </c>
      <c r="D422" s="4">
        <f>-LN(B422)/D$3</f>
        <v>1.2410699550465549</v>
      </c>
      <c r="E422" s="4">
        <f t="shared" si="54"/>
        <v>0.20833333333333334</v>
      </c>
      <c r="F422" s="8">
        <v>2</v>
      </c>
      <c r="G422" s="4">
        <v>128.00518347793505</v>
      </c>
      <c r="H422" s="4">
        <f>IF(G422&gt;MAX(I$8:I421),G422,MAX(I$8:I421))</f>
        <v>128.00518347793505</v>
      </c>
      <c r="I422" s="4">
        <f t="shared" si="55"/>
        <v>128.21351681126839</v>
      </c>
      <c r="J422" s="4">
        <f t="shared" si="56"/>
        <v>0</v>
      </c>
      <c r="K422" s="4">
        <f t="shared" si="57"/>
        <v>0.20833333333334281</v>
      </c>
      <c r="L422">
        <f t="shared" si="58"/>
        <v>415</v>
      </c>
      <c r="M422">
        <f t="shared" si="59"/>
        <v>1</v>
      </c>
      <c r="N422">
        <f t="shared" si="60"/>
        <v>1</v>
      </c>
      <c r="O422">
        <f t="shared" si="61"/>
        <v>1</v>
      </c>
    </row>
    <row r="423" spans="1:15" x14ac:dyDescent="0.3">
      <c r="A423">
        <v>142</v>
      </c>
      <c r="B423">
        <v>0.40656758323923459</v>
      </c>
      <c r="C423">
        <v>0.35953856013672292</v>
      </c>
      <c r="D423" s="4">
        <f>-LN(B423)/D$3</f>
        <v>1.2500070935864711</v>
      </c>
      <c r="E423" s="4">
        <f t="shared" si="54"/>
        <v>0.20833333333333334</v>
      </c>
      <c r="F423" s="8">
        <v>2</v>
      </c>
      <c r="G423" s="4">
        <v>129.25519057152152</v>
      </c>
      <c r="H423" s="4">
        <f>IF(G423&gt;MAX(I$8:I422),G423,MAX(I$8:I422))</f>
        <v>129.25519057152152</v>
      </c>
      <c r="I423" s="4">
        <f t="shared" si="55"/>
        <v>129.46352390485487</v>
      </c>
      <c r="J423" s="4">
        <f t="shared" si="56"/>
        <v>0</v>
      </c>
      <c r="K423" s="4">
        <f t="shared" si="57"/>
        <v>0.20833333333334281</v>
      </c>
      <c r="L423">
        <f t="shared" si="58"/>
        <v>416</v>
      </c>
      <c r="M423">
        <f t="shared" si="59"/>
        <v>1</v>
      </c>
      <c r="N423">
        <f t="shared" si="60"/>
        <v>1</v>
      </c>
      <c r="O423">
        <f t="shared" si="61"/>
        <v>1</v>
      </c>
    </row>
    <row r="424" spans="1:15" x14ac:dyDescent="0.3">
      <c r="A424">
        <v>552</v>
      </c>
      <c r="B424">
        <v>4.6388134403515732E-3</v>
      </c>
      <c r="C424">
        <v>3.4913174840540788E-2</v>
      </c>
      <c r="D424" s="4">
        <f>-LN(B424)/F$3</f>
        <v>2.2388736122954618</v>
      </c>
      <c r="E424" s="4">
        <f t="shared" si="54"/>
        <v>0.20833333333333334</v>
      </c>
      <c r="F424" s="8">
        <v>3</v>
      </c>
      <c r="G424" s="4">
        <v>129.53763627636695</v>
      </c>
      <c r="H424" s="4">
        <f>IF(G424&gt;MAX(I$8:I423),G424,MAX(I$8:I423))</f>
        <v>129.53763627636695</v>
      </c>
      <c r="I424" s="4">
        <f t="shared" si="55"/>
        <v>129.7459696097003</v>
      </c>
      <c r="J424" s="4">
        <f t="shared" si="56"/>
        <v>0</v>
      </c>
      <c r="K424" s="4">
        <f t="shared" si="57"/>
        <v>0.20833333333334281</v>
      </c>
      <c r="L424">
        <f t="shared" si="58"/>
        <v>417</v>
      </c>
      <c r="M424">
        <f t="shared" si="59"/>
        <v>1</v>
      </c>
      <c r="N424">
        <f t="shared" si="60"/>
        <v>1</v>
      </c>
      <c r="O424">
        <f t="shared" si="61"/>
        <v>1</v>
      </c>
    </row>
    <row r="425" spans="1:15" x14ac:dyDescent="0.3">
      <c r="A425">
        <v>553</v>
      </c>
      <c r="B425">
        <v>0.40168462172307506</v>
      </c>
      <c r="C425">
        <v>0.89645069734794147</v>
      </c>
      <c r="D425" s="4">
        <f>-LN(B425)/F$3</f>
        <v>0.38003667555804976</v>
      </c>
      <c r="E425" s="4">
        <f t="shared" si="54"/>
        <v>0.20833333333333334</v>
      </c>
      <c r="F425" s="8">
        <v>3</v>
      </c>
      <c r="G425" s="4">
        <v>129.917672951925</v>
      </c>
      <c r="H425" s="4">
        <f>IF(G425&gt;MAX(I$8:I424),G425,MAX(I$8:I424))</f>
        <v>129.917672951925</v>
      </c>
      <c r="I425" s="4">
        <f t="shared" si="55"/>
        <v>130.12600628525834</v>
      </c>
      <c r="J425" s="4">
        <f t="shared" si="56"/>
        <v>0</v>
      </c>
      <c r="K425" s="4">
        <f t="shared" si="57"/>
        <v>0.20833333333334281</v>
      </c>
      <c r="L425">
        <f t="shared" si="58"/>
        <v>418</v>
      </c>
      <c r="M425">
        <f t="shared" si="59"/>
        <v>1</v>
      </c>
      <c r="N425">
        <f t="shared" si="60"/>
        <v>1</v>
      </c>
      <c r="O425">
        <f t="shared" si="61"/>
        <v>1</v>
      </c>
    </row>
    <row r="426" spans="1:15" x14ac:dyDescent="0.3">
      <c r="A426">
        <v>554</v>
      </c>
      <c r="B426">
        <v>0.65553758354441971</v>
      </c>
      <c r="C426">
        <v>0.59163182470168152</v>
      </c>
      <c r="D426" s="4">
        <f>-LN(B426)/F$3</f>
        <v>0.17595818405524286</v>
      </c>
      <c r="E426" s="4">
        <f t="shared" si="54"/>
        <v>0.20833333333333334</v>
      </c>
      <c r="F426" s="8">
        <v>3</v>
      </c>
      <c r="G426" s="4">
        <v>130.09363113598025</v>
      </c>
      <c r="H426" s="4">
        <f>IF(G426&gt;MAX(I$8:I425),G426,MAX(I$8:I425))</f>
        <v>130.12600628525834</v>
      </c>
      <c r="I426" s="4">
        <f t="shared" si="55"/>
        <v>130.33433961859168</v>
      </c>
      <c r="J426" s="4">
        <f t="shared" si="56"/>
        <v>3.2375149278095705E-2</v>
      </c>
      <c r="K426" s="4">
        <f t="shared" si="57"/>
        <v>0.20833333333334281</v>
      </c>
      <c r="L426">
        <f t="shared" si="58"/>
        <v>419</v>
      </c>
      <c r="M426">
        <f t="shared" si="59"/>
        <v>1</v>
      </c>
      <c r="N426">
        <f t="shared" si="60"/>
        <v>1</v>
      </c>
      <c r="O426">
        <f t="shared" si="61"/>
        <v>1</v>
      </c>
    </row>
    <row r="427" spans="1:15" x14ac:dyDescent="0.3">
      <c r="A427">
        <v>555</v>
      </c>
      <c r="B427">
        <v>0.42960905789361248</v>
      </c>
      <c r="C427">
        <v>0.32856227301858576</v>
      </c>
      <c r="D427" s="4">
        <f>-LN(B427)/F$3</f>
        <v>0.35203318813642437</v>
      </c>
      <c r="E427" s="4">
        <f t="shared" si="54"/>
        <v>0.20833333333333334</v>
      </c>
      <c r="F427" s="8">
        <v>3</v>
      </c>
      <c r="G427" s="4">
        <v>130.44566432411668</v>
      </c>
      <c r="H427" s="4">
        <f>IF(G427&gt;MAX(I$8:I426),G427,MAX(I$8:I426))</f>
        <v>130.44566432411668</v>
      </c>
      <c r="I427" s="4">
        <f t="shared" si="55"/>
        <v>130.65399765745002</v>
      </c>
      <c r="J427" s="4">
        <f t="shared" si="56"/>
        <v>0</v>
      </c>
      <c r="K427" s="4">
        <f t="shared" si="57"/>
        <v>0.20833333333334281</v>
      </c>
      <c r="L427">
        <f t="shared" si="58"/>
        <v>420</v>
      </c>
      <c r="M427">
        <f t="shared" si="59"/>
        <v>1</v>
      </c>
      <c r="N427">
        <f t="shared" si="60"/>
        <v>1</v>
      </c>
      <c r="O427">
        <f t="shared" si="61"/>
        <v>1</v>
      </c>
    </row>
    <row r="428" spans="1:15" x14ac:dyDescent="0.3">
      <c r="A428">
        <v>143</v>
      </c>
      <c r="B428">
        <v>0.38911099581896419</v>
      </c>
      <c r="C428">
        <v>0.42338328196050906</v>
      </c>
      <c r="D428" s="4">
        <f>-LN(B428)/D$3</f>
        <v>1.3109592219011275</v>
      </c>
      <c r="E428" s="4">
        <f t="shared" si="54"/>
        <v>0.20833333333333334</v>
      </c>
      <c r="F428" s="8">
        <v>2</v>
      </c>
      <c r="G428" s="4">
        <v>130.56614979342265</v>
      </c>
      <c r="H428" s="4">
        <f>IF(G428&gt;MAX(I$8:I427),G428,MAX(I$8:I427))</f>
        <v>130.65399765745002</v>
      </c>
      <c r="I428" s="4">
        <f t="shared" si="55"/>
        <v>130.86233099078336</v>
      </c>
      <c r="J428" s="4">
        <f t="shared" si="56"/>
        <v>8.7847864027366995E-2</v>
      </c>
      <c r="K428" s="4">
        <f t="shared" si="57"/>
        <v>0.20833333333334281</v>
      </c>
      <c r="L428">
        <f t="shared" si="58"/>
        <v>421</v>
      </c>
      <c r="M428">
        <f t="shared" si="59"/>
        <v>1</v>
      </c>
      <c r="N428">
        <f t="shared" si="60"/>
        <v>1</v>
      </c>
      <c r="O428">
        <f t="shared" si="61"/>
        <v>1</v>
      </c>
    </row>
    <row r="429" spans="1:15" x14ac:dyDescent="0.3">
      <c r="A429">
        <v>556</v>
      </c>
      <c r="B429">
        <v>0.38859218115787225</v>
      </c>
      <c r="C429">
        <v>0.16534928434095278</v>
      </c>
      <c r="D429" s="4">
        <f>-LN(B429)/F$3</f>
        <v>0.39384369282581178</v>
      </c>
      <c r="E429" s="4">
        <f t="shared" si="54"/>
        <v>0.20833333333333334</v>
      </c>
      <c r="F429" s="8">
        <v>3</v>
      </c>
      <c r="G429" s="4">
        <v>130.83950801694249</v>
      </c>
      <c r="H429" s="4">
        <f>IF(G429&gt;MAX(I$8:I428),G429,MAX(I$8:I428))</f>
        <v>130.86233099078336</v>
      </c>
      <c r="I429" s="4">
        <f t="shared" si="55"/>
        <v>131.07066432411671</v>
      </c>
      <c r="J429" s="4">
        <f t="shared" si="56"/>
        <v>2.2822973840874283E-2</v>
      </c>
      <c r="K429" s="4">
        <f t="shared" si="57"/>
        <v>0.20833333333334281</v>
      </c>
      <c r="L429">
        <f t="shared" si="58"/>
        <v>422</v>
      </c>
      <c r="M429">
        <f t="shared" si="59"/>
        <v>1</v>
      </c>
      <c r="N429">
        <f t="shared" si="60"/>
        <v>1</v>
      </c>
      <c r="O429">
        <f t="shared" si="61"/>
        <v>1</v>
      </c>
    </row>
    <row r="430" spans="1:15" x14ac:dyDescent="0.3">
      <c r="A430">
        <v>557</v>
      </c>
      <c r="B430">
        <v>0.50349436933500169</v>
      </c>
      <c r="C430">
        <v>0.46665852839747307</v>
      </c>
      <c r="D430" s="4">
        <f>-LN(B430)/F$3</f>
        <v>0.28590947913946119</v>
      </c>
      <c r="E430" s="4">
        <f t="shared" si="54"/>
        <v>0.20833333333333334</v>
      </c>
      <c r="F430" s="8">
        <v>3</v>
      </c>
      <c r="G430" s="4">
        <v>131.12541749608195</v>
      </c>
      <c r="H430" s="4">
        <f>IF(G430&gt;MAX(I$8:I429),G430,MAX(I$8:I429))</f>
        <v>131.12541749608195</v>
      </c>
      <c r="I430" s="4">
        <f t="shared" si="55"/>
        <v>131.33375082941529</v>
      </c>
      <c r="J430" s="4">
        <f t="shared" si="56"/>
        <v>0</v>
      </c>
      <c r="K430" s="4">
        <f t="shared" si="57"/>
        <v>0.20833333333334281</v>
      </c>
      <c r="L430">
        <f t="shared" si="58"/>
        <v>423</v>
      </c>
      <c r="M430">
        <f t="shared" si="59"/>
        <v>1</v>
      </c>
      <c r="N430">
        <f t="shared" si="60"/>
        <v>1</v>
      </c>
      <c r="O430">
        <f t="shared" si="61"/>
        <v>1</v>
      </c>
    </row>
    <row r="431" spans="1:15" x14ac:dyDescent="0.3">
      <c r="A431">
        <v>558</v>
      </c>
      <c r="B431">
        <v>0.17679372539445173</v>
      </c>
      <c r="C431">
        <v>0.76390881069368577</v>
      </c>
      <c r="D431" s="4">
        <f>-LN(B431)/F$3</f>
        <v>0.72198817469114984</v>
      </c>
      <c r="E431" s="4">
        <f t="shared" si="54"/>
        <v>0.20833333333333334</v>
      </c>
      <c r="F431" s="8">
        <v>3</v>
      </c>
      <c r="G431" s="4">
        <v>131.8474056707731</v>
      </c>
      <c r="H431" s="4">
        <f>IF(G431&gt;MAX(I$8:I430),G431,MAX(I$8:I430))</f>
        <v>131.8474056707731</v>
      </c>
      <c r="I431" s="4">
        <f t="shared" si="55"/>
        <v>132.05573900410644</v>
      </c>
      <c r="J431" s="4">
        <f t="shared" si="56"/>
        <v>0</v>
      </c>
      <c r="K431" s="4">
        <f t="shared" si="57"/>
        <v>0.20833333333334281</v>
      </c>
      <c r="L431">
        <f t="shared" si="58"/>
        <v>424</v>
      </c>
      <c r="M431">
        <f t="shared" si="59"/>
        <v>1</v>
      </c>
      <c r="N431">
        <f t="shared" si="60"/>
        <v>1</v>
      </c>
      <c r="O431">
        <f t="shared" si="61"/>
        <v>1</v>
      </c>
    </row>
    <row r="432" spans="1:15" x14ac:dyDescent="0.3">
      <c r="A432">
        <v>559</v>
      </c>
      <c r="B432">
        <v>0.62196722312082275</v>
      </c>
      <c r="C432">
        <v>0.86010315256202885</v>
      </c>
      <c r="D432" s="4">
        <f>-LN(B432)/F$3</f>
        <v>0.19786161815777839</v>
      </c>
      <c r="E432" s="4">
        <f t="shared" si="54"/>
        <v>0.20833333333333334</v>
      </c>
      <c r="F432" s="8">
        <v>3</v>
      </c>
      <c r="G432" s="4">
        <v>132.04526728893089</v>
      </c>
      <c r="H432" s="4">
        <f>IF(G432&gt;MAX(I$8:I431),G432,MAX(I$8:I431))</f>
        <v>132.05573900410644</v>
      </c>
      <c r="I432" s="4">
        <f t="shared" si="55"/>
        <v>132.26407233743979</v>
      </c>
      <c r="J432" s="4">
        <f t="shared" si="56"/>
        <v>1.0471715175555119E-2</v>
      </c>
      <c r="K432" s="4">
        <f t="shared" si="57"/>
        <v>0.20833333333334281</v>
      </c>
      <c r="L432">
        <f t="shared" si="58"/>
        <v>425</v>
      </c>
      <c r="M432">
        <f t="shared" si="59"/>
        <v>1</v>
      </c>
      <c r="N432">
        <f t="shared" si="60"/>
        <v>1</v>
      </c>
      <c r="O432">
        <f t="shared" si="61"/>
        <v>1</v>
      </c>
    </row>
    <row r="433" spans="1:15" x14ac:dyDescent="0.3">
      <c r="A433">
        <v>560</v>
      </c>
      <c r="B433">
        <v>0.8342539750358593</v>
      </c>
      <c r="C433">
        <v>0.33399456770531327</v>
      </c>
      <c r="D433" s="4">
        <f>-LN(B433)/F$3</f>
        <v>7.5507248566773363E-2</v>
      </c>
      <c r="E433" s="4">
        <f t="shared" si="54"/>
        <v>0.20833333333333334</v>
      </c>
      <c r="F433" s="8">
        <v>3</v>
      </c>
      <c r="G433" s="4">
        <v>132.12077453749765</v>
      </c>
      <c r="H433" s="4">
        <f>IF(G433&gt;MAX(I$8:I432),G433,MAX(I$8:I432))</f>
        <v>132.26407233743979</v>
      </c>
      <c r="I433" s="4">
        <f t="shared" si="55"/>
        <v>132.47240567077313</v>
      </c>
      <c r="J433" s="4">
        <f t="shared" si="56"/>
        <v>0.14329779994213254</v>
      </c>
      <c r="K433" s="4">
        <f t="shared" si="57"/>
        <v>0.20833333333334281</v>
      </c>
      <c r="L433">
        <f t="shared" si="58"/>
        <v>426</v>
      </c>
      <c r="M433">
        <f t="shared" si="59"/>
        <v>1</v>
      </c>
      <c r="N433">
        <f t="shared" si="60"/>
        <v>1</v>
      </c>
      <c r="O433">
        <f t="shared" si="61"/>
        <v>1</v>
      </c>
    </row>
    <row r="434" spans="1:15" x14ac:dyDescent="0.3">
      <c r="A434">
        <v>144</v>
      </c>
      <c r="B434">
        <v>0.2729575487533189</v>
      </c>
      <c r="C434">
        <v>1.5106662190618611E-2</v>
      </c>
      <c r="D434" s="4">
        <f>-LN(B434)/D$3</f>
        <v>1.8033874930006994</v>
      </c>
      <c r="E434" s="4">
        <f t="shared" si="54"/>
        <v>0.20833333333333334</v>
      </c>
      <c r="F434" s="8">
        <v>2</v>
      </c>
      <c r="G434" s="4">
        <v>132.36953728642337</v>
      </c>
      <c r="H434" s="4">
        <f>IF(G434&gt;MAX(I$8:I433),G434,MAX(I$8:I433))</f>
        <v>132.47240567077313</v>
      </c>
      <c r="I434" s="4">
        <f t="shared" si="55"/>
        <v>132.68073900410647</v>
      </c>
      <c r="J434" s="4">
        <f t="shared" si="56"/>
        <v>0.10286838434976175</v>
      </c>
      <c r="K434" s="4">
        <f t="shared" si="57"/>
        <v>0.20833333333334281</v>
      </c>
      <c r="L434">
        <f t="shared" si="58"/>
        <v>427</v>
      </c>
      <c r="M434">
        <f t="shared" si="59"/>
        <v>1</v>
      </c>
      <c r="N434">
        <f t="shared" si="60"/>
        <v>1</v>
      </c>
      <c r="O434">
        <f t="shared" si="61"/>
        <v>1</v>
      </c>
    </row>
    <row r="435" spans="1:15" x14ac:dyDescent="0.3">
      <c r="A435">
        <v>561</v>
      </c>
      <c r="B435">
        <v>0.22553178502761925</v>
      </c>
      <c r="C435">
        <v>0.94659260841700488</v>
      </c>
      <c r="D435" s="4">
        <f>-LN(B435)/F$3</f>
        <v>0.62053924017214024</v>
      </c>
      <c r="E435" s="4">
        <f t="shared" si="54"/>
        <v>0.20833333333333334</v>
      </c>
      <c r="F435" s="8">
        <v>3</v>
      </c>
      <c r="G435" s="4">
        <v>132.7413137776698</v>
      </c>
      <c r="H435" s="4">
        <f>IF(G435&gt;MAX(I$8:I434),G435,MAX(I$8:I434))</f>
        <v>132.7413137776698</v>
      </c>
      <c r="I435" s="4">
        <f t="shared" si="55"/>
        <v>132.94964711100315</v>
      </c>
      <c r="J435" s="4">
        <f t="shared" si="56"/>
        <v>0</v>
      </c>
      <c r="K435" s="4">
        <f t="shared" si="57"/>
        <v>0.20833333333334281</v>
      </c>
      <c r="L435">
        <f t="shared" si="58"/>
        <v>428</v>
      </c>
      <c r="M435">
        <f t="shared" si="59"/>
        <v>1</v>
      </c>
      <c r="N435">
        <f t="shared" si="60"/>
        <v>1</v>
      </c>
      <c r="O435">
        <f t="shared" si="61"/>
        <v>1</v>
      </c>
    </row>
    <row r="436" spans="1:15" x14ac:dyDescent="0.3">
      <c r="A436">
        <v>562</v>
      </c>
      <c r="B436">
        <v>0.45301675466170233</v>
      </c>
      <c r="C436">
        <v>0.54039124729148225</v>
      </c>
      <c r="D436" s="4">
        <f>-LN(B436)/F$3</f>
        <v>0.32992757007287321</v>
      </c>
      <c r="E436" s="4">
        <f t="shared" si="54"/>
        <v>0.20833333333333334</v>
      </c>
      <c r="F436" s="8">
        <v>3</v>
      </c>
      <c r="G436" s="4">
        <v>133.07124134774267</v>
      </c>
      <c r="H436" s="4">
        <f>IF(G436&gt;MAX(I$8:I435),G436,MAX(I$8:I435))</f>
        <v>133.07124134774267</v>
      </c>
      <c r="I436" s="4">
        <f t="shared" si="55"/>
        <v>133.27957468107601</v>
      </c>
      <c r="J436" s="4">
        <f t="shared" si="56"/>
        <v>0</v>
      </c>
      <c r="K436" s="4">
        <f t="shared" si="57"/>
        <v>0.20833333333334281</v>
      </c>
      <c r="L436">
        <f t="shared" si="58"/>
        <v>429</v>
      </c>
      <c r="M436">
        <f t="shared" si="59"/>
        <v>1</v>
      </c>
      <c r="N436">
        <f t="shared" si="60"/>
        <v>1</v>
      </c>
      <c r="O436">
        <f t="shared" si="61"/>
        <v>1</v>
      </c>
    </row>
    <row r="437" spans="1:15" x14ac:dyDescent="0.3">
      <c r="A437">
        <v>563</v>
      </c>
      <c r="B437">
        <v>0.60875270851771601</v>
      </c>
      <c r="C437">
        <v>0.36030152287362283</v>
      </c>
      <c r="D437" s="4">
        <f>-LN(B437)/F$3</f>
        <v>0.20680964803534135</v>
      </c>
      <c r="E437" s="4">
        <f t="shared" si="54"/>
        <v>0.20833333333333334</v>
      </c>
      <c r="F437" s="8">
        <v>3</v>
      </c>
      <c r="G437" s="4">
        <v>133.27805099577802</v>
      </c>
      <c r="H437" s="4">
        <f>IF(G437&gt;MAX(I$8:I436),G437,MAX(I$8:I436))</f>
        <v>133.27957468107601</v>
      </c>
      <c r="I437" s="4">
        <f t="shared" si="55"/>
        <v>133.48790801440936</v>
      </c>
      <c r="J437" s="4">
        <f t="shared" si="56"/>
        <v>1.5236852979967352E-3</v>
      </c>
      <c r="K437" s="4">
        <f t="shared" si="57"/>
        <v>0.20833333333334281</v>
      </c>
      <c r="L437">
        <f t="shared" si="58"/>
        <v>430</v>
      </c>
      <c r="M437">
        <f t="shared" si="59"/>
        <v>1</v>
      </c>
      <c r="N437">
        <f t="shared" si="60"/>
        <v>1</v>
      </c>
      <c r="O437">
        <f t="shared" si="61"/>
        <v>1</v>
      </c>
    </row>
    <row r="438" spans="1:15" x14ac:dyDescent="0.3">
      <c r="A438">
        <v>564</v>
      </c>
      <c r="B438">
        <v>0.99975585192419203</v>
      </c>
      <c r="C438">
        <v>0.90853602710043646</v>
      </c>
      <c r="D438" s="4">
        <f>-LN(B438)/F$3</f>
        <v>1.0174078533391748E-4</v>
      </c>
      <c r="E438" s="4">
        <f t="shared" si="54"/>
        <v>0.20833333333333334</v>
      </c>
      <c r="F438" s="8">
        <v>3</v>
      </c>
      <c r="G438" s="4">
        <v>133.27815273656336</v>
      </c>
      <c r="H438" s="4">
        <f>IF(G438&gt;MAX(I$8:I437),G438,MAX(I$8:I437))</f>
        <v>133.48790801440936</v>
      </c>
      <c r="I438" s="4">
        <f t="shared" si="55"/>
        <v>133.6962413477427</v>
      </c>
      <c r="J438" s="4">
        <f t="shared" si="56"/>
        <v>0.2097552778459999</v>
      </c>
      <c r="K438" s="4">
        <f t="shared" si="57"/>
        <v>0.20833333333334281</v>
      </c>
      <c r="L438">
        <f t="shared" si="58"/>
        <v>431</v>
      </c>
      <c r="M438">
        <f t="shared" si="59"/>
        <v>1</v>
      </c>
      <c r="N438">
        <f t="shared" si="60"/>
        <v>1</v>
      </c>
      <c r="O438">
        <f t="shared" si="61"/>
        <v>1</v>
      </c>
    </row>
    <row r="439" spans="1:15" x14ac:dyDescent="0.3">
      <c r="A439">
        <v>565</v>
      </c>
      <c r="B439">
        <v>0.63463240455336156</v>
      </c>
      <c r="C439">
        <v>0.30405590990936004</v>
      </c>
      <c r="D439" s="4">
        <f>-LN(B439)/F$3</f>
        <v>0.1894622242409883</v>
      </c>
      <c r="E439" s="4">
        <f t="shared" si="54"/>
        <v>0.20833333333333334</v>
      </c>
      <c r="F439" s="8">
        <v>3</v>
      </c>
      <c r="G439" s="4">
        <v>133.46761496080435</v>
      </c>
      <c r="H439" s="4">
        <f>IF(G439&gt;MAX(I$8:I438),G439,MAX(I$8:I438))</f>
        <v>133.6962413477427</v>
      </c>
      <c r="I439" s="4">
        <f t="shared" si="55"/>
        <v>133.90457468107604</v>
      </c>
      <c r="J439" s="4">
        <f t="shared" si="56"/>
        <v>0.22862638693834469</v>
      </c>
      <c r="K439" s="4">
        <f t="shared" si="57"/>
        <v>0.20833333333334281</v>
      </c>
      <c r="L439">
        <f t="shared" si="58"/>
        <v>432</v>
      </c>
      <c r="M439">
        <f t="shared" si="59"/>
        <v>1</v>
      </c>
      <c r="N439">
        <f t="shared" si="60"/>
        <v>1</v>
      </c>
      <c r="O439">
        <f t="shared" si="61"/>
        <v>1</v>
      </c>
    </row>
    <row r="440" spans="1:15" x14ac:dyDescent="0.3">
      <c r="A440">
        <v>30</v>
      </c>
      <c r="B440">
        <v>1.7456587420270394E-2</v>
      </c>
      <c r="C440">
        <v>0.99670400097659229</v>
      </c>
      <c r="D440" s="4">
        <f>-LN(B440)/B$3</f>
        <v>16.866825829064943</v>
      </c>
      <c r="E440" s="4">
        <f t="shared" si="54"/>
        <v>0.20833333333333334</v>
      </c>
      <c r="F440" s="8">
        <v>1</v>
      </c>
      <c r="G440" s="4">
        <v>133.59643146675225</v>
      </c>
      <c r="H440" s="4">
        <f>IF(G440&gt;MAX(I$8:I439),G440,MAX(I$8:I439))</f>
        <v>133.90457468107604</v>
      </c>
      <c r="I440" s="4">
        <f t="shared" si="55"/>
        <v>134.11290801440938</v>
      </c>
      <c r="J440" s="4">
        <f t="shared" si="56"/>
        <v>0.30814321432379188</v>
      </c>
      <c r="K440" s="4">
        <f t="shared" si="57"/>
        <v>0.20833333333334281</v>
      </c>
      <c r="L440">
        <f t="shared" si="58"/>
        <v>433</v>
      </c>
      <c r="M440">
        <f t="shared" si="59"/>
        <v>1</v>
      </c>
      <c r="N440">
        <f t="shared" si="60"/>
        <v>1</v>
      </c>
      <c r="O440">
        <f t="shared" si="61"/>
        <v>1</v>
      </c>
    </row>
    <row r="441" spans="1:15" x14ac:dyDescent="0.3">
      <c r="A441">
        <v>566</v>
      </c>
      <c r="B441">
        <v>0.65935239722891936</v>
      </c>
      <c r="C441">
        <v>0.30512405774101992</v>
      </c>
      <c r="D441" s="4">
        <f>-LN(B441)/F$3</f>
        <v>0.17354047582889595</v>
      </c>
      <c r="E441" s="4">
        <f t="shared" si="54"/>
        <v>0.20833333333333334</v>
      </c>
      <c r="F441" s="8">
        <v>3</v>
      </c>
      <c r="G441" s="4">
        <v>133.64115543663326</v>
      </c>
      <c r="H441" s="4">
        <f>IF(G441&gt;MAX(I$8:I440),G441,MAX(I$8:I440))</f>
        <v>134.11290801440938</v>
      </c>
      <c r="I441" s="4">
        <f t="shared" si="55"/>
        <v>134.32124134774273</v>
      </c>
      <c r="J441" s="4">
        <f t="shared" si="56"/>
        <v>0.47175257777612956</v>
      </c>
      <c r="K441" s="4">
        <f t="shared" si="57"/>
        <v>0.20833333333334281</v>
      </c>
      <c r="L441">
        <f t="shared" si="58"/>
        <v>434</v>
      </c>
      <c r="M441">
        <f t="shared" si="59"/>
        <v>1</v>
      </c>
      <c r="N441">
        <f t="shared" si="60"/>
        <v>1</v>
      </c>
      <c r="O441">
        <f t="shared" si="61"/>
        <v>1</v>
      </c>
    </row>
    <row r="442" spans="1:15" x14ac:dyDescent="0.3">
      <c r="A442">
        <v>145</v>
      </c>
      <c r="B442">
        <v>0.36072878200628683</v>
      </c>
      <c r="C442">
        <v>0.52436902981658373</v>
      </c>
      <c r="D442" s="4">
        <f>-LN(B442)/D$3</f>
        <v>1.4161512491601316</v>
      </c>
      <c r="E442" s="4">
        <f t="shared" si="54"/>
        <v>0.20833333333333334</v>
      </c>
      <c r="F442" s="8">
        <v>2</v>
      </c>
      <c r="G442" s="4">
        <v>133.78568853558349</v>
      </c>
      <c r="H442" s="4">
        <f>IF(G442&gt;MAX(I$8:I441),G442,MAX(I$8:I441))</f>
        <v>134.32124134774273</v>
      </c>
      <c r="I442" s="4">
        <f t="shared" si="55"/>
        <v>134.52957468107607</v>
      </c>
      <c r="J442" s="4">
        <f t="shared" si="56"/>
        <v>0.53555281215923856</v>
      </c>
      <c r="K442" s="4">
        <f t="shared" si="57"/>
        <v>0.20833333333334281</v>
      </c>
      <c r="L442">
        <f t="shared" si="58"/>
        <v>435</v>
      </c>
      <c r="M442">
        <f t="shared" si="59"/>
        <v>1</v>
      </c>
      <c r="N442">
        <f t="shared" si="60"/>
        <v>1</v>
      </c>
      <c r="O442">
        <f t="shared" si="61"/>
        <v>1</v>
      </c>
    </row>
    <row r="443" spans="1:15" x14ac:dyDescent="0.3">
      <c r="A443">
        <v>567</v>
      </c>
      <c r="B443">
        <v>0.23816644795068209</v>
      </c>
      <c r="C443">
        <v>0.31446272164067507</v>
      </c>
      <c r="D443" s="4">
        <f>-LN(B443)/F$3</f>
        <v>0.59782728692182585</v>
      </c>
      <c r="E443" s="4">
        <f t="shared" si="54"/>
        <v>0.20833333333333334</v>
      </c>
      <c r="F443" s="8">
        <v>3</v>
      </c>
      <c r="G443" s="4">
        <v>134.23898272355507</v>
      </c>
      <c r="H443" s="4">
        <f>IF(G443&gt;MAX(I$8:I442),G443,MAX(I$8:I442))</f>
        <v>134.52957468107607</v>
      </c>
      <c r="I443" s="4">
        <f t="shared" si="55"/>
        <v>134.73790801440941</v>
      </c>
      <c r="J443" s="4">
        <f t="shared" si="56"/>
        <v>0.29059195752100209</v>
      </c>
      <c r="K443" s="4">
        <f t="shared" si="57"/>
        <v>0.20833333333334281</v>
      </c>
      <c r="L443">
        <f t="shared" si="58"/>
        <v>436</v>
      </c>
      <c r="M443">
        <f t="shared" si="59"/>
        <v>1</v>
      </c>
      <c r="N443">
        <f t="shared" si="60"/>
        <v>1</v>
      </c>
      <c r="O443">
        <f t="shared" si="61"/>
        <v>1</v>
      </c>
    </row>
    <row r="444" spans="1:15" x14ac:dyDescent="0.3">
      <c r="A444">
        <v>146</v>
      </c>
      <c r="B444">
        <v>0.67772453993346959</v>
      </c>
      <c r="C444">
        <v>0.74053163243507192</v>
      </c>
      <c r="D444" s="4">
        <f>-LN(B444)/D$3</f>
        <v>0.54029771789045056</v>
      </c>
      <c r="E444" s="4">
        <f t="shared" si="54"/>
        <v>0.20833333333333334</v>
      </c>
      <c r="F444" s="8">
        <v>2</v>
      </c>
      <c r="G444" s="4">
        <v>134.32598625347393</v>
      </c>
      <c r="H444" s="4">
        <f>IF(G444&gt;MAX(I$8:I443),G444,MAX(I$8:I443))</f>
        <v>134.73790801440941</v>
      </c>
      <c r="I444" s="4">
        <f t="shared" si="55"/>
        <v>134.94624134774276</v>
      </c>
      <c r="J444" s="4">
        <f t="shared" si="56"/>
        <v>0.41192176093548483</v>
      </c>
      <c r="K444" s="4">
        <f t="shared" si="57"/>
        <v>0.20833333333334281</v>
      </c>
      <c r="L444">
        <f t="shared" si="58"/>
        <v>437</v>
      </c>
      <c r="M444">
        <f t="shared" si="59"/>
        <v>1</v>
      </c>
      <c r="N444">
        <f t="shared" si="60"/>
        <v>1</v>
      </c>
      <c r="O444">
        <f t="shared" si="61"/>
        <v>1</v>
      </c>
    </row>
    <row r="445" spans="1:15" x14ac:dyDescent="0.3">
      <c r="A445">
        <v>568</v>
      </c>
      <c r="B445">
        <v>0.71987060151982174</v>
      </c>
      <c r="C445">
        <v>2.1698660237434005E-2</v>
      </c>
      <c r="D445" s="4">
        <f>-LN(B445)/F$3</f>
        <v>0.13695158468124549</v>
      </c>
      <c r="E445" s="4">
        <f t="shared" si="54"/>
        <v>0.20833333333333334</v>
      </c>
      <c r="F445" s="8">
        <v>3</v>
      </c>
      <c r="G445" s="4">
        <v>134.37593430823631</v>
      </c>
      <c r="H445" s="4">
        <f>IF(G445&gt;MAX(I$8:I444),G445,MAX(I$8:I444))</f>
        <v>134.94624134774276</v>
      </c>
      <c r="I445" s="4">
        <f t="shared" si="55"/>
        <v>135.1545746810761</v>
      </c>
      <c r="J445" s="4">
        <f t="shared" si="56"/>
        <v>0.57030703950644579</v>
      </c>
      <c r="K445" s="4">
        <f t="shared" si="57"/>
        <v>0.20833333333334281</v>
      </c>
      <c r="L445">
        <f t="shared" si="58"/>
        <v>438</v>
      </c>
      <c r="M445">
        <f t="shared" si="59"/>
        <v>1</v>
      </c>
      <c r="N445">
        <f t="shared" si="60"/>
        <v>1</v>
      </c>
      <c r="O445">
        <f t="shared" si="61"/>
        <v>1</v>
      </c>
    </row>
    <row r="446" spans="1:15" x14ac:dyDescent="0.3">
      <c r="A446">
        <v>569</v>
      </c>
      <c r="B446">
        <v>0.5884273812067019</v>
      </c>
      <c r="C446">
        <v>0.87548448133793144</v>
      </c>
      <c r="D446" s="4">
        <f>-LN(B446)/F$3</f>
        <v>0.22095906513166166</v>
      </c>
      <c r="E446" s="4">
        <f t="shared" si="54"/>
        <v>0.20833333333333334</v>
      </c>
      <c r="F446" s="8">
        <v>3</v>
      </c>
      <c r="G446" s="4">
        <v>134.59689337336798</v>
      </c>
      <c r="H446" s="4">
        <f>IF(G446&gt;MAX(I$8:I445),G446,MAX(I$8:I445))</f>
        <v>135.1545746810761</v>
      </c>
      <c r="I446" s="4">
        <f t="shared" si="55"/>
        <v>135.36290801440944</v>
      </c>
      <c r="J446" s="4">
        <f t="shared" si="56"/>
        <v>0.55768130770812263</v>
      </c>
      <c r="K446" s="4">
        <f t="shared" si="57"/>
        <v>0.20833333333334281</v>
      </c>
      <c r="L446">
        <f t="shared" si="58"/>
        <v>439</v>
      </c>
      <c r="M446">
        <f t="shared" si="59"/>
        <v>1</v>
      </c>
      <c r="N446">
        <f t="shared" si="60"/>
        <v>1</v>
      </c>
      <c r="O446">
        <f t="shared" si="61"/>
        <v>1</v>
      </c>
    </row>
    <row r="447" spans="1:15" x14ac:dyDescent="0.3">
      <c r="A447">
        <v>570</v>
      </c>
      <c r="B447">
        <v>0.63710440382091738</v>
      </c>
      <c r="C447">
        <v>0.34430982390820031</v>
      </c>
      <c r="D447" s="4">
        <f>-LN(B447)/F$3</f>
        <v>0.18784239066336669</v>
      </c>
      <c r="E447" s="4">
        <f t="shared" si="54"/>
        <v>0.20833333333333334</v>
      </c>
      <c r="F447" s="8">
        <v>3</v>
      </c>
      <c r="G447" s="4">
        <v>134.78473576403135</v>
      </c>
      <c r="H447" s="4">
        <f>IF(G447&gt;MAX(I$8:I446),G447,MAX(I$8:I446))</f>
        <v>135.36290801440944</v>
      </c>
      <c r="I447" s="4">
        <f t="shared" si="55"/>
        <v>135.57124134774278</v>
      </c>
      <c r="J447" s="4">
        <f t="shared" si="56"/>
        <v>0.57817225037808839</v>
      </c>
      <c r="K447" s="4">
        <f t="shared" si="57"/>
        <v>0.20833333333334281</v>
      </c>
      <c r="L447">
        <f t="shared" si="58"/>
        <v>440</v>
      </c>
      <c r="M447">
        <f t="shared" si="59"/>
        <v>1</v>
      </c>
      <c r="N447">
        <f t="shared" si="60"/>
        <v>1</v>
      </c>
      <c r="O447">
        <f t="shared" si="61"/>
        <v>1</v>
      </c>
    </row>
    <row r="448" spans="1:15" x14ac:dyDescent="0.3">
      <c r="A448">
        <v>571</v>
      </c>
      <c r="B448">
        <v>0.24250007629627368</v>
      </c>
      <c r="C448">
        <v>0.47767571031830808</v>
      </c>
      <c r="D448" s="4">
        <f>-LN(B448)/F$3</f>
        <v>0.5903138558253499</v>
      </c>
      <c r="E448" s="4">
        <f t="shared" si="54"/>
        <v>0.20833333333333334</v>
      </c>
      <c r="F448" s="8">
        <v>3</v>
      </c>
      <c r="G448" s="4">
        <v>135.3750496198567</v>
      </c>
      <c r="H448" s="4">
        <f>IF(G448&gt;MAX(I$8:I447),G448,MAX(I$8:I447))</f>
        <v>135.57124134774278</v>
      </c>
      <c r="I448" s="4">
        <f t="shared" si="55"/>
        <v>135.77957468107613</v>
      </c>
      <c r="J448" s="4">
        <f t="shared" si="56"/>
        <v>0.19619172788608807</v>
      </c>
      <c r="K448" s="4">
        <f t="shared" si="57"/>
        <v>0.20833333333334281</v>
      </c>
      <c r="L448">
        <f t="shared" si="58"/>
        <v>441</v>
      </c>
      <c r="M448">
        <f t="shared" si="59"/>
        <v>1</v>
      </c>
      <c r="N448">
        <f t="shared" si="60"/>
        <v>1</v>
      </c>
      <c r="O448">
        <f t="shared" si="61"/>
        <v>1</v>
      </c>
    </row>
    <row r="449" spans="1:15" x14ac:dyDescent="0.3">
      <c r="A449">
        <v>572</v>
      </c>
      <c r="B449">
        <v>0.52882473220007931</v>
      </c>
      <c r="C449">
        <v>6.677449873348186E-2</v>
      </c>
      <c r="D449" s="4">
        <f>-LN(B449)/F$3</f>
        <v>0.26545759213108838</v>
      </c>
      <c r="E449" s="4">
        <f t="shared" si="54"/>
        <v>0.20833333333333334</v>
      </c>
      <c r="F449" s="8">
        <v>3</v>
      </c>
      <c r="G449" s="4">
        <v>135.6405072119878</v>
      </c>
      <c r="H449" s="4">
        <f>IF(G449&gt;MAX(I$8:I448),G449,MAX(I$8:I448))</f>
        <v>135.77957468107613</v>
      </c>
      <c r="I449" s="4">
        <f t="shared" si="55"/>
        <v>135.98790801440947</v>
      </c>
      <c r="J449" s="4">
        <f t="shared" si="56"/>
        <v>0.13906746908833156</v>
      </c>
      <c r="K449" s="4">
        <f t="shared" si="57"/>
        <v>0.20833333333334281</v>
      </c>
      <c r="L449">
        <f t="shared" si="58"/>
        <v>442</v>
      </c>
      <c r="M449">
        <f t="shared" si="59"/>
        <v>1</v>
      </c>
      <c r="N449">
        <f t="shared" si="60"/>
        <v>1</v>
      </c>
      <c r="O449">
        <f t="shared" si="61"/>
        <v>1</v>
      </c>
    </row>
    <row r="450" spans="1:15" x14ac:dyDescent="0.3">
      <c r="A450">
        <v>573</v>
      </c>
      <c r="B450">
        <v>0.79140598773155924</v>
      </c>
      <c r="C450">
        <v>5.0660725730155339E-3</v>
      </c>
      <c r="D450" s="4">
        <f>-LN(B450)/F$3</f>
        <v>9.7476743358540646E-2</v>
      </c>
      <c r="E450" s="4">
        <f t="shared" si="54"/>
        <v>0.20833333333333334</v>
      </c>
      <c r="F450" s="8">
        <v>3</v>
      </c>
      <c r="G450" s="4">
        <v>135.73798395534632</v>
      </c>
      <c r="H450" s="4">
        <f>IF(G450&gt;MAX(I$8:I449),G450,MAX(I$8:I449))</f>
        <v>135.98790801440947</v>
      </c>
      <c r="I450" s="4">
        <f t="shared" si="55"/>
        <v>136.19624134774281</v>
      </c>
      <c r="J450" s="4">
        <f t="shared" si="56"/>
        <v>0.2499240590631473</v>
      </c>
      <c r="K450" s="4">
        <f t="shared" si="57"/>
        <v>0.20833333333334281</v>
      </c>
      <c r="L450">
        <f t="shared" si="58"/>
        <v>443</v>
      </c>
      <c r="M450">
        <f t="shared" si="59"/>
        <v>1</v>
      </c>
      <c r="N450">
        <f t="shared" si="60"/>
        <v>1</v>
      </c>
      <c r="O450">
        <f t="shared" si="61"/>
        <v>1</v>
      </c>
    </row>
    <row r="451" spans="1:15" x14ac:dyDescent="0.3">
      <c r="A451">
        <v>31</v>
      </c>
      <c r="B451">
        <v>0.59154026917325353</v>
      </c>
      <c r="C451">
        <v>0.78252510147404397</v>
      </c>
      <c r="D451" s="4">
        <f>-LN(B451)/B$3</f>
        <v>2.1876063255379536</v>
      </c>
      <c r="E451" s="4">
        <f t="shared" si="54"/>
        <v>0.20833333333333334</v>
      </c>
      <c r="F451" s="8">
        <v>1</v>
      </c>
      <c r="G451" s="4">
        <v>135.78403779229021</v>
      </c>
      <c r="H451" s="4">
        <f>IF(G451&gt;MAX(I$8:I450),G451,MAX(I$8:I450))</f>
        <v>136.19624134774281</v>
      </c>
      <c r="I451" s="4">
        <f t="shared" si="55"/>
        <v>136.40457468107616</v>
      </c>
      <c r="J451" s="4">
        <f t="shared" si="56"/>
        <v>0.41220355545260645</v>
      </c>
      <c r="K451" s="4">
        <f t="shared" si="57"/>
        <v>0.20833333333334281</v>
      </c>
      <c r="L451">
        <f t="shared" si="58"/>
        <v>444</v>
      </c>
      <c r="M451">
        <f t="shared" si="59"/>
        <v>1</v>
      </c>
      <c r="N451">
        <f t="shared" si="60"/>
        <v>1</v>
      </c>
      <c r="O451">
        <f t="shared" si="61"/>
        <v>1</v>
      </c>
    </row>
    <row r="452" spans="1:15" x14ac:dyDescent="0.3">
      <c r="A452">
        <v>574</v>
      </c>
      <c r="B452">
        <v>0.85158848841822565</v>
      </c>
      <c r="C452">
        <v>0.55348368785668511</v>
      </c>
      <c r="D452" s="4">
        <f>-LN(B452)/F$3</f>
        <v>6.6938276519449058E-2</v>
      </c>
      <c r="E452" s="4">
        <f t="shared" si="54"/>
        <v>0.20833333333333334</v>
      </c>
      <c r="F452" s="8">
        <v>3</v>
      </c>
      <c r="G452" s="4">
        <v>135.80492223186576</v>
      </c>
      <c r="H452" s="4">
        <f>IF(G452&gt;MAX(I$8:I451),G452,MAX(I$8:I451))</f>
        <v>136.40457468107616</v>
      </c>
      <c r="I452" s="4">
        <f t="shared" si="55"/>
        <v>136.6129080144095</v>
      </c>
      <c r="J452" s="4">
        <f t="shared" si="56"/>
        <v>0.59965244921039584</v>
      </c>
      <c r="K452" s="4">
        <f t="shared" si="57"/>
        <v>0.20833333333334281</v>
      </c>
      <c r="L452">
        <f t="shared" si="58"/>
        <v>445</v>
      </c>
      <c r="M452">
        <f t="shared" si="59"/>
        <v>1</v>
      </c>
      <c r="N452">
        <f t="shared" si="60"/>
        <v>1</v>
      </c>
      <c r="O452">
        <f t="shared" si="61"/>
        <v>1</v>
      </c>
    </row>
    <row r="453" spans="1:15" x14ac:dyDescent="0.3">
      <c r="A453">
        <v>575</v>
      </c>
      <c r="B453">
        <v>0.99011200292977686</v>
      </c>
      <c r="C453">
        <v>0.87865840632343517</v>
      </c>
      <c r="D453" s="4">
        <f>-LN(B453)/F$3</f>
        <v>4.1405033250828047E-3</v>
      </c>
      <c r="E453" s="4">
        <f t="shared" si="54"/>
        <v>0.20833333333333334</v>
      </c>
      <c r="F453" s="8">
        <v>3</v>
      </c>
      <c r="G453" s="4">
        <v>135.80906273519085</v>
      </c>
      <c r="H453" s="4">
        <f>IF(G453&gt;MAX(I$8:I452),G453,MAX(I$8:I452))</f>
        <v>136.6129080144095</v>
      </c>
      <c r="I453" s="4">
        <f t="shared" si="55"/>
        <v>136.82124134774284</v>
      </c>
      <c r="J453" s="4">
        <f t="shared" si="56"/>
        <v>0.80384527921864901</v>
      </c>
      <c r="K453" s="4">
        <f t="shared" si="57"/>
        <v>0.20833333333334281</v>
      </c>
      <c r="L453">
        <f t="shared" si="58"/>
        <v>446</v>
      </c>
      <c r="M453">
        <f t="shared" si="59"/>
        <v>1</v>
      </c>
      <c r="N453">
        <f t="shared" si="60"/>
        <v>1</v>
      </c>
      <c r="O453">
        <f t="shared" si="61"/>
        <v>1</v>
      </c>
    </row>
    <row r="454" spans="1:15" x14ac:dyDescent="0.3">
      <c r="A454">
        <v>576</v>
      </c>
      <c r="B454">
        <v>0.52912991729483927</v>
      </c>
      <c r="C454">
        <v>0.31183812982573933</v>
      </c>
      <c r="D454" s="4">
        <f>-LN(B454)/F$3</f>
        <v>0.26521720288616596</v>
      </c>
      <c r="E454" s="4">
        <f t="shared" si="54"/>
        <v>0.20833333333333334</v>
      </c>
      <c r="F454" s="8">
        <v>3</v>
      </c>
      <c r="G454" s="4">
        <v>136.07427993807701</v>
      </c>
      <c r="H454" s="4">
        <f>IF(G454&gt;MAX(I$8:I453),G454,MAX(I$8:I453))</f>
        <v>136.82124134774284</v>
      </c>
      <c r="I454" s="4">
        <f t="shared" si="55"/>
        <v>137.02957468107618</v>
      </c>
      <c r="J454" s="4">
        <f t="shared" si="56"/>
        <v>0.74696140966582902</v>
      </c>
      <c r="K454" s="4">
        <f t="shared" si="57"/>
        <v>0.20833333333334281</v>
      </c>
      <c r="L454">
        <f t="shared" si="58"/>
        <v>447</v>
      </c>
      <c r="M454">
        <f t="shared" si="59"/>
        <v>1</v>
      </c>
      <c r="N454">
        <f t="shared" si="60"/>
        <v>1</v>
      </c>
      <c r="O454">
        <f t="shared" si="61"/>
        <v>1</v>
      </c>
    </row>
    <row r="455" spans="1:15" x14ac:dyDescent="0.3">
      <c r="A455">
        <v>577</v>
      </c>
      <c r="B455">
        <v>0.81344035157322914</v>
      </c>
      <c r="C455">
        <v>0.32673116245002592</v>
      </c>
      <c r="D455" s="4">
        <f>-LN(B455)/F$3</f>
        <v>8.6034449256546505E-2</v>
      </c>
      <c r="E455" s="4">
        <f t="shared" si="54"/>
        <v>0.20833333333333334</v>
      </c>
      <c r="F455" s="8">
        <v>3</v>
      </c>
      <c r="G455" s="4">
        <v>136.16031438733356</v>
      </c>
      <c r="H455" s="4">
        <f>IF(G455&gt;MAX(I$8:I454),G455,MAX(I$8:I454))</f>
        <v>137.02957468107618</v>
      </c>
      <c r="I455" s="4">
        <f t="shared" si="55"/>
        <v>137.23790801440953</v>
      </c>
      <c r="J455" s="4">
        <f t="shared" si="56"/>
        <v>0.86926029374262725</v>
      </c>
      <c r="K455" s="4">
        <f t="shared" si="57"/>
        <v>0.20833333333334281</v>
      </c>
      <c r="L455">
        <f t="shared" si="58"/>
        <v>448</v>
      </c>
      <c r="M455">
        <f t="shared" si="59"/>
        <v>1</v>
      </c>
      <c r="N455">
        <f t="shared" si="60"/>
        <v>1</v>
      </c>
      <c r="O455">
        <f t="shared" si="61"/>
        <v>1</v>
      </c>
    </row>
    <row r="456" spans="1:15" x14ac:dyDescent="0.3">
      <c r="A456">
        <v>578</v>
      </c>
      <c r="B456">
        <v>0.4609210486159856</v>
      </c>
      <c r="C456">
        <v>0.21695608386486404</v>
      </c>
      <c r="D456" s="4">
        <f>-LN(B456)/F$3</f>
        <v>0.32272021324543426</v>
      </c>
      <c r="E456" s="4">
        <f t="shared" si="54"/>
        <v>0.20833333333333334</v>
      </c>
      <c r="F456" s="8">
        <v>3</v>
      </c>
      <c r="G456" s="4">
        <v>136.483034600579</v>
      </c>
      <c r="H456" s="4">
        <f>IF(G456&gt;MAX(I$8:I455),G456,MAX(I$8:I455))</f>
        <v>137.23790801440953</v>
      </c>
      <c r="I456" s="4">
        <f t="shared" si="55"/>
        <v>137.44624134774287</v>
      </c>
      <c r="J456" s="4">
        <f t="shared" si="56"/>
        <v>0.75487341383052353</v>
      </c>
      <c r="K456" s="4">
        <f t="shared" si="57"/>
        <v>0.20833333333334281</v>
      </c>
      <c r="L456">
        <f t="shared" si="58"/>
        <v>449</v>
      </c>
      <c r="M456">
        <f t="shared" si="59"/>
        <v>1</v>
      </c>
      <c r="N456">
        <f t="shared" si="60"/>
        <v>1</v>
      </c>
      <c r="O456">
        <f t="shared" si="61"/>
        <v>1</v>
      </c>
    </row>
    <row r="457" spans="1:15" x14ac:dyDescent="0.3">
      <c r="A457">
        <v>579</v>
      </c>
      <c r="B457">
        <v>0.90340891750846886</v>
      </c>
      <c r="C457">
        <v>0.60621967223120821</v>
      </c>
      <c r="D457" s="4">
        <f>-LN(B457)/F$3</f>
        <v>4.2324993649270781E-2</v>
      </c>
      <c r="E457" s="4">
        <f t="shared" ref="E457:E520" si="62">1/F$4</f>
        <v>0.20833333333333334</v>
      </c>
      <c r="F457" s="8">
        <v>3</v>
      </c>
      <c r="G457" s="4">
        <v>136.52535959422826</v>
      </c>
      <c r="H457" s="4">
        <f>IF(G457&gt;MAX(I$8:I456),G457,MAX(I$8:I456))</f>
        <v>137.44624134774287</v>
      </c>
      <c r="I457" s="4">
        <f t="shared" si="55"/>
        <v>137.65457468107621</v>
      </c>
      <c r="J457" s="4">
        <f t="shared" si="56"/>
        <v>0.92088175351460677</v>
      </c>
      <c r="K457" s="4">
        <f t="shared" si="57"/>
        <v>0.20833333333334281</v>
      </c>
      <c r="L457">
        <f t="shared" si="58"/>
        <v>450</v>
      </c>
      <c r="M457">
        <f t="shared" si="59"/>
        <v>1</v>
      </c>
      <c r="N457">
        <f t="shared" si="60"/>
        <v>1</v>
      </c>
      <c r="O457">
        <f t="shared" si="61"/>
        <v>1</v>
      </c>
    </row>
    <row r="458" spans="1:15" x14ac:dyDescent="0.3">
      <c r="A458">
        <v>580</v>
      </c>
      <c r="B458">
        <v>0.26233710745567185</v>
      </c>
      <c r="C458">
        <v>0.16440321054719687</v>
      </c>
      <c r="D458" s="4">
        <f>-LN(B458)/F$3</f>
        <v>0.55755205524707629</v>
      </c>
      <c r="E458" s="4">
        <f t="shared" si="62"/>
        <v>0.20833333333333334</v>
      </c>
      <c r="F458" s="8">
        <v>3</v>
      </c>
      <c r="G458" s="4">
        <v>137.08291164947534</v>
      </c>
      <c r="H458" s="4">
        <f>IF(G458&gt;MAX(I$8:I457),G458,MAX(I$8:I457))</f>
        <v>137.65457468107621</v>
      </c>
      <c r="I458" s="4">
        <f t="shared" si="55"/>
        <v>137.86290801440956</v>
      </c>
      <c r="J458" s="4">
        <f t="shared" si="56"/>
        <v>0.5716630316008775</v>
      </c>
      <c r="K458" s="4">
        <f t="shared" si="57"/>
        <v>0.20833333333334281</v>
      </c>
      <c r="L458">
        <f t="shared" si="58"/>
        <v>451</v>
      </c>
      <c r="M458">
        <f t="shared" si="59"/>
        <v>1</v>
      </c>
      <c r="N458">
        <f t="shared" si="60"/>
        <v>1</v>
      </c>
      <c r="O458">
        <f t="shared" si="61"/>
        <v>1</v>
      </c>
    </row>
    <row r="459" spans="1:15" x14ac:dyDescent="0.3">
      <c r="A459">
        <v>32</v>
      </c>
      <c r="B459">
        <v>0.72417371135593733</v>
      </c>
      <c r="C459">
        <v>0.75908688619647813</v>
      </c>
      <c r="D459" s="4">
        <f>-LN(B459)/B$3</f>
        <v>1.3446832606817767</v>
      </c>
      <c r="E459" s="4">
        <f t="shared" si="62"/>
        <v>0.20833333333333334</v>
      </c>
      <c r="F459" s="8">
        <v>1</v>
      </c>
      <c r="G459" s="4">
        <v>137.128721052972</v>
      </c>
      <c r="H459" s="4">
        <f>IF(G459&gt;MAX(I$8:I458),G459,MAX(I$8:I458))</f>
        <v>137.86290801440956</v>
      </c>
      <c r="I459" s="4">
        <f t="shared" ref="I459:I522" si="63">+H459+E459</f>
        <v>138.0712413477429</v>
      </c>
      <c r="J459" s="4">
        <f t="shared" ref="J459:J522" si="64">(H459-G459)*O459</f>
        <v>0.73418696143755824</v>
      </c>
      <c r="K459" s="4">
        <f t="shared" ref="K459:K522" si="65">(I459-H459)*O459</f>
        <v>0.20833333333334281</v>
      </c>
      <c r="L459">
        <f t="shared" ref="L459:L522" si="66">_xlfn.RANK.EQ(I459,I$8:I$507,1)</f>
        <v>452</v>
      </c>
      <c r="M459">
        <f t="shared" ref="M459:M522" si="67">IF(L459=A459,0,1)</f>
        <v>1</v>
      </c>
      <c r="N459">
        <f t="shared" ref="N459:N522" si="68">IF(G459&lt;B$2,1,0)</f>
        <v>1</v>
      </c>
      <c r="O459">
        <f t="shared" ref="O459:O522" si="69">IF(I459&lt;B$2,1,0)</f>
        <v>1</v>
      </c>
    </row>
    <row r="460" spans="1:15" x14ac:dyDescent="0.3">
      <c r="A460">
        <v>147</v>
      </c>
      <c r="B460">
        <v>9.1067232276375629E-2</v>
      </c>
      <c r="C460">
        <v>0.56895657216101569</v>
      </c>
      <c r="D460" s="4">
        <f>-LN(B460)/D$3</f>
        <v>3.3279961514329619</v>
      </c>
      <c r="E460" s="4">
        <f t="shared" si="62"/>
        <v>0.20833333333333334</v>
      </c>
      <c r="F460" s="8">
        <v>2</v>
      </c>
      <c r="G460" s="4">
        <v>137.65398240490688</v>
      </c>
      <c r="H460" s="4">
        <f>IF(G460&gt;MAX(I$8:I459),G460,MAX(I$8:I459))</f>
        <v>138.0712413477429</v>
      </c>
      <c r="I460" s="4">
        <f t="shared" si="63"/>
        <v>138.27957468107624</v>
      </c>
      <c r="J460" s="4">
        <f t="shared" si="64"/>
        <v>0.41725894283601406</v>
      </c>
      <c r="K460" s="4">
        <f t="shared" si="65"/>
        <v>0.20833333333334281</v>
      </c>
      <c r="L460">
        <f t="shared" si="66"/>
        <v>453</v>
      </c>
      <c r="M460">
        <f t="shared" si="67"/>
        <v>1</v>
      </c>
      <c r="N460">
        <f t="shared" si="68"/>
        <v>1</v>
      </c>
      <c r="O460">
        <f t="shared" si="69"/>
        <v>1</v>
      </c>
    </row>
    <row r="461" spans="1:15" x14ac:dyDescent="0.3">
      <c r="A461">
        <v>148</v>
      </c>
      <c r="B461">
        <v>0.94308297982726519</v>
      </c>
      <c r="C461">
        <v>2.740562150944548E-2</v>
      </c>
      <c r="D461" s="4">
        <f>-LN(B461)/D$3</f>
        <v>8.1390284229195059E-2</v>
      </c>
      <c r="E461" s="4">
        <f t="shared" si="62"/>
        <v>0.20833333333333334</v>
      </c>
      <c r="F461" s="8">
        <v>2</v>
      </c>
      <c r="G461" s="4">
        <v>137.73537268913609</v>
      </c>
      <c r="H461" s="4">
        <f>IF(G461&gt;MAX(I$8:I460),G461,MAX(I$8:I460))</f>
        <v>138.27957468107624</v>
      </c>
      <c r="I461" s="4">
        <f t="shared" si="63"/>
        <v>138.48790801440958</v>
      </c>
      <c r="J461" s="4">
        <f t="shared" si="64"/>
        <v>0.54420199194015595</v>
      </c>
      <c r="K461" s="4">
        <f t="shared" si="65"/>
        <v>0.20833333333334281</v>
      </c>
      <c r="L461">
        <f t="shared" si="66"/>
        <v>454</v>
      </c>
      <c r="M461">
        <f t="shared" si="67"/>
        <v>1</v>
      </c>
      <c r="N461">
        <f t="shared" si="68"/>
        <v>1</v>
      </c>
      <c r="O461">
        <f t="shared" si="69"/>
        <v>1</v>
      </c>
    </row>
    <row r="462" spans="1:15" x14ac:dyDescent="0.3">
      <c r="A462">
        <v>581</v>
      </c>
      <c r="B462">
        <v>0.10251167332987457</v>
      </c>
      <c r="C462">
        <v>9.4729453413495285E-2</v>
      </c>
      <c r="D462" s="4">
        <f>-LN(B462)/F$3</f>
        <v>0.94907441697628792</v>
      </c>
      <c r="E462" s="4">
        <f t="shared" si="62"/>
        <v>0.20833333333333334</v>
      </c>
      <c r="F462" s="8">
        <v>3</v>
      </c>
      <c r="G462" s="4">
        <v>138.03198606645162</v>
      </c>
      <c r="H462" s="4">
        <f>IF(G462&gt;MAX(I$8:I461),G462,MAX(I$8:I461))</f>
        <v>138.48790801440958</v>
      </c>
      <c r="I462" s="4">
        <f t="shared" si="63"/>
        <v>138.69624134774293</v>
      </c>
      <c r="J462" s="4">
        <f t="shared" si="64"/>
        <v>0.45592194795796104</v>
      </c>
      <c r="K462" s="4">
        <f t="shared" si="65"/>
        <v>0.20833333333334281</v>
      </c>
      <c r="L462">
        <f t="shared" si="66"/>
        <v>455</v>
      </c>
      <c r="M462">
        <f t="shared" si="67"/>
        <v>1</v>
      </c>
      <c r="N462">
        <f t="shared" si="68"/>
        <v>1</v>
      </c>
      <c r="O462">
        <f t="shared" si="69"/>
        <v>1</v>
      </c>
    </row>
    <row r="463" spans="1:15" x14ac:dyDescent="0.3">
      <c r="A463">
        <v>582</v>
      </c>
      <c r="B463">
        <v>0.40275276955473494</v>
      </c>
      <c r="C463">
        <v>0.64082766197698904</v>
      </c>
      <c r="D463" s="4">
        <f>-LN(B463)/F$3</f>
        <v>0.3789301584743977</v>
      </c>
      <c r="E463" s="4">
        <f t="shared" si="62"/>
        <v>0.20833333333333334</v>
      </c>
      <c r="F463" s="8">
        <v>3</v>
      </c>
      <c r="G463" s="4">
        <v>138.41091622492601</v>
      </c>
      <c r="H463" s="4">
        <f>IF(G463&gt;MAX(I$8:I462),G463,MAX(I$8:I462))</f>
        <v>138.69624134774293</v>
      </c>
      <c r="I463" s="4">
        <f t="shared" si="63"/>
        <v>138.90457468107627</v>
      </c>
      <c r="J463" s="4">
        <f t="shared" si="64"/>
        <v>0.28532512281691425</v>
      </c>
      <c r="K463" s="4">
        <f t="shared" si="65"/>
        <v>0.20833333333334281</v>
      </c>
      <c r="L463">
        <f t="shared" si="66"/>
        <v>456</v>
      </c>
      <c r="M463">
        <f t="shared" si="67"/>
        <v>1</v>
      </c>
      <c r="N463">
        <f t="shared" si="68"/>
        <v>1</v>
      </c>
      <c r="O463">
        <f t="shared" si="69"/>
        <v>1</v>
      </c>
    </row>
    <row r="464" spans="1:15" x14ac:dyDescent="0.3">
      <c r="A464">
        <v>583</v>
      </c>
      <c r="B464">
        <v>0.82448805200354014</v>
      </c>
      <c r="C464">
        <v>3.5767693105868713E-2</v>
      </c>
      <c r="D464" s="4">
        <f>-LN(B464)/F$3</f>
        <v>8.0413595120825118E-2</v>
      </c>
      <c r="E464" s="4">
        <f t="shared" si="62"/>
        <v>0.20833333333333334</v>
      </c>
      <c r="F464" s="8">
        <v>3</v>
      </c>
      <c r="G464" s="4">
        <v>138.49132982004684</v>
      </c>
      <c r="H464" s="4">
        <f>IF(G464&gt;MAX(I$8:I463),G464,MAX(I$8:I463))</f>
        <v>138.90457468107627</v>
      </c>
      <c r="I464" s="4">
        <f t="shared" si="63"/>
        <v>139.11290801440961</v>
      </c>
      <c r="J464" s="4">
        <f t="shared" si="64"/>
        <v>0.41324486102942615</v>
      </c>
      <c r="K464" s="4">
        <f t="shared" si="65"/>
        <v>0.20833333333334281</v>
      </c>
      <c r="L464">
        <f t="shared" si="66"/>
        <v>457</v>
      </c>
      <c r="M464">
        <f t="shared" si="67"/>
        <v>1</v>
      </c>
      <c r="N464">
        <f t="shared" si="68"/>
        <v>1</v>
      </c>
      <c r="O464">
        <f t="shared" si="69"/>
        <v>1</v>
      </c>
    </row>
    <row r="465" spans="1:15" x14ac:dyDescent="0.3">
      <c r="A465">
        <v>584</v>
      </c>
      <c r="B465">
        <v>0.73802911465804011</v>
      </c>
      <c r="C465">
        <v>0.11807611316263314</v>
      </c>
      <c r="D465" s="4">
        <f>-LN(B465)/F$3</f>
        <v>0.12657166850153054</v>
      </c>
      <c r="E465" s="4">
        <f t="shared" si="62"/>
        <v>0.20833333333333334</v>
      </c>
      <c r="F465" s="8">
        <v>3</v>
      </c>
      <c r="G465" s="4">
        <v>138.61790148854837</v>
      </c>
      <c r="H465" s="4">
        <f>IF(G465&gt;MAX(I$8:I464),G465,MAX(I$8:I464))</f>
        <v>139.11290801440961</v>
      </c>
      <c r="I465" s="4">
        <f t="shared" si="63"/>
        <v>139.32124134774295</v>
      </c>
      <c r="J465" s="4">
        <f t="shared" si="64"/>
        <v>0.49500652586124261</v>
      </c>
      <c r="K465" s="4">
        <f t="shared" si="65"/>
        <v>0.20833333333334281</v>
      </c>
      <c r="L465">
        <f t="shared" si="66"/>
        <v>458</v>
      </c>
      <c r="M465">
        <f t="shared" si="67"/>
        <v>1</v>
      </c>
      <c r="N465">
        <f t="shared" si="68"/>
        <v>1</v>
      </c>
      <c r="O465">
        <f t="shared" si="69"/>
        <v>1</v>
      </c>
    </row>
    <row r="466" spans="1:15" x14ac:dyDescent="0.3">
      <c r="A466">
        <v>585</v>
      </c>
      <c r="B466">
        <v>0.52314828943754388</v>
      </c>
      <c r="C466">
        <v>0.46949674977874079</v>
      </c>
      <c r="D466" s="4">
        <f>-LN(B466)/F$3</f>
        <v>0.26995429954023159</v>
      </c>
      <c r="E466" s="4">
        <f t="shared" si="62"/>
        <v>0.20833333333333334</v>
      </c>
      <c r="F466" s="8">
        <v>3</v>
      </c>
      <c r="G466" s="4">
        <v>138.88785578808861</v>
      </c>
      <c r="H466" s="4">
        <f>IF(G466&gt;MAX(I$8:I465),G466,MAX(I$8:I465))</f>
        <v>139.32124134774295</v>
      </c>
      <c r="I466" s="4">
        <f t="shared" si="63"/>
        <v>139.5295746810763</v>
      </c>
      <c r="J466" s="4">
        <f t="shared" si="64"/>
        <v>0.43338555965434011</v>
      </c>
      <c r="K466" s="4">
        <f t="shared" si="65"/>
        <v>0.20833333333334281</v>
      </c>
      <c r="L466">
        <f t="shared" si="66"/>
        <v>459</v>
      </c>
      <c r="M466">
        <f t="shared" si="67"/>
        <v>1</v>
      </c>
      <c r="N466">
        <f t="shared" si="68"/>
        <v>1</v>
      </c>
      <c r="O466">
        <f t="shared" si="69"/>
        <v>1</v>
      </c>
    </row>
    <row r="467" spans="1:15" x14ac:dyDescent="0.3">
      <c r="A467">
        <v>586</v>
      </c>
      <c r="B467">
        <v>0.90441602832117685</v>
      </c>
      <c r="C467">
        <v>0.92046876430555136</v>
      </c>
      <c r="D467" s="4">
        <f>-LN(B467)/F$3</f>
        <v>4.1860756722268869E-2</v>
      </c>
      <c r="E467" s="4">
        <f t="shared" si="62"/>
        <v>0.20833333333333334</v>
      </c>
      <c r="F467" s="8">
        <v>3</v>
      </c>
      <c r="G467" s="4">
        <v>138.92971654481087</v>
      </c>
      <c r="H467" s="4">
        <f>IF(G467&gt;MAX(I$8:I466),G467,MAX(I$8:I466))</f>
        <v>139.5295746810763</v>
      </c>
      <c r="I467" s="4">
        <f t="shared" si="63"/>
        <v>139.73790801440964</v>
      </c>
      <c r="J467" s="4">
        <f t="shared" si="64"/>
        <v>0.59985813626542495</v>
      </c>
      <c r="K467" s="4">
        <f t="shared" si="65"/>
        <v>0.20833333333334281</v>
      </c>
      <c r="L467">
        <f t="shared" si="66"/>
        <v>460</v>
      </c>
      <c r="M467">
        <f t="shared" si="67"/>
        <v>1</v>
      </c>
      <c r="N467">
        <f t="shared" si="68"/>
        <v>1</v>
      </c>
      <c r="O467">
        <f t="shared" si="69"/>
        <v>1</v>
      </c>
    </row>
    <row r="468" spans="1:15" x14ac:dyDescent="0.3">
      <c r="A468">
        <v>587</v>
      </c>
      <c r="B468">
        <v>0.108767967772454</v>
      </c>
      <c r="C468">
        <v>0.65102084414197214</v>
      </c>
      <c r="D468" s="4">
        <f>-LN(B468)/F$3</f>
        <v>0.92439100073528502</v>
      </c>
      <c r="E468" s="4">
        <f t="shared" si="62"/>
        <v>0.20833333333333334</v>
      </c>
      <c r="F468" s="8">
        <v>3</v>
      </c>
      <c r="G468" s="4">
        <v>139.85410754554616</v>
      </c>
      <c r="H468" s="4">
        <f>IF(G468&gt;MAX(I$8:I467),G468,MAX(I$8:I467))</f>
        <v>139.85410754554616</v>
      </c>
      <c r="I468" s="4">
        <f t="shared" si="63"/>
        <v>140.0624408788795</v>
      </c>
      <c r="J468" s="4">
        <f t="shared" si="64"/>
        <v>0</v>
      </c>
      <c r="K468" s="4">
        <f t="shared" si="65"/>
        <v>0.20833333333334281</v>
      </c>
      <c r="L468">
        <f t="shared" si="66"/>
        <v>461</v>
      </c>
      <c r="M468">
        <f t="shared" si="67"/>
        <v>1</v>
      </c>
      <c r="N468">
        <f t="shared" si="68"/>
        <v>1</v>
      </c>
      <c r="O468">
        <f t="shared" si="69"/>
        <v>1</v>
      </c>
    </row>
    <row r="469" spans="1:15" x14ac:dyDescent="0.3">
      <c r="A469">
        <v>588</v>
      </c>
      <c r="B469">
        <v>0.27701651051362652</v>
      </c>
      <c r="C469">
        <v>0.91170995208594008</v>
      </c>
      <c r="D469" s="4">
        <f>-LN(B469)/F$3</f>
        <v>0.53486590409531531</v>
      </c>
      <c r="E469" s="4">
        <f t="shared" si="62"/>
        <v>0.20833333333333334</v>
      </c>
      <c r="F469" s="8">
        <v>3</v>
      </c>
      <c r="G469" s="4">
        <v>140.38897344964147</v>
      </c>
      <c r="H469" s="4">
        <f>IF(G469&gt;MAX(I$8:I468),G469,MAX(I$8:I468))</f>
        <v>140.38897344964147</v>
      </c>
      <c r="I469" s="4">
        <f t="shared" si="63"/>
        <v>140.59730678297481</v>
      </c>
      <c r="J469" s="4">
        <f t="shared" si="64"/>
        <v>0</v>
      </c>
      <c r="K469" s="4">
        <f t="shared" si="65"/>
        <v>0.20833333333334281</v>
      </c>
      <c r="L469">
        <f t="shared" si="66"/>
        <v>462</v>
      </c>
      <c r="M469">
        <f t="shared" si="67"/>
        <v>1</v>
      </c>
      <c r="N469">
        <f t="shared" si="68"/>
        <v>1</v>
      </c>
      <c r="O469">
        <f t="shared" si="69"/>
        <v>1</v>
      </c>
    </row>
    <row r="470" spans="1:15" x14ac:dyDescent="0.3">
      <c r="A470">
        <v>589</v>
      </c>
      <c r="B470">
        <v>0.4510940885647145</v>
      </c>
      <c r="C470">
        <v>0.16464735862300486</v>
      </c>
      <c r="D470" s="4">
        <f>-LN(B470)/F$3</f>
        <v>0.33169972464304631</v>
      </c>
      <c r="E470" s="4">
        <f t="shared" si="62"/>
        <v>0.20833333333333334</v>
      </c>
      <c r="F470" s="8">
        <v>3</v>
      </c>
      <c r="G470" s="4">
        <v>140.72067317428451</v>
      </c>
      <c r="H470" s="4">
        <f>IF(G470&gt;MAX(I$8:I469),G470,MAX(I$8:I469))</f>
        <v>140.72067317428451</v>
      </c>
      <c r="I470" s="4">
        <f t="shared" si="63"/>
        <v>140.92900650761786</v>
      </c>
      <c r="J470" s="4">
        <f t="shared" si="64"/>
        <v>0</v>
      </c>
      <c r="K470" s="4">
        <f t="shared" si="65"/>
        <v>0.20833333333334281</v>
      </c>
      <c r="L470">
        <f t="shared" si="66"/>
        <v>463</v>
      </c>
      <c r="M470">
        <f t="shared" si="67"/>
        <v>1</v>
      </c>
      <c r="N470">
        <f t="shared" si="68"/>
        <v>1</v>
      </c>
      <c r="O470">
        <f t="shared" si="69"/>
        <v>1</v>
      </c>
    </row>
    <row r="471" spans="1:15" x14ac:dyDescent="0.3">
      <c r="A471">
        <v>590</v>
      </c>
      <c r="B471">
        <v>0.32355723746452225</v>
      </c>
      <c r="C471">
        <v>0.62446974089785456</v>
      </c>
      <c r="D471" s="4">
        <f>-LN(B471)/F$3</f>
        <v>0.47015802033651355</v>
      </c>
      <c r="E471" s="4">
        <f t="shared" si="62"/>
        <v>0.20833333333333334</v>
      </c>
      <c r="F471" s="8">
        <v>3</v>
      </c>
      <c r="G471" s="4">
        <v>141.19083119462104</v>
      </c>
      <c r="H471" s="4">
        <f>IF(G471&gt;MAX(I$8:I470),G471,MAX(I$8:I470))</f>
        <v>141.19083119462104</v>
      </c>
      <c r="I471" s="4">
        <f t="shared" si="63"/>
        <v>141.39916452795438</v>
      </c>
      <c r="J471" s="4">
        <f t="shared" si="64"/>
        <v>0</v>
      </c>
      <c r="K471" s="4">
        <f t="shared" si="65"/>
        <v>0.20833333333334281</v>
      </c>
      <c r="L471">
        <f t="shared" si="66"/>
        <v>464</v>
      </c>
      <c r="M471">
        <f t="shared" si="67"/>
        <v>1</v>
      </c>
      <c r="N471">
        <f t="shared" si="68"/>
        <v>1</v>
      </c>
      <c r="O471">
        <f t="shared" si="69"/>
        <v>1</v>
      </c>
    </row>
    <row r="472" spans="1:15" x14ac:dyDescent="0.3">
      <c r="A472">
        <v>591</v>
      </c>
      <c r="B472">
        <v>0.728782006286813</v>
      </c>
      <c r="C472">
        <v>0.11783196508682516</v>
      </c>
      <c r="D472" s="4">
        <f>-LN(B472)/F$3</f>
        <v>0.13182525952035226</v>
      </c>
      <c r="E472" s="4">
        <f t="shared" si="62"/>
        <v>0.20833333333333334</v>
      </c>
      <c r="F472" s="8">
        <v>3</v>
      </c>
      <c r="G472" s="4">
        <v>141.32265645414139</v>
      </c>
      <c r="H472" s="4">
        <f>IF(G472&gt;MAX(I$8:I471),G472,MAX(I$8:I471))</f>
        <v>141.39916452795438</v>
      </c>
      <c r="I472" s="4">
        <f t="shared" si="63"/>
        <v>141.60749786128773</v>
      </c>
      <c r="J472" s="4">
        <f t="shared" si="64"/>
        <v>7.6508073812988187E-2</v>
      </c>
      <c r="K472" s="4">
        <f t="shared" si="65"/>
        <v>0.20833333333334281</v>
      </c>
      <c r="L472">
        <f t="shared" si="66"/>
        <v>465</v>
      </c>
      <c r="M472">
        <f t="shared" si="67"/>
        <v>1</v>
      </c>
      <c r="N472">
        <f t="shared" si="68"/>
        <v>1</v>
      </c>
      <c r="O472">
        <f t="shared" si="69"/>
        <v>1</v>
      </c>
    </row>
    <row r="473" spans="1:15" x14ac:dyDescent="0.3">
      <c r="A473">
        <v>33</v>
      </c>
      <c r="B473">
        <v>0.33951841792046877</v>
      </c>
      <c r="C473">
        <v>0.93032624286629839</v>
      </c>
      <c r="D473" s="4">
        <f>-LN(B473)/B$3</f>
        <v>4.500946180503929</v>
      </c>
      <c r="E473" s="4">
        <f t="shared" si="62"/>
        <v>0.20833333333333334</v>
      </c>
      <c r="F473" s="8">
        <v>1</v>
      </c>
      <c r="G473" s="4">
        <v>141.62966723347591</v>
      </c>
      <c r="H473" s="4">
        <f>IF(G473&gt;MAX(I$8:I472),G473,MAX(I$8:I472))</f>
        <v>141.62966723347591</v>
      </c>
      <c r="I473" s="4">
        <f t="shared" si="63"/>
        <v>141.83800056680926</v>
      </c>
      <c r="J473" s="4">
        <f t="shared" si="64"/>
        <v>0</v>
      </c>
      <c r="K473" s="4">
        <f t="shared" si="65"/>
        <v>0.20833333333334281</v>
      </c>
      <c r="L473">
        <f t="shared" si="66"/>
        <v>466</v>
      </c>
      <c r="M473">
        <f t="shared" si="67"/>
        <v>1</v>
      </c>
      <c r="N473">
        <f t="shared" si="68"/>
        <v>1</v>
      </c>
      <c r="O473">
        <f t="shared" si="69"/>
        <v>1</v>
      </c>
    </row>
    <row r="474" spans="1:15" x14ac:dyDescent="0.3">
      <c r="A474">
        <v>149</v>
      </c>
      <c r="B474">
        <v>5.5635242774742882E-2</v>
      </c>
      <c r="C474">
        <v>0.19708853419598987</v>
      </c>
      <c r="D474" s="4">
        <f>-LN(B474)/D$3</f>
        <v>4.0124144662176677</v>
      </c>
      <c r="E474" s="4">
        <f t="shared" si="62"/>
        <v>0.20833333333333334</v>
      </c>
      <c r="F474" s="8">
        <v>2</v>
      </c>
      <c r="G474" s="4">
        <v>141.74778715535376</v>
      </c>
      <c r="H474" s="4">
        <f>IF(G474&gt;MAX(I$8:I473),G474,MAX(I$8:I473))</f>
        <v>141.83800056680926</v>
      </c>
      <c r="I474" s="4">
        <f t="shared" si="63"/>
        <v>142.0463339001426</v>
      </c>
      <c r="J474" s="4">
        <f t="shared" si="64"/>
        <v>9.0213411455493997E-2</v>
      </c>
      <c r="K474" s="4">
        <f t="shared" si="65"/>
        <v>0.20833333333334281</v>
      </c>
      <c r="L474">
        <f t="shared" si="66"/>
        <v>467</v>
      </c>
      <c r="M474">
        <f t="shared" si="67"/>
        <v>1</v>
      </c>
      <c r="N474">
        <f t="shared" si="68"/>
        <v>1</v>
      </c>
      <c r="O474">
        <f t="shared" si="69"/>
        <v>1</v>
      </c>
    </row>
    <row r="475" spans="1:15" x14ac:dyDescent="0.3">
      <c r="A475">
        <v>592</v>
      </c>
      <c r="B475">
        <v>0.32569353312784205</v>
      </c>
      <c r="C475">
        <v>0.9328592791528062</v>
      </c>
      <c r="D475" s="4">
        <f>-LN(B475)/F$3</f>
        <v>0.46741600924999122</v>
      </c>
      <c r="E475" s="4">
        <f t="shared" si="62"/>
        <v>0.20833333333333334</v>
      </c>
      <c r="F475" s="8">
        <v>3</v>
      </c>
      <c r="G475" s="4">
        <v>141.7900724633914</v>
      </c>
      <c r="H475" s="4">
        <f>IF(G475&gt;MAX(I$8:I474),G475,MAX(I$8:I474))</f>
        <v>142.0463339001426</v>
      </c>
      <c r="I475" s="4">
        <f t="shared" si="63"/>
        <v>142.25466723347594</v>
      </c>
      <c r="J475" s="4">
        <f t="shared" si="64"/>
        <v>0.25626143675120261</v>
      </c>
      <c r="K475" s="4">
        <f t="shared" si="65"/>
        <v>0.20833333333334281</v>
      </c>
      <c r="L475">
        <f t="shared" si="66"/>
        <v>468</v>
      </c>
      <c r="M475">
        <f t="shared" si="67"/>
        <v>1</v>
      </c>
      <c r="N475">
        <f t="shared" si="68"/>
        <v>1</v>
      </c>
      <c r="O475">
        <f t="shared" si="69"/>
        <v>1</v>
      </c>
    </row>
    <row r="476" spans="1:15" x14ac:dyDescent="0.3">
      <c r="A476">
        <v>593</v>
      </c>
      <c r="B476">
        <v>0.95608386486404007</v>
      </c>
      <c r="C476">
        <v>0.36173589281899471</v>
      </c>
      <c r="D476" s="4">
        <f>-LN(B476)/F$3</f>
        <v>1.8712352093811221E-2</v>
      </c>
      <c r="E476" s="4">
        <f t="shared" si="62"/>
        <v>0.20833333333333334</v>
      </c>
      <c r="F476" s="8">
        <v>3</v>
      </c>
      <c r="G476" s="4">
        <v>141.80878481548521</v>
      </c>
      <c r="H476" s="4">
        <f>IF(G476&gt;MAX(I$8:I475),G476,MAX(I$8:I475))</f>
        <v>142.25466723347594</v>
      </c>
      <c r="I476" s="4">
        <f t="shared" si="63"/>
        <v>142.46300056680928</v>
      </c>
      <c r="J476" s="4">
        <f t="shared" si="64"/>
        <v>0.44588241799073103</v>
      </c>
      <c r="K476" s="4">
        <f t="shared" si="65"/>
        <v>0.20833333333334281</v>
      </c>
      <c r="L476">
        <f t="shared" si="66"/>
        <v>469</v>
      </c>
      <c r="M476">
        <f t="shared" si="67"/>
        <v>1</v>
      </c>
      <c r="N476">
        <f t="shared" si="68"/>
        <v>1</v>
      </c>
      <c r="O476">
        <f t="shared" si="69"/>
        <v>1</v>
      </c>
    </row>
    <row r="477" spans="1:15" x14ac:dyDescent="0.3">
      <c r="A477">
        <v>594</v>
      </c>
      <c r="B477">
        <v>0.72487563707388536</v>
      </c>
      <c r="C477">
        <v>0.67552720725119786</v>
      </c>
      <c r="D477" s="4">
        <f>-LN(B477)/F$3</f>
        <v>0.13406465579657839</v>
      </c>
      <c r="E477" s="4">
        <f t="shared" si="62"/>
        <v>0.20833333333333334</v>
      </c>
      <c r="F477" s="8">
        <v>3</v>
      </c>
      <c r="G477" s="4">
        <v>141.94284947128179</v>
      </c>
      <c r="H477" s="4">
        <f>IF(G477&gt;MAX(I$8:I476),G477,MAX(I$8:I476))</f>
        <v>142.46300056680928</v>
      </c>
      <c r="I477" s="4">
        <f t="shared" si="63"/>
        <v>142.67133390014263</v>
      </c>
      <c r="J477" s="4">
        <f t="shared" si="64"/>
        <v>0.5201510955274955</v>
      </c>
      <c r="K477" s="4">
        <f t="shared" si="65"/>
        <v>0.20833333333334281</v>
      </c>
      <c r="L477">
        <f t="shared" si="66"/>
        <v>470</v>
      </c>
      <c r="M477">
        <f t="shared" si="67"/>
        <v>1</v>
      </c>
      <c r="N477">
        <f t="shared" si="68"/>
        <v>1</v>
      </c>
      <c r="O477">
        <f t="shared" si="69"/>
        <v>1</v>
      </c>
    </row>
    <row r="478" spans="1:15" x14ac:dyDescent="0.3">
      <c r="A478">
        <v>595</v>
      </c>
      <c r="B478">
        <v>0.16864528336436049</v>
      </c>
      <c r="C478">
        <v>0.76641132847071747</v>
      </c>
      <c r="D478" s="4">
        <f>-LN(B478)/F$3</f>
        <v>0.74164903536334248</v>
      </c>
      <c r="E478" s="4">
        <f t="shared" si="62"/>
        <v>0.20833333333333334</v>
      </c>
      <c r="F478" s="8">
        <v>3</v>
      </c>
      <c r="G478" s="4">
        <v>142.68449850664513</v>
      </c>
      <c r="H478" s="4">
        <f>IF(G478&gt;MAX(I$8:I477),G478,MAX(I$8:I477))</f>
        <v>142.68449850664513</v>
      </c>
      <c r="I478" s="4">
        <f t="shared" si="63"/>
        <v>142.89283183997847</v>
      </c>
      <c r="J478" s="4">
        <f t="shared" si="64"/>
        <v>0</v>
      </c>
      <c r="K478" s="4">
        <f t="shared" si="65"/>
        <v>0.20833333333334281</v>
      </c>
      <c r="L478">
        <f t="shared" si="66"/>
        <v>471</v>
      </c>
      <c r="M478">
        <f t="shared" si="67"/>
        <v>1</v>
      </c>
      <c r="N478">
        <f t="shared" si="68"/>
        <v>1</v>
      </c>
      <c r="O478">
        <f t="shared" si="69"/>
        <v>1</v>
      </c>
    </row>
    <row r="479" spans="1:15" x14ac:dyDescent="0.3">
      <c r="A479">
        <v>596</v>
      </c>
      <c r="B479">
        <v>0.89681691946165354</v>
      </c>
      <c r="C479">
        <v>0.39661854915005951</v>
      </c>
      <c r="D479" s="4">
        <f>-LN(B479)/F$3</f>
        <v>4.5376475383121763E-2</v>
      </c>
      <c r="E479" s="4">
        <f t="shared" si="62"/>
        <v>0.20833333333333334</v>
      </c>
      <c r="F479" s="8">
        <v>3</v>
      </c>
      <c r="G479" s="4">
        <v>142.72987498202824</v>
      </c>
      <c r="H479" s="4">
        <f>IF(G479&gt;MAX(I$8:I478),G479,MAX(I$8:I478))</f>
        <v>142.89283183997847</v>
      </c>
      <c r="I479" s="4">
        <f t="shared" si="63"/>
        <v>143.10116517331181</v>
      </c>
      <c r="J479" s="4">
        <f t="shared" si="64"/>
        <v>0.16295685795023473</v>
      </c>
      <c r="K479" s="4">
        <f t="shared" si="65"/>
        <v>0.20833333333334281</v>
      </c>
      <c r="L479">
        <f t="shared" si="66"/>
        <v>472</v>
      </c>
      <c r="M479">
        <f t="shared" si="67"/>
        <v>1</v>
      </c>
      <c r="N479">
        <f t="shared" si="68"/>
        <v>1</v>
      </c>
      <c r="O479">
        <f t="shared" si="69"/>
        <v>1</v>
      </c>
    </row>
    <row r="480" spans="1:15" x14ac:dyDescent="0.3">
      <c r="A480">
        <v>150</v>
      </c>
      <c r="B480">
        <v>0.37775811029389322</v>
      </c>
      <c r="C480">
        <v>0.42344431897946105</v>
      </c>
      <c r="D480" s="4">
        <f>-LN(B480)/D$3</f>
        <v>1.3520850111889959</v>
      </c>
      <c r="E480" s="4">
        <f t="shared" si="62"/>
        <v>0.20833333333333334</v>
      </c>
      <c r="F480" s="8">
        <v>2</v>
      </c>
      <c r="G480" s="4">
        <v>143.09987216654275</v>
      </c>
      <c r="H480" s="4">
        <f>IF(G480&gt;MAX(I$8:I479),G480,MAX(I$8:I479))</f>
        <v>143.10116517331181</v>
      </c>
      <c r="I480" s="4">
        <f t="shared" si="63"/>
        <v>143.30949850664516</v>
      </c>
      <c r="J480" s="4">
        <f t="shared" si="64"/>
        <v>1.2930067690604119E-3</v>
      </c>
      <c r="K480" s="4">
        <f t="shared" si="65"/>
        <v>0.20833333333334281</v>
      </c>
      <c r="L480">
        <f t="shared" si="66"/>
        <v>473</v>
      </c>
      <c r="M480">
        <f t="shared" si="67"/>
        <v>1</v>
      </c>
      <c r="N480">
        <f t="shared" si="68"/>
        <v>1</v>
      </c>
      <c r="O480">
        <f t="shared" si="69"/>
        <v>1</v>
      </c>
    </row>
    <row r="481" spans="1:15" x14ac:dyDescent="0.3">
      <c r="A481">
        <v>151</v>
      </c>
      <c r="B481">
        <v>0.9353007599108859</v>
      </c>
      <c r="C481">
        <v>0.92648091067232274</v>
      </c>
      <c r="D481" s="4">
        <f>-LN(B481)/D$3</f>
        <v>9.2898795921853641E-2</v>
      </c>
      <c r="E481" s="4">
        <f t="shared" si="62"/>
        <v>0.20833333333333334</v>
      </c>
      <c r="F481" s="8">
        <v>2</v>
      </c>
      <c r="G481" s="4">
        <v>143.19277096246461</v>
      </c>
      <c r="H481" s="4">
        <f>IF(G481&gt;MAX(I$8:I480),G481,MAX(I$8:I480))</f>
        <v>143.30949850664516</v>
      </c>
      <c r="I481" s="4">
        <f t="shared" si="63"/>
        <v>143.5178318399785</v>
      </c>
      <c r="J481" s="4">
        <f t="shared" si="64"/>
        <v>0.11672754418054865</v>
      </c>
      <c r="K481" s="4">
        <f t="shared" si="65"/>
        <v>0.20833333333334281</v>
      </c>
      <c r="L481">
        <f t="shared" si="66"/>
        <v>474</v>
      </c>
      <c r="M481">
        <f t="shared" si="67"/>
        <v>1</v>
      </c>
      <c r="N481">
        <f t="shared" si="68"/>
        <v>1</v>
      </c>
      <c r="O481">
        <f t="shared" si="69"/>
        <v>1</v>
      </c>
    </row>
    <row r="482" spans="1:15" x14ac:dyDescent="0.3">
      <c r="A482">
        <v>597</v>
      </c>
      <c r="B482">
        <v>0.10370189519943845</v>
      </c>
      <c r="C482">
        <v>0.29868465224158453</v>
      </c>
      <c r="D482" s="4">
        <f>-LN(B482)/F$3</f>
        <v>0.94426453671812782</v>
      </c>
      <c r="E482" s="4">
        <f t="shared" si="62"/>
        <v>0.20833333333333334</v>
      </c>
      <c r="F482" s="8">
        <v>3</v>
      </c>
      <c r="G482" s="4">
        <v>143.67413951874636</v>
      </c>
      <c r="H482" s="4">
        <f>IF(G482&gt;MAX(I$8:I481),G482,MAX(I$8:I481))</f>
        <v>143.67413951874636</v>
      </c>
      <c r="I482" s="4">
        <f t="shared" si="63"/>
        <v>143.8824728520797</v>
      </c>
      <c r="J482" s="4">
        <f t="shared" si="64"/>
        <v>0</v>
      </c>
      <c r="K482" s="4">
        <f t="shared" si="65"/>
        <v>0.20833333333334281</v>
      </c>
      <c r="L482">
        <f t="shared" si="66"/>
        <v>475</v>
      </c>
      <c r="M482">
        <f t="shared" si="67"/>
        <v>1</v>
      </c>
      <c r="N482">
        <f t="shared" si="68"/>
        <v>1</v>
      </c>
      <c r="O482">
        <f t="shared" si="69"/>
        <v>1</v>
      </c>
    </row>
    <row r="483" spans="1:15" x14ac:dyDescent="0.3">
      <c r="A483">
        <v>152</v>
      </c>
      <c r="B483">
        <v>0.68071535386211734</v>
      </c>
      <c r="C483">
        <v>0.206671346171453</v>
      </c>
      <c r="D483" s="4">
        <f>-LN(B483)/D$3</f>
        <v>0.53418200387919279</v>
      </c>
      <c r="E483" s="4">
        <f t="shared" si="62"/>
        <v>0.20833333333333334</v>
      </c>
      <c r="F483" s="8">
        <v>2</v>
      </c>
      <c r="G483" s="4">
        <v>143.72695296634379</v>
      </c>
      <c r="H483" s="4">
        <f>IF(G483&gt;MAX(I$8:I482),G483,MAX(I$8:I482))</f>
        <v>143.8824728520797</v>
      </c>
      <c r="I483" s="4">
        <f t="shared" si="63"/>
        <v>144.09080618541304</v>
      </c>
      <c r="J483" s="4">
        <f t="shared" si="64"/>
        <v>0.15551988573591302</v>
      </c>
      <c r="K483" s="4">
        <f t="shared" si="65"/>
        <v>0.20833333333334281</v>
      </c>
      <c r="L483">
        <f t="shared" si="66"/>
        <v>476</v>
      </c>
      <c r="M483">
        <f t="shared" si="67"/>
        <v>1</v>
      </c>
      <c r="N483">
        <f t="shared" si="68"/>
        <v>1</v>
      </c>
      <c r="O483">
        <f t="shared" si="69"/>
        <v>1</v>
      </c>
    </row>
    <row r="484" spans="1:15" x14ac:dyDescent="0.3">
      <c r="A484">
        <v>153</v>
      </c>
      <c r="B484">
        <v>0.72124393444624169</v>
      </c>
      <c r="C484">
        <v>0.49192785424359875</v>
      </c>
      <c r="D484" s="4">
        <f>-LN(B484)/D$3</f>
        <v>0.45385815413208014</v>
      </c>
      <c r="E484" s="4">
        <f t="shared" si="62"/>
        <v>0.20833333333333334</v>
      </c>
      <c r="F484" s="8">
        <v>2</v>
      </c>
      <c r="G484" s="4">
        <v>144.18081112047588</v>
      </c>
      <c r="H484" s="4">
        <f>IF(G484&gt;MAX(I$8:I483),G484,MAX(I$8:I483))</f>
        <v>144.18081112047588</v>
      </c>
      <c r="I484" s="4">
        <f t="shared" si="63"/>
        <v>144.38914445380922</v>
      </c>
      <c r="J484" s="4">
        <f t="shared" si="64"/>
        <v>0</v>
      </c>
      <c r="K484" s="4">
        <f t="shared" si="65"/>
        <v>0.20833333333334281</v>
      </c>
      <c r="L484">
        <f t="shared" si="66"/>
        <v>477</v>
      </c>
      <c r="M484">
        <f t="shared" si="67"/>
        <v>1</v>
      </c>
      <c r="N484">
        <f t="shared" si="68"/>
        <v>1</v>
      </c>
      <c r="O484">
        <f t="shared" si="69"/>
        <v>1</v>
      </c>
    </row>
    <row r="485" spans="1:15" x14ac:dyDescent="0.3">
      <c r="A485">
        <v>598</v>
      </c>
      <c r="B485">
        <v>9.9429303872798858E-2</v>
      </c>
      <c r="C485">
        <v>0.2098452711569567</v>
      </c>
      <c r="D485" s="4">
        <f>-LN(B485)/F$3</f>
        <v>0.961795167163914</v>
      </c>
      <c r="E485" s="4">
        <f t="shared" si="62"/>
        <v>0.20833333333333334</v>
      </c>
      <c r="F485" s="8">
        <v>3</v>
      </c>
      <c r="G485" s="4">
        <v>144.63593468591029</v>
      </c>
      <c r="H485" s="4">
        <f>IF(G485&gt;MAX(I$8:I484),G485,MAX(I$8:I484))</f>
        <v>144.63593468591029</v>
      </c>
      <c r="I485" s="4">
        <f t="shared" si="63"/>
        <v>144.84426801924363</v>
      </c>
      <c r="J485" s="4">
        <f t="shared" si="64"/>
        <v>0</v>
      </c>
      <c r="K485" s="4">
        <f t="shared" si="65"/>
        <v>0.20833333333334281</v>
      </c>
      <c r="L485">
        <f t="shared" si="66"/>
        <v>478</v>
      </c>
      <c r="M485">
        <f t="shared" si="67"/>
        <v>1</v>
      </c>
      <c r="N485">
        <f t="shared" si="68"/>
        <v>1</v>
      </c>
      <c r="O485">
        <f t="shared" si="69"/>
        <v>1</v>
      </c>
    </row>
    <row r="486" spans="1:15" x14ac:dyDescent="0.3">
      <c r="A486">
        <v>154</v>
      </c>
      <c r="B486">
        <v>0.67693105868709369</v>
      </c>
      <c r="C486">
        <v>0.27750480666524246</v>
      </c>
      <c r="D486" s="4">
        <f>-LN(B486)/D$3</f>
        <v>0.54192478445082592</v>
      </c>
      <c r="E486" s="4">
        <f t="shared" si="62"/>
        <v>0.20833333333333334</v>
      </c>
      <c r="F486" s="8">
        <v>2</v>
      </c>
      <c r="G486" s="4">
        <v>144.72273590492671</v>
      </c>
      <c r="H486" s="4">
        <f>IF(G486&gt;MAX(I$8:I485),G486,MAX(I$8:I485))</f>
        <v>144.84426801924363</v>
      </c>
      <c r="I486" s="4">
        <f t="shared" si="63"/>
        <v>145.05260135257697</v>
      </c>
      <c r="J486" s="4">
        <f t="shared" si="64"/>
        <v>0.12153211431692057</v>
      </c>
      <c r="K486" s="4">
        <f t="shared" si="65"/>
        <v>0.20833333333334281</v>
      </c>
      <c r="L486">
        <f t="shared" si="66"/>
        <v>479</v>
      </c>
      <c r="M486">
        <f t="shared" si="67"/>
        <v>1</v>
      </c>
      <c r="N486">
        <f t="shared" si="68"/>
        <v>1</v>
      </c>
      <c r="O486">
        <f t="shared" si="69"/>
        <v>1</v>
      </c>
    </row>
    <row r="487" spans="1:15" x14ac:dyDescent="0.3">
      <c r="A487">
        <v>599</v>
      </c>
      <c r="B487">
        <v>0.39121677297280799</v>
      </c>
      <c r="C487">
        <v>0.13757744071779535</v>
      </c>
      <c r="D487" s="4">
        <f>-LN(B487)/F$3</f>
        <v>0.39103894418468721</v>
      </c>
      <c r="E487" s="4">
        <f t="shared" si="62"/>
        <v>0.20833333333333334</v>
      </c>
      <c r="F487" s="8">
        <v>3</v>
      </c>
      <c r="G487" s="4">
        <v>145.02697363009497</v>
      </c>
      <c r="H487" s="4">
        <f>IF(G487&gt;MAX(I$8:I486),G487,MAX(I$8:I486))</f>
        <v>145.05260135257697</v>
      </c>
      <c r="I487" s="4">
        <f t="shared" si="63"/>
        <v>145.26093468591031</v>
      </c>
      <c r="J487" s="4">
        <f t="shared" si="64"/>
        <v>2.5627722481999626E-2</v>
      </c>
      <c r="K487" s="4">
        <f t="shared" si="65"/>
        <v>0.20833333333334281</v>
      </c>
      <c r="L487">
        <f t="shared" si="66"/>
        <v>480</v>
      </c>
      <c r="M487">
        <f t="shared" si="67"/>
        <v>1</v>
      </c>
      <c r="N487">
        <f t="shared" si="68"/>
        <v>1</v>
      </c>
      <c r="O487">
        <f t="shared" si="69"/>
        <v>1</v>
      </c>
    </row>
    <row r="488" spans="1:15" x14ac:dyDescent="0.3">
      <c r="A488">
        <v>600</v>
      </c>
      <c r="B488">
        <v>0.79384746848963894</v>
      </c>
      <c r="C488">
        <v>0.33118686483352155</v>
      </c>
      <c r="D488" s="4">
        <f>-LN(B488)/F$3</f>
        <v>9.6193308902642286E-2</v>
      </c>
      <c r="E488" s="4">
        <f t="shared" si="62"/>
        <v>0.20833333333333334</v>
      </c>
      <c r="F488" s="8">
        <v>3</v>
      </c>
      <c r="G488" s="4">
        <v>145.12316693899763</v>
      </c>
      <c r="H488" s="4">
        <f>IF(G488&gt;MAX(I$8:I487),G488,MAX(I$8:I487))</f>
        <v>145.26093468591031</v>
      </c>
      <c r="I488" s="4">
        <f t="shared" si="63"/>
        <v>145.46926801924366</v>
      </c>
      <c r="J488" s="4">
        <f t="shared" si="64"/>
        <v>0.13776774691268656</v>
      </c>
      <c r="K488" s="4">
        <f t="shared" si="65"/>
        <v>0.20833333333334281</v>
      </c>
      <c r="L488">
        <f t="shared" si="66"/>
        <v>481</v>
      </c>
      <c r="M488">
        <f t="shared" si="67"/>
        <v>1</v>
      </c>
      <c r="N488">
        <f t="shared" si="68"/>
        <v>1</v>
      </c>
      <c r="O488">
        <f t="shared" si="69"/>
        <v>1</v>
      </c>
    </row>
    <row r="489" spans="1:15" x14ac:dyDescent="0.3">
      <c r="A489">
        <v>601</v>
      </c>
      <c r="B489">
        <v>0.90786461989196443</v>
      </c>
      <c r="C489">
        <v>0.43845942564165163</v>
      </c>
      <c r="D489" s="4">
        <f>-LN(B489)/F$3</f>
        <v>4.0275003555080464E-2</v>
      </c>
      <c r="E489" s="4">
        <f t="shared" si="62"/>
        <v>0.20833333333333334</v>
      </c>
      <c r="F489" s="8">
        <v>3</v>
      </c>
      <c r="G489" s="4">
        <v>145.16344194255271</v>
      </c>
      <c r="H489" s="4">
        <f>IF(G489&gt;MAX(I$8:I488),G489,MAX(I$8:I488))</f>
        <v>145.46926801924366</v>
      </c>
      <c r="I489" s="4">
        <f t="shared" si="63"/>
        <v>145.677601352577</v>
      </c>
      <c r="J489" s="4">
        <f t="shared" si="64"/>
        <v>0.30582607669094841</v>
      </c>
      <c r="K489" s="4">
        <f t="shared" si="65"/>
        <v>0.20833333333334281</v>
      </c>
      <c r="L489">
        <f t="shared" si="66"/>
        <v>482</v>
      </c>
      <c r="M489">
        <f t="shared" si="67"/>
        <v>1</v>
      </c>
      <c r="N489">
        <f t="shared" si="68"/>
        <v>1</v>
      </c>
      <c r="O489">
        <f t="shared" si="69"/>
        <v>1</v>
      </c>
    </row>
    <row r="490" spans="1:15" x14ac:dyDescent="0.3">
      <c r="A490">
        <v>602</v>
      </c>
      <c r="B490">
        <v>0.63292336802270577</v>
      </c>
      <c r="C490">
        <v>0.69658497878963588</v>
      </c>
      <c r="D490" s="4">
        <f>-LN(B490)/F$3</f>
        <v>0.19058580239250383</v>
      </c>
      <c r="E490" s="4">
        <f t="shared" si="62"/>
        <v>0.20833333333333334</v>
      </c>
      <c r="F490" s="8">
        <v>3</v>
      </c>
      <c r="G490" s="4">
        <v>145.3540277449452</v>
      </c>
      <c r="H490" s="4">
        <f>IF(G490&gt;MAX(I$8:I489),G490,MAX(I$8:I489))</f>
        <v>145.677601352577</v>
      </c>
      <c r="I490" s="4">
        <f t="shared" si="63"/>
        <v>145.88593468591034</v>
      </c>
      <c r="J490" s="4">
        <f t="shared" si="64"/>
        <v>0.32357360763180054</v>
      </c>
      <c r="K490" s="4">
        <f t="shared" si="65"/>
        <v>0.20833333333334281</v>
      </c>
      <c r="L490">
        <f t="shared" si="66"/>
        <v>483</v>
      </c>
      <c r="M490">
        <f t="shared" si="67"/>
        <v>1</v>
      </c>
      <c r="N490">
        <f t="shared" si="68"/>
        <v>1</v>
      </c>
      <c r="O490">
        <f t="shared" si="69"/>
        <v>1</v>
      </c>
    </row>
    <row r="491" spans="1:15" x14ac:dyDescent="0.3">
      <c r="A491">
        <v>603</v>
      </c>
      <c r="B491">
        <v>0.65831476790673549</v>
      </c>
      <c r="C491">
        <v>0.75032807397686696</v>
      </c>
      <c r="D491" s="4">
        <f>-LN(B491)/F$3</f>
        <v>0.17419670473361124</v>
      </c>
      <c r="E491" s="4">
        <f t="shared" si="62"/>
        <v>0.20833333333333334</v>
      </c>
      <c r="F491" s="8">
        <v>3</v>
      </c>
      <c r="G491" s="4">
        <v>145.52822444967882</v>
      </c>
      <c r="H491" s="4">
        <f>IF(G491&gt;MAX(I$8:I490),G491,MAX(I$8:I490))</f>
        <v>145.88593468591034</v>
      </c>
      <c r="I491" s="4">
        <f t="shared" si="63"/>
        <v>146.09426801924369</v>
      </c>
      <c r="J491" s="4">
        <f t="shared" si="64"/>
        <v>0.35771023623152587</v>
      </c>
      <c r="K491" s="4">
        <f t="shared" si="65"/>
        <v>0.20833333333334281</v>
      </c>
      <c r="L491">
        <f t="shared" si="66"/>
        <v>484</v>
      </c>
      <c r="M491">
        <f t="shared" si="67"/>
        <v>1</v>
      </c>
      <c r="N491">
        <f t="shared" si="68"/>
        <v>1</v>
      </c>
      <c r="O491">
        <f t="shared" si="69"/>
        <v>1</v>
      </c>
    </row>
    <row r="492" spans="1:15" x14ac:dyDescent="0.3">
      <c r="A492">
        <v>604</v>
      </c>
      <c r="B492">
        <v>0.27475814081240274</v>
      </c>
      <c r="C492">
        <v>0.90108951078829314</v>
      </c>
      <c r="D492" s="4">
        <f>-LN(B492)/F$3</f>
        <v>0.53827669010287793</v>
      </c>
      <c r="E492" s="4">
        <f t="shared" si="62"/>
        <v>0.20833333333333334</v>
      </c>
      <c r="F492" s="8">
        <v>3</v>
      </c>
      <c r="G492" s="4">
        <v>146.06650113978171</v>
      </c>
      <c r="H492" s="4">
        <f>IF(G492&gt;MAX(I$8:I491),G492,MAX(I$8:I491))</f>
        <v>146.09426801924369</v>
      </c>
      <c r="I492" s="4">
        <f t="shared" si="63"/>
        <v>146.30260135257703</v>
      </c>
      <c r="J492" s="4">
        <f t="shared" si="64"/>
        <v>2.7766879461978533E-2</v>
      </c>
      <c r="K492" s="4">
        <f t="shared" si="65"/>
        <v>0.20833333333334281</v>
      </c>
      <c r="L492">
        <f t="shared" si="66"/>
        <v>485</v>
      </c>
      <c r="M492">
        <f t="shared" si="67"/>
        <v>1</v>
      </c>
      <c r="N492">
        <f t="shared" si="68"/>
        <v>1</v>
      </c>
      <c r="O492">
        <f t="shared" si="69"/>
        <v>1</v>
      </c>
    </row>
    <row r="493" spans="1:15" x14ac:dyDescent="0.3">
      <c r="A493">
        <v>605</v>
      </c>
      <c r="B493">
        <v>0.9643238624225593</v>
      </c>
      <c r="C493">
        <v>0.62382885219885864</v>
      </c>
      <c r="D493" s="4">
        <f>-LN(B493)/F$3</f>
        <v>1.5136701634412317E-2</v>
      </c>
      <c r="E493" s="4">
        <f t="shared" si="62"/>
        <v>0.20833333333333334</v>
      </c>
      <c r="F493" s="8">
        <v>3</v>
      </c>
      <c r="G493" s="4">
        <v>146.08163784141612</v>
      </c>
      <c r="H493" s="4">
        <f>IF(G493&gt;MAX(I$8:I492),G493,MAX(I$8:I492))</f>
        <v>146.30260135257703</v>
      </c>
      <c r="I493" s="4">
        <f t="shared" si="63"/>
        <v>146.51093468591037</v>
      </c>
      <c r="J493" s="4">
        <f t="shared" si="64"/>
        <v>0.22096351116090318</v>
      </c>
      <c r="K493" s="4">
        <f t="shared" si="65"/>
        <v>0.20833333333334281</v>
      </c>
      <c r="L493">
        <f t="shared" si="66"/>
        <v>486</v>
      </c>
      <c r="M493">
        <f t="shared" si="67"/>
        <v>1</v>
      </c>
      <c r="N493">
        <f t="shared" si="68"/>
        <v>1</v>
      </c>
      <c r="O493">
        <f t="shared" si="69"/>
        <v>1</v>
      </c>
    </row>
    <row r="494" spans="1:15" x14ac:dyDescent="0.3">
      <c r="A494">
        <v>606</v>
      </c>
      <c r="B494">
        <v>0.92886135441145057</v>
      </c>
      <c r="C494">
        <v>9.8025452436902985E-2</v>
      </c>
      <c r="D494" s="4">
        <f>-LN(B494)/F$3</f>
        <v>3.0748247107904372E-2</v>
      </c>
      <c r="E494" s="4">
        <f t="shared" si="62"/>
        <v>0.20833333333333334</v>
      </c>
      <c r="F494" s="8">
        <v>3</v>
      </c>
      <c r="G494" s="4">
        <v>146.11238608852403</v>
      </c>
      <c r="H494" s="4">
        <f>IF(G494&gt;MAX(I$8:I493),G494,MAX(I$8:I493))</f>
        <v>146.51093468591037</v>
      </c>
      <c r="I494" s="4">
        <f t="shared" si="63"/>
        <v>146.71926801924371</v>
      </c>
      <c r="J494" s="4">
        <f t="shared" si="64"/>
        <v>0.39854859738633763</v>
      </c>
      <c r="K494" s="4">
        <f t="shared" si="65"/>
        <v>0.20833333333334281</v>
      </c>
      <c r="L494">
        <f t="shared" si="66"/>
        <v>487</v>
      </c>
      <c r="M494">
        <f t="shared" si="67"/>
        <v>1</v>
      </c>
      <c r="N494">
        <f t="shared" si="68"/>
        <v>1</v>
      </c>
      <c r="O494">
        <f t="shared" si="69"/>
        <v>1</v>
      </c>
    </row>
    <row r="495" spans="1:15" x14ac:dyDescent="0.3">
      <c r="A495">
        <v>155</v>
      </c>
      <c r="B495">
        <v>0.35508285775322734</v>
      </c>
      <c r="C495">
        <v>0.43971068453016754</v>
      </c>
      <c r="D495" s="4">
        <f>-LN(B495)/D$3</f>
        <v>1.4380612703041553</v>
      </c>
      <c r="E495" s="4">
        <f t="shared" si="62"/>
        <v>0.20833333333333334</v>
      </c>
      <c r="F495" s="8">
        <v>2</v>
      </c>
      <c r="G495" s="4">
        <v>146.16079717523087</v>
      </c>
      <c r="H495" s="4">
        <f>IF(G495&gt;MAX(I$8:I494),G495,MAX(I$8:I494))</f>
        <v>146.71926801924371</v>
      </c>
      <c r="I495" s="4">
        <f t="shared" si="63"/>
        <v>146.92760135257706</v>
      </c>
      <c r="J495" s="4">
        <f t="shared" si="64"/>
        <v>0.55847084401284519</v>
      </c>
      <c r="K495" s="4">
        <f t="shared" si="65"/>
        <v>0.20833333333334281</v>
      </c>
      <c r="L495">
        <f t="shared" si="66"/>
        <v>488</v>
      </c>
      <c r="M495">
        <f t="shared" si="67"/>
        <v>1</v>
      </c>
      <c r="N495">
        <f t="shared" si="68"/>
        <v>1</v>
      </c>
      <c r="O495">
        <f t="shared" si="69"/>
        <v>1</v>
      </c>
    </row>
    <row r="496" spans="1:15" x14ac:dyDescent="0.3">
      <c r="A496">
        <v>156</v>
      </c>
      <c r="B496">
        <v>0.85433515427106543</v>
      </c>
      <c r="C496">
        <v>0.56767479476302374</v>
      </c>
      <c r="D496" s="4">
        <f>-LN(B496)/D$3</f>
        <v>0.21865515260387869</v>
      </c>
      <c r="E496" s="4">
        <f t="shared" si="62"/>
        <v>0.20833333333333334</v>
      </c>
      <c r="F496" s="8">
        <v>2</v>
      </c>
      <c r="G496" s="4">
        <v>146.37945232783474</v>
      </c>
      <c r="H496" s="4">
        <f>IF(G496&gt;MAX(I$8:I495),G496,MAX(I$8:I495))</f>
        <v>146.92760135257706</v>
      </c>
      <c r="I496" s="4">
        <f t="shared" si="63"/>
        <v>147.1359346859104</v>
      </c>
      <c r="J496" s="4">
        <f t="shared" si="64"/>
        <v>0.54814902474231531</v>
      </c>
      <c r="K496" s="4">
        <f t="shared" si="65"/>
        <v>0.20833333333334281</v>
      </c>
      <c r="L496">
        <f t="shared" si="66"/>
        <v>489</v>
      </c>
      <c r="M496">
        <f t="shared" si="67"/>
        <v>1</v>
      </c>
      <c r="N496">
        <f t="shared" si="68"/>
        <v>1</v>
      </c>
      <c r="O496">
        <f t="shared" si="69"/>
        <v>1</v>
      </c>
    </row>
    <row r="497" spans="1:15" x14ac:dyDescent="0.3">
      <c r="A497">
        <v>607</v>
      </c>
      <c r="B497">
        <v>0.4860072634052553</v>
      </c>
      <c r="C497">
        <v>0.74559770500808742</v>
      </c>
      <c r="D497" s="4">
        <f>-LN(B497)/F$3</f>
        <v>0.3006382124645916</v>
      </c>
      <c r="E497" s="4">
        <f t="shared" si="62"/>
        <v>0.20833333333333334</v>
      </c>
      <c r="F497" s="8">
        <v>3</v>
      </c>
      <c r="G497" s="4">
        <v>146.41302430098864</v>
      </c>
      <c r="H497" s="4">
        <f>IF(G497&gt;MAX(I$8:I496),G497,MAX(I$8:I496))</f>
        <v>147.1359346859104</v>
      </c>
      <c r="I497" s="4">
        <f t="shared" si="63"/>
        <v>147.34426801924374</v>
      </c>
      <c r="J497" s="4">
        <f t="shared" si="64"/>
        <v>0.72291038492176085</v>
      </c>
      <c r="K497" s="4">
        <f t="shared" si="65"/>
        <v>0.20833333333334281</v>
      </c>
      <c r="L497">
        <f t="shared" si="66"/>
        <v>490</v>
      </c>
      <c r="M497">
        <f t="shared" si="67"/>
        <v>1</v>
      </c>
      <c r="N497">
        <f t="shared" si="68"/>
        <v>1</v>
      </c>
      <c r="O497">
        <f t="shared" si="69"/>
        <v>1</v>
      </c>
    </row>
    <row r="498" spans="1:15" x14ac:dyDescent="0.3">
      <c r="A498">
        <v>157</v>
      </c>
      <c r="B498">
        <v>0.74697103793450725</v>
      </c>
      <c r="C498">
        <v>0.32599871822260201</v>
      </c>
      <c r="D498" s="4">
        <f>-LN(B498)/D$3</f>
        <v>0.40517898024021221</v>
      </c>
      <c r="E498" s="4">
        <f t="shared" si="62"/>
        <v>0.20833333333333334</v>
      </c>
      <c r="F498" s="8">
        <v>2</v>
      </c>
      <c r="G498" s="4">
        <v>146.78463130807495</v>
      </c>
      <c r="H498" s="4">
        <f>IF(G498&gt;MAX(I$8:I497),G498,MAX(I$8:I497))</f>
        <v>147.34426801924374</v>
      </c>
      <c r="I498" s="4">
        <f t="shared" si="63"/>
        <v>147.55260135257708</v>
      </c>
      <c r="J498" s="4">
        <f t="shared" si="64"/>
        <v>0.55963671116879254</v>
      </c>
      <c r="K498" s="4">
        <f t="shared" si="65"/>
        <v>0.20833333333334281</v>
      </c>
      <c r="L498">
        <f t="shared" si="66"/>
        <v>491</v>
      </c>
      <c r="M498">
        <f t="shared" si="67"/>
        <v>1</v>
      </c>
      <c r="N498">
        <f t="shared" si="68"/>
        <v>1</v>
      </c>
      <c r="O498">
        <f t="shared" si="69"/>
        <v>1</v>
      </c>
    </row>
    <row r="499" spans="1:15" x14ac:dyDescent="0.3">
      <c r="A499">
        <v>608</v>
      </c>
      <c r="B499">
        <v>0.31125827814569534</v>
      </c>
      <c r="C499">
        <v>9.9673451948606828E-2</v>
      </c>
      <c r="D499" s="4">
        <f>-LN(B499)/F$3</f>
        <v>0.48630509796036081</v>
      </c>
      <c r="E499" s="4">
        <f t="shared" si="62"/>
        <v>0.20833333333333334</v>
      </c>
      <c r="F499" s="8">
        <v>3</v>
      </c>
      <c r="G499" s="4">
        <v>146.89932939894899</v>
      </c>
      <c r="H499" s="4">
        <f>IF(G499&gt;MAX(I$8:I498),G499,MAX(I$8:I498))</f>
        <v>147.55260135257708</v>
      </c>
      <c r="I499" s="4">
        <f t="shared" si="63"/>
        <v>147.76093468591043</v>
      </c>
      <c r="J499" s="4">
        <f t="shared" si="64"/>
        <v>0.65327195362809221</v>
      </c>
      <c r="K499" s="4">
        <f t="shared" si="65"/>
        <v>0.20833333333334281</v>
      </c>
      <c r="L499">
        <f t="shared" si="66"/>
        <v>492</v>
      </c>
      <c r="M499">
        <f t="shared" si="67"/>
        <v>1</v>
      </c>
      <c r="N499">
        <f t="shared" si="68"/>
        <v>1</v>
      </c>
      <c r="O499">
        <f t="shared" si="69"/>
        <v>1</v>
      </c>
    </row>
    <row r="500" spans="1:15" x14ac:dyDescent="0.3">
      <c r="A500">
        <v>609</v>
      </c>
      <c r="B500">
        <v>0.29783013397625657</v>
      </c>
      <c r="C500">
        <v>0.1250038148136845</v>
      </c>
      <c r="D500" s="4">
        <f>-LN(B500)/F$3</f>
        <v>0.50467998967246785</v>
      </c>
      <c r="E500" s="4">
        <f t="shared" si="62"/>
        <v>0.20833333333333334</v>
      </c>
      <c r="F500" s="8">
        <v>3</v>
      </c>
      <c r="G500" s="4">
        <v>147.40400938862146</v>
      </c>
      <c r="H500" s="4">
        <f>IF(G500&gt;MAX(I$8:I499),G500,MAX(I$8:I499))</f>
        <v>147.76093468591043</v>
      </c>
      <c r="I500" s="4">
        <f t="shared" si="63"/>
        <v>147.96926801924377</v>
      </c>
      <c r="J500" s="4">
        <f t="shared" si="64"/>
        <v>0.35692529728896716</v>
      </c>
      <c r="K500" s="4">
        <f t="shared" si="65"/>
        <v>0.20833333333334281</v>
      </c>
      <c r="L500">
        <f t="shared" si="66"/>
        <v>493</v>
      </c>
      <c r="M500">
        <f t="shared" si="67"/>
        <v>1</v>
      </c>
      <c r="N500">
        <f t="shared" si="68"/>
        <v>1</v>
      </c>
      <c r="O500">
        <f t="shared" si="69"/>
        <v>1</v>
      </c>
    </row>
    <row r="501" spans="1:15" x14ac:dyDescent="0.3">
      <c r="A501">
        <v>610</v>
      </c>
      <c r="B501">
        <v>0.59318826868495744</v>
      </c>
      <c r="C501">
        <v>0.35212256233405559</v>
      </c>
      <c r="D501" s="4">
        <f>-LN(B501)/F$3</f>
        <v>0.21760143551554872</v>
      </c>
      <c r="E501" s="4">
        <f t="shared" si="62"/>
        <v>0.20833333333333334</v>
      </c>
      <c r="F501" s="8">
        <v>3</v>
      </c>
      <c r="G501" s="4">
        <v>147.62161082413701</v>
      </c>
      <c r="H501" s="4">
        <f>IF(G501&gt;MAX(I$8:I500),G501,MAX(I$8:I500))</f>
        <v>147.96926801924377</v>
      </c>
      <c r="I501" s="4">
        <f t="shared" si="63"/>
        <v>148.17760135257711</v>
      </c>
      <c r="J501" s="4">
        <f t="shared" si="64"/>
        <v>0.34765719510676263</v>
      </c>
      <c r="K501" s="4">
        <f t="shared" si="65"/>
        <v>0.20833333333334281</v>
      </c>
      <c r="L501">
        <f t="shared" si="66"/>
        <v>494</v>
      </c>
      <c r="M501">
        <f t="shared" si="67"/>
        <v>1</v>
      </c>
      <c r="N501">
        <f t="shared" si="68"/>
        <v>1</v>
      </c>
      <c r="O501">
        <f t="shared" si="69"/>
        <v>1</v>
      </c>
    </row>
    <row r="502" spans="1:15" x14ac:dyDescent="0.3">
      <c r="A502">
        <v>611</v>
      </c>
      <c r="B502">
        <v>0.51588488418225653</v>
      </c>
      <c r="C502">
        <v>0.56395153660695208</v>
      </c>
      <c r="D502" s="4">
        <f>-LN(B502)/F$3</f>
        <v>0.27577984627478808</v>
      </c>
      <c r="E502" s="4">
        <f t="shared" si="62"/>
        <v>0.20833333333333334</v>
      </c>
      <c r="F502" s="8">
        <v>3</v>
      </c>
      <c r="G502" s="4">
        <v>147.8973906704118</v>
      </c>
      <c r="H502" s="4">
        <f>IF(G502&gt;MAX(I$8:I501),G502,MAX(I$8:I501))</f>
        <v>148.17760135257711</v>
      </c>
      <c r="I502" s="4">
        <f t="shared" si="63"/>
        <v>148.38593468591046</v>
      </c>
      <c r="J502" s="4">
        <f t="shared" si="64"/>
        <v>0.2802106821653183</v>
      </c>
      <c r="K502" s="4">
        <f t="shared" si="65"/>
        <v>0.20833333333334281</v>
      </c>
      <c r="L502">
        <f t="shared" si="66"/>
        <v>495</v>
      </c>
      <c r="M502">
        <f t="shared" si="67"/>
        <v>1</v>
      </c>
      <c r="N502">
        <f t="shared" si="68"/>
        <v>1</v>
      </c>
      <c r="O502">
        <f t="shared" si="69"/>
        <v>1</v>
      </c>
    </row>
    <row r="503" spans="1:15" x14ac:dyDescent="0.3">
      <c r="A503">
        <v>34</v>
      </c>
      <c r="B503">
        <v>0.22074037903988769</v>
      </c>
      <c r="C503">
        <v>0.30472731711783196</v>
      </c>
      <c r="D503" s="4">
        <f>-LN(B503)/B$3</f>
        <v>6.2948667646087637</v>
      </c>
      <c r="E503" s="4">
        <f t="shared" si="62"/>
        <v>0.20833333333333334</v>
      </c>
      <c r="F503" s="8">
        <v>1</v>
      </c>
      <c r="G503" s="4">
        <v>147.92453399808468</v>
      </c>
      <c r="H503" s="4">
        <f>IF(G503&gt;MAX(I$8:I502),G503,MAX(I$8:I502))</f>
        <v>148.38593468591046</v>
      </c>
      <c r="I503" s="4">
        <f t="shared" si="63"/>
        <v>148.5942680192438</v>
      </c>
      <c r="J503" s="4">
        <f t="shared" si="64"/>
        <v>0.46140068782577259</v>
      </c>
      <c r="K503" s="4">
        <f t="shared" si="65"/>
        <v>0.20833333333334281</v>
      </c>
      <c r="L503">
        <f t="shared" si="66"/>
        <v>496</v>
      </c>
      <c r="M503">
        <f t="shared" si="67"/>
        <v>1</v>
      </c>
      <c r="N503">
        <f t="shared" si="68"/>
        <v>1</v>
      </c>
      <c r="O503">
        <f t="shared" si="69"/>
        <v>1</v>
      </c>
    </row>
    <row r="504" spans="1:15" x14ac:dyDescent="0.3">
      <c r="A504">
        <v>158</v>
      </c>
      <c r="B504">
        <v>0.42292550431836912</v>
      </c>
      <c r="C504">
        <v>0.16690572832422865</v>
      </c>
      <c r="D504" s="4">
        <f>-LN(B504)/D$3</f>
        <v>1.1952211502334129</v>
      </c>
      <c r="E504" s="4">
        <f t="shared" si="62"/>
        <v>0.20833333333333334</v>
      </c>
      <c r="F504" s="8">
        <v>2</v>
      </c>
      <c r="G504" s="4">
        <v>147.97985245830836</v>
      </c>
      <c r="H504" s="4">
        <f>IF(G504&gt;MAX(I$8:I503),G504,MAX(I$8:I503))</f>
        <v>148.5942680192438</v>
      </c>
      <c r="I504" s="4">
        <f t="shared" si="63"/>
        <v>148.80260135257714</v>
      </c>
      <c r="J504" s="4">
        <f t="shared" si="64"/>
        <v>0.61441556093544136</v>
      </c>
      <c r="K504" s="4">
        <f t="shared" si="65"/>
        <v>0.20833333333334281</v>
      </c>
      <c r="L504">
        <f t="shared" si="66"/>
        <v>497</v>
      </c>
      <c r="M504">
        <f t="shared" si="67"/>
        <v>1</v>
      </c>
      <c r="N504">
        <f t="shared" si="68"/>
        <v>1</v>
      </c>
      <c r="O504">
        <f t="shared" si="69"/>
        <v>1</v>
      </c>
    </row>
    <row r="505" spans="1:15" x14ac:dyDescent="0.3">
      <c r="A505">
        <v>612</v>
      </c>
      <c r="B505">
        <v>0.10028382213812677</v>
      </c>
      <c r="C505">
        <v>0.34229560228278449</v>
      </c>
      <c r="D505" s="4">
        <f>-LN(B505)/F$3</f>
        <v>0.95822953823257107</v>
      </c>
      <c r="E505" s="4">
        <f t="shared" si="62"/>
        <v>0.20833333333333334</v>
      </c>
      <c r="F505" s="8">
        <v>3</v>
      </c>
      <c r="G505" s="4">
        <v>148.85562020864435</v>
      </c>
      <c r="H505" s="4">
        <f>IF(G505&gt;MAX(I$8:I504),G505,MAX(I$8:I504))</f>
        <v>148.85562020864435</v>
      </c>
      <c r="I505" s="4">
        <f t="shared" si="63"/>
        <v>149.0639535419777</v>
      </c>
      <c r="J505" s="4">
        <f t="shared" si="64"/>
        <v>0</v>
      </c>
      <c r="K505" s="4">
        <f t="shared" si="65"/>
        <v>0.20833333333334281</v>
      </c>
      <c r="L505">
        <f t="shared" si="66"/>
        <v>498</v>
      </c>
      <c r="M505">
        <f t="shared" si="67"/>
        <v>1</v>
      </c>
      <c r="N505">
        <f t="shared" si="68"/>
        <v>1</v>
      </c>
      <c r="O505">
        <f t="shared" si="69"/>
        <v>1</v>
      </c>
    </row>
    <row r="506" spans="1:15" x14ac:dyDescent="0.3">
      <c r="A506">
        <v>613</v>
      </c>
      <c r="B506">
        <v>0.45295571764275033</v>
      </c>
      <c r="C506">
        <v>0.98590044862208925</v>
      </c>
      <c r="D506" s="4">
        <f>-LN(B506)/F$3</f>
        <v>0.32998371326054377</v>
      </c>
      <c r="E506" s="4">
        <f t="shared" si="62"/>
        <v>0.20833333333333334</v>
      </c>
      <c r="F506" s="8">
        <v>3</v>
      </c>
      <c r="G506" s="4">
        <v>149.18560392190489</v>
      </c>
      <c r="H506" s="4">
        <f>IF(G506&gt;MAX(I$8:I505),G506,MAX(I$8:I505))</f>
        <v>149.18560392190489</v>
      </c>
      <c r="I506" s="4">
        <f t="shared" si="63"/>
        <v>149.39393725523823</v>
      </c>
      <c r="J506" s="4">
        <f t="shared" si="64"/>
        <v>0</v>
      </c>
      <c r="K506" s="4">
        <f t="shared" si="65"/>
        <v>0.20833333333334281</v>
      </c>
      <c r="L506">
        <f t="shared" si="66"/>
        <v>499</v>
      </c>
      <c r="M506">
        <f t="shared" si="67"/>
        <v>1</v>
      </c>
      <c r="N506">
        <f t="shared" si="68"/>
        <v>1</v>
      </c>
      <c r="O506">
        <f t="shared" si="69"/>
        <v>1</v>
      </c>
    </row>
    <row r="507" spans="1:15" x14ac:dyDescent="0.3">
      <c r="A507">
        <v>159</v>
      </c>
      <c r="B507">
        <v>0.25879696035645622</v>
      </c>
      <c r="C507">
        <v>0.16879787591174047</v>
      </c>
      <c r="D507" s="4">
        <f>-LN(B507)/D$3</f>
        <v>1.8773770299575487</v>
      </c>
      <c r="E507" s="4">
        <f t="shared" si="62"/>
        <v>0.20833333333333334</v>
      </c>
      <c r="F507" s="8">
        <v>2</v>
      </c>
      <c r="G507" s="4">
        <v>149.85722948826592</v>
      </c>
      <c r="H507" s="4">
        <f>IF(G507&gt;MAX(I$8:I506),G507,MAX(I$8:I506))</f>
        <v>149.85722948826592</v>
      </c>
      <c r="I507" s="4">
        <f t="shared" si="63"/>
        <v>150.06556282159926</v>
      </c>
      <c r="J507" s="4">
        <f t="shared" si="64"/>
        <v>0</v>
      </c>
      <c r="K507" s="4">
        <f t="shared" si="65"/>
        <v>0.20833333333334281</v>
      </c>
      <c r="L507">
        <f t="shared" si="66"/>
        <v>500</v>
      </c>
      <c r="M507">
        <f t="shared" si="67"/>
        <v>1</v>
      </c>
      <c r="N507">
        <f t="shared" si="68"/>
        <v>1</v>
      </c>
      <c r="O507">
        <f t="shared" si="69"/>
        <v>1</v>
      </c>
    </row>
    <row r="508" spans="1:15" x14ac:dyDescent="0.3">
      <c r="A508">
        <v>160</v>
      </c>
      <c r="B508">
        <v>0.88399914548173464</v>
      </c>
      <c r="C508">
        <v>0.47157200842310859</v>
      </c>
      <c r="D508" s="4">
        <f>-LN(B508)/D$3</f>
        <v>0.17124886527025315</v>
      </c>
      <c r="E508" s="4">
        <f t="shared" si="62"/>
        <v>0.20833333333333334</v>
      </c>
      <c r="F508" s="8">
        <v>2</v>
      </c>
      <c r="G508" s="4">
        <v>150.02847835353617</v>
      </c>
      <c r="H508" s="4">
        <f>IF(G508&gt;MAX(I$8:I507),G508,MAX(I$8:I507))</f>
        <v>150.06556282159926</v>
      </c>
      <c r="I508" s="4">
        <f t="shared" si="63"/>
        <v>150.2738961549326</v>
      </c>
      <c r="J508" s="4">
        <f t="shared" si="64"/>
        <v>3.7084468063085296E-2</v>
      </c>
      <c r="K508" s="4">
        <f t="shared" si="65"/>
        <v>0.20833333333334281</v>
      </c>
      <c r="L508" t="e">
        <f t="shared" si="66"/>
        <v>#N/A</v>
      </c>
      <c r="M508" t="e">
        <f t="shared" si="67"/>
        <v>#N/A</v>
      </c>
      <c r="N508">
        <f t="shared" si="68"/>
        <v>1</v>
      </c>
      <c r="O508">
        <f t="shared" si="69"/>
        <v>1</v>
      </c>
    </row>
    <row r="509" spans="1:15" x14ac:dyDescent="0.3">
      <c r="A509">
        <v>35</v>
      </c>
      <c r="B509">
        <v>0.59392071291238135</v>
      </c>
      <c r="C509">
        <v>0.4443189794610431</v>
      </c>
      <c r="D509" s="4">
        <f>-LN(B509)/B$3</f>
        <v>2.1708727019759118</v>
      </c>
      <c r="E509" s="4">
        <f t="shared" si="62"/>
        <v>0.20833333333333334</v>
      </c>
      <c r="F509" s="8">
        <v>1</v>
      </c>
      <c r="G509" s="4">
        <v>150.09540670006061</v>
      </c>
      <c r="H509" s="4">
        <f>IF(G509&gt;MAX(I$8:I508),G509,MAX(I$8:I508))</f>
        <v>150.2738961549326</v>
      </c>
      <c r="I509" s="4">
        <f t="shared" si="63"/>
        <v>150.48222948826594</v>
      </c>
      <c r="J509" s="4">
        <f t="shared" si="64"/>
        <v>0.1784894548719933</v>
      </c>
      <c r="K509" s="4">
        <f t="shared" si="65"/>
        <v>0.20833333333334281</v>
      </c>
      <c r="L509" t="e">
        <f t="shared" si="66"/>
        <v>#N/A</v>
      </c>
      <c r="M509" t="e">
        <f t="shared" si="67"/>
        <v>#N/A</v>
      </c>
      <c r="N509">
        <f t="shared" si="68"/>
        <v>1</v>
      </c>
      <c r="O509">
        <f t="shared" si="69"/>
        <v>1</v>
      </c>
    </row>
    <row r="510" spans="1:15" x14ac:dyDescent="0.3">
      <c r="A510">
        <v>161</v>
      </c>
      <c r="B510">
        <v>0.93746757408368175</v>
      </c>
      <c r="C510">
        <v>0.49113437299722279</v>
      </c>
      <c r="D510" s="4">
        <f>-LN(B510)/D$3</f>
        <v>8.9684874138625456E-2</v>
      </c>
      <c r="E510" s="4">
        <f t="shared" si="62"/>
        <v>0.20833333333333334</v>
      </c>
      <c r="F510" s="8">
        <v>2</v>
      </c>
      <c r="G510" s="4">
        <v>150.11816322767478</v>
      </c>
      <c r="H510" s="4">
        <f>IF(G510&gt;MAX(I$8:I509),G510,MAX(I$8:I509))</f>
        <v>150.48222948826594</v>
      </c>
      <c r="I510" s="4">
        <f t="shared" si="63"/>
        <v>150.69056282159929</v>
      </c>
      <c r="J510" s="4">
        <f t="shared" si="64"/>
        <v>0.36406626059115865</v>
      </c>
      <c r="K510" s="4">
        <f t="shared" si="65"/>
        <v>0.20833333333334281</v>
      </c>
      <c r="L510" t="e">
        <f t="shared" si="66"/>
        <v>#N/A</v>
      </c>
      <c r="M510" t="e">
        <f t="shared" si="67"/>
        <v>#N/A</v>
      </c>
      <c r="N510">
        <f t="shared" si="68"/>
        <v>1</v>
      </c>
      <c r="O510">
        <f t="shared" si="69"/>
        <v>1</v>
      </c>
    </row>
    <row r="511" spans="1:15" x14ac:dyDescent="0.3">
      <c r="A511">
        <v>614</v>
      </c>
      <c r="B511">
        <v>8.6489455854976041E-2</v>
      </c>
      <c r="C511">
        <v>0.95855586413159577</v>
      </c>
      <c r="D511" s="4">
        <f>-LN(B511)/F$3</f>
        <v>1.0198886542103158</v>
      </c>
      <c r="E511" s="4">
        <f t="shared" si="62"/>
        <v>0.20833333333333334</v>
      </c>
      <c r="F511" s="8">
        <v>3</v>
      </c>
      <c r="G511" s="4">
        <v>150.2054925761152</v>
      </c>
      <c r="H511" s="4">
        <f>IF(G511&gt;MAX(I$8:I510),G511,MAX(I$8:I510))</f>
        <v>150.69056282159929</v>
      </c>
      <c r="I511" s="4">
        <f t="shared" si="63"/>
        <v>150.89889615493263</v>
      </c>
      <c r="J511" s="4">
        <f t="shared" si="64"/>
        <v>0.4850702454840814</v>
      </c>
      <c r="K511" s="4">
        <f t="shared" si="65"/>
        <v>0.20833333333334281</v>
      </c>
      <c r="L511" t="e">
        <f t="shared" si="66"/>
        <v>#N/A</v>
      </c>
      <c r="M511" t="e">
        <f t="shared" si="67"/>
        <v>#N/A</v>
      </c>
      <c r="N511">
        <f t="shared" si="68"/>
        <v>1</v>
      </c>
      <c r="O511">
        <f t="shared" si="69"/>
        <v>1</v>
      </c>
    </row>
    <row r="512" spans="1:15" x14ac:dyDescent="0.3">
      <c r="A512">
        <v>615</v>
      </c>
      <c r="B512">
        <v>0.58345286416211428</v>
      </c>
      <c r="C512">
        <v>0.31223487044892728</v>
      </c>
      <c r="D512" s="4">
        <f>-LN(B512)/F$3</f>
        <v>0.22449650488819839</v>
      </c>
      <c r="E512" s="4">
        <f t="shared" si="62"/>
        <v>0.20833333333333334</v>
      </c>
      <c r="F512" s="8">
        <v>3</v>
      </c>
      <c r="G512" s="4">
        <v>150.42998908100341</v>
      </c>
      <c r="H512" s="4">
        <f>IF(G512&gt;MAX(I$8:I511),G512,MAX(I$8:I511))</f>
        <v>150.89889615493263</v>
      </c>
      <c r="I512" s="4">
        <f t="shared" si="63"/>
        <v>151.10722948826597</v>
      </c>
      <c r="J512" s="4">
        <f t="shared" si="64"/>
        <v>0.46890707392921627</v>
      </c>
      <c r="K512" s="4">
        <f t="shared" si="65"/>
        <v>0.20833333333334281</v>
      </c>
      <c r="L512" t="e">
        <f t="shared" si="66"/>
        <v>#N/A</v>
      </c>
      <c r="M512" t="e">
        <f t="shared" si="67"/>
        <v>#N/A</v>
      </c>
      <c r="N512">
        <f t="shared" si="68"/>
        <v>1</v>
      </c>
      <c r="O512">
        <f t="shared" si="69"/>
        <v>1</v>
      </c>
    </row>
    <row r="513" spans="1:15" x14ac:dyDescent="0.3">
      <c r="A513">
        <v>616</v>
      </c>
      <c r="B513">
        <v>0.98345896786400955</v>
      </c>
      <c r="C513">
        <v>0.99041718802453693</v>
      </c>
      <c r="D513" s="4">
        <f>-LN(B513)/F$3</f>
        <v>6.9497343949982164E-3</v>
      </c>
      <c r="E513" s="4">
        <f t="shared" si="62"/>
        <v>0.20833333333333334</v>
      </c>
      <c r="F513" s="8">
        <v>3</v>
      </c>
      <c r="G513" s="4">
        <v>150.43693881539841</v>
      </c>
      <c r="H513" s="4">
        <f>IF(G513&gt;MAX(I$8:I512),G513,MAX(I$8:I512))</f>
        <v>151.10722948826597</v>
      </c>
      <c r="I513" s="4">
        <f t="shared" si="63"/>
        <v>151.31556282159931</v>
      </c>
      <c r="J513" s="4">
        <f t="shared" si="64"/>
        <v>0.67029067286756572</v>
      </c>
      <c r="K513" s="4">
        <f t="shared" si="65"/>
        <v>0.20833333333334281</v>
      </c>
      <c r="L513" t="e">
        <f t="shared" si="66"/>
        <v>#N/A</v>
      </c>
      <c r="M513" t="e">
        <f t="shared" si="67"/>
        <v>#N/A</v>
      </c>
      <c r="N513">
        <f t="shared" si="68"/>
        <v>1</v>
      </c>
      <c r="O513">
        <f t="shared" si="69"/>
        <v>1</v>
      </c>
    </row>
    <row r="514" spans="1:15" x14ac:dyDescent="0.3">
      <c r="A514">
        <v>617</v>
      </c>
      <c r="B514">
        <v>0.36042359691152687</v>
      </c>
      <c r="C514">
        <v>0.57542649616992703</v>
      </c>
      <c r="D514" s="4">
        <f>-LN(B514)/F$3</f>
        <v>0.42519803381832333</v>
      </c>
      <c r="E514" s="4">
        <f t="shared" si="62"/>
        <v>0.20833333333333334</v>
      </c>
      <c r="F514" s="8">
        <v>3</v>
      </c>
      <c r="G514" s="4">
        <v>150.86213684921674</v>
      </c>
      <c r="H514" s="4">
        <f>IF(G514&gt;MAX(I$8:I513),G514,MAX(I$8:I513))</f>
        <v>151.31556282159931</v>
      </c>
      <c r="I514" s="4">
        <f t="shared" si="63"/>
        <v>151.52389615493266</v>
      </c>
      <c r="J514" s="4">
        <f t="shared" si="64"/>
        <v>0.45342597238257554</v>
      </c>
      <c r="K514" s="4">
        <f t="shared" si="65"/>
        <v>0.20833333333334281</v>
      </c>
      <c r="L514" t="e">
        <f t="shared" si="66"/>
        <v>#N/A</v>
      </c>
      <c r="M514" t="e">
        <f t="shared" si="67"/>
        <v>#N/A</v>
      </c>
      <c r="N514">
        <f t="shared" si="68"/>
        <v>1</v>
      </c>
      <c r="O514">
        <f t="shared" si="69"/>
        <v>1</v>
      </c>
    </row>
    <row r="515" spans="1:15" x14ac:dyDescent="0.3">
      <c r="A515">
        <v>162</v>
      </c>
      <c r="B515">
        <v>0.50703451643421737</v>
      </c>
      <c r="C515">
        <v>0.58986175115207373</v>
      </c>
      <c r="D515" s="4">
        <f>-LN(B515)/D$3</f>
        <v>0.94330027493939861</v>
      </c>
      <c r="E515" s="4">
        <f t="shared" si="62"/>
        <v>0.20833333333333334</v>
      </c>
      <c r="F515" s="8">
        <v>2</v>
      </c>
      <c r="G515" s="4">
        <v>151.06146350261417</v>
      </c>
      <c r="H515" s="4">
        <f>IF(G515&gt;MAX(I$8:I514),G515,MAX(I$8:I514))</f>
        <v>151.52389615493266</v>
      </c>
      <c r="I515" s="4">
        <f t="shared" si="63"/>
        <v>151.732229488266</v>
      </c>
      <c r="J515" s="4">
        <f t="shared" si="64"/>
        <v>0.46243265231848341</v>
      </c>
      <c r="K515" s="4">
        <f t="shared" si="65"/>
        <v>0.20833333333334281</v>
      </c>
      <c r="L515" t="e">
        <f t="shared" si="66"/>
        <v>#N/A</v>
      </c>
      <c r="M515" t="e">
        <f t="shared" si="67"/>
        <v>#N/A</v>
      </c>
      <c r="N515">
        <f t="shared" si="68"/>
        <v>1</v>
      </c>
      <c r="O515">
        <f t="shared" si="69"/>
        <v>1</v>
      </c>
    </row>
    <row r="516" spans="1:15" x14ac:dyDescent="0.3">
      <c r="A516">
        <v>618</v>
      </c>
      <c r="B516">
        <v>0.250038148136845</v>
      </c>
      <c r="C516">
        <v>0.94958342234565263</v>
      </c>
      <c r="D516" s="4">
        <f>-LN(B516)/F$3</f>
        <v>0.57755907508898718</v>
      </c>
      <c r="E516" s="4">
        <f t="shared" si="62"/>
        <v>0.20833333333333334</v>
      </c>
      <c r="F516" s="8">
        <v>3</v>
      </c>
      <c r="G516" s="4">
        <v>151.43969592430574</v>
      </c>
      <c r="H516" s="4">
        <f>IF(G516&gt;MAX(I$8:I515),G516,MAX(I$8:I515))</f>
        <v>151.732229488266</v>
      </c>
      <c r="I516" s="4">
        <f t="shared" si="63"/>
        <v>151.94056282159934</v>
      </c>
      <c r="J516" s="4">
        <f t="shared" si="64"/>
        <v>0.2925335639602622</v>
      </c>
      <c r="K516" s="4">
        <f t="shared" si="65"/>
        <v>0.20833333333334281</v>
      </c>
      <c r="L516" t="e">
        <f t="shared" si="66"/>
        <v>#N/A</v>
      </c>
      <c r="M516" t="e">
        <f t="shared" si="67"/>
        <v>#N/A</v>
      </c>
      <c r="N516">
        <f t="shared" si="68"/>
        <v>1</v>
      </c>
      <c r="O516">
        <f t="shared" si="69"/>
        <v>1</v>
      </c>
    </row>
    <row r="517" spans="1:15" x14ac:dyDescent="0.3">
      <c r="A517">
        <v>619</v>
      </c>
      <c r="B517">
        <v>0.76516006958220162</v>
      </c>
      <c r="C517">
        <v>0.9761955626087222</v>
      </c>
      <c r="D517" s="4">
        <f>-LN(B517)/F$3</f>
        <v>0.11152926073315908</v>
      </c>
      <c r="E517" s="4">
        <f t="shared" si="62"/>
        <v>0.20833333333333334</v>
      </c>
      <c r="F517" s="8">
        <v>3</v>
      </c>
      <c r="G517" s="4">
        <v>151.5512251850389</v>
      </c>
      <c r="H517" s="4">
        <f>IF(G517&gt;MAX(I$8:I516),G517,MAX(I$8:I516))</f>
        <v>151.94056282159934</v>
      </c>
      <c r="I517" s="4">
        <f t="shared" si="63"/>
        <v>152.14889615493269</v>
      </c>
      <c r="J517" s="4">
        <f t="shared" si="64"/>
        <v>0.38933763656044107</v>
      </c>
      <c r="K517" s="4">
        <f t="shared" si="65"/>
        <v>0.20833333333334281</v>
      </c>
      <c r="L517" t="e">
        <f t="shared" si="66"/>
        <v>#N/A</v>
      </c>
      <c r="M517" t="e">
        <f t="shared" si="67"/>
        <v>#N/A</v>
      </c>
      <c r="N517">
        <f t="shared" si="68"/>
        <v>1</v>
      </c>
      <c r="O517">
        <f t="shared" si="69"/>
        <v>1</v>
      </c>
    </row>
    <row r="518" spans="1:15" x14ac:dyDescent="0.3">
      <c r="A518">
        <v>163</v>
      </c>
      <c r="B518">
        <v>0.55714590899380478</v>
      </c>
      <c r="C518">
        <v>0.4987334818567461</v>
      </c>
      <c r="D518" s="4">
        <f>-LN(B518)/D$3</f>
        <v>0.81240016424100969</v>
      </c>
      <c r="E518" s="4">
        <f t="shared" si="62"/>
        <v>0.20833333333333334</v>
      </c>
      <c r="F518" s="8">
        <v>2</v>
      </c>
      <c r="G518" s="4">
        <v>151.87386366685519</v>
      </c>
      <c r="H518" s="4">
        <f>IF(G518&gt;MAX(I$8:I517),G518,MAX(I$8:I517))</f>
        <v>152.14889615493269</v>
      </c>
      <c r="I518" s="4">
        <f t="shared" si="63"/>
        <v>152.35722948826603</v>
      </c>
      <c r="J518" s="4">
        <f t="shared" si="64"/>
        <v>0.27503248807749969</v>
      </c>
      <c r="K518" s="4">
        <f t="shared" si="65"/>
        <v>0.20833333333334281</v>
      </c>
      <c r="L518" t="e">
        <f t="shared" si="66"/>
        <v>#N/A</v>
      </c>
      <c r="M518" t="e">
        <f t="shared" si="67"/>
        <v>#N/A</v>
      </c>
      <c r="N518">
        <f t="shared" si="68"/>
        <v>1</v>
      </c>
      <c r="O518">
        <f t="shared" si="69"/>
        <v>1</v>
      </c>
    </row>
    <row r="519" spans="1:15" x14ac:dyDescent="0.3">
      <c r="A519">
        <v>620</v>
      </c>
      <c r="B519">
        <v>0.43107394634846036</v>
      </c>
      <c r="C519">
        <v>0.33936582537308879</v>
      </c>
      <c r="D519" s="4">
        <f>-LN(B519)/F$3</f>
        <v>0.35061484764197592</v>
      </c>
      <c r="E519" s="4">
        <f t="shared" si="62"/>
        <v>0.20833333333333334</v>
      </c>
      <c r="F519" s="8">
        <v>3</v>
      </c>
      <c r="G519" s="4">
        <v>151.90184003268087</v>
      </c>
      <c r="H519" s="4">
        <f>IF(G519&gt;MAX(I$8:I518),G519,MAX(I$8:I518))</f>
        <v>152.35722948826603</v>
      </c>
      <c r="I519" s="4">
        <f t="shared" si="63"/>
        <v>152.56556282159937</v>
      </c>
      <c r="J519" s="4">
        <f t="shared" si="64"/>
        <v>0.45538945558516275</v>
      </c>
      <c r="K519" s="4">
        <f t="shared" si="65"/>
        <v>0.20833333333334281</v>
      </c>
      <c r="L519" t="e">
        <f t="shared" si="66"/>
        <v>#N/A</v>
      </c>
      <c r="M519" t="e">
        <f t="shared" si="67"/>
        <v>#N/A</v>
      </c>
      <c r="N519">
        <f t="shared" si="68"/>
        <v>1</v>
      </c>
      <c r="O519">
        <f t="shared" si="69"/>
        <v>1</v>
      </c>
    </row>
    <row r="520" spans="1:15" x14ac:dyDescent="0.3">
      <c r="A520">
        <v>164</v>
      </c>
      <c r="B520">
        <v>0.78414258247627189</v>
      </c>
      <c r="C520">
        <v>0.62526322214423047</v>
      </c>
      <c r="D520" s="4">
        <f>-LN(B520)/D$3</f>
        <v>0.33772834689420678</v>
      </c>
      <c r="E520" s="4">
        <f t="shared" si="62"/>
        <v>0.20833333333333334</v>
      </c>
      <c r="F520" s="8">
        <v>2</v>
      </c>
      <c r="G520" s="4">
        <v>152.2115920137494</v>
      </c>
      <c r="H520" s="4">
        <f>IF(G520&gt;MAX(I$8:I519),G520,MAX(I$8:I519))</f>
        <v>152.56556282159937</v>
      </c>
      <c r="I520" s="4">
        <f t="shared" si="63"/>
        <v>152.77389615493271</v>
      </c>
      <c r="J520" s="4">
        <f t="shared" si="64"/>
        <v>0.3539708078499757</v>
      </c>
      <c r="K520" s="4">
        <f t="shared" si="65"/>
        <v>0.20833333333334281</v>
      </c>
      <c r="L520" t="e">
        <f t="shared" si="66"/>
        <v>#N/A</v>
      </c>
      <c r="M520" t="e">
        <f t="shared" si="67"/>
        <v>#N/A</v>
      </c>
      <c r="N520">
        <f t="shared" si="68"/>
        <v>1</v>
      </c>
      <c r="O520">
        <f t="shared" si="69"/>
        <v>1</v>
      </c>
    </row>
    <row r="521" spans="1:15" x14ac:dyDescent="0.3">
      <c r="A521">
        <v>165</v>
      </c>
      <c r="B521">
        <v>0.50978118228705716</v>
      </c>
      <c r="C521">
        <v>0.78130436109500412</v>
      </c>
      <c r="D521" s="4">
        <f>-LN(B521)/D$3</f>
        <v>0.93579680510141461</v>
      </c>
      <c r="E521" s="4">
        <f t="shared" ref="E521:E584" si="70">1/F$4</f>
        <v>0.20833333333333334</v>
      </c>
      <c r="F521" s="8">
        <v>2</v>
      </c>
      <c r="G521" s="4">
        <v>153.1473888188508</v>
      </c>
      <c r="H521" s="4">
        <f>IF(G521&gt;MAX(I$8:I520),G521,MAX(I$8:I520))</f>
        <v>153.1473888188508</v>
      </c>
      <c r="I521" s="4">
        <f t="shared" si="63"/>
        <v>153.35572215218414</v>
      </c>
      <c r="J521" s="4">
        <f t="shared" si="64"/>
        <v>0</v>
      </c>
      <c r="K521" s="4">
        <f t="shared" si="65"/>
        <v>0.20833333333334281</v>
      </c>
      <c r="L521" t="e">
        <f t="shared" si="66"/>
        <v>#N/A</v>
      </c>
      <c r="M521" t="e">
        <f t="shared" si="67"/>
        <v>#N/A</v>
      </c>
      <c r="N521">
        <f t="shared" si="68"/>
        <v>1</v>
      </c>
      <c r="O521">
        <f t="shared" si="69"/>
        <v>1</v>
      </c>
    </row>
    <row r="522" spans="1:15" x14ac:dyDescent="0.3">
      <c r="A522">
        <v>166</v>
      </c>
      <c r="B522">
        <v>0.9974059266945402</v>
      </c>
      <c r="C522">
        <v>0.92059083834345534</v>
      </c>
      <c r="D522" s="4">
        <f>-LN(B522)/D$3</f>
        <v>3.6075607550756241E-3</v>
      </c>
      <c r="E522" s="4">
        <f t="shared" si="70"/>
        <v>0.20833333333333334</v>
      </c>
      <c r="F522" s="8">
        <v>2</v>
      </c>
      <c r="G522" s="4">
        <v>153.15099637960589</v>
      </c>
      <c r="H522" s="4">
        <f>IF(G522&gt;MAX(I$8:I521),G522,MAX(I$8:I521))</f>
        <v>153.35572215218414</v>
      </c>
      <c r="I522" s="4">
        <f t="shared" si="63"/>
        <v>153.56405548551749</v>
      </c>
      <c r="J522" s="4">
        <f t="shared" si="64"/>
        <v>0.20472577257825719</v>
      </c>
      <c r="K522" s="4">
        <f t="shared" si="65"/>
        <v>0.20833333333334281</v>
      </c>
      <c r="L522" t="e">
        <f t="shared" si="66"/>
        <v>#N/A</v>
      </c>
      <c r="M522" t="e">
        <f t="shared" si="67"/>
        <v>#N/A</v>
      </c>
      <c r="N522">
        <f t="shared" si="68"/>
        <v>1</v>
      </c>
      <c r="O522">
        <f t="shared" si="69"/>
        <v>1</v>
      </c>
    </row>
    <row r="523" spans="1:15" x14ac:dyDescent="0.3">
      <c r="A523">
        <v>621</v>
      </c>
      <c r="B523">
        <v>9.9795525986510827E-3</v>
      </c>
      <c r="C523">
        <v>0.75038911099581895</v>
      </c>
      <c r="D523" s="4">
        <f>-LN(B523)/F$3</f>
        <v>1.9196737581075545</v>
      </c>
      <c r="E523" s="4">
        <f t="shared" si="70"/>
        <v>0.20833333333333334</v>
      </c>
      <c r="F523" s="8">
        <v>3</v>
      </c>
      <c r="G523" s="4">
        <v>153.82151379078843</v>
      </c>
      <c r="H523" s="4">
        <f>IF(G523&gt;MAX(I$8:I522),G523,MAX(I$8:I522))</f>
        <v>153.82151379078843</v>
      </c>
      <c r="I523" s="4">
        <f t="shared" ref="I523:I586" si="71">+H523+E523</f>
        <v>154.02984712412177</v>
      </c>
      <c r="J523" s="4">
        <f t="shared" ref="J523:J586" si="72">(H523-G523)*O523</f>
        <v>0</v>
      </c>
      <c r="K523" s="4">
        <f t="shared" ref="K523:K586" si="73">(I523-H523)*O523</f>
        <v>0.20833333333334281</v>
      </c>
      <c r="L523" t="e">
        <f t="shared" ref="L523:L586" si="74">_xlfn.RANK.EQ(I523,I$8:I$507,1)</f>
        <v>#N/A</v>
      </c>
      <c r="M523" t="e">
        <f t="shared" ref="M523:M586" si="75">IF(L523=A523,0,1)</f>
        <v>#N/A</v>
      </c>
      <c r="N523">
        <f t="shared" ref="N523:N586" si="76">IF(G523&lt;B$2,1,0)</f>
        <v>1</v>
      </c>
      <c r="O523">
        <f t="shared" ref="O523:O586" si="77">IF(I523&lt;B$2,1,0)</f>
        <v>1</v>
      </c>
    </row>
    <row r="524" spans="1:15" x14ac:dyDescent="0.3">
      <c r="A524">
        <v>622</v>
      </c>
      <c r="B524">
        <v>0.41172521134067813</v>
      </c>
      <c r="C524">
        <v>2.6886806848353526E-2</v>
      </c>
      <c r="D524" s="4">
        <f>-LN(B524)/F$3</f>
        <v>0.36974963121523619</v>
      </c>
      <c r="E524" s="4">
        <f t="shared" si="70"/>
        <v>0.20833333333333334</v>
      </c>
      <c r="F524" s="8">
        <v>3</v>
      </c>
      <c r="G524" s="4">
        <v>154.19126342200366</v>
      </c>
      <c r="H524" s="4">
        <f>IF(G524&gt;MAX(I$8:I523),G524,MAX(I$8:I523))</f>
        <v>154.19126342200366</v>
      </c>
      <c r="I524" s="4">
        <f t="shared" si="71"/>
        <v>154.399596755337</v>
      </c>
      <c r="J524" s="4">
        <f t="shared" si="72"/>
        <v>0</v>
      </c>
      <c r="K524" s="4">
        <f t="shared" si="73"/>
        <v>0.20833333333334281</v>
      </c>
      <c r="L524" t="e">
        <f t="shared" si="74"/>
        <v>#N/A</v>
      </c>
      <c r="M524" t="e">
        <f t="shared" si="75"/>
        <v>#N/A</v>
      </c>
      <c r="N524">
        <f t="shared" si="76"/>
        <v>1</v>
      </c>
      <c r="O524">
        <f t="shared" si="77"/>
        <v>1</v>
      </c>
    </row>
    <row r="525" spans="1:15" x14ac:dyDescent="0.3">
      <c r="A525">
        <v>623</v>
      </c>
      <c r="B525">
        <v>0.68514053773613692</v>
      </c>
      <c r="C525">
        <v>0.13483077486495559</v>
      </c>
      <c r="D525" s="4">
        <f>-LN(B525)/F$3</f>
        <v>0.15755470716040984</v>
      </c>
      <c r="E525" s="4">
        <f t="shared" si="70"/>
        <v>0.20833333333333334</v>
      </c>
      <c r="F525" s="8">
        <v>3</v>
      </c>
      <c r="G525" s="4">
        <v>154.34881812916407</v>
      </c>
      <c r="H525" s="4">
        <f>IF(G525&gt;MAX(I$8:I524),G525,MAX(I$8:I524))</f>
        <v>154.399596755337</v>
      </c>
      <c r="I525" s="4">
        <f t="shared" si="71"/>
        <v>154.60793008867034</v>
      </c>
      <c r="J525" s="4">
        <f t="shared" si="72"/>
        <v>5.0778626172927943E-2</v>
      </c>
      <c r="K525" s="4">
        <f t="shared" si="73"/>
        <v>0.20833333333334281</v>
      </c>
      <c r="L525" t="e">
        <f t="shared" si="74"/>
        <v>#N/A</v>
      </c>
      <c r="M525" t="e">
        <f t="shared" si="75"/>
        <v>#N/A</v>
      </c>
      <c r="N525">
        <f t="shared" si="76"/>
        <v>1</v>
      </c>
      <c r="O525">
        <f t="shared" si="77"/>
        <v>1</v>
      </c>
    </row>
    <row r="526" spans="1:15" x14ac:dyDescent="0.3">
      <c r="A526">
        <v>167</v>
      </c>
      <c r="B526">
        <v>0.38801232947782832</v>
      </c>
      <c r="C526">
        <v>0.5374309518723106</v>
      </c>
      <c r="D526" s="4">
        <f>-LN(B526)/D$3</f>
        <v>1.3148863373042081</v>
      </c>
      <c r="E526" s="4">
        <f t="shared" si="70"/>
        <v>0.20833333333333334</v>
      </c>
      <c r="F526" s="8">
        <v>2</v>
      </c>
      <c r="G526" s="4">
        <v>154.4658827169101</v>
      </c>
      <c r="H526" s="4">
        <f>IF(G526&gt;MAX(I$8:I525),G526,MAX(I$8:I525))</f>
        <v>154.60793008867034</v>
      </c>
      <c r="I526" s="4">
        <f t="shared" si="71"/>
        <v>154.81626342200369</v>
      </c>
      <c r="J526" s="4">
        <f t="shared" si="72"/>
        <v>0.14204737176024196</v>
      </c>
      <c r="K526" s="4">
        <f t="shared" si="73"/>
        <v>0.20833333333334281</v>
      </c>
      <c r="L526" t="e">
        <f t="shared" si="74"/>
        <v>#N/A</v>
      </c>
      <c r="M526" t="e">
        <f t="shared" si="75"/>
        <v>#N/A</v>
      </c>
      <c r="N526">
        <f t="shared" si="76"/>
        <v>1</v>
      </c>
      <c r="O526">
        <f t="shared" si="77"/>
        <v>1</v>
      </c>
    </row>
    <row r="527" spans="1:15" x14ac:dyDescent="0.3">
      <c r="A527">
        <v>168</v>
      </c>
      <c r="B527">
        <v>0.61424604022339546</v>
      </c>
      <c r="C527">
        <v>0.51200903347880489</v>
      </c>
      <c r="D527" s="4">
        <f>-LN(B527)/F$3</f>
        <v>0.20306654755182757</v>
      </c>
      <c r="E527" s="4">
        <f t="shared" si="70"/>
        <v>0.20833333333333334</v>
      </c>
      <c r="F527" s="8">
        <v>2</v>
      </c>
      <c r="G527" s="4">
        <v>154.66894926446193</v>
      </c>
      <c r="H527" s="4">
        <f>IF(G527&gt;MAX(I$8:I526),G527,MAX(I$8:I526))</f>
        <v>154.81626342200369</v>
      </c>
      <c r="I527" s="4">
        <f t="shared" si="71"/>
        <v>155.02459675533703</v>
      </c>
      <c r="J527" s="4">
        <f t="shared" si="72"/>
        <v>0.14731415754175714</v>
      </c>
      <c r="K527" s="4">
        <f t="shared" si="73"/>
        <v>0.20833333333334281</v>
      </c>
      <c r="L527" t="e">
        <f t="shared" si="74"/>
        <v>#N/A</v>
      </c>
      <c r="M527" t="e">
        <f t="shared" si="75"/>
        <v>#N/A</v>
      </c>
      <c r="N527">
        <f t="shared" si="76"/>
        <v>1</v>
      </c>
      <c r="O527">
        <f t="shared" si="77"/>
        <v>1</v>
      </c>
    </row>
    <row r="528" spans="1:15" x14ac:dyDescent="0.3">
      <c r="A528">
        <v>36</v>
      </c>
      <c r="B528">
        <v>0.32755516220587788</v>
      </c>
      <c r="C528">
        <v>0.95516830957976018</v>
      </c>
      <c r="D528" s="4">
        <f>-LN(B528)/B$3</f>
        <v>4.6504116828077482</v>
      </c>
      <c r="E528" s="4">
        <f t="shared" si="70"/>
        <v>0.20833333333333334</v>
      </c>
      <c r="F528" s="8">
        <v>1</v>
      </c>
      <c r="G528" s="4">
        <v>154.74581838286835</v>
      </c>
      <c r="H528" s="4">
        <f>IF(G528&gt;MAX(I$8:I527),G528,MAX(I$8:I527))</f>
        <v>155.02459675533703</v>
      </c>
      <c r="I528" s="4">
        <f t="shared" si="71"/>
        <v>155.23293008867037</v>
      </c>
      <c r="J528" s="4">
        <f t="shared" si="72"/>
        <v>0.27877837246867898</v>
      </c>
      <c r="K528" s="4">
        <f t="shared" si="73"/>
        <v>0.20833333333334281</v>
      </c>
      <c r="L528" t="e">
        <f t="shared" si="74"/>
        <v>#N/A</v>
      </c>
      <c r="M528" t="e">
        <f t="shared" si="75"/>
        <v>#N/A</v>
      </c>
      <c r="N528">
        <f t="shared" si="76"/>
        <v>1</v>
      </c>
      <c r="O528">
        <f t="shared" si="77"/>
        <v>1</v>
      </c>
    </row>
    <row r="529" spans="1:15" x14ac:dyDescent="0.3">
      <c r="A529">
        <v>624</v>
      </c>
      <c r="B529">
        <v>0.24698629718924528</v>
      </c>
      <c r="C529">
        <v>9.9734488967558821E-2</v>
      </c>
      <c r="D529" s="4">
        <f>-LN(B529)/F$3</f>
        <v>0.58267600869153424</v>
      </c>
      <c r="E529" s="4">
        <f t="shared" si="70"/>
        <v>0.20833333333333334</v>
      </c>
      <c r="F529" s="8">
        <v>3</v>
      </c>
      <c r="G529" s="4">
        <v>154.93149413785559</v>
      </c>
      <c r="H529" s="4">
        <f>IF(G529&gt;MAX(I$8:I528),G529,MAX(I$8:I528))</f>
        <v>155.23293008867037</v>
      </c>
      <c r="I529" s="4">
        <f t="shared" si="71"/>
        <v>155.44126342200371</v>
      </c>
      <c r="J529" s="4">
        <f t="shared" si="72"/>
        <v>0.3014359508147777</v>
      </c>
      <c r="K529" s="4">
        <f t="shared" si="73"/>
        <v>0.20833333333334281</v>
      </c>
      <c r="L529" t="e">
        <f t="shared" si="74"/>
        <v>#N/A</v>
      </c>
      <c r="M529" t="e">
        <f t="shared" si="75"/>
        <v>#N/A</v>
      </c>
      <c r="N529">
        <f t="shared" si="76"/>
        <v>1</v>
      </c>
      <c r="O529">
        <f t="shared" si="77"/>
        <v>1</v>
      </c>
    </row>
    <row r="530" spans="1:15" x14ac:dyDescent="0.3">
      <c r="A530">
        <v>169</v>
      </c>
      <c r="B530">
        <v>0.36588641010773032</v>
      </c>
      <c r="C530">
        <v>0.82540360728782003</v>
      </c>
      <c r="D530" s="4">
        <f>-LN(B530)/F$3</f>
        <v>0.41893014526988764</v>
      </c>
      <c r="E530" s="4">
        <f t="shared" si="70"/>
        <v>0.20833333333333334</v>
      </c>
      <c r="F530" s="8">
        <v>2</v>
      </c>
      <c r="G530" s="4">
        <v>155.08787940973181</v>
      </c>
      <c r="H530" s="4">
        <f>IF(G530&gt;MAX(I$8:I529),G530,MAX(I$8:I529))</f>
        <v>155.44126342200371</v>
      </c>
      <c r="I530" s="4">
        <f t="shared" si="71"/>
        <v>155.64959675533706</v>
      </c>
      <c r="J530" s="4">
        <f t="shared" si="72"/>
        <v>0.35338401227190275</v>
      </c>
      <c r="K530" s="4">
        <f t="shared" si="73"/>
        <v>0.20833333333334281</v>
      </c>
      <c r="L530" t="e">
        <f t="shared" si="74"/>
        <v>#N/A</v>
      </c>
      <c r="M530" t="e">
        <f t="shared" si="75"/>
        <v>#N/A</v>
      </c>
      <c r="N530">
        <f t="shared" si="76"/>
        <v>1</v>
      </c>
      <c r="O530">
        <f t="shared" si="77"/>
        <v>1</v>
      </c>
    </row>
    <row r="531" spans="1:15" x14ac:dyDescent="0.3">
      <c r="A531">
        <v>625</v>
      </c>
      <c r="B531">
        <v>0.46150090029602953</v>
      </c>
      <c r="C531">
        <v>0.53563035981322671</v>
      </c>
      <c r="D531" s="4">
        <f>-LN(B531)/F$3</f>
        <v>0.32219636426548698</v>
      </c>
      <c r="E531" s="4">
        <f t="shared" si="70"/>
        <v>0.20833333333333334</v>
      </c>
      <c r="F531" s="8">
        <v>3</v>
      </c>
      <c r="G531" s="4">
        <v>155.25369050212109</v>
      </c>
      <c r="H531" s="4">
        <f>IF(G531&gt;MAX(I$8:I530),G531,MAX(I$8:I530))</f>
        <v>155.64959675533706</v>
      </c>
      <c r="I531" s="4">
        <f t="shared" si="71"/>
        <v>155.8579300886704</v>
      </c>
      <c r="J531" s="4">
        <f t="shared" si="72"/>
        <v>0.39590625321596917</v>
      </c>
      <c r="K531" s="4">
        <f t="shared" si="73"/>
        <v>0.20833333333334281</v>
      </c>
      <c r="L531" t="e">
        <f t="shared" si="74"/>
        <v>#N/A</v>
      </c>
      <c r="M531" t="e">
        <f t="shared" si="75"/>
        <v>#N/A</v>
      </c>
      <c r="N531">
        <f t="shared" si="76"/>
        <v>1</v>
      </c>
      <c r="O531">
        <f t="shared" si="77"/>
        <v>1</v>
      </c>
    </row>
    <row r="532" spans="1:15" x14ac:dyDescent="0.3">
      <c r="A532">
        <v>170</v>
      </c>
      <c r="B532">
        <v>0.44630268257698297</v>
      </c>
      <c r="C532">
        <v>0.53679006317331457</v>
      </c>
      <c r="D532" s="4">
        <f>-LN(B532)/F$3</f>
        <v>0.33614912360893862</v>
      </c>
      <c r="E532" s="4">
        <f t="shared" si="70"/>
        <v>0.20833333333333334</v>
      </c>
      <c r="F532" s="8">
        <v>2</v>
      </c>
      <c r="G532" s="4">
        <v>155.42402853334076</v>
      </c>
      <c r="H532" s="4">
        <f>IF(G532&gt;MAX(I$8:I531),G532,MAX(I$8:I531))</f>
        <v>155.8579300886704</v>
      </c>
      <c r="I532" s="4">
        <f t="shared" si="71"/>
        <v>156.06626342200374</v>
      </c>
      <c r="J532" s="4">
        <f t="shared" si="72"/>
        <v>0.43390155532964059</v>
      </c>
      <c r="K532" s="4">
        <f t="shared" si="73"/>
        <v>0.20833333333334281</v>
      </c>
      <c r="L532" t="e">
        <f t="shared" si="74"/>
        <v>#N/A</v>
      </c>
      <c r="M532" t="e">
        <f t="shared" si="75"/>
        <v>#N/A</v>
      </c>
      <c r="N532">
        <f t="shared" si="76"/>
        <v>1</v>
      </c>
      <c r="O532">
        <f t="shared" si="77"/>
        <v>1</v>
      </c>
    </row>
    <row r="533" spans="1:15" x14ac:dyDescent="0.3">
      <c r="A533">
        <v>171</v>
      </c>
      <c r="B533">
        <v>0.81963560899685661</v>
      </c>
      <c r="C533">
        <v>0.8596453749198889</v>
      </c>
      <c r="D533" s="4">
        <f>-LN(B533)/F$3</f>
        <v>8.287309031737243E-2</v>
      </c>
      <c r="E533" s="4">
        <f t="shared" si="70"/>
        <v>0.20833333333333334</v>
      </c>
      <c r="F533" s="8">
        <v>2</v>
      </c>
      <c r="G533" s="4">
        <v>155.50690162365814</v>
      </c>
      <c r="H533" s="4">
        <f>IF(G533&gt;MAX(I$8:I532),G533,MAX(I$8:I532))</f>
        <v>156.06626342200374</v>
      </c>
      <c r="I533" s="4">
        <f t="shared" si="71"/>
        <v>156.27459675533709</v>
      </c>
      <c r="J533" s="4">
        <f t="shared" si="72"/>
        <v>0.55936179834560562</v>
      </c>
      <c r="K533" s="4">
        <f t="shared" si="73"/>
        <v>0.20833333333334281</v>
      </c>
      <c r="L533" t="e">
        <f t="shared" si="74"/>
        <v>#N/A</v>
      </c>
      <c r="M533" t="e">
        <f t="shared" si="75"/>
        <v>#N/A</v>
      </c>
      <c r="N533">
        <f t="shared" si="76"/>
        <v>1</v>
      </c>
      <c r="O533">
        <f t="shared" si="77"/>
        <v>1</v>
      </c>
    </row>
    <row r="534" spans="1:15" x14ac:dyDescent="0.3">
      <c r="A534">
        <v>626</v>
      </c>
      <c r="B534">
        <v>0.47856074709311197</v>
      </c>
      <c r="C534">
        <v>0.14569536423841059</v>
      </c>
      <c r="D534" s="4">
        <f>-LN(B534)/F$3</f>
        <v>0.30707171790598015</v>
      </c>
      <c r="E534" s="4">
        <f t="shared" si="70"/>
        <v>0.20833333333333334</v>
      </c>
      <c r="F534" s="8">
        <v>3</v>
      </c>
      <c r="G534" s="4">
        <v>155.56076222002707</v>
      </c>
      <c r="H534" s="4">
        <f>IF(G534&gt;MAX(I$8:I533),G534,MAX(I$8:I533))</f>
        <v>156.27459675533709</v>
      </c>
      <c r="I534" s="4">
        <f t="shared" si="71"/>
        <v>156.48293008867043</v>
      </c>
      <c r="J534" s="4">
        <f t="shared" si="72"/>
        <v>0.71383453531001351</v>
      </c>
      <c r="K534" s="4">
        <f t="shared" si="73"/>
        <v>0.20833333333334281</v>
      </c>
      <c r="L534" t="e">
        <f t="shared" si="74"/>
        <v>#N/A</v>
      </c>
      <c r="M534" t="e">
        <f t="shared" si="75"/>
        <v>#N/A</v>
      </c>
      <c r="N534">
        <f t="shared" si="76"/>
        <v>1</v>
      </c>
      <c r="O534">
        <f t="shared" si="77"/>
        <v>1</v>
      </c>
    </row>
    <row r="535" spans="1:15" x14ac:dyDescent="0.3">
      <c r="A535">
        <v>627</v>
      </c>
      <c r="B535">
        <v>0.8630939664906766</v>
      </c>
      <c r="C535">
        <v>0.33323160496841336</v>
      </c>
      <c r="D535" s="4">
        <f>-LN(B535)/F$3</f>
        <v>6.1346545954634936E-2</v>
      </c>
      <c r="E535" s="4">
        <f t="shared" si="70"/>
        <v>0.20833333333333334</v>
      </c>
      <c r="F535" s="8">
        <v>3</v>
      </c>
      <c r="G535" s="4">
        <v>155.62210876598172</v>
      </c>
      <c r="H535" s="4">
        <f>IF(G535&gt;MAX(I$8:I534),G535,MAX(I$8:I534))</f>
        <v>156.48293008867043</v>
      </c>
      <c r="I535" s="4">
        <f t="shared" si="71"/>
        <v>156.69126342200377</v>
      </c>
      <c r="J535" s="4">
        <f t="shared" si="72"/>
        <v>0.86082132268870737</v>
      </c>
      <c r="K535" s="4">
        <f t="shared" si="73"/>
        <v>0.20833333333334281</v>
      </c>
      <c r="L535" t="e">
        <f t="shared" si="74"/>
        <v>#N/A</v>
      </c>
      <c r="M535" t="e">
        <f t="shared" si="75"/>
        <v>#N/A</v>
      </c>
      <c r="N535">
        <f t="shared" si="76"/>
        <v>1</v>
      </c>
      <c r="O535">
        <f t="shared" si="77"/>
        <v>1</v>
      </c>
    </row>
    <row r="536" spans="1:15" x14ac:dyDescent="0.3">
      <c r="A536">
        <v>172</v>
      </c>
      <c r="B536">
        <v>0.49421674245429853</v>
      </c>
      <c r="C536">
        <v>0.78511917477950377</v>
      </c>
      <c r="D536" s="4">
        <f>-LN(B536)/F$3</f>
        <v>0.29365879504555181</v>
      </c>
      <c r="E536" s="4">
        <f t="shared" si="70"/>
        <v>0.20833333333333334</v>
      </c>
      <c r="F536" s="8">
        <v>2</v>
      </c>
      <c r="G536" s="4">
        <v>155.8005604187037</v>
      </c>
      <c r="H536" s="4">
        <f>IF(G536&gt;MAX(I$8:I535),G536,MAX(I$8:I535))</f>
        <v>156.69126342200377</v>
      </c>
      <c r="I536" s="4">
        <f t="shared" si="71"/>
        <v>156.89959675533711</v>
      </c>
      <c r="J536" s="4">
        <f t="shared" si="72"/>
        <v>0.89070300330007512</v>
      </c>
      <c r="K536" s="4">
        <f t="shared" si="73"/>
        <v>0.20833333333334281</v>
      </c>
      <c r="L536" t="e">
        <f t="shared" si="74"/>
        <v>#N/A</v>
      </c>
      <c r="M536" t="e">
        <f t="shared" si="75"/>
        <v>#N/A</v>
      </c>
      <c r="N536">
        <f t="shared" si="76"/>
        <v>1</v>
      </c>
      <c r="O536">
        <f t="shared" si="77"/>
        <v>1</v>
      </c>
    </row>
    <row r="537" spans="1:15" x14ac:dyDescent="0.3">
      <c r="A537">
        <v>628</v>
      </c>
      <c r="B537">
        <v>0.65010528885769214</v>
      </c>
      <c r="C537">
        <v>0.90450758384960483</v>
      </c>
      <c r="D537" s="4">
        <f>-LN(B537)/F$3</f>
        <v>0.17942539431344706</v>
      </c>
      <c r="E537" s="4">
        <f t="shared" si="70"/>
        <v>0.20833333333333334</v>
      </c>
      <c r="F537" s="8">
        <v>3</v>
      </c>
      <c r="G537" s="4">
        <v>155.80153416029518</v>
      </c>
      <c r="H537" s="4">
        <f>IF(G537&gt;MAX(I$8:I536),G537,MAX(I$8:I536))</f>
        <v>156.89959675533711</v>
      </c>
      <c r="I537" s="4">
        <f t="shared" si="71"/>
        <v>157.10793008867046</v>
      </c>
      <c r="J537" s="4">
        <f t="shared" si="72"/>
        <v>1.098062595041938</v>
      </c>
      <c r="K537" s="4">
        <f t="shared" si="73"/>
        <v>0.20833333333334281</v>
      </c>
      <c r="L537" t="e">
        <f t="shared" si="74"/>
        <v>#N/A</v>
      </c>
      <c r="M537" t="e">
        <f t="shared" si="75"/>
        <v>#N/A</v>
      </c>
      <c r="N537">
        <f t="shared" si="76"/>
        <v>1</v>
      </c>
      <c r="O537">
        <f t="shared" si="77"/>
        <v>1</v>
      </c>
    </row>
    <row r="538" spans="1:15" x14ac:dyDescent="0.3">
      <c r="A538">
        <v>173</v>
      </c>
      <c r="B538">
        <v>0.67204809717093417</v>
      </c>
      <c r="C538">
        <v>3.1037324137089144E-2</v>
      </c>
      <c r="D538" s="4">
        <f>-LN(B538)/F$3</f>
        <v>0.16559390327049656</v>
      </c>
      <c r="E538" s="4">
        <f t="shared" si="70"/>
        <v>0.20833333333333334</v>
      </c>
      <c r="F538" s="8">
        <v>2</v>
      </c>
      <c r="G538" s="4">
        <v>155.96615432197419</v>
      </c>
      <c r="H538" s="4">
        <f>IF(G538&gt;MAX(I$8:I537),G538,MAX(I$8:I537))</f>
        <v>157.10793008867046</v>
      </c>
      <c r="I538" s="4">
        <f t="shared" si="71"/>
        <v>157.3162634220038</v>
      </c>
      <c r="J538" s="4">
        <f t="shared" si="72"/>
        <v>1.14177576669627</v>
      </c>
      <c r="K538" s="4">
        <f t="shared" si="73"/>
        <v>0.20833333333334281</v>
      </c>
      <c r="L538" t="e">
        <f t="shared" si="74"/>
        <v>#N/A</v>
      </c>
      <c r="M538" t="e">
        <f t="shared" si="75"/>
        <v>#N/A</v>
      </c>
      <c r="N538">
        <f t="shared" si="76"/>
        <v>1</v>
      </c>
      <c r="O538">
        <f t="shared" si="77"/>
        <v>1</v>
      </c>
    </row>
    <row r="539" spans="1:15" x14ac:dyDescent="0.3">
      <c r="A539">
        <v>629</v>
      </c>
      <c r="B539">
        <v>0.22473830378124332</v>
      </c>
      <c r="C539">
        <v>0.72826319162572095</v>
      </c>
      <c r="D539" s="4">
        <f>-LN(B539)/F$3</f>
        <v>0.62200777000100649</v>
      </c>
      <c r="E539" s="4">
        <f t="shared" si="70"/>
        <v>0.20833333333333334</v>
      </c>
      <c r="F539" s="8">
        <v>3</v>
      </c>
      <c r="G539" s="4">
        <v>156.42354193029618</v>
      </c>
      <c r="H539" s="4">
        <f>IF(G539&gt;MAX(I$8:I538),G539,MAX(I$8:I538))</f>
        <v>157.3162634220038</v>
      </c>
      <c r="I539" s="4">
        <f t="shared" si="71"/>
        <v>157.52459675533714</v>
      </c>
      <c r="J539" s="4">
        <f t="shared" si="72"/>
        <v>0.8927214917076185</v>
      </c>
      <c r="K539" s="4">
        <f t="shared" si="73"/>
        <v>0.20833333333334281</v>
      </c>
      <c r="L539" t="e">
        <f t="shared" si="74"/>
        <v>#N/A</v>
      </c>
      <c r="M539" t="e">
        <f t="shared" si="75"/>
        <v>#N/A</v>
      </c>
      <c r="N539">
        <f t="shared" si="76"/>
        <v>1</v>
      </c>
      <c r="O539">
        <f t="shared" si="77"/>
        <v>1</v>
      </c>
    </row>
    <row r="540" spans="1:15" x14ac:dyDescent="0.3">
      <c r="A540">
        <v>630</v>
      </c>
      <c r="B540">
        <v>0.92172002319406721</v>
      </c>
      <c r="C540">
        <v>0.32734153263954591</v>
      </c>
      <c r="D540" s="4">
        <f>-LN(B540)/F$3</f>
        <v>3.3964068341520597E-2</v>
      </c>
      <c r="E540" s="4">
        <f t="shared" si="70"/>
        <v>0.20833333333333334</v>
      </c>
      <c r="F540" s="8">
        <v>3</v>
      </c>
      <c r="G540" s="4">
        <v>156.45750599863771</v>
      </c>
      <c r="H540" s="4">
        <f>IF(G540&gt;MAX(I$8:I539),G540,MAX(I$8:I539))</f>
        <v>157.52459675533714</v>
      </c>
      <c r="I540" s="4">
        <f t="shared" si="71"/>
        <v>157.73293008867049</v>
      </c>
      <c r="J540" s="4">
        <f t="shared" si="72"/>
        <v>1.0670907566994288</v>
      </c>
      <c r="K540" s="4">
        <f t="shared" si="73"/>
        <v>0.20833333333334281</v>
      </c>
      <c r="L540" t="e">
        <f t="shared" si="74"/>
        <v>#N/A</v>
      </c>
      <c r="M540" t="e">
        <f t="shared" si="75"/>
        <v>#N/A</v>
      </c>
      <c r="N540">
        <f t="shared" si="76"/>
        <v>1</v>
      </c>
      <c r="O540">
        <f t="shared" si="77"/>
        <v>1</v>
      </c>
    </row>
    <row r="541" spans="1:15" x14ac:dyDescent="0.3">
      <c r="A541">
        <v>174</v>
      </c>
      <c r="B541">
        <v>0.27744376964629047</v>
      </c>
      <c r="C541">
        <v>0.61238441114535969</v>
      </c>
      <c r="D541" s="4">
        <f>-LN(B541)/F$3</f>
        <v>0.53422374926396909</v>
      </c>
      <c r="E541" s="4">
        <f t="shared" si="70"/>
        <v>0.20833333333333334</v>
      </c>
      <c r="F541" s="8">
        <v>2</v>
      </c>
      <c r="G541" s="4">
        <v>156.50037807123815</v>
      </c>
      <c r="H541" s="4">
        <f>IF(G541&gt;MAX(I$8:I540),G541,MAX(I$8:I540))</f>
        <v>157.73293008867049</v>
      </c>
      <c r="I541" s="4">
        <f t="shared" si="71"/>
        <v>157.94126342200383</v>
      </c>
      <c r="J541" s="4">
        <f t="shared" si="72"/>
        <v>1.2325520174323401</v>
      </c>
      <c r="K541" s="4">
        <f t="shared" si="73"/>
        <v>0.20833333333334281</v>
      </c>
      <c r="L541" t="e">
        <f t="shared" si="74"/>
        <v>#N/A</v>
      </c>
      <c r="M541" t="e">
        <f t="shared" si="75"/>
        <v>#N/A</v>
      </c>
      <c r="N541">
        <f t="shared" si="76"/>
        <v>1</v>
      </c>
      <c r="O541">
        <f t="shared" si="77"/>
        <v>1</v>
      </c>
    </row>
    <row r="542" spans="1:15" x14ac:dyDescent="0.3">
      <c r="A542">
        <v>631</v>
      </c>
      <c r="B542">
        <v>0.38410596026490068</v>
      </c>
      <c r="C542">
        <v>0.7695852534562212</v>
      </c>
      <c r="D542" s="4">
        <f>-LN(B542)/F$3</f>
        <v>0.39868201094521044</v>
      </c>
      <c r="E542" s="4">
        <f t="shared" si="70"/>
        <v>0.20833333333333334</v>
      </c>
      <c r="F542" s="8">
        <v>3</v>
      </c>
      <c r="G542" s="4">
        <v>156.85618800958292</v>
      </c>
      <c r="H542" s="4">
        <f>IF(G542&gt;MAX(I$8:I541),G542,MAX(I$8:I541))</f>
        <v>157.94126342200383</v>
      </c>
      <c r="I542" s="4">
        <f t="shared" si="71"/>
        <v>158.14959675533717</v>
      </c>
      <c r="J542" s="4">
        <f t="shared" si="72"/>
        <v>1.0850754124209061</v>
      </c>
      <c r="K542" s="4">
        <f t="shared" si="73"/>
        <v>0.20833333333334281</v>
      </c>
      <c r="L542" t="e">
        <f t="shared" si="74"/>
        <v>#N/A</v>
      </c>
      <c r="M542" t="e">
        <f t="shared" si="75"/>
        <v>#N/A</v>
      </c>
      <c r="N542">
        <f t="shared" si="76"/>
        <v>1</v>
      </c>
      <c r="O542">
        <f t="shared" si="77"/>
        <v>1</v>
      </c>
    </row>
    <row r="543" spans="1:15" x14ac:dyDescent="0.3">
      <c r="A543">
        <v>175</v>
      </c>
      <c r="B543">
        <v>0.31373027741325116</v>
      </c>
      <c r="C543">
        <v>0.25247962889492476</v>
      </c>
      <c r="D543" s="4">
        <f>-LN(B543)/F$3</f>
        <v>0.48300902139426155</v>
      </c>
      <c r="E543" s="4">
        <f t="shared" si="70"/>
        <v>0.20833333333333334</v>
      </c>
      <c r="F543" s="8">
        <v>2</v>
      </c>
      <c r="G543" s="4">
        <v>156.9833870926324</v>
      </c>
      <c r="H543" s="4">
        <f>IF(G543&gt;MAX(I$8:I542),G543,MAX(I$8:I542))</f>
        <v>158.14959675533717</v>
      </c>
      <c r="I543" s="4">
        <f t="shared" si="71"/>
        <v>158.35793008867051</v>
      </c>
      <c r="J543" s="4">
        <f t="shared" si="72"/>
        <v>1.1662096627047731</v>
      </c>
      <c r="K543" s="4">
        <f t="shared" si="73"/>
        <v>0.20833333333334281</v>
      </c>
      <c r="L543" t="e">
        <f t="shared" si="74"/>
        <v>#N/A</v>
      </c>
      <c r="M543" t="e">
        <f t="shared" si="75"/>
        <v>#N/A</v>
      </c>
      <c r="N543">
        <f t="shared" si="76"/>
        <v>1</v>
      </c>
      <c r="O543">
        <f t="shared" si="77"/>
        <v>1</v>
      </c>
    </row>
    <row r="544" spans="1:15" x14ac:dyDescent="0.3">
      <c r="A544">
        <v>632</v>
      </c>
      <c r="B544">
        <v>0.38926358836634417</v>
      </c>
      <c r="C544">
        <v>0.8724021118808557</v>
      </c>
      <c r="D544" s="4">
        <f>-LN(B544)/F$3</f>
        <v>0.39312439990811343</v>
      </c>
      <c r="E544" s="4">
        <f t="shared" si="70"/>
        <v>0.20833333333333334</v>
      </c>
      <c r="F544" s="8">
        <v>3</v>
      </c>
      <c r="G544" s="4">
        <v>157.24931240949104</v>
      </c>
      <c r="H544" s="4">
        <f>IF(G544&gt;MAX(I$8:I543),G544,MAX(I$8:I543))</f>
        <v>158.35793008867051</v>
      </c>
      <c r="I544" s="4">
        <f t="shared" si="71"/>
        <v>158.56626342200386</v>
      </c>
      <c r="J544" s="4">
        <f t="shared" si="72"/>
        <v>1.1086176791794742</v>
      </c>
      <c r="K544" s="4">
        <f t="shared" si="73"/>
        <v>0.20833333333334281</v>
      </c>
      <c r="L544" t="e">
        <f t="shared" si="74"/>
        <v>#N/A</v>
      </c>
      <c r="M544" t="e">
        <f t="shared" si="75"/>
        <v>#N/A</v>
      </c>
      <c r="N544">
        <f t="shared" si="76"/>
        <v>1</v>
      </c>
      <c r="O544">
        <f t="shared" si="77"/>
        <v>1</v>
      </c>
    </row>
    <row r="545" spans="1:15" x14ac:dyDescent="0.3">
      <c r="A545">
        <v>176</v>
      </c>
      <c r="B545">
        <v>0.34031189916684468</v>
      </c>
      <c r="C545">
        <v>0.65587328714865567</v>
      </c>
      <c r="D545" s="4">
        <f>-LN(B545)/F$3</f>
        <v>0.44912197141250926</v>
      </c>
      <c r="E545" s="4">
        <f t="shared" si="70"/>
        <v>0.20833333333333334</v>
      </c>
      <c r="F545" s="8">
        <v>2</v>
      </c>
      <c r="G545" s="4">
        <v>157.43250906404489</v>
      </c>
      <c r="H545" s="4">
        <f>IF(G545&gt;MAX(I$8:I544),G545,MAX(I$8:I544))</f>
        <v>158.56626342200386</v>
      </c>
      <c r="I545" s="4">
        <f t="shared" si="71"/>
        <v>158.7745967553372</v>
      </c>
      <c r="J545" s="4">
        <f t="shared" si="72"/>
        <v>1.1337543579589635</v>
      </c>
      <c r="K545" s="4">
        <f t="shared" si="73"/>
        <v>0.20833333333334281</v>
      </c>
      <c r="L545" t="e">
        <f t="shared" si="74"/>
        <v>#N/A</v>
      </c>
      <c r="M545" t="e">
        <f t="shared" si="75"/>
        <v>#N/A</v>
      </c>
      <c r="N545">
        <f t="shared" si="76"/>
        <v>1</v>
      </c>
      <c r="O545">
        <f t="shared" si="77"/>
        <v>1</v>
      </c>
    </row>
    <row r="546" spans="1:15" x14ac:dyDescent="0.3">
      <c r="A546">
        <v>633</v>
      </c>
      <c r="B546">
        <v>0.53987243263039031</v>
      </c>
      <c r="C546">
        <v>0.33176671651356548</v>
      </c>
      <c r="D546" s="4">
        <f>-LN(B546)/F$3</f>
        <v>0.25684266800064709</v>
      </c>
      <c r="E546" s="4">
        <f t="shared" si="70"/>
        <v>0.20833333333333334</v>
      </c>
      <c r="F546" s="8">
        <v>3</v>
      </c>
      <c r="G546" s="4">
        <v>157.50615507749168</v>
      </c>
      <c r="H546" s="4">
        <f>IF(G546&gt;MAX(I$8:I545),G546,MAX(I$8:I545))</f>
        <v>158.7745967553372</v>
      </c>
      <c r="I546" s="4">
        <f t="shared" si="71"/>
        <v>158.98293008867054</v>
      </c>
      <c r="J546" s="4">
        <f t="shared" si="72"/>
        <v>1.2684416778455159</v>
      </c>
      <c r="K546" s="4">
        <f t="shared" si="73"/>
        <v>0.20833333333334281</v>
      </c>
      <c r="L546" t="e">
        <f t="shared" si="74"/>
        <v>#N/A</v>
      </c>
      <c r="M546" t="e">
        <f t="shared" si="75"/>
        <v>#N/A</v>
      </c>
      <c r="N546">
        <f t="shared" si="76"/>
        <v>1</v>
      </c>
      <c r="O546">
        <f t="shared" si="77"/>
        <v>1</v>
      </c>
    </row>
    <row r="547" spans="1:15" x14ac:dyDescent="0.3">
      <c r="A547">
        <v>177</v>
      </c>
      <c r="B547">
        <v>0.27573473311563462</v>
      </c>
      <c r="C547">
        <v>0.54628131962034976</v>
      </c>
      <c r="D547" s="4">
        <f>-LN(B547)/F$3</f>
        <v>0.53679832805377292</v>
      </c>
      <c r="E547" s="4">
        <f t="shared" si="70"/>
        <v>0.20833333333333334</v>
      </c>
      <c r="F547" s="8">
        <v>2</v>
      </c>
      <c r="G547" s="4">
        <v>157.96930739209867</v>
      </c>
      <c r="H547" s="4">
        <f>IF(G547&gt;MAX(I$8:I546),G547,MAX(I$8:I546))</f>
        <v>158.98293008867054</v>
      </c>
      <c r="I547" s="4">
        <f t="shared" si="71"/>
        <v>159.19126342200389</v>
      </c>
      <c r="J547" s="4">
        <f t="shared" si="72"/>
        <v>1.013622696571872</v>
      </c>
      <c r="K547" s="4">
        <f t="shared" si="73"/>
        <v>0.20833333333334281</v>
      </c>
      <c r="L547" t="e">
        <f t="shared" si="74"/>
        <v>#N/A</v>
      </c>
      <c r="M547" t="e">
        <f t="shared" si="75"/>
        <v>#N/A</v>
      </c>
      <c r="N547">
        <f t="shared" si="76"/>
        <v>1</v>
      </c>
      <c r="O547">
        <f t="shared" si="77"/>
        <v>1</v>
      </c>
    </row>
    <row r="548" spans="1:15" x14ac:dyDescent="0.3">
      <c r="A548">
        <v>178</v>
      </c>
      <c r="B548">
        <v>0.65974913785210731</v>
      </c>
      <c r="C548">
        <v>0.8580584124271371</v>
      </c>
      <c r="D548" s="4">
        <f>-LN(B548)/F$3</f>
        <v>0.17328983765801484</v>
      </c>
      <c r="E548" s="4">
        <f t="shared" si="70"/>
        <v>0.20833333333333334</v>
      </c>
      <c r="F548" s="8">
        <v>2</v>
      </c>
      <c r="G548" s="4">
        <v>158.14259722975669</v>
      </c>
      <c r="H548" s="4">
        <f>IF(G548&gt;MAX(I$8:I547),G548,MAX(I$8:I547))</f>
        <v>159.19126342200389</v>
      </c>
      <c r="I548" s="4">
        <f t="shared" si="71"/>
        <v>159.39959675533723</v>
      </c>
      <c r="J548" s="4">
        <f t="shared" si="72"/>
        <v>1.0486661922471967</v>
      </c>
      <c r="K548" s="4">
        <f t="shared" si="73"/>
        <v>0.20833333333334281</v>
      </c>
      <c r="L548" t="e">
        <f t="shared" si="74"/>
        <v>#N/A</v>
      </c>
      <c r="M548" t="e">
        <f t="shared" si="75"/>
        <v>#N/A</v>
      </c>
      <c r="N548">
        <f t="shared" si="76"/>
        <v>1</v>
      </c>
      <c r="O548">
        <f t="shared" si="77"/>
        <v>1</v>
      </c>
    </row>
    <row r="549" spans="1:15" x14ac:dyDescent="0.3">
      <c r="A549">
        <v>179</v>
      </c>
      <c r="B549">
        <v>0.72939237647633293</v>
      </c>
      <c r="C549">
        <v>0.61958677938169504</v>
      </c>
      <c r="D549" s="4">
        <f>-LN(B549)/F$3</f>
        <v>0.13147643851490909</v>
      </c>
      <c r="E549" s="4">
        <f t="shared" si="70"/>
        <v>0.20833333333333334</v>
      </c>
      <c r="F549" s="8">
        <v>2</v>
      </c>
      <c r="G549" s="4">
        <v>158.2740736682716</v>
      </c>
      <c r="H549" s="4">
        <f>IF(G549&gt;MAX(I$8:I548),G549,MAX(I$8:I548))</f>
        <v>159.39959675533723</v>
      </c>
      <c r="I549" s="4">
        <f t="shared" si="71"/>
        <v>159.60793008867057</v>
      </c>
      <c r="J549" s="4">
        <f t="shared" si="72"/>
        <v>1.1255230870656305</v>
      </c>
      <c r="K549" s="4">
        <f t="shared" si="73"/>
        <v>0.20833333333334281</v>
      </c>
      <c r="L549" t="e">
        <f t="shared" si="74"/>
        <v>#N/A</v>
      </c>
      <c r="M549" t="e">
        <f t="shared" si="75"/>
        <v>#N/A</v>
      </c>
      <c r="N549">
        <f t="shared" si="76"/>
        <v>1</v>
      </c>
      <c r="O549">
        <f t="shared" si="77"/>
        <v>1</v>
      </c>
    </row>
    <row r="550" spans="1:15" x14ac:dyDescent="0.3">
      <c r="A550">
        <v>180</v>
      </c>
      <c r="B550">
        <v>0.97796563615832999</v>
      </c>
      <c r="C550">
        <v>0.80657368694112974</v>
      </c>
      <c r="D550" s="4">
        <f>-LN(B550)/F$3</f>
        <v>9.2836443404402929E-3</v>
      </c>
      <c r="E550" s="4">
        <f t="shared" si="70"/>
        <v>0.20833333333333334</v>
      </c>
      <c r="F550" s="8">
        <v>2</v>
      </c>
      <c r="G550" s="4">
        <v>158.28335731261203</v>
      </c>
      <c r="H550" s="4">
        <f>IF(G550&gt;MAX(I$8:I549),G550,MAX(I$8:I549))</f>
        <v>159.60793008867057</v>
      </c>
      <c r="I550" s="4">
        <f t="shared" si="71"/>
        <v>159.81626342200391</v>
      </c>
      <c r="J550" s="4">
        <f t="shared" si="72"/>
        <v>1.3245727760585453</v>
      </c>
      <c r="K550" s="4">
        <f t="shared" si="73"/>
        <v>0.20833333333334281</v>
      </c>
      <c r="L550" t="e">
        <f t="shared" si="74"/>
        <v>#N/A</v>
      </c>
      <c r="M550" t="e">
        <f t="shared" si="75"/>
        <v>#N/A</v>
      </c>
      <c r="N550">
        <f t="shared" si="76"/>
        <v>1</v>
      </c>
      <c r="O550">
        <f t="shared" si="77"/>
        <v>1</v>
      </c>
    </row>
    <row r="551" spans="1:15" x14ac:dyDescent="0.3">
      <c r="A551">
        <v>181</v>
      </c>
      <c r="B551">
        <v>0.99206518753624073</v>
      </c>
      <c r="C551">
        <v>0.64491714224677266</v>
      </c>
      <c r="D551" s="4">
        <f>-LN(B551)/F$3</f>
        <v>3.3193585892110902E-3</v>
      </c>
      <c r="E551" s="4">
        <f t="shared" si="70"/>
        <v>0.20833333333333334</v>
      </c>
      <c r="F551" s="8">
        <v>2</v>
      </c>
      <c r="G551" s="4">
        <v>158.28667667120123</v>
      </c>
      <c r="H551" s="4">
        <f>IF(G551&gt;MAX(I$8:I550),G551,MAX(I$8:I550))</f>
        <v>159.81626342200391</v>
      </c>
      <c r="I551" s="4">
        <f t="shared" si="71"/>
        <v>160.02459675533726</v>
      </c>
      <c r="J551" s="4">
        <f t="shared" si="72"/>
        <v>1.5295867508026788</v>
      </c>
      <c r="K551" s="4">
        <f t="shared" si="73"/>
        <v>0.20833333333334281</v>
      </c>
      <c r="L551" t="e">
        <f t="shared" si="74"/>
        <v>#N/A</v>
      </c>
      <c r="M551" t="e">
        <f t="shared" si="75"/>
        <v>#N/A</v>
      </c>
      <c r="N551">
        <f t="shared" si="76"/>
        <v>1</v>
      </c>
      <c r="O551">
        <f t="shared" si="77"/>
        <v>1</v>
      </c>
    </row>
    <row r="552" spans="1:15" x14ac:dyDescent="0.3">
      <c r="A552">
        <v>182</v>
      </c>
      <c r="B552">
        <v>0.77340006714072085</v>
      </c>
      <c r="C552">
        <v>0.99014252143925285</v>
      </c>
      <c r="D552" s="4">
        <f>-LN(B552)/F$3</f>
        <v>0.10706617208188762</v>
      </c>
      <c r="E552" s="4">
        <f t="shared" si="70"/>
        <v>0.20833333333333334</v>
      </c>
      <c r="F552" s="8">
        <v>2</v>
      </c>
      <c r="G552" s="4">
        <v>158.39374284328312</v>
      </c>
      <c r="H552" s="4">
        <f>IF(G552&gt;MAX(I$8:I551),G552,MAX(I$8:I551))</f>
        <v>160.02459675533726</v>
      </c>
      <c r="I552" s="4">
        <f t="shared" si="71"/>
        <v>160.2329300886706</v>
      </c>
      <c r="J552" s="4">
        <f t="shared" si="72"/>
        <v>1.6308539120541354</v>
      </c>
      <c r="K552" s="4">
        <f t="shared" si="73"/>
        <v>0.20833333333334281</v>
      </c>
      <c r="L552" t="e">
        <f t="shared" si="74"/>
        <v>#N/A</v>
      </c>
      <c r="M552" t="e">
        <f t="shared" si="75"/>
        <v>#N/A</v>
      </c>
      <c r="N552">
        <f t="shared" si="76"/>
        <v>1</v>
      </c>
      <c r="O552">
        <f t="shared" si="77"/>
        <v>1</v>
      </c>
    </row>
    <row r="553" spans="1:15" x14ac:dyDescent="0.3">
      <c r="A553">
        <v>634</v>
      </c>
      <c r="B553">
        <v>6.0121463667714467E-2</v>
      </c>
      <c r="C553">
        <v>0.98168889431440165</v>
      </c>
      <c r="D553" s="4">
        <f>-LN(B553)/F$3</f>
        <v>1.171411820259729</v>
      </c>
      <c r="E553" s="4">
        <f t="shared" si="70"/>
        <v>0.20833333333333334</v>
      </c>
      <c r="F553" s="8">
        <v>3</v>
      </c>
      <c r="G553" s="4">
        <v>158.6775668977514</v>
      </c>
      <c r="H553" s="4">
        <f>IF(G553&gt;MAX(I$8:I552),G553,MAX(I$8:I552))</f>
        <v>160.2329300886706</v>
      </c>
      <c r="I553" s="4">
        <f t="shared" si="71"/>
        <v>160.44126342200394</v>
      </c>
      <c r="J553" s="4">
        <f t="shared" si="72"/>
        <v>1.5553631909191949</v>
      </c>
      <c r="K553" s="4">
        <f t="shared" si="73"/>
        <v>0.20833333333334281</v>
      </c>
      <c r="L553" t="e">
        <f t="shared" si="74"/>
        <v>#N/A</v>
      </c>
      <c r="M553" t="e">
        <f t="shared" si="75"/>
        <v>#N/A</v>
      </c>
      <c r="N553">
        <f t="shared" si="76"/>
        <v>1</v>
      </c>
      <c r="O553">
        <f t="shared" si="77"/>
        <v>1</v>
      </c>
    </row>
    <row r="554" spans="1:15" x14ac:dyDescent="0.3">
      <c r="A554">
        <v>635</v>
      </c>
      <c r="B554">
        <v>0.67253639332255011</v>
      </c>
      <c r="C554">
        <v>0.45304727317117832</v>
      </c>
      <c r="D554" s="4">
        <f>-LN(B554)/F$3</f>
        <v>0.16529127187734477</v>
      </c>
      <c r="E554" s="4">
        <f t="shared" si="70"/>
        <v>0.20833333333333334</v>
      </c>
      <c r="F554" s="8">
        <v>3</v>
      </c>
      <c r="G554" s="4">
        <v>158.84285816962876</v>
      </c>
      <c r="H554" s="4">
        <f>IF(G554&gt;MAX(I$8:I553),G554,MAX(I$8:I553))</f>
        <v>160.44126342200394</v>
      </c>
      <c r="I554" s="4">
        <f t="shared" si="71"/>
        <v>160.64959675533729</v>
      </c>
      <c r="J554" s="4">
        <f t="shared" si="72"/>
        <v>1.598405252375187</v>
      </c>
      <c r="K554" s="4">
        <f t="shared" si="73"/>
        <v>0.20833333333334281</v>
      </c>
      <c r="L554" t="e">
        <f t="shared" si="74"/>
        <v>#N/A</v>
      </c>
      <c r="M554" t="e">
        <f t="shared" si="75"/>
        <v>#N/A</v>
      </c>
      <c r="N554">
        <f t="shared" si="76"/>
        <v>1</v>
      </c>
      <c r="O554">
        <f t="shared" si="77"/>
        <v>1</v>
      </c>
    </row>
    <row r="555" spans="1:15" x14ac:dyDescent="0.3">
      <c r="A555">
        <v>37</v>
      </c>
      <c r="B555">
        <v>0.35578478347117526</v>
      </c>
      <c r="C555">
        <v>0.97909482100894196</v>
      </c>
      <c r="D555" s="4">
        <f>-LN(B555)/B$3</f>
        <v>4.30595529895787</v>
      </c>
      <c r="E555" s="4">
        <f t="shared" si="70"/>
        <v>0.20833333333333334</v>
      </c>
      <c r="F555" s="8">
        <v>1</v>
      </c>
      <c r="G555" s="4">
        <v>159.05177368182623</v>
      </c>
      <c r="H555" s="4">
        <f>IF(G555&gt;MAX(I$8:I554),G555,MAX(I$8:I554))</f>
        <v>160.64959675533729</v>
      </c>
      <c r="I555" s="4">
        <f t="shared" si="71"/>
        <v>160.85793008867063</v>
      </c>
      <c r="J555" s="4">
        <f t="shared" si="72"/>
        <v>1.5978230735110515</v>
      </c>
      <c r="K555" s="4">
        <f t="shared" si="73"/>
        <v>0.20833333333334281</v>
      </c>
      <c r="L555" t="e">
        <f t="shared" si="74"/>
        <v>#N/A</v>
      </c>
      <c r="M555" t="e">
        <f t="shared" si="75"/>
        <v>#N/A</v>
      </c>
      <c r="N555">
        <f t="shared" si="76"/>
        <v>1</v>
      </c>
      <c r="O555">
        <f t="shared" si="77"/>
        <v>1</v>
      </c>
    </row>
    <row r="556" spans="1:15" x14ac:dyDescent="0.3">
      <c r="A556">
        <v>636</v>
      </c>
      <c r="B556">
        <v>0.54768517105624559</v>
      </c>
      <c r="C556">
        <v>0.75954466383861807</v>
      </c>
      <c r="D556" s="4">
        <f>-LN(B556)/F$3</f>
        <v>0.25085610937390873</v>
      </c>
      <c r="E556" s="4">
        <f t="shared" si="70"/>
        <v>0.20833333333333334</v>
      </c>
      <c r="F556" s="8">
        <v>3</v>
      </c>
      <c r="G556" s="4">
        <v>159.09371427900265</v>
      </c>
      <c r="H556" s="4">
        <f>IF(G556&gt;MAX(I$8:I555),G556,MAX(I$8:I555))</f>
        <v>160.85793008867063</v>
      </c>
      <c r="I556" s="4">
        <f t="shared" si="71"/>
        <v>161.06626342200397</v>
      </c>
      <c r="J556" s="4">
        <f t="shared" si="72"/>
        <v>1.7642158096679736</v>
      </c>
      <c r="K556" s="4">
        <f t="shared" si="73"/>
        <v>0.20833333333334281</v>
      </c>
      <c r="L556" t="e">
        <f t="shared" si="74"/>
        <v>#N/A</v>
      </c>
      <c r="M556" t="e">
        <f t="shared" si="75"/>
        <v>#N/A</v>
      </c>
      <c r="N556">
        <f t="shared" si="76"/>
        <v>1</v>
      </c>
      <c r="O556">
        <f t="shared" si="77"/>
        <v>1</v>
      </c>
    </row>
    <row r="557" spans="1:15" x14ac:dyDescent="0.3">
      <c r="A557">
        <v>183</v>
      </c>
      <c r="B557">
        <v>0.14947965941343425</v>
      </c>
      <c r="C557">
        <v>0.69927060762352367</v>
      </c>
      <c r="D557" s="4">
        <f>-LN(B557)/F$3</f>
        <v>0.79191456368469626</v>
      </c>
      <c r="E557" s="4">
        <f t="shared" si="70"/>
        <v>0.20833333333333334</v>
      </c>
      <c r="F557" s="8">
        <v>2</v>
      </c>
      <c r="G557" s="4">
        <v>159.18565740696781</v>
      </c>
      <c r="H557" s="4">
        <f>IF(G557&gt;MAX(I$8:I556),G557,MAX(I$8:I556))</f>
        <v>161.06626342200397</v>
      </c>
      <c r="I557" s="4">
        <f t="shared" si="71"/>
        <v>161.27459675533731</v>
      </c>
      <c r="J557" s="4">
        <f t="shared" si="72"/>
        <v>1.8806060150361645</v>
      </c>
      <c r="K557" s="4">
        <f t="shared" si="73"/>
        <v>0.20833333333334281</v>
      </c>
      <c r="L557" t="e">
        <f t="shared" si="74"/>
        <v>#N/A</v>
      </c>
      <c r="M557" t="e">
        <f t="shared" si="75"/>
        <v>#N/A</v>
      </c>
      <c r="N557">
        <f t="shared" si="76"/>
        <v>1</v>
      </c>
      <c r="O557">
        <f t="shared" si="77"/>
        <v>1</v>
      </c>
    </row>
    <row r="558" spans="1:15" x14ac:dyDescent="0.3">
      <c r="A558">
        <v>184</v>
      </c>
      <c r="B558">
        <v>0.78801843317972353</v>
      </c>
      <c r="C558">
        <v>0.8604998931852168</v>
      </c>
      <c r="D558" s="4">
        <f>-LN(B558)/F$3</f>
        <v>9.9264082099083203E-2</v>
      </c>
      <c r="E558" s="4">
        <f t="shared" si="70"/>
        <v>0.20833333333333334</v>
      </c>
      <c r="F558" s="8">
        <v>2</v>
      </c>
      <c r="G558" s="4">
        <v>159.2849214890669</v>
      </c>
      <c r="H558" s="4">
        <f>IF(G558&gt;MAX(I$8:I557),G558,MAX(I$8:I557))</f>
        <v>161.27459675533731</v>
      </c>
      <c r="I558" s="4">
        <f t="shared" si="71"/>
        <v>161.48293008867066</v>
      </c>
      <c r="J558" s="4">
        <f t="shared" si="72"/>
        <v>1.9896752662704102</v>
      </c>
      <c r="K558" s="4">
        <f t="shared" si="73"/>
        <v>0.20833333333334281</v>
      </c>
      <c r="L558" t="e">
        <f t="shared" si="74"/>
        <v>#N/A</v>
      </c>
      <c r="M558" t="e">
        <f t="shared" si="75"/>
        <v>#N/A</v>
      </c>
      <c r="N558">
        <f t="shared" si="76"/>
        <v>1</v>
      </c>
      <c r="O558">
        <f t="shared" si="77"/>
        <v>1</v>
      </c>
    </row>
    <row r="559" spans="1:15" x14ac:dyDescent="0.3">
      <c r="A559">
        <v>637</v>
      </c>
      <c r="B559">
        <v>0.58946501052888578</v>
      </c>
      <c r="C559">
        <v>0.22663045136875515</v>
      </c>
      <c r="D559" s="4">
        <f>-LN(B559)/F$3</f>
        <v>0.22022496468958427</v>
      </c>
      <c r="E559" s="4">
        <f t="shared" si="70"/>
        <v>0.20833333333333334</v>
      </c>
      <c r="F559" s="8">
        <v>3</v>
      </c>
      <c r="G559" s="4">
        <v>159.31393924369223</v>
      </c>
      <c r="H559" s="4">
        <f>IF(G559&gt;MAX(I$8:I558),G559,MAX(I$8:I558))</f>
        <v>161.48293008867066</v>
      </c>
      <c r="I559" s="4">
        <f t="shared" si="71"/>
        <v>161.691263422004</v>
      </c>
      <c r="J559" s="4">
        <f t="shared" si="72"/>
        <v>2.1689908449784241</v>
      </c>
      <c r="K559" s="4">
        <f t="shared" si="73"/>
        <v>0.20833333333334281</v>
      </c>
      <c r="L559" t="e">
        <f t="shared" si="74"/>
        <v>#N/A</v>
      </c>
      <c r="M559" t="e">
        <f t="shared" si="75"/>
        <v>#N/A</v>
      </c>
      <c r="N559">
        <f t="shared" si="76"/>
        <v>1</v>
      </c>
      <c r="O559">
        <f t="shared" si="77"/>
        <v>1</v>
      </c>
    </row>
    <row r="560" spans="1:15" x14ac:dyDescent="0.3">
      <c r="A560">
        <v>638</v>
      </c>
      <c r="B560">
        <v>0.54969939268166146</v>
      </c>
      <c r="C560">
        <v>0.52049317911313209</v>
      </c>
      <c r="D560" s="4">
        <f>-LN(B560)/F$3</f>
        <v>0.24932654538913399</v>
      </c>
      <c r="E560" s="4">
        <f t="shared" si="70"/>
        <v>0.20833333333333334</v>
      </c>
      <c r="F560" s="8">
        <v>3</v>
      </c>
      <c r="G560" s="4">
        <v>159.56326578908136</v>
      </c>
      <c r="H560" s="4">
        <f>IF(G560&gt;MAX(I$8:I559),G560,MAX(I$8:I559))</f>
        <v>161.691263422004</v>
      </c>
      <c r="I560" s="4">
        <f t="shared" si="71"/>
        <v>161.89959675533734</v>
      </c>
      <c r="J560" s="4">
        <f t="shared" si="72"/>
        <v>2.1279976329226429</v>
      </c>
      <c r="K560" s="4">
        <f t="shared" si="73"/>
        <v>0.20833333333334281</v>
      </c>
      <c r="L560" t="e">
        <f t="shared" si="74"/>
        <v>#N/A</v>
      </c>
      <c r="M560" t="e">
        <f t="shared" si="75"/>
        <v>#N/A</v>
      </c>
      <c r="N560">
        <f t="shared" si="76"/>
        <v>1</v>
      </c>
      <c r="O560">
        <f t="shared" si="77"/>
        <v>1</v>
      </c>
    </row>
    <row r="561" spans="1:15" x14ac:dyDescent="0.3">
      <c r="A561">
        <v>639</v>
      </c>
      <c r="B561">
        <v>0.64995269631031216</v>
      </c>
      <c r="C561">
        <v>0.48860133671071504</v>
      </c>
      <c r="D561" s="4">
        <f>-LN(B561)/F$3</f>
        <v>0.17952320568662014</v>
      </c>
      <c r="E561" s="4">
        <f t="shared" si="70"/>
        <v>0.20833333333333334</v>
      </c>
      <c r="F561" s="8">
        <v>3</v>
      </c>
      <c r="G561" s="4">
        <v>159.74278899476798</v>
      </c>
      <c r="H561" s="4">
        <f>IF(G561&gt;MAX(I$8:I560),G561,MAX(I$8:I560))</f>
        <v>161.89959675533734</v>
      </c>
      <c r="I561" s="4">
        <f t="shared" si="71"/>
        <v>162.10793008867068</v>
      </c>
      <c r="J561" s="4">
        <f t="shared" si="72"/>
        <v>2.1568077605693645</v>
      </c>
      <c r="K561" s="4">
        <f t="shared" si="73"/>
        <v>0.20833333333334281</v>
      </c>
      <c r="L561" t="e">
        <f t="shared" si="74"/>
        <v>#N/A</v>
      </c>
      <c r="M561" t="e">
        <f t="shared" si="75"/>
        <v>#N/A</v>
      </c>
      <c r="N561">
        <f t="shared" si="76"/>
        <v>1</v>
      </c>
      <c r="O561">
        <f t="shared" si="77"/>
        <v>1</v>
      </c>
    </row>
    <row r="562" spans="1:15" x14ac:dyDescent="0.3">
      <c r="A562">
        <v>185</v>
      </c>
      <c r="B562">
        <v>0.29026154362620932</v>
      </c>
      <c r="C562">
        <v>0.44190801721243933</v>
      </c>
      <c r="D562" s="4">
        <f>-LN(B562)/F$3</f>
        <v>0.51540536994708264</v>
      </c>
      <c r="E562" s="4">
        <f t="shared" si="70"/>
        <v>0.20833333333333334</v>
      </c>
      <c r="F562" s="8">
        <v>2</v>
      </c>
      <c r="G562" s="4">
        <v>159.80032685901398</v>
      </c>
      <c r="H562" s="4">
        <f>IF(G562&gt;MAX(I$8:I561),G562,MAX(I$8:I561))</f>
        <v>162.10793008867068</v>
      </c>
      <c r="I562" s="4">
        <f t="shared" si="71"/>
        <v>162.31626342200403</v>
      </c>
      <c r="J562" s="4">
        <f t="shared" si="72"/>
        <v>2.3076032296567064</v>
      </c>
      <c r="K562" s="4">
        <f t="shared" si="73"/>
        <v>0.20833333333334281</v>
      </c>
      <c r="L562" t="e">
        <f t="shared" si="74"/>
        <v>#N/A</v>
      </c>
      <c r="M562" t="e">
        <f t="shared" si="75"/>
        <v>#N/A</v>
      </c>
      <c r="N562">
        <f t="shared" si="76"/>
        <v>1</v>
      </c>
      <c r="O562">
        <f t="shared" si="77"/>
        <v>1</v>
      </c>
    </row>
    <row r="563" spans="1:15" x14ac:dyDescent="0.3">
      <c r="A563">
        <v>186</v>
      </c>
      <c r="B563">
        <v>0.87508774071474349</v>
      </c>
      <c r="C563">
        <v>0.20908230842005676</v>
      </c>
      <c r="D563" s="4">
        <f>-LN(B563)/F$3</f>
        <v>5.5596301062154449E-2</v>
      </c>
      <c r="E563" s="4">
        <f t="shared" si="70"/>
        <v>0.20833333333333334</v>
      </c>
      <c r="F563" s="8">
        <v>2</v>
      </c>
      <c r="G563" s="4">
        <v>159.85592316007614</v>
      </c>
      <c r="H563" s="4">
        <f>IF(G563&gt;MAX(I$8:I562),G563,MAX(I$8:I562))</f>
        <v>162.31626342200403</v>
      </c>
      <c r="I563" s="4">
        <f t="shared" si="71"/>
        <v>162.52459675533737</v>
      </c>
      <c r="J563" s="4">
        <f t="shared" si="72"/>
        <v>2.4603402619278825</v>
      </c>
      <c r="K563" s="4">
        <f t="shared" si="73"/>
        <v>0.20833333333334281</v>
      </c>
      <c r="L563" t="e">
        <f t="shared" si="74"/>
        <v>#N/A</v>
      </c>
      <c r="M563" t="e">
        <f t="shared" si="75"/>
        <v>#N/A</v>
      </c>
      <c r="N563">
        <f t="shared" si="76"/>
        <v>1</v>
      </c>
      <c r="O563">
        <f t="shared" si="77"/>
        <v>1</v>
      </c>
    </row>
    <row r="564" spans="1:15" x14ac:dyDescent="0.3">
      <c r="A564">
        <v>187</v>
      </c>
      <c r="B564">
        <v>0.31040375988036745</v>
      </c>
      <c r="C564">
        <v>0.75380718405713065</v>
      </c>
      <c r="D564" s="4">
        <f>-LN(B564)/F$3</f>
        <v>0.48745057405407821</v>
      </c>
      <c r="E564" s="4">
        <f t="shared" si="70"/>
        <v>0.20833333333333334</v>
      </c>
      <c r="F564" s="8">
        <v>2</v>
      </c>
      <c r="G564" s="4">
        <v>160.34337373413021</v>
      </c>
      <c r="H564" s="4">
        <f>IF(G564&gt;MAX(I$8:I563),G564,MAX(I$8:I563))</f>
        <v>162.52459675533737</v>
      </c>
      <c r="I564" s="4">
        <f t="shared" si="71"/>
        <v>162.73293008867071</v>
      </c>
      <c r="J564" s="4">
        <f t="shared" si="72"/>
        <v>2.1812230212071597</v>
      </c>
      <c r="K564" s="4">
        <f t="shared" si="73"/>
        <v>0.20833333333334281</v>
      </c>
      <c r="L564" t="e">
        <f t="shared" si="74"/>
        <v>#N/A</v>
      </c>
      <c r="M564" t="e">
        <f t="shared" si="75"/>
        <v>#N/A</v>
      </c>
      <c r="N564">
        <f t="shared" si="76"/>
        <v>1</v>
      </c>
      <c r="O564">
        <f t="shared" si="77"/>
        <v>1</v>
      </c>
    </row>
    <row r="565" spans="1:15" x14ac:dyDescent="0.3">
      <c r="A565">
        <v>640</v>
      </c>
      <c r="B565">
        <v>0.19281594286935025</v>
      </c>
      <c r="C565">
        <v>0.73015533921323283</v>
      </c>
      <c r="D565" s="4">
        <f>-LN(B565)/F$3</f>
        <v>0.68584133708056394</v>
      </c>
      <c r="E565" s="4">
        <f t="shared" si="70"/>
        <v>0.20833333333333334</v>
      </c>
      <c r="F565" s="8">
        <v>3</v>
      </c>
      <c r="G565" s="4">
        <v>160.42863033184855</v>
      </c>
      <c r="H565" s="4">
        <f>IF(G565&gt;MAX(I$8:I564),G565,MAX(I$8:I564))</f>
        <v>162.73293008867071</v>
      </c>
      <c r="I565" s="4">
        <f t="shared" si="71"/>
        <v>162.94126342200406</v>
      </c>
      <c r="J565" s="4">
        <f t="shared" si="72"/>
        <v>2.3042997568221608</v>
      </c>
      <c r="K565" s="4">
        <f t="shared" si="73"/>
        <v>0.20833333333334281</v>
      </c>
      <c r="L565" t="e">
        <f t="shared" si="74"/>
        <v>#N/A</v>
      </c>
      <c r="M565" t="e">
        <f t="shared" si="75"/>
        <v>#N/A</v>
      </c>
      <c r="N565">
        <f t="shared" si="76"/>
        <v>1</v>
      </c>
      <c r="O565">
        <f t="shared" si="77"/>
        <v>1</v>
      </c>
    </row>
    <row r="566" spans="1:15" x14ac:dyDescent="0.3">
      <c r="A566">
        <v>38</v>
      </c>
      <c r="B566">
        <v>0.71813104647968995</v>
      </c>
      <c r="C566">
        <v>0.70250556962797939</v>
      </c>
      <c r="D566" s="4">
        <f>-LN(B566)/B$3</f>
        <v>1.3795967108312641</v>
      </c>
      <c r="E566" s="4">
        <f t="shared" si="70"/>
        <v>0.20833333333333334</v>
      </c>
      <c r="F566" s="8">
        <v>1</v>
      </c>
      <c r="G566" s="4">
        <v>160.4313703926575</v>
      </c>
      <c r="H566" s="4">
        <f>IF(G566&gt;MAX(I$8:I565),G566,MAX(I$8:I565))</f>
        <v>162.94126342200406</v>
      </c>
      <c r="I566" s="4">
        <f t="shared" si="71"/>
        <v>163.1495967553374</v>
      </c>
      <c r="J566" s="4">
        <f t="shared" si="72"/>
        <v>2.5098930293465571</v>
      </c>
      <c r="K566" s="4">
        <f t="shared" si="73"/>
        <v>0.20833333333334281</v>
      </c>
      <c r="L566" t="e">
        <f t="shared" si="74"/>
        <v>#N/A</v>
      </c>
      <c r="M566" t="e">
        <f t="shared" si="75"/>
        <v>#N/A</v>
      </c>
      <c r="N566">
        <f t="shared" si="76"/>
        <v>1</v>
      </c>
      <c r="O566">
        <f t="shared" si="77"/>
        <v>1</v>
      </c>
    </row>
    <row r="567" spans="1:15" x14ac:dyDescent="0.3">
      <c r="A567">
        <v>188</v>
      </c>
      <c r="B567">
        <v>0.54228339487899413</v>
      </c>
      <c r="C567">
        <v>0.93972594378490559</v>
      </c>
      <c r="D567" s="4">
        <f>-LN(B567)/F$3</f>
        <v>0.25498606058762879</v>
      </c>
      <c r="E567" s="4">
        <f t="shared" si="70"/>
        <v>0.20833333333333334</v>
      </c>
      <c r="F567" s="8">
        <v>2</v>
      </c>
      <c r="G567" s="4">
        <v>160.59835979471785</v>
      </c>
      <c r="H567" s="4">
        <f>IF(G567&gt;MAX(I$8:I566),G567,MAX(I$8:I566))</f>
        <v>163.1495967553374</v>
      </c>
      <c r="I567" s="4">
        <f t="shared" si="71"/>
        <v>163.35793008867074</v>
      </c>
      <c r="J567" s="4">
        <f t="shared" si="72"/>
        <v>2.5512369606195477</v>
      </c>
      <c r="K567" s="4">
        <f t="shared" si="73"/>
        <v>0.20833333333334281</v>
      </c>
      <c r="L567" t="e">
        <f t="shared" si="74"/>
        <v>#N/A</v>
      </c>
      <c r="M567" t="e">
        <f t="shared" si="75"/>
        <v>#N/A</v>
      </c>
      <c r="N567">
        <f t="shared" si="76"/>
        <v>1</v>
      </c>
      <c r="O567">
        <f t="shared" si="77"/>
        <v>1</v>
      </c>
    </row>
    <row r="568" spans="1:15" x14ac:dyDescent="0.3">
      <c r="A568">
        <v>189</v>
      </c>
      <c r="B568">
        <v>0.41224402600177007</v>
      </c>
      <c r="C568">
        <v>0.34513382366405226</v>
      </c>
      <c r="D568" s="4">
        <f>-LN(B568)/F$3</f>
        <v>0.36922492035413568</v>
      </c>
      <c r="E568" s="4">
        <f t="shared" si="70"/>
        <v>0.20833333333333334</v>
      </c>
      <c r="F568" s="8">
        <v>2</v>
      </c>
      <c r="G568" s="4">
        <v>160.96758471507198</v>
      </c>
      <c r="H568" s="4">
        <f>IF(G568&gt;MAX(I$8:I567),G568,MAX(I$8:I567))</f>
        <v>163.35793008867074</v>
      </c>
      <c r="I568" s="4">
        <f t="shared" si="71"/>
        <v>163.56626342200408</v>
      </c>
      <c r="J568" s="4">
        <f t="shared" si="72"/>
        <v>2.3903453735987625</v>
      </c>
      <c r="K568" s="4">
        <f t="shared" si="73"/>
        <v>0.20833333333334281</v>
      </c>
      <c r="L568" t="e">
        <f t="shared" si="74"/>
        <v>#N/A</v>
      </c>
      <c r="M568" t="e">
        <f t="shared" si="75"/>
        <v>#N/A</v>
      </c>
      <c r="N568">
        <f t="shared" si="76"/>
        <v>1</v>
      </c>
      <c r="O568">
        <f t="shared" si="77"/>
        <v>1</v>
      </c>
    </row>
    <row r="569" spans="1:15" x14ac:dyDescent="0.3">
      <c r="A569">
        <v>641</v>
      </c>
      <c r="B569">
        <v>0.17346720786156805</v>
      </c>
      <c r="C569">
        <v>0.98342844935453355</v>
      </c>
      <c r="D569" s="4">
        <f>-LN(B569)/F$3</f>
        <v>0.72990279214099696</v>
      </c>
      <c r="E569" s="4">
        <f t="shared" si="70"/>
        <v>0.20833333333333334</v>
      </c>
      <c r="F569" s="8">
        <v>3</v>
      </c>
      <c r="G569" s="4">
        <v>161.15853312398954</v>
      </c>
      <c r="H569" s="4">
        <f>IF(G569&gt;MAX(I$8:I568),G569,MAX(I$8:I568))</f>
        <v>163.56626342200408</v>
      </c>
      <c r="I569" s="4">
        <f t="shared" si="71"/>
        <v>163.77459675533743</v>
      </c>
      <c r="J569" s="4">
        <f t="shared" si="72"/>
        <v>2.4077302980145419</v>
      </c>
      <c r="K569" s="4">
        <f t="shared" si="73"/>
        <v>0.20833333333334281</v>
      </c>
      <c r="L569" t="e">
        <f t="shared" si="74"/>
        <v>#N/A</v>
      </c>
      <c r="M569" t="e">
        <f t="shared" si="75"/>
        <v>#N/A</v>
      </c>
      <c r="N569">
        <f t="shared" si="76"/>
        <v>1</v>
      </c>
      <c r="O569">
        <f t="shared" si="77"/>
        <v>1</v>
      </c>
    </row>
    <row r="570" spans="1:15" x14ac:dyDescent="0.3">
      <c r="A570">
        <v>642</v>
      </c>
      <c r="B570">
        <v>0.48329111606189151</v>
      </c>
      <c r="C570">
        <v>0.54316843165379802</v>
      </c>
      <c r="D570" s="4">
        <f>-LN(B570)/F$3</f>
        <v>0.30297336755390114</v>
      </c>
      <c r="E570" s="4">
        <f t="shared" si="70"/>
        <v>0.20833333333333334</v>
      </c>
      <c r="F570" s="8">
        <v>3</v>
      </c>
      <c r="G570" s="4">
        <v>161.46150649154345</v>
      </c>
      <c r="H570" s="4">
        <f>IF(G570&gt;MAX(I$8:I569),G570,MAX(I$8:I569))</f>
        <v>163.77459675533743</v>
      </c>
      <c r="I570" s="4">
        <f t="shared" si="71"/>
        <v>163.98293008867077</v>
      </c>
      <c r="J570" s="4">
        <f t="shared" si="72"/>
        <v>2.3130902637939812</v>
      </c>
      <c r="K570" s="4">
        <f t="shared" si="73"/>
        <v>0.20833333333334281</v>
      </c>
      <c r="L570" t="e">
        <f t="shared" si="74"/>
        <v>#N/A</v>
      </c>
      <c r="M570" t="e">
        <f t="shared" si="75"/>
        <v>#N/A</v>
      </c>
      <c r="N570">
        <f t="shared" si="76"/>
        <v>1</v>
      </c>
      <c r="O570">
        <f t="shared" si="77"/>
        <v>1</v>
      </c>
    </row>
    <row r="571" spans="1:15" x14ac:dyDescent="0.3">
      <c r="A571">
        <v>190</v>
      </c>
      <c r="B571">
        <v>6.7964720603045745E-2</v>
      </c>
      <c r="C571">
        <v>0.46931363872188481</v>
      </c>
      <c r="D571" s="4">
        <f>-LN(B571)/F$3</f>
        <v>1.1203193846241735</v>
      </c>
      <c r="E571" s="4">
        <f t="shared" si="70"/>
        <v>0.20833333333333334</v>
      </c>
      <c r="F571" s="8">
        <v>2</v>
      </c>
      <c r="G571" s="4">
        <v>162.08790409969615</v>
      </c>
      <c r="H571" s="4">
        <f>IF(G571&gt;MAX(I$8:I570),G571,MAX(I$8:I570))</f>
        <v>163.98293008867077</v>
      </c>
      <c r="I571" s="4">
        <f t="shared" si="71"/>
        <v>164.19126342200411</v>
      </c>
      <c r="J571" s="4">
        <f t="shared" si="72"/>
        <v>1.8950259889746235</v>
      </c>
      <c r="K571" s="4">
        <f t="shared" si="73"/>
        <v>0.20833333333334281</v>
      </c>
      <c r="L571" t="e">
        <f t="shared" si="74"/>
        <v>#N/A</v>
      </c>
      <c r="M571" t="e">
        <f t="shared" si="75"/>
        <v>#N/A</v>
      </c>
      <c r="N571">
        <f t="shared" si="76"/>
        <v>1</v>
      </c>
      <c r="O571">
        <f t="shared" si="77"/>
        <v>1</v>
      </c>
    </row>
    <row r="572" spans="1:15" x14ac:dyDescent="0.3">
      <c r="A572">
        <v>191</v>
      </c>
      <c r="B572">
        <v>0.91665395062105171</v>
      </c>
      <c r="C572">
        <v>0.88531144138920259</v>
      </c>
      <c r="D572" s="4">
        <f>-LN(B572)/F$3</f>
        <v>3.6260520473170549E-2</v>
      </c>
      <c r="E572" s="4">
        <f t="shared" si="70"/>
        <v>0.20833333333333334</v>
      </c>
      <c r="F572" s="8">
        <v>2</v>
      </c>
      <c r="G572" s="4">
        <v>162.12416462016932</v>
      </c>
      <c r="H572" s="4">
        <f>IF(G572&gt;MAX(I$8:I571),G572,MAX(I$8:I571))</f>
        <v>164.19126342200411</v>
      </c>
      <c r="I572" s="4">
        <f t="shared" si="71"/>
        <v>164.39959675533746</v>
      </c>
      <c r="J572" s="4">
        <f t="shared" si="72"/>
        <v>2.0670988018347884</v>
      </c>
      <c r="K572" s="4">
        <f t="shared" si="73"/>
        <v>0.20833333333334281</v>
      </c>
      <c r="L572" t="e">
        <f t="shared" si="74"/>
        <v>#N/A</v>
      </c>
      <c r="M572" t="e">
        <f t="shared" si="75"/>
        <v>#N/A</v>
      </c>
      <c r="N572">
        <f t="shared" si="76"/>
        <v>1</v>
      </c>
      <c r="O572">
        <f t="shared" si="77"/>
        <v>1</v>
      </c>
    </row>
    <row r="573" spans="1:15" x14ac:dyDescent="0.3">
      <c r="A573">
        <v>192</v>
      </c>
      <c r="B573">
        <v>0.58467360454115425</v>
      </c>
      <c r="C573">
        <v>0.34171575060274056</v>
      </c>
      <c r="D573" s="4">
        <f>-LN(B573)/F$3</f>
        <v>0.22362563683856118</v>
      </c>
      <c r="E573" s="4">
        <f t="shared" si="70"/>
        <v>0.20833333333333334</v>
      </c>
      <c r="F573" s="8">
        <v>2</v>
      </c>
      <c r="G573" s="4">
        <v>162.34779025700789</v>
      </c>
      <c r="H573" s="4">
        <f>IF(G573&gt;MAX(I$8:I572),G573,MAX(I$8:I572))</f>
        <v>164.39959675533746</v>
      </c>
      <c r="I573" s="4">
        <f t="shared" si="71"/>
        <v>164.6079300886708</v>
      </c>
      <c r="J573" s="4">
        <f t="shared" si="72"/>
        <v>2.0518064983295687</v>
      </c>
      <c r="K573" s="4">
        <f t="shared" si="73"/>
        <v>0.20833333333334281</v>
      </c>
      <c r="L573" t="e">
        <f t="shared" si="74"/>
        <v>#N/A</v>
      </c>
      <c r="M573" t="e">
        <f t="shared" si="75"/>
        <v>#N/A</v>
      </c>
      <c r="N573">
        <f t="shared" si="76"/>
        <v>1</v>
      </c>
      <c r="O573">
        <f t="shared" si="77"/>
        <v>1</v>
      </c>
    </row>
    <row r="574" spans="1:15" x14ac:dyDescent="0.3">
      <c r="A574">
        <v>643</v>
      </c>
      <c r="B574">
        <v>5.9846797082430493E-2</v>
      </c>
      <c r="C574">
        <v>0.64494766075624865</v>
      </c>
      <c r="D574" s="4">
        <f>-LN(B574)/F$3</f>
        <v>1.1733197350662659</v>
      </c>
      <c r="E574" s="4">
        <f t="shared" si="70"/>
        <v>0.20833333333333334</v>
      </c>
      <c r="F574" s="8">
        <v>3</v>
      </c>
      <c r="G574" s="4">
        <v>162.6348262266097</v>
      </c>
      <c r="H574" s="4">
        <f>IF(G574&gt;MAX(I$8:I573),G574,MAX(I$8:I573))</f>
        <v>164.6079300886708</v>
      </c>
      <c r="I574" s="4">
        <f t="shared" si="71"/>
        <v>164.81626342200414</v>
      </c>
      <c r="J574" s="4">
        <f t="shared" si="72"/>
        <v>1.9731038620610946</v>
      </c>
      <c r="K574" s="4">
        <f t="shared" si="73"/>
        <v>0.20833333333334281</v>
      </c>
      <c r="L574" t="e">
        <f t="shared" si="74"/>
        <v>#N/A</v>
      </c>
      <c r="M574" t="e">
        <f t="shared" si="75"/>
        <v>#N/A</v>
      </c>
      <c r="N574">
        <f t="shared" si="76"/>
        <v>1</v>
      </c>
      <c r="O574">
        <f t="shared" si="77"/>
        <v>1</v>
      </c>
    </row>
    <row r="575" spans="1:15" x14ac:dyDescent="0.3">
      <c r="A575">
        <v>193</v>
      </c>
      <c r="B575">
        <v>0.45341349528489028</v>
      </c>
      <c r="C575">
        <v>0.14996795556505021</v>
      </c>
      <c r="D575" s="4">
        <f>-LN(B575)/F$3</f>
        <v>0.32956282363251288</v>
      </c>
      <c r="E575" s="4">
        <f t="shared" si="70"/>
        <v>0.20833333333333334</v>
      </c>
      <c r="F575" s="8">
        <v>2</v>
      </c>
      <c r="G575" s="4">
        <v>162.67735308064039</v>
      </c>
      <c r="H575" s="4">
        <f>IF(G575&gt;MAX(I$8:I574),G575,MAX(I$8:I574))</f>
        <v>164.81626342200414</v>
      </c>
      <c r="I575" s="4">
        <f t="shared" si="71"/>
        <v>165.02459675533748</v>
      </c>
      <c r="J575" s="4">
        <f t="shared" si="72"/>
        <v>2.1389103413637542</v>
      </c>
      <c r="K575" s="4">
        <f t="shared" si="73"/>
        <v>0.20833333333334281</v>
      </c>
      <c r="L575" t="e">
        <f t="shared" si="74"/>
        <v>#N/A</v>
      </c>
      <c r="M575" t="e">
        <f t="shared" si="75"/>
        <v>#N/A</v>
      </c>
      <c r="N575">
        <f t="shared" si="76"/>
        <v>1</v>
      </c>
      <c r="O575">
        <f t="shared" si="77"/>
        <v>1</v>
      </c>
    </row>
    <row r="576" spans="1:15" x14ac:dyDescent="0.3">
      <c r="A576">
        <v>644</v>
      </c>
      <c r="B576">
        <v>0.52851954710531934</v>
      </c>
      <c r="C576">
        <v>0.27735221411786248</v>
      </c>
      <c r="D576" s="4">
        <f>-LN(B576)/F$3</f>
        <v>0.26569812014484895</v>
      </c>
      <c r="E576" s="4">
        <f t="shared" si="70"/>
        <v>0.20833333333333334</v>
      </c>
      <c r="F576" s="8">
        <v>3</v>
      </c>
      <c r="G576" s="4">
        <v>162.90052434675457</v>
      </c>
      <c r="H576" s="4">
        <f>IF(G576&gt;MAX(I$8:I575),G576,MAX(I$8:I575))</f>
        <v>165.02459675533748</v>
      </c>
      <c r="I576" s="4">
        <f t="shared" si="71"/>
        <v>165.23293008867083</v>
      </c>
      <c r="J576" s="4">
        <f t="shared" si="72"/>
        <v>2.1240724085829186</v>
      </c>
      <c r="K576" s="4">
        <f t="shared" si="73"/>
        <v>0.20833333333334281</v>
      </c>
      <c r="L576" t="e">
        <f t="shared" si="74"/>
        <v>#N/A</v>
      </c>
      <c r="M576" t="e">
        <f t="shared" si="75"/>
        <v>#N/A</v>
      </c>
      <c r="N576">
        <f t="shared" si="76"/>
        <v>1</v>
      </c>
      <c r="O576">
        <f t="shared" si="77"/>
        <v>1</v>
      </c>
    </row>
    <row r="577" spans="1:15" x14ac:dyDescent="0.3">
      <c r="A577">
        <v>645</v>
      </c>
      <c r="B577">
        <v>0.87832270271919921</v>
      </c>
      <c r="C577">
        <v>0.22467726676229133</v>
      </c>
      <c r="D577" s="4">
        <f>-LN(B577)/F$3</f>
        <v>5.4058837464177105E-2</v>
      </c>
      <c r="E577" s="4">
        <f t="shared" si="70"/>
        <v>0.20833333333333334</v>
      </c>
      <c r="F577" s="8">
        <v>3</v>
      </c>
      <c r="G577" s="4">
        <v>162.95458318421873</v>
      </c>
      <c r="H577" s="4">
        <f>IF(G577&gt;MAX(I$8:I576),G577,MAX(I$8:I576))</f>
        <v>165.23293008867083</v>
      </c>
      <c r="I577" s="4">
        <f t="shared" si="71"/>
        <v>165.44126342200417</v>
      </c>
      <c r="J577" s="4">
        <f t="shared" si="72"/>
        <v>2.2783469044520928</v>
      </c>
      <c r="K577" s="4">
        <f t="shared" si="73"/>
        <v>0.20833333333334281</v>
      </c>
      <c r="L577" t="e">
        <f t="shared" si="74"/>
        <v>#N/A</v>
      </c>
      <c r="M577" t="e">
        <f t="shared" si="75"/>
        <v>#N/A</v>
      </c>
      <c r="N577">
        <f t="shared" si="76"/>
        <v>1</v>
      </c>
      <c r="O577">
        <f t="shared" si="77"/>
        <v>1</v>
      </c>
    </row>
    <row r="578" spans="1:15" x14ac:dyDescent="0.3">
      <c r="A578">
        <v>194</v>
      </c>
      <c r="B578">
        <v>0.18332468642231514</v>
      </c>
      <c r="C578">
        <v>0.82106997894222844</v>
      </c>
      <c r="D578" s="4">
        <f>-LN(B578)/F$3</f>
        <v>0.706873523127176</v>
      </c>
      <c r="E578" s="4">
        <f t="shared" si="70"/>
        <v>0.20833333333333334</v>
      </c>
      <c r="F578" s="8">
        <v>2</v>
      </c>
      <c r="G578" s="4">
        <v>163.38422660376756</v>
      </c>
      <c r="H578" s="4">
        <f>IF(G578&gt;MAX(I$8:I577),G578,MAX(I$8:I577))</f>
        <v>165.44126342200417</v>
      </c>
      <c r="I578" s="4">
        <f t="shared" si="71"/>
        <v>165.64959675533751</v>
      </c>
      <c r="J578" s="4">
        <f t="shared" si="72"/>
        <v>2.057036818236611</v>
      </c>
      <c r="K578" s="4">
        <f t="shared" si="73"/>
        <v>0.20833333333334281</v>
      </c>
      <c r="L578" t="e">
        <f t="shared" si="74"/>
        <v>#N/A</v>
      </c>
      <c r="M578" t="e">
        <f t="shared" si="75"/>
        <v>#N/A</v>
      </c>
      <c r="N578">
        <f t="shared" si="76"/>
        <v>1</v>
      </c>
      <c r="O578">
        <f t="shared" si="77"/>
        <v>1</v>
      </c>
    </row>
    <row r="579" spans="1:15" x14ac:dyDescent="0.3">
      <c r="A579">
        <v>195</v>
      </c>
      <c r="B579">
        <v>0.62144840845973082</v>
      </c>
      <c r="C579">
        <v>0.13504440443128757</v>
      </c>
      <c r="D579" s="4">
        <f>-LN(B579)/F$3</f>
        <v>0.19820932616869541</v>
      </c>
      <c r="E579" s="4">
        <f t="shared" si="70"/>
        <v>0.20833333333333334</v>
      </c>
      <c r="F579" s="8">
        <v>2</v>
      </c>
      <c r="G579" s="4">
        <v>163.58243592993625</v>
      </c>
      <c r="H579" s="4">
        <f>IF(G579&gt;MAX(I$8:I578),G579,MAX(I$8:I578))</f>
        <v>165.64959675533751</v>
      </c>
      <c r="I579" s="4">
        <f t="shared" si="71"/>
        <v>165.85793008867086</v>
      </c>
      <c r="J579" s="4">
        <f t="shared" si="72"/>
        <v>2.0671608254012597</v>
      </c>
      <c r="K579" s="4">
        <f t="shared" si="73"/>
        <v>0.20833333333334281</v>
      </c>
      <c r="L579" t="e">
        <f t="shared" si="74"/>
        <v>#N/A</v>
      </c>
      <c r="M579" t="e">
        <f t="shared" si="75"/>
        <v>#N/A</v>
      </c>
      <c r="N579">
        <f t="shared" si="76"/>
        <v>1</v>
      </c>
      <c r="O579">
        <f t="shared" si="77"/>
        <v>1</v>
      </c>
    </row>
    <row r="580" spans="1:15" x14ac:dyDescent="0.3">
      <c r="A580">
        <v>39</v>
      </c>
      <c r="B580">
        <v>0.38712729270302437</v>
      </c>
      <c r="C580">
        <v>0.25370036927396467</v>
      </c>
      <c r="D580" s="4">
        <f>-LN(B580)/B$3</f>
        <v>3.9541738263416737</v>
      </c>
      <c r="E580" s="4">
        <f t="shared" si="70"/>
        <v>0.20833333333333334</v>
      </c>
      <c r="F580" s="8">
        <v>1</v>
      </c>
      <c r="G580" s="4">
        <v>164.38554421899917</v>
      </c>
      <c r="H580" s="4">
        <f>IF(G580&gt;MAX(I$8:I579),G580,MAX(I$8:I579))</f>
        <v>165.85793008867086</v>
      </c>
      <c r="I580" s="4">
        <f t="shared" si="71"/>
        <v>166.0662634220042</v>
      </c>
      <c r="J580" s="4">
        <f t="shared" si="72"/>
        <v>1.4723858696716832</v>
      </c>
      <c r="K580" s="4">
        <f t="shared" si="73"/>
        <v>0.20833333333334281</v>
      </c>
      <c r="L580" t="e">
        <f t="shared" si="74"/>
        <v>#N/A</v>
      </c>
      <c r="M580" t="e">
        <f t="shared" si="75"/>
        <v>#N/A</v>
      </c>
      <c r="N580">
        <f t="shared" si="76"/>
        <v>1</v>
      </c>
      <c r="O580">
        <f t="shared" si="77"/>
        <v>1</v>
      </c>
    </row>
    <row r="581" spans="1:15" x14ac:dyDescent="0.3">
      <c r="A581">
        <v>646</v>
      </c>
      <c r="B581">
        <v>8.4841456343272195E-3</v>
      </c>
      <c r="C581">
        <v>0.37589648121585739</v>
      </c>
      <c r="D581" s="4">
        <f>-LN(B581)/F$3</f>
        <v>1.9873150319436448</v>
      </c>
      <c r="E581" s="4">
        <f t="shared" si="70"/>
        <v>0.20833333333333334</v>
      </c>
      <c r="F581" s="8">
        <v>3</v>
      </c>
      <c r="G581" s="4">
        <v>164.94189821616237</v>
      </c>
      <c r="H581" s="4">
        <f>IF(G581&gt;MAX(I$8:I580),G581,MAX(I$8:I580))</f>
        <v>166.0662634220042</v>
      </c>
      <c r="I581" s="4">
        <f t="shared" si="71"/>
        <v>166.27459675533754</v>
      </c>
      <c r="J581" s="4">
        <f t="shared" si="72"/>
        <v>1.1243652058418263</v>
      </c>
      <c r="K581" s="4">
        <f t="shared" si="73"/>
        <v>0.20833333333334281</v>
      </c>
      <c r="L581" t="e">
        <f t="shared" si="74"/>
        <v>#N/A</v>
      </c>
      <c r="M581" t="e">
        <f t="shared" si="75"/>
        <v>#N/A</v>
      </c>
      <c r="N581">
        <f t="shared" si="76"/>
        <v>1</v>
      </c>
      <c r="O581">
        <f t="shared" si="77"/>
        <v>1</v>
      </c>
    </row>
    <row r="582" spans="1:15" x14ac:dyDescent="0.3">
      <c r="A582">
        <v>196</v>
      </c>
      <c r="B582">
        <v>1.467940305795465E-2</v>
      </c>
      <c r="C582">
        <v>0.86700033570360424</v>
      </c>
      <c r="D582" s="4">
        <f>-LN(B582)/F$3</f>
        <v>1.758879133437343</v>
      </c>
      <c r="E582" s="4">
        <f t="shared" si="70"/>
        <v>0.20833333333333334</v>
      </c>
      <c r="F582" s="8">
        <v>2</v>
      </c>
      <c r="G582" s="4">
        <v>165.3413150633736</v>
      </c>
      <c r="H582" s="4">
        <f>IF(G582&gt;MAX(I$8:I581),G582,MAX(I$8:I581))</f>
        <v>166.27459675533754</v>
      </c>
      <c r="I582" s="4">
        <f t="shared" si="71"/>
        <v>166.48293008867088</v>
      </c>
      <c r="J582" s="4">
        <f t="shared" si="72"/>
        <v>0.93328169196394128</v>
      </c>
      <c r="K582" s="4">
        <f t="shared" si="73"/>
        <v>0.20833333333334281</v>
      </c>
      <c r="L582" t="e">
        <f t="shared" si="74"/>
        <v>#N/A</v>
      </c>
      <c r="M582" t="e">
        <f t="shared" si="75"/>
        <v>#N/A</v>
      </c>
      <c r="N582">
        <f t="shared" si="76"/>
        <v>1</v>
      </c>
      <c r="O582">
        <f t="shared" si="77"/>
        <v>1</v>
      </c>
    </row>
    <row r="583" spans="1:15" x14ac:dyDescent="0.3">
      <c r="A583">
        <v>647</v>
      </c>
      <c r="B583">
        <v>0.23902096621601002</v>
      </c>
      <c r="C583">
        <v>0.86202581865901673</v>
      </c>
      <c r="D583" s="4">
        <f>-LN(B583)/F$3</f>
        <v>0.59633500256043237</v>
      </c>
      <c r="E583" s="4">
        <f t="shared" si="70"/>
        <v>0.20833333333333334</v>
      </c>
      <c r="F583" s="8">
        <v>3</v>
      </c>
      <c r="G583" s="4">
        <v>165.53823321872281</v>
      </c>
      <c r="H583" s="4">
        <f>IF(G583&gt;MAX(I$8:I582),G583,MAX(I$8:I582))</f>
        <v>166.48293008867088</v>
      </c>
      <c r="I583" s="4">
        <f t="shared" si="71"/>
        <v>166.69126342200423</v>
      </c>
      <c r="J583" s="4">
        <f t="shared" si="72"/>
        <v>0.94469686994807489</v>
      </c>
      <c r="K583" s="4">
        <f t="shared" si="73"/>
        <v>0.20833333333334281</v>
      </c>
      <c r="L583" t="e">
        <f t="shared" si="74"/>
        <v>#N/A</v>
      </c>
      <c r="M583" t="e">
        <f t="shared" si="75"/>
        <v>#N/A</v>
      </c>
      <c r="N583">
        <f t="shared" si="76"/>
        <v>1</v>
      </c>
      <c r="O583">
        <f t="shared" si="77"/>
        <v>1</v>
      </c>
    </row>
    <row r="584" spans="1:15" x14ac:dyDescent="0.3">
      <c r="A584">
        <v>648</v>
      </c>
      <c r="B584">
        <v>0.70506912442396308</v>
      </c>
      <c r="C584">
        <v>0.32599871822260201</v>
      </c>
      <c r="D584" s="4">
        <f>-LN(B584)/F$3</f>
        <v>0.14560809672834341</v>
      </c>
      <c r="E584" s="4">
        <f t="shared" si="70"/>
        <v>0.20833333333333334</v>
      </c>
      <c r="F584" s="8">
        <v>3</v>
      </c>
      <c r="G584" s="4">
        <v>165.68384131545116</v>
      </c>
      <c r="H584" s="4">
        <f>IF(G584&gt;MAX(I$8:I583),G584,MAX(I$8:I583))</f>
        <v>166.69126342200423</v>
      </c>
      <c r="I584" s="4">
        <f t="shared" si="71"/>
        <v>166.89959675533757</v>
      </c>
      <c r="J584" s="4">
        <f t="shared" si="72"/>
        <v>1.0074221065530651</v>
      </c>
      <c r="K584" s="4">
        <f t="shared" si="73"/>
        <v>0.20833333333334281</v>
      </c>
      <c r="L584" t="e">
        <f t="shared" si="74"/>
        <v>#N/A</v>
      </c>
      <c r="M584" t="e">
        <f t="shared" si="75"/>
        <v>#N/A</v>
      </c>
      <c r="N584">
        <f t="shared" si="76"/>
        <v>1</v>
      </c>
      <c r="O584">
        <f t="shared" si="77"/>
        <v>1</v>
      </c>
    </row>
    <row r="585" spans="1:15" x14ac:dyDescent="0.3">
      <c r="A585">
        <v>197</v>
      </c>
      <c r="B585">
        <v>0.43824579607531966</v>
      </c>
      <c r="C585">
        <v>0.18213446455275126</v>
      </c>
      <c r="D585" s="4">
        <f>-LN(B585)/F$3</f>
        <v>0.34373972823048698</v>
      </c>
      <c r="E585" s="4">
        <f t="shared" ref="E585:E648" si="78">1/F$4</f>
        <v>0.20833333333333334</v>
      </c>
      <c r="F585" s="8">
        <v>2</v>
      </c>
      <c r="G585" s="4">
        <v>165.68505479160407</v>
      </c>
      <c r="H585" s="4">
        <f>IF(G585&gt;MAX(I$8:I584),G585,MAX(I$8:I584))</f>
        <v>166.89959675533757</v>
      </c>
      <c r="I585" s="4">
        <f t="shared" si="71"/>
        <v>167.10793008867091</v>
      </c>
      <c r="J585" s="4">
        <f t="shared" si="72"/>
        <v>1.2145419637334953</v>
      </c>
      <c r="K585" s="4">
        <f t="shared" si="73"/>
        <v>0.20833333333334281</v>
      </c>
      <c r="L585" t="e">
        <f t="shared" si="74"/>
        <v>#N/A</v>
      </c>
      <c r="M585" t="e">
        <f t="shared" si="75"/>
        <v>#N/A</v>
      </c>
      <c r="N585">
        <f t="shared" si="76"/>
        <v>1</v>
      </c>
      <c r="O585">
        <f t="shared" si="77"/>
        <v>1</v>
      </c>
    </row>
    <row r="586" spans="1:15" x14ac:dyDescent="0.3">
      <c r="A586">
        <v>198</v>
      </c>
      <c r="B586">
        <v>0.67955565050202948</v>
      </c>
      <c r="C586">
        <v>0.60570085757011627</v>
      </c>
      <c r="D586" s="4">
        <f>-LN(B586)/F$3</f>
        <v>0.16096506231288604</v>
      </c>
      <c r="E586" s="4">
        <f t="shared" si="78"/>
        <v>0.20833333333333334</v>
      </c>
      <c r="F586" s="8">
        <v>2</v>
      </c>
      <c r="G586" s="4">
        <v>165.84601985391697</v>
      </c>
      <c r="H586" s="4">
        <f>IF(G586&gt;MAX(I$8:I585),G586,MAX(I$8:I585))</f>
        <v>167.10793008867091</v>
      </c>
      <c r="I586" s="4">
        <f t="shared" si="71"/>
        <v>167.31626342200425</v>
      </c>
      <c r="J586" s="4">
        <f t="shared" si="72"/>
        <v>1.261910234753941</v>
      </c>
      <c r="K586" s="4">
        <f t="shared" si="73"/>
        <v>0.20833333333334281</v>
      </c>
      <c r="L586" t="e">
        <f t="shared" si="74"/>
        <v>#N/A</v>
      </c>
      <c r="M586" t="e">
        <f t="shared" si="75"/>
        <v>#N/A</v>
      </c>
      <c r="N586">
        <f t="shared" si="76"/>
        <v>1</v>
      </c>
      <c r="O586">
        <f t="shared" si="77"/>
        <v>1</v>
      </c>
    </row>
    <row r="587" spans="1:15" x14ac:dyDescent="0.3">
      <c r="A587">
        <v>199</v>
      </c>
      <c r="B587">
        <v>0.95461897640919213</v>
      </c>
      <c r="C587">
        <v>2.2247993408001952E-2</v>
      </c>
      <c r="D587" s="4">
        <f>-LN(B587)/F$3</f>
        <v>1.935124820672356E-2</v>
      </c>
      <c r="E587" s="4">
        <f t="shared" si="78"/>
        <v>0.20833333333333334</v>
      </c>
      <c r="F587" s="8">
        <v>2</v>
      </c>
      <c r="G587" s="4">
        <v>165.8653711021237</v>
      </c>
      <c r="H587" s="4">
        <f>IF(G587&gt;MAX(I$8:I586),G587,MAX(I$8:I586))</f>
        <v>167.31626342200425</v>
      </c>
      <c r="I587" s="4">
        <f t="shared" ref="I587:I600" si="79">+H587+E587</f>
        <v>167.5245967553376</v>
      </c>
      <c r="J587" s="4">
        <f t="shared" ref="J587:J600" si="80">(H587-G587)*O587</f>
        <v>1.4508923198805519</v>
      </c>
      <c r="K587" s="4">
        <f t="shared" ref="K587:K600" si="81">(I587-H587)*O587</f>
        <v>0.20833333333334281</v>
      </c>
      <c r="L587" t="e">
        <f t="shared" ref="L587:L600" si="82">_xlfn.RANK.EQ(I587,I$8:I$507,1)</f>
        <v>#N/A</v>
      </c>
      <c r="M587" t="e">
        <f t="shared" ref="M587:M600" si="83">IF(L587=A587,0,1)</f>
        <v>#N/A</v>
      </c>
      <c r="N587">
        <f t="shared" ref="N587:N600" si="84">IF(G587&lt;B$2,1,0)</f>
        <v>1</v>
      </c>
      <c r="O587">
        <f t="shared" ref="O587:O600" si="85">IF(I587&lt;B$2,1,0)</f>
        <v>1</v>
      </c>
    </row>
    <row r="588" spans="1:15" x14ac:dyDescent="0.3">
      <c r="A588">
        <v>649</v>
      </c>
      <c r="B588">
        <v>0.27112643818475907</v>
      </c>
      <c r="C588">
        <v>0.44199957274086732</v>
      </c>
      <c r="D588" s="4">
        <f>-LN(B588)/F$3</f>
        <v>0.54382083555877747</v>
      </c>
      <c r="E588" s="4">
        <f t="shared" si="78"/>
        <v>0.20833333333333334</v>
      </c>
      <c r="F588" s="8">
        <v>3</v>
      </c>
      <c r="G588" s="4">
        <v>166.22766215100995</v>
      </c>
      <c r="H588" s="4">
        <f>IF(G588&gt;MAX(I$8:I587),G588,MAX(I$8:I587))</f>
        <v>167.5245967553376</v>
      </c>
      <c r="I588" s="4">
        <f t="shared" si="79"/>
        <v>167.73293008867094</v>
      </c>
      <c r="J588" s="4">
        <f t="shared" si="80"/>
        <v>1.296934604327646</v>
      </c>
      <c r="K588" s="4">
        <f t="shared" si="81"/>
        <v>0.20833333333334281</v>
      </c>
      <c r="L588" t="e">
        <f t="shared" si="82"/>
        <v>#N/A</v>
      </c>
      <c r="M588" t="e">
        <f t="shared" si="83"/>
        <v>#N/A</v>
      </c>
      <c r="N588">
        <f t="shared" si="84"/>
        <v>1</v>
      </c>
      <c r="O588">
        <f t="shared" si="85"/>
        <v>1</v>
      </c>
    </row>
    <row r="589" spans="1:15" x14ac:dyDescent="0.3">
      <c r="A589">
        <v>650</v>
      </c>
      <c r="B589">
        <v>0.86950285348063605</v>
      </c>
      <c r="C589">
        <v>0.24558244575334939</v>
      </c>
      <c r="D589" s="4">
        <f>-LN(B589)/F$3</f>
        <v>5.8264026435134016E-2</v>
      </c>
      <c r="E589" s="4">
        <f t="shared" si="78"/>
        <v>0.20833333333333334</v>
      </c>
      <c r="F589" s="8">
        <v>3</v>
      </c>
      <c r="G589" s="4">
        <v>166.28592617744508</v>
      </c>
      <c r="H589" s="4">
        <f>IF(G589&gt;MAX(I$8:I588),G589,MAX(I$8:I588))</f>
        <v>167.73293008867094</v>
      </c>
      <c r="I589" s="4">
        <f t="shared" si="79"/>
        <v>167.94126342200428</v>
      </c>
      <c r="J589" s="4">
        <f t="shared" si="80"/>
        <v>1.4470039112258632</v>
      </c>
      <c r="K589" s="4">
        <f t="shared" si="81"/>
        <v>0.20833333333334281</v>
      </c>
      <c r="L589" t="e">
        <f t="shared" si="82"/>
        <v>#N/A</v>
      </c>
      <c r="M589" t="e">
        <f t="shared" si="83"/>
        <v>#N/A</v>
      </c>
      <c r="N589">
        <f t="shared" si="84"/>
        <v>1</v>
      </c>
      <c r="O589">
        <f t="shared" si="85"/>
        <v>1</v>
      </c>
    </row>
    <row r="590" spans="1:15" x14ac:dyDescent="0.3">
      <c r="A590">
        <v>651</v>
      </c>
      <c r="B590">
        <v>0.11770989104892117</v>
      </c>
      <c r="C590">
        <v>0.85412152470473346</v>
      </c>
      <c r="D590" s="4">
        <f>-LN(B590)/F$3</f>
        <v>0.8914717633946484</v>
      </c>
      <c r="E590" s="4">
        <f t="shared" si="78"/>
        <v>0.20833333333333334</v>
      </c>
      <c r="F590" s="8">
        <v>3</v>
      </c>
      <c r="G590" s="4">
        <v>167.17739794083974</v>
      </c>
      <c r="H590" s="4">
        <f>IF(G590&gt;MAX(I$8:I589),G590,MAX(I$8:I589))</f>
        <v>167.94126342200428</v>
      </c>
      <c r="I590" s="4">
        <f t="shared" si="79"/>
        <v>168.14959675533763</v>
      </c>
      <c r="J590" s="4">
        <f t="shared" si="80"/>
        <v>0.76386548116454378</v>
      </c>
      <c r="K590" s="4">
        <f t="shared" si="81"/>
        <v>0.20833333333334281</v>
      </c>
      <c r="L590" t="e">
        <f t="shared" si="82"/>
        <v>#N/A</v>
      </c>
      <c r="M590" t="e">
        <f t="shared" si="83"/>
        <v>#N/A</v>
      </c>
      <c r="N590">
        <f t="shared" si="84"/>
        <v>1</v>
      </c>
      <c r="O590">
        <f t="shared" si="85"/>
        <v>1</v>
      </c>
    </row>
    <row r="591" spans="1:15" x14ac:dyDescent="0.3">
      <c r="A591">
        <v>652</v>
      </c>
      <c r="B591">
        <v>0.94378490554521322</v>
      </c>
      <c r="C591">
        <v>4.8127689443647571E-2</v>
      </c>
      <c r="D591" s="4">
        <f>-LN(B591)/F$3</f>
        <v>2.4107080456122993E-2</v>
      </c>
      <c r="E591" s="4">
        <f t="shared" si="78"/>
        <v>0.20833333333333334</v>
      </c>
      <c r="F591" s="8">
        <v>3</v>
      </c>
      <c r="G591" s="4">
        <v>167.20150502129587</v>
      </c>
      <c r="H591" s="4">
        <f>IF(G591&gt;MAX(I$8:I590),G591,MAX(I$8:I590))</f>
        <v>168.14959675533763</v>
      </c>
      <c r="I591" s="4">
        <f t="shared" si="79"/>
        <v>168.35793008867097</v>
      </c>
      <c r="J591" s="4">
        <f t="shared" si="80"/>
        <v>0.9480917340417534</v>
      </c>
      <c r="K591" s="4">
        <f t="shared" si="81"/>
        <v>0.20833333333334281</v>
      </c>
      <c r="L591" t="e">
        <f t="shared" si="82"/>
        <v>#N/A</v>
      </c>
      <c r="M591" t="e">
        <f t="shared" si="83"/>
        <v>#N/A</v>
      </c>
      <c r="N591">
        <f t="shared" si="84"/>
        <v>1</v>
      </c>
      <c r="O591">
        <f t="shared" si="85"/>
        <v>1</v>
      </c>
    </row>
    <row r="592" spans="1:15" x14ac:dyDescent="0.3">
      <c r="A592">
        <v>200</v>
      </c>
      <c r="B592">
        <v>2.8626361888485368E-2</v>
      </c>
      <c r="C592">
        <v>0.82766197698904387</v>
      </c>
      <c r="D592" s="4">
        <f>-LN(B592)/F$3</f>
        <v>1.4805946838954829</v>
      </c>
      <c r="E592" s="4">
        <f t="shared" si="78"/>
        <v>0.20833333333333334</v>
      </c>
      <c r="F592" s="8">
        <v>2</v>
      </c>
      <c r="G592" s="4">
        <v>167.34596578601918</v>
      </c>
      <c r="H592" s="4">
        <f>IF(G592&gt;MAX(I$8:I591),G592,MAX(I$8:I591))</f>
        <v>168.35793008867097</v>
      </c>
      <c r="I592" s="4">
        <f t="shared" si="79"/>
        <v>168.56626342200431</v>
      </c>
      <c r="J592" s="4">
        <f t="shared" si="80"/>
        <v>1.0119643026517906</v>
      </c>
      <c r="K592" s="4">
        <f t="shared" si="81"/>
        <v>0.20833333333334281</v>
      </c>
      <c r="L592" t="e">
        <f t="shared" si="82"/>
        <v>#N/A</v>
      </c>
      <c r="M592" t="e">
        <f t="shared" si="83"/>
        <v>#N/A</v>
      </c>
      <c r="N592">
        <f t="shared" si="84"/>
        <v>1</v>
      </c>
      <c r="O592">
        <f t="shared" si="85"/>
        <v>1</v>
      </c>
    </row>
    <row r="593" spans="1:15" x14ac:dyDescent="0.3">
      <c r="A593">
        <v>201</v>
      </c>
      <c r="B593">
        <v>0.9209265419476913</v>
      </c>
      <c r="C593">
        <v>0.39628284554582355</v>
      </c>
      <c r="D593" s="4">
        <f>-LN(B593)/F$3</f>
        <v>3.4322918717583251E-2</v>
      </c>
      <c r="E593" s="4">
        <f t="shared" si="78"/>
        <v>0.20833333333333334</v>
      </c>
      <c r="F593" s="8">
        <v>2</v>
      </c>
      <c r="G593" s="4">
        <v>167.38028870473676</v>
      </c>
      <c r="H593" s="4">
        <f>IF(G593&gt;MAX(I$8:I592),G593,MAX(I$8:I592))</f>
        <v>168.56626342200431</v>
      </c>
      <c r="I593" s="4">
        <f t="shared" si="79"/>
        <v>168.77459675533765</v>
      </c>
      <c r="J593" s="4">
        <f t="shared" si="80"/>
        <v>1.1859747172675554</v>
      </c>
      <c r="K593" s="4">
        <f t="shared" si="81"/>
        <v>0.20833333333334281</v>
      </c>
      <c r="L593" t="e">
        <f t="shared" si="82"/>
        <v>#N/A</v>
      </c>
      <c r="M593" t="e">
        <f t="shared" si="83"/>
        <v>#N/A</v>
      </c>
      <c r="N593">
        <f t="shared" si="84"/>
        <v>1</v>
      </c>
      <c r="O593">
        <f t="shared" si="85"/>
        <v>1</v>
      </c>
    </row>
    <row r="594" spans="1:15" x14ac:dyDescent="0.3">
      <c r="A594">
        <v>202</v>
      </c>
      <c r="B594">
        <v>0.96484267708365123</v>
      </c>
      <c r="C594">
        <v>0.78615680410168765</v>
      </c>
      <c r="D594" s="4">
        <f>-LN(B594)/F$3</f>
        <v>1.491259160944596E-2</v>
      </c>
      <c r="E594" s="4">
        <f t="shared" si="78"/>
        <v>0.20833333333333334</v>
      </c>
      <c r="F594" s="8">
        <v>2</v>
      </c>
      <c r="G594" s="4">
        <v>167.39520129634622</v>
      </c>
      <c r="H594" s="4">
        <f>IF(G594&gt;MAX(I$8:I593),G594,MAX(I$8:I593))</f>
        <v>168.77459675533765</v>
      </c>
      <c r="I594" s="4">
        <f t="shared" si="79"/>
        <v>168.982930088671</v>
      </c>
      <c r="J594" s="4">
        <f t="shared" si="80"/>
        <v>1.3793954589914392</v>
      </c>
      <c r="K594" s="4">
        <f t="shared" si="81"/>
        <v>0.20833333333334281</v>
      </c>
      <c r="L594" t="e">
        <f t="shared" si="82"/>
        <v>#N/A</v>
      </c>
      <c r="M594" t="e">
        <f t="shared" si="83"/>
        <v>#N/A</v>
      </c>
      <c r="N594">
        <f t="shared" si="84"/>
        <v>1</v>
      </c>
      <c r="O594">
        <f t="shared" si="85"/>
        <v>1</v>
      </c>
    </row>
    <row r="595" spans="1:15" x14ac:dyDescent="0.3">
      <c r="A595">
        <v>203</v>
      </c>
      <c r="B595">
        <v>0.978789635914182</v>
      </c>
      <c r="C595">
        <v>0.67827387310403764</v>
      </c>
      <c r="D595" s="4">
        <f>-LN(B595)/F$3</f>
        <v>8.9327233471003954E-3</v>
      </c>
      <c r="E595" s="4">
        <f t="shared" si="78"/>
        <v>0.20833333333333334</v>
      </c>
      <c r="F595" s="8">
        <v>2</v>
      </c>
      <c r="G595" s="4">
        <v>167.40413401969332</v>
      </c>
      <c r="H595" s="4">
        <f>IF(G595&gt;MAX(I$8:I594),G595,MAX(I$8:I594))</f>
        <v>168.982930088671</v>
      </c>
      <c r="I595" s="4">
        <f t="shared" si="79"/>
        <v>169.19126342200434</v>
      </c>
      <c r="J595" s="4">
        <f t="shared" si="80"/>
        <v>1.578796068977681</v>
      </c>
      <c r="K595" s="4">
        <f t="shared" si="81"/>
        <v>0.20833333333334281</v>
      </c>
      <c r="L595" t="e">
        <f t="shared" si="82"/>
        <v>#N/A</v>
      </c>
      <c r="M595" t="e">
        <f t="shared" si="83"/>
        <v>#N/A</v>
      </c>
      <c r="N595">
        <f t="shared" si="84"/>
        <v>1</v>
      </c>
      <c r="O595">
        <f t="shared" si="85"/>
        <v>1</v>
      </c>
    </row>
    <row r="596" spans="1:15" x14ac:dyDescent="0.3">
      <c r="A596">
        <v>653</v>
      </c>
      <c r="B596">
        <v>0.1511886959440901</v>
      </c>
      <c r="C596">
        <v>0.67430646687215801</v>
      </c>
      <c r="D596" s="4">
        <f>-LN(B596)/F$3</f>
        <v>0.78717774179419964</v>
      </c>
      <c r="E596" s="4">
        <f t="shared" si="78"/>
        <v>0.20833333333333334</v>
      </c>
      <c r="F596" s="8">
        <v>3</v>
      </c>
      <c r="G596" s="4">
        <v>167.98868276309008</v>
      </c>
      <c r="H596" s="4">
        <f>IF(G596&gt;MAX(I$8:I595),G596,MAX(I$8:I595))</f>
        <v>169.19126342200434</v>
      </c>
      <c r="I596" s="4">
        <f t="shared" si="79"/>
        <v>169.39959675533768</v>
      </c>
      <c r="J596" s="4">
        <f t="shared" si="80"/>
        <v>1.2025806589142576</v>
      </c>
      <c r="K596" s="4">
        <f t="shared" si="81"/>
        <v>0.20833333333334281</v>
      </c>
      <c r="L596" t="e">
        <f t="shared" si="82"/>
        <v>#N/A</v>
      </c>
      <c r="M596" t="e">
        <f t="shared" si="83"/>
        <v>#N/A</v>
      </c>
      <c r="N596">
        <f t="shared" si="84"/>
        <v>1</v>
      </c>
      <c r="O596">
        <f t="shared" si="85"/>
        <v>1</v>
      </c>
    </row>
    <row r="597" spans="1:15" x14ac:dyDescent="0.3">
      <c r="A597">
        <v>654</v>
      </c>
      <c r="B597">
        <v>0.77849665822321235</v>
      </c>
      <c r="C597">
        <v>0.86986907559434801</v>
      </c>
      <c r="D597" s="4">
        <f>-LN(B597)/F$3</f>
        <v>0.10432940845895071</v>
      </c>
      <c r="E597" s="4">
        <f t="shared" si="78"/>
        <v>0.20833333333333334</v>
      </c>
      <c r="F597" s="8">
        <v>3</v>
      </c>
      <c r="G597" s="4">
        <v>168.09301217154902</v>
      </c>
      <c r="H597" s="4">
        <f>IF(G597&gt;MAX(I$8:I596),G597,MAX(I$8:I596))</f>
        <v>169.39959675533768</v>
      </c>
      <c r="I597" s="4">
        <f t="shared" si="79"/>
        <v>169.60793008867103</v>
      </c>
      <c r="J597" s="4">
        <f t="shared" si="80"/>
        <v>1.3065845837886627</v>
      </c>
      <c r="K597" s="4">
        <f t="shared" si="81"/>
        <v>0.20833333333334281</v>
      </c>
      <c r="L597" t="e">
        <f t="shared" si="82"/>
        <v>#N/A</v>
      </c>
      <c r="M597" t="e">
        <f t="shared" si="83"/>
        <v>#N/A</v>
      </c>
      <c r="N597">
        <f t="shared" si="84"/>
        <v>1</v>
      </c>
      <c r="O597">
        <f t="shared" si="85"/>
        <v>1</v>
      </c>
    </row>
    <row r="598" spans="1:15" x14ac:dyDescent="0.3">
      <c r="A598">
        <v>655</v>
      </c>
      <c r="B598">
        <v>0.7296060060426649</v>
      </c>
      <c r="C598">
        <v>0.46498001037629322</v>
      </c>
      <c r="D598" s="4">
        <f>-LN(B598)/F$3</f>
        <v>0.13135442012063583</v>
      </c>
      <c r="E598" s="4">
        <f t="shared" si="78"/>
        <v>0.20833333333333334</v>
      </c>
      <c r="F598" s="8">
        <v>3</v>
      </c>
      <c r="G598" s="4">
        <v>168.22436659166965</v>
      </c>
      <c r="H598" s="4">
        <f>IF(G598&gt;MAX(I$8:I597),G598,MAX(I$8:I597))</f>
        <v>169.60793008867103</v>
      </c>
      <c r="I598" s="4">
        <f t="shared" si="79"/>
        <v>169.81626342200437</v>
      </c>
      <c r="J598" s="4">
        <f t="shared" si="80"/>
        <v>1.3835634970013757</v>
      </c>
      <c r="K598" s="4">
        <f t="shared" si="81"/>
        <v>0.20833333333334281</v>
      </c>
      <c r="L598" t="e">
        <f t="shared" si="82"/>
        <v>#N/A</v>
      </c>
      <c r="M598" t="e">
        <f t="shared" si="83"/>
        <v>#N/A</v>
      </c>
      <c r="N598">
        <f t="shared" si="84"/>
        <v>1</v>
      </c>
      <c r="O598">
        <f t="shared" si="85"/>
        <v>1</v>
      </c>
    </row>
    <row r="599" spans="1:15" x14ac:dyDescent="0.3">
      <c r="A599">
        <v>204</v>
      </c>
      <c r="B599">
        <v>7.5502792443617059E-2</v>
      </c>
      <c r="C599">
        <v>0.26944792016357921</v>
      </c>
      <c r="D599" s="4">
        <f>-LN(B599)/F$3</f>
        <v>1.0764940155845628</v>
      </c>
      <c r="E599" s="4">
        <f t="shared" si="78"/>
        <v>0.20833333333333334</v>
      </c>
      <c r="F599" s="8">
        <v>2</v>
      </c>
      <c r="G599" s="4">
        <v>168.48062803527787</v>
      </c>
      <c r="H599" s="4">
        <f>IF(G599&gt;MAX(I$8:I598),G599,MAX(I$8:I598))</f>
        <v>169.81626342200437</v>
      </c>
      <c r="I599" s="4">
        <f t="shared" si="79"/>
        <v>170.02459675533771</v>
      </c>
      <c r="J599" s="4">
        <f t="shared" si="80"/>
        <v>1.3356353867264943</v>
      </c>
      <c r="K599" s="4">
        <f t="shared" si="81"/>
        <v>0.20833333333334281</v>
      </c>
      <c r="L599" t="e">
        <f t="shared" si="82"/>
        <v>#N/A</v>
      </c>
      <c r="M599" t="e">
        <f t="shared" si="83"/>
        <v>#N/A</v>
      </c>
      <c r="N599">
        <f t="shared" si="84"/>
        <v>1</v>
      </c>
      <c r="O599">
        <f t="shared" si="85"/>
        <v>1</v>
      </c>
    </row>
    <row r="600" spans="1:15" x14ac:dyDescent="0.3">
      <c r="A600">
        <v>656</v>
      </c>
      <c r="B600">
        <v>0.13257240516373181</v>
      </c>
      <c r="C600">
        <v>0.42283394878994107</v>
      </c>
      <c r="D600" s="4">
        <f>-LN(B600)/F$3</f>
        <v>0.84192763697567197</v>
      </c>
      <c r="E600" s="4">
        <f t="shared" si="78"/>
        <v>0.20833333333333334</v>
      </c>
      <c r="F600" s="8">
        <v>3</v>
      </c>
      <c r="G600" s="4">
        <v>169.06629422864532</v>
      </c>
      <c r="H600" s="4">
        <f>IF(G600&gt;MAX(I$8:I599),G600,MAX(I$8:I599))</f>
        <v>170.02459675533771</v>
      </c>
      <c r="I600" s="4">
        <f t="shared" si="79"/>
        <v>170.23293008867105</v>
      </c>
      <c r="J600" s="4">
        <f t="shared" si="80"/>
        <v>0.95830252669239258</v>
      </c>
      <c r="K600" s="4">
        <f t="shared" si="81"/>
        <v>0.20833333333334281</v>
      </c>
      <c r="L600" t="e">
        <f t="shared" si="82"/>
        <v>#N/A</v>
      </c>
      <c r="M600" t="e">
        <f t="shared" si="83"/>
        <v>#N/A</v>
      </c>
      <c r="N600">
        <f t="shared" si="84"/>
        <v>1</v>
      </c>
      <c r="O600">
        <f t="shared" si="85"/>
        <v>1</v>
      </c>
    </row>
    <row r="601" spans="1:15" x14ac:dyDescent="0.3">
      <c r="A601">
        <v>40</v>
      </c>
      <c r="B601">
        <v>0.32044434949797052</v>
      </c>
      <c r="C601">
        <v>0.61485641041291539</v>
      </c>
      <c r="D601" s="4">
        <f>-LN(B601)/B$3</f>
        <v>4.7418610592073716</v>
      </c>
      <c r="E601" s="4">
        <f t="shared" si="78"/>
        <v>0.20833333333333334</v>
      </c>
      <c r="F601" s="8">
        <v>1</v>
      </c>
      <c r="G601" s="4">
        <v>169.12740527820654</v>
      </c>
      <c r="H601" s="4">
        <f>IF(G601&gt;MAX(I$8:I600),G601,MAX(I$8:I600))</f>
        <v>170.23293008867105</v>
      </c>
      <c r="I601" s="4">
        <f t="shared" ref="I601:I664" si="86">+H601+E601</f>
        <v>170.4412634220044</v>
      </c>
      <c r="J601" s="4">
        <f t="shared" ref="J601:J664" si="87">(H601-G601)*O601</f>
        <v>1.1055248104645159</v>
      </c>
      <c r="K601" s="4">
        <f t="shared" ref="K601:K664" si="88">(I601-H601)*O601</f>
        <v>0.20833333333334281</v>
      </c>
      <c r="L601" t="e">
        <f t="shared" ref="L601:L664" si="89">_xlfn.RANK.EQ(I601,I$8:I$507,1)</f>
        <v>#N/A</v>
      </c>
      <c r="M601" t="e">
        <f t="shared" ref="M601:M664" si="90">IF(L601=A601,0,1)</f>
        <v>#N/A</v>
      </c>
      <c r="N601">
        <f t="shared" ref="N601:N664" si="91">IF(G601&lt;B$2,1,0)</f>
        <v>1</v>
      </c>
      <c r="O601">
        <f t="shared" ref="O601:O664" si="92">IF(I601&lt;B$2,1,0)</f>
        <v>1</v>
      </c>
    </row>
    <row r="602" spans="1:15" x14ac:dyDescent="0.3">
      <c r="A602">
        <v>205</v>
      </c>
      <c r="B602">
        <v>0.14264351329081087</v>
      </c>
      <c r="C602">
        <v>0.83541367839594716</v>
      </c>
      <c r="D602" s="4">
        <f>-LN(B602)/F$3</f>
        <v>0.81141944802357524</v>
      </c>
      <c r="E602" s="4">
        <f t="shared" si="78"/>
        <v>0.20833333333333334</v>
      </c>
      <c r="F602" s="8">
        <v>2</v>
      </c>
      <c r="G602" s="4">
        <v>169.29204748330145</v>
      </c>
      <c r="H602" s="4">
        <f>IF(G602&gt;MAX(I$8:I601),G602,MAX(I$8:I601))</f>
        <v>170.4412634220044</v>
      </c>
      <c r="I602" s="4">
        <f t="shared" si="86"/>
        <v>170.64959675533774</v>
      </c>
      <c r="J602" s="4">
        <f t="shared" si="87"/>
        <v>1.1492159387029517</v>
      </c>
      <c r="K602" s="4">
        <f t="shared" si="88"/>
        <v>0.20833333333334281</v>
      </c>
      <c r="L602" t="e">
        <f t="shared" si="89"/>
        <v>#N/A</v>
      </c>
      <c r="M602" t="e">
        <f t="shared" si="90"/>
        <v>#N/A</v>
      </c>
      <c r="N602">
        <f t="shared" si="91"/>
        <v>1</v>
      </c>
      <c r="O602">
        <f t="shared" si="92"/>
        <v>1</v>
      </c>
    </row>
    <row r="603" spans="1:15" x14ac:dyDescent="0.3">
      <c r="A603">
        <v>657</v>
      </c>
      <c r="B603">
        <v>0.38862269966734825</v>
      </c>
      <c r="C603">
        <v>0.95388653218176822</v>
      </c>
      <c r="D603" s="4">
        <f>-LN(B603)/F$3</f>
        <v>0.39381097074100557</v>
      </c>
      <c r="E603" s="4">
        <f t="shared" si="78"/>
        <v>0.20833333333333334</v>
      </c>
      <c r="F603" s="8">
        <v>3</v>
      </c>
      <c r="G603" s="4">
        <v>169.46010519938633</v>
      </c>
      <c r="H603" s="4">
        <f>IF(G603&gt;MAX(I$8:I602),G603,MAX(I$8:I602))</f>
        <v>170.64959675533774</v>
      </c>
      <c r="I603" s="4">
        <f t="shared" si="86"/>
        <v>170.85793008867108</v>
      </c>
      <c r="J603" s="4">
        <f t="shared" si="87"/>
        <v>1.1894915559514061</v>
      </c>
      <c r="K603" s="4">
        <f t="shared" si="88"/>
        <v>0.20833333333334281</v>
      </c>
      <c r="L603" t="e">
        <f t="shared" si="89"/>
        <v>#N/A</v>
      </c>
      <c r="M603" t="e">
        <f t="shared" si="90"/>
        <v>#N/A</v>
      </c>
      <c r="N603">
        <f t="shared" si="91"/>
        <v>1</v>
      </c>
      <c r="O603">
        <f t="shared" si="92"/>
        <v>1</v>
      </c>
    </row>
    <row r="604" spans="1:15" x14ac:dyDescent="0.3">
      <c r="A604">
        <v>206</v>
      </c>
      <c r="B604">
        <v>5.0447096163823361E-2</v>
      </c>
      <c r="C604">
        <v>0.19290749839777827</v>
      </c>
      <c r="D604" s="4">
        <f>-LN(B604)/F$3</f>
        <v>1.2445125385559832</v>
      </c>
      <c r="E604" s="4">
        <f t="shared" si="78"/>
        <v>0.20833333333333334</v>
      </c>
      <c r="F604" s="8">
        <v>2</v>
      </c>
      <c r="G604" s="4">
        <v>170.53656002185744</v>
      </c>
      <c r="H604" s="4">
        <f>IF(G604&gt;MAX(I$8:I603),G604,MAX(I$8:I603))</f>
        <v>170.85793008867108</v>
      </c>
      <c r="I604" s="4">
        <f t="shared" si="86"/>
        <v>171.06626342200443</v>
      </c>
      <c r="J604" s="4">
        <f t="shared" si="87"/>
        <v>0.32137006681364255</v>
      </c>
      <c r="K604" s="4">
        <f t="shared" si="88"/>
        <v>0.20833333333334281</v>
      </c>
      <c r="L604" t="e">
        <f t="shared" si="89"/>
        <v>#N/A</v>
      </c>
      <c r="M604" t="e">
        <f t="shared" si="90"/>
        <v>#N/A</v>
      </c>
      <c r="N604">
        <f t="shared" si="91"/>
        <v>1</v>
      </c>
      <c r="O604">
        <f t="shared" si="92"/>
        <v>1</v>
      </c>
    </row>
    <row r="605" spans="1:15" x14ac:dyDescent="0.3">
      <c r="A605">
        <v>207</v>
      </c>
      <c r="B605">
        <v>0.9558397167882321</v>
      </c>
      <c r="C605">
        <v>0.23313089388714256</v>
      </c>
      <c r="D605" s="4">
        <f>-LN(B605)/F$3</f>
        <v>1.881876677110185E-2</v>
      </c>
      <c r="E605" s="4">
        <f t="shared" si="78"/>
        <v>0.20833333333333334</v>
      </c>
      <c r="F605" s="8">
        <v>2</v>
      </c>
      <c r="G605" s="4">
        <v>170.55537878862853</v>
      </c>
      <c r="H605" s="4">
        <f>IF(G605&gt;MAX(I$8:I604),G605,MAX(I$8:I604))</f>
        <v>171.06626342200443</v>
      </c>
      <c r="I605" s="4">
        <f t="shared" si="86"/>
        <v>171.27459675533777</v>
      </c>
      <c r="J605" s="4">
        <f t="shared" si="87"/>
        <v>0.51088463337589474</v>
      </c>
      <c r="K605" s="4">
        <f t="shared" si="88"/>
        <v>0.20833333333334281</v>
      </c>
      <c r="L605" t="e">
        <f t="shared" si="89"/>
        <v>#N/A</v>
      </c>
      <c r="M605" t="e">
        <f t="shared" si="90"/>
        <v>#N/A</v>
      </c>
      <c r="N605">
        <f t="shared" si="91"/>
        <v>1</v>
      </c>
      <c r="O605">
        <f t="shared" si="92"/>
        <v>1</v>
      </c>
    </row>
    <row r="606" spans="1:15" x14ac:dyDescent="0.3">
      <c r="A606">
        <v>208</v>
      </c>
      <c r="B606">
        <v>0.98373363444929351</v>
      </c>
      <c r="C606">
        <v>0.43763542588579973</v>
      </c>
      <c r="D606" s="4">
        <f>-LN(B606)/F$3</f>
        <v>6.8333813636335238E-3</v>
      </c>
      <c r="E606" s="4">
        <f t="shared" si="78"/>
        <v>0.20833333333333334</v>
      </c>
      <c r="F606" s="8">
        <v>2</v>
      </c>
      <c r="G606" s="4">
        <v>170.56221216999216</v>
      </c>
      <c r="H606" s="4">
        <f>IF(G606&gt;MAX(I$8:I605),G606,MAX(I$8:I605))</f>
        <v>171.27459675533777</v>
      </c>
      <c r="I606" s="4">
        <f t="shared" si="86"/>
        <v>171.48293008867111</v>
      </c>
      <c r="J606" s="4">
        <f t="shared" si="87"/>
        <v>0.71238458534560323</v>
      </c>
      <c r="K606" s="4">
        <f t="shared" si="88"/>
        <v>0.20833333333334281</v>
      </c>
      <c r="L606" t="e">
        <f t="shared" si="89"/>
        <v>#N/A</v>
      </c>
      <c r="M606" t="e">
        <f t="shared" si="90"/>
        <v>#N/A</v>
      </c>
      <c r="N606">
        <f t="shared" si="91"/>
        <v>1</v>
      </c>
      <c r="O606">
        <f t="shared" si="92"/>
        <v>1</v>
      </c>
    </row>
    <row r="607" spans="1:15" x14ac:dyDescent="0.3">
      <c r="A607">
        <v>658</v>
      </c>
      <c r="B607">
        <v>2.3926511429181799E-2</v>
      </c>
      <c r="C607">
        <v>0.74422437208166758</v>
      </c>
      <c r="D607" s="4">
        <f>-LN(B607)/F$3</f>
        <v>1.5553200708354067</v>
      </c>
      <c r="E607" s="4">
        <f t="shared" si="78"/>
        <v>0.20833333333333334</v>
      </c>
      <c r="F607" s="8">
        <v>3</v>
      </c>
      <c r="G607" s="4">
        <v>171.01542527022173</v>
      </c>
      <c r="H607" s="4">
        <f>IF(G607&gt;MAX(I$8:I606),G607,MAX(I$8:I606))</f>
        <v>171.48293008867111</v>
      </c>
      <c r="I607" s="4">
        <f t="shared" si="86"/>
        <v>171.69126342200445</v>
      </c>
      <c r="J607" s="4">
        <f t="shared" si="87"/>
        <v>0.46750481844938463</v>
      </c>
      <c r="K607" s="4">
        <f t="shared" si="88"/>
        <v>0.20833333333334281</v>
      </c>
      <c r="L607" t="e">
        <f t="shared" si="89"/>
        <v>#N/A</v>
      </c>
      <c r="M607" t="e">
        <f t="shared" si="90"/>
        <v>#N/A</v>
      </c>
      <c r="N607">
        <f t="shared" si="91"/>
        <v>1</v>
      </c>
      <c r="O607">
        <f t="shared" si="92"/>
        <v>1</v>
      </c>
    </row>
    <row r="608" spans="1:15" x14ac:dyDescent="0.3">
      <c r="A608">
        <v>209</v>
      </c>
      <c r="B608">
        <v>0.27692495498519853</v>
      </c>
      <c r="C608">
        <v>0.35795159764397105</v>
      </c>
      <c r="D608" s="4">
        <f>-LN(B608)/F$3</f>
        <v>0.53500363755478109</v>
      </c>
      <c r="E608" s="4">
        <f t="shared" si="78"/>
        <v>0.20833333333333334</v>
      </c>
      <c r="F608" s="8">
        <v>2</v>
      </c>
      <c r="G608" s="4">
        <v>171.09721580754695</v>
      </c>
      <c r="H608" s="4">
        <f>IF(G608&gt;MAX(I$8:I607),G608,MAX(I$8:I607))</f>
        <v>171.69126342200445</v>
      </c>
      <c r="I608" s="4">
        <f t="shared" si="86"/>
        <v>171.8995967553378</v>
      </c>
      <c r="J608" s="4">
        <f t="shared" si="87"/>
        <v>0.59404761445750864</v>
      </c>
      <c r="K608" s="4">
        <f t="shared" si="88"/>
        <v>0.20833333333334281</v>
      </c>
      <c r="L608" t="e">
        <f t="shared" si="89"/>
        <v>#N/A</v>
      </c>
      <c r="M608" t="e">
        <f t="shared" si="90"/>
        <v>#N/A</v>
      </c>
      <c r="N608">
        <f t="shared" si="91"/>
        <v>1</v>
      </c>
      <c r="O608">
        <f t="shared" si="92"/>
        <v>1</v>
      </c>
    </row>
    <row r="609" spans="1:15" x14ac:dyDescent="0.3">
      <c r="A609">
        <v>210</v>
      </c>
      <c r="B609">
        <v>0.93981749931333358</v>
      </c>
      <c r="C609">
        <v>0.967680898464919</v>
      </c>
      <c r="D609" s="4">
        <f>-LN(B609)/F$3</f>
        <v>2.5862321764266748E-2</v>
      </c>
      <c r="E609" s="4">
        <f t="shared" si="78"/>
        <v>0.20833333333333334</v>
      </c>
      <c r="F609" s="8">
        <v>2</v>
      </c>
      <c r="G609" s="4">
        <v>171.12307812931121</v>
      </c>
      <c r="H609" s="4">
        <f>IF(G609&gt;MAX(I$8:I608),G609,MAX(I$8:I608))</f>
        <v>171.8995967553378</v>
      </c>
      <c r="I609" s="4">
        <f t="shared" si="86"/>
        <v>172.10793008867114</v>
      </c>
      <c r="J609" s="4">
        <f t="shared" si="87"/>
        <v>0.77651862602658639</v>
      </c>
      <c r="K609" s="4">
        <f t="shared" si="88"/>
        <v>0.20833333333334281</v>
      </c>
      <c r="L609" t="e">
        <f t="shared" si="89"/>
        <v>#N/A</v>
      </c>
      <c r="M609" t="e">
        <f t="shared" si="90"/>
        <v>#N/A</v>
      </c>
      <c r="N609">
        <f t="shared" si="91"/>
        <v>1</v>
      </c>
      <c r="O609">
        <f t="shared" si="92"/>
        <v>1</v>
      </c>
    </row>
    <row r="610" spans="1:15" x14ac:dyDescent="0.3">
      <c r="A610">
        <v>211</v>
      </c>
      <c r="B610">
        <v>0.80373546555986208</v>
      </c>
      <c r="C610">
        <v>0.61000396740623186</v>
      </c>
      <c r="D610" s="4">
        <f>-LN(B610)/F$3</f>
        <v>9.1035452866078115E-2</v>
      </c>
      <c r="E610" s="4">
        <f t="shared" si="78"/>
        <v>0.20833333333333334</v>
      </c>
      <c r="F610" s="8">
        <v>2</v>
      </c>
      <c r="G610" s="4">
        <v>171.21411358217728</v>
      </c>
      <c r="H610" s="4">
        <f>IF(G610&gt;MAX(I$8:I609),G610,MAX(I$8:I609))</f>
        <v>172.10793008867114</v>
      </c>
      <c r="I610" s="4">
        <f t="shared" si="86"/>
        <v>172.31626342200448</v>
      </c>
      <c r="J610" s="4">
        <f t="shared" si="87"/>
        <v>0.89381650649386302</v>
      </c>
      <c r="K610" s="4">
        <f t="shared" si="88"/>
        <v>0.20833333333334281</v>
      </c>
      <c r="L610" t="e">
        <f t="shared" si="89"/>
        <v>#N/A</v>
      </c>
      <c r="M610" t="e">
        <f t="shared" si="90"/>
        <v>#N/A</v>
      </c>
      <c r="N610">
        <f t="shared" si="91"/>
        <v>1</v>
      </c>
      <c r="O610">
        <f t="shared" si="92"/>
        <v>1</v>
      </c>
    </row>
    <row r="611" spans="1:15" x14ac:dyDescent="0.3">
      <c r="A611">
        <v>212</v>
      </c>
      <c r="B611">
        <v>0.71459089938047426</v>
      </c>
      <c r="C611">
        <v>1.8250068666646323E-2</v>
      </c>
      <c r="D611" s="4">
        <f>-LN(B611)/F$3</f>
        <v>0.14001877864072573</v>
      </c>
      <c r="E611" s="4">
        <f t="shared" si="78"/>
        <v>0.20833333333333334</v>
      </c>
      <c r="F611" s="8">
        <v>2</v>
      </c>
      <c r="G611" s="4">
        <v>171.354132360818</v>
      </c>
      <c r="H611" s="4">
        <f>IF(G611&gt;MAX(I$8:I610),G611,MAX(I$8:I610))</f>
        <v>172.31626342200448</v>
      </c>
      <c r="I611" s="4">
        <f t="shared" si="86"/>
        <v>172.52459675533783</v>
      </c>
      <c r="J611" s="4">
        <f t="shared" si="87"/>
        <v>0.96213106118648284</v>
      </c>
      <c r="K611" s="4">
        <f t="shared" si="88"/>
        <v>0.20833333333334281</v>
      </c>
      <c r="L611" t="e">
        <f t="shared" si="89"/>
        <v>#N/A</v>
      </c>
      <c r="M611" t="e">
        <f t="shared" si="90"/>
        <v>#N/A</v>
      </c>
      <c r="N611">
        <f t="shared" si="91"/>
        <v>1</v>
      </c>
      <c r="O611">
        <f t="shared" si="92"/>
        <v>1</v>
      </c>
    </row>
    <row r="612" spans="1:15" x14ac:dyDescent="0.3">
      <c r="A612">
        <v>41</v>
      </c>
      <c r="B612">
        <v>0.57417523728141118</v>
      </c>
      <c r="C612">
        <v>0.44938505203405865</v>
      </c>
      <c r="D612" s="4">
        <f>-LN(B612)/B$3</f>
        <v>2.3117526575978631</v>
      </c>
      <c r="E612" s="4">
        <f t="shared" si="78"/>
        <v>0.20833333333333334</v>
      </c>
      <c r="F612" s="8">
        <v>1</v>
      </c>
      <c r="G612" s="4">
        <v>171.43915793580439</v>
      </c>
      <c r="H612" s="4">
        <f>IF(G612&gt;MAX(I$8:I611),G612,MAX(I$8:I611))</f>
        <v>172.52459675533783</v>
      </c>
      <c r="I612" s="4">
        <f t="shared" si="86"/>
        <v>172.73293008867117</v>
      </c>
      <c r="J612" s="4">
        <f t="shared" si="87"/>
        <v>1.0854388195334366</v>
      </c>
      <c r="K612" s="4">
        <f t="shared" si="88"/>
        <v>0.20833333333334281</v>
      </c>
      <c r="L612" t="e">
        <f t="shared" si="89"/>
        <v>#N/A</v>
      </c>
      <c r="M612" t="e">
        <f t="shared" si="90"/>
        <v>#N/A</v>
      </c>
      <c r="N612">
        <f t="shared" si="91"/>
        <v>1</v>
      </c>
      <c r="O612">
        <f t="shared" si="92"/>
        <v>1</v>
      </c>
    </row>
    <row r="613" spans="1:15" x14ac:dyDescent="0.3">
      <c r="A613">
        <v>213</v>
      </c>
      <c r="B613">
        <v>0.79400006103701892</v>
      </c>
      <c r="C613">
        <v>3.9124729148228399E-2</v>
      </c>
      <c r="D613" s="4">
        <f>-LN(B613)/F$3</f>
        <v>9.6113225359243534E-2</v>
      </c>
      <c r="E613" s="4">
        <f t="shared" si="78"/>
        <v>0.20833333333333334</v>
      </c>
      <c r="F613" s="8">
        <v>2</v>
      </c>
      <c r="G613" s="4">
        <v>171.45024558617723</v>
      </c>
      <c r="H613" s="4">
        <f>IF(G613&gt;MAX(I$8:I612),G613,MAX(I$8:I612))</f>
        <v>172.73293008867117</v>
      </c>
      <c r="I613" s="4">
        <f t="shared" si="86"/>
        <v>172.94126342200451</v>
      </c>
      <c r="J613" s="4">
        <f t="shared" si="87"/>
        <v>1.282684502493936</v>
      </c>
      <c r="K613" s="4">
        <f t="shared" si="88"/>
        <v>0.20833333333334281</v>
      </c>
      <c r="L613" t="e">
        <f t="shared" si="89"/>
        <v>#N/A</v>
      </c>
      <c r="M613" t="e">
        <f t="shared" si="90"/>
        <v>#N/A</v>
      </c>
      <c r="N613">
        <f t="shared" si="91"/>
        <v>1</v>
      </c>
      <c r="O613">
        <f t="shared" si="92"/>
        <v>1</v>
      </c>
    </row>
    <row r="614" spans="1:15" x14ac:dyDescent="0.3">
      <c r="A614">
        <v>214</v>
      </c>
      <c r="B614">
        <v>0.66032898953215124</v>
      </c>
      <c r="C614">
        <v>0.98516800439466534</v>
      </c>
      <c r="D614" s="4">
        <f>-LN(B614)/F$3</f>
        <v>0.17292379131998095</v>
      </c>
      <c r="E614" s="4">
        <f t="shared" si="78"/>
        <v>0.20833333333333334</v>
      </c>
      <c r="F614" s="8">
        <v>2</v>
      </c>
      <c r="G614" s="4">
        <v>171.62316937749722</v>
      </c>
      <c r="H614" s="4">
        <f>IF(G614&gt;MAX(I$8:I613),G614,MAX(I$8:I613))</f>
        <v>172.94126342200451</v>
      </c>
      <c r="I614" s="4">
        <f t="shared" si="86"/>
        <v>173.14959675533785</v>
      </c>
      <c r="J614" s="4">
        <f t="shared" si="87"/>
        <v>1.3180940445072906</v>
      </c>
      <c r="K614" s="4">
        <f t="shared" si="88"/>
        <v>0.20833333333334281</v>
      </c>
      <c r="L614" t="e">
        <f t="shared" si="89"/>
        <v>#N/A</v>
      </c>
      <c r="M614" t="e">
        <f t="shared" si="90"/>
        <v>#N/A</v>
      </c>
      <c r="N614">
        <f t="shared" si="91"/>
        <v>1</v>
      </c>
      <c r="O614">
        <f t="shared" si="92"/>
        <v>1</v>
      </c>
    </row>
    <row r="615" spans="1:15" x14ac:dyDescent="0.3">
      <c r="A615">
        <v>215</v>
      </c>
      <c r="B615">
        <v>0.62614825891903436</v>
      </c>
      <c r="C615">
        <v>0.38419751579332867</v>
      </c>
      <c r="D615" s="4">
        <f>-LN(B615)/F$3</f>
        <v>0.19507004191215757</v>
      </c>
      <c r="E615" s="4">
        <f t="shared" si="78"/>
        <v>0.20833333333333334</v>
      </c>
      <c r="F615" s="8">
        <v>2</v>
      </c>
      <c r="G615" s="4">
        <v>171.81823941940937</v>
      </c>
      <c r="H615" s="4">
        <f>IF(G615&gt;MAX(I$8:I614),G615,MAX(I$8:I614))</f>
        <v>173.14959675533785</v>
      </c>
      <c r="I615" s="4">
        <f t="shared" si="86"/>
        <v>173.3579300886712</v>
      </c>
      <c r="J615" s="4">
        <f t="shared" si="87"/>
        <v>1.3313573359284874</v>
      </c>
      <c r="K615" s="4">
        <f t="shared" si="88"/>
        <v>0.20833333333334281</v>
      </c>
      <c r="L615" t="e">
        <f t="shared" si="89"/>
        <v>#N/A</v>
      </c>
      <c r="M615" t="e">
        <f t="shared" si="90"/>
        <v>#N/A</v>
      </c>
      <c r="N615">
        <f t="shared" si="91"/>
        <v>1</v>
      </c>
      <c r="O615">
        <f t="shared" si="92"/>
        <v>1</v>
      </c>
    </row>
    <row r="616" spans="1:15" x14ac:dyDescent="0.3">
      <c r="A616">
        <v>216</v>
      </c>
      <c r="B616">
        <v>0.89898373363444928</v>
      </c>
      <c r="C616">
        <v>0.18616290780358288</v>
      </c>
      <c r="D616" s="4">
        <f>-LN(B616)/F$3</f>
        <v>4.4370974382493336E-2</v>
      </c>
      <c r="E616" s="4">
        <f t="shared" si="78"/>
        <v>0.20833333333333334</v>
      </c>
      <c r="F616" s="8">
        <v>2</v>
      </c>
      <c r="G616" s="4">
        <v>171.86261039379187</v>
      </c>
      <c r="H616" s="4">
        <f>IF(G616&gt;MAX(I$8:I615),G616,MAX(I$8:I615))</f>
        <v>173.3579300886712</v>
      </c>
      <c r="I616" s="4">
        <f t="shared" si="86"/>
        <v>173.56626342200454</v>
      </c>
      <c r="J616" s="4">
        <f t="shared" si="87"/>
        <v>1.4953196948793277</v>
      </c>
      <c r="K616" s="4">
        <f t="shared" si="88"/>
        <v>0.20833333333334281</v>
      </c>
      <c r="L616" t="e">
        <f t="shared" si="89"/>
        <v>#N/A</v>
      </c>
      <c r="M616" t="e">
        <f t="shared" si="90"/>
        <v>#N/A</v>
      </c>
      <c r="N616">
        <f t="shared" si="91"/>
        <v>1</v>
      </c>
      <c r="O616">
        <f t="shared" si="92"/>
        <v>1</v>
      </c>
    </row>
    <row r="617" spans="1:15" x14ac:dyDescent="0.3">
      <c r="A617">
        <v>217</v>
      </c>
      <c r="B617">
        <v>0.47538682210760824</v>
      </c>
      <c r="C617">
        <v>0.15161595507675404</v>
      </c>
      <c r="D617" s="4">
        <f>-LN(B617)/F$3</f>
        <v>0.30984435167865754</v>
      </c>
      <c r="E617" s="4">
        <f t="shared" si="78"/>
        <v>0.20833333333333334</v>
      </c>
      <c r="F617" s="8">
        <v>2</v>
      </c>
      <c r="G617" s="4">
        <v>172.17245474547053</v>
      </c>
      <c r="H617" s="4">
        <f>IF(G617&gt;MAX(I$8:I616),G617,MAX(I$8:I616))</f>
        <v>173.56626342200454</v>
      </c>
      <c r="I617" s="4">
        <f t="shared" si="86"/>
        <v>173.77459675533788</v>
      </c>
      <c r="J617" s="4">
        <f t="shared" si="87"/>
        <v>1.3938086765340074</v>
      </c>
      <c r="K617" s="4">
        <f t="shared" si="88"/>
        <v>0.20833333333334281</v>
      </c>
      <c r="L617" t="e">
        <f t="shared" si="89"/>
        <v>#N/A</v>
      </c>
      <c r="M617" t="e">
        <f t="shared" si="90"/>
        <v>#N/A</v>
      </c>
      <c r="N617">
        <f t="shared" si="91"/>
        <v>1</v>
      </c>
      <c r="O617">
        <f t="shared" si="92"/>
        <v>1</v>
      </c>
    </row>
    <row r="618" spans="1:15" x14ac:dyDescent="0.3">
      <c r="A618">
        <v>42</v>
      </c>
      <c r="B618">
        <v>0.52845851008636735</v>
      </c>
      <c r="C618">
        <v>0.80462050233466598</v>
      </c>
      <c r="D618" s="4">
        <f>-LN(B618)/D$3</f>
        <v>0.88582080804654562</v>
      </c>
      <c r="E618" s="4">
        <f t="shared" si="78"/>
        <v>0.20833333333333334</v>
      </c>
      <c r="F618" s="8">
        <v>1</v>
      </c>
      <c r="G618" s="4">
        <v>172.32497874385092</v>
      </c>
      <c r="H618" s="4">
        <f>IF(G618&gt;MAX(I$8:I617),G618,MAX(I$8:I617))</f>
        <v>173.77459675533788</v>
      </c>
      <c r="I618" s="4">
        <f t="shared" si="86"/>
        <v>173.98293008867122</v>
      </c>
      <c r="J618" s="4">
        <f t="shared" si="87"/>
        <v>1.4496180114869617</v>
      </c>
      <c r="K618" s="4">
        <f t="shared" si="88"/>
        <v>0.20833333333334281</v>
      </c>
      <c r="L618" t="e">
        <f t="shared" si="89"/>
        <v>#N/A</v>
      </c>
      <c r="M618" t="e">
        <f t="shared" si="90"/>
        <v>#N/A</v>
      </c>
      <c r="N618">
        <f t="shared" si="91"/>
        <v>1</v>
      </c>
      <c r="O618">
        <f t="shared" si="92"/>
        <v>1</v>
      </c>
    </row>
    <row r="619" spans="1:15" x14ac:dyDescent="0.3">
      <c r="A619">
        <v>218</v>
      </c>
      <c r="B619">
        <v>0.34418774987029632</v>
      </c>
      <c r="C619">
        <v>0.53511154515213477</v>
      </c>
      <c r="D619" s="4">
        <f>-LN(B619)/F$3</f>
        <v>0.44440332749510686</v>
      </c>
      <c r="E619" s="4">
        <f t="shared" si="78"/>
        <v>0.20833333333333334</v>
      </c>
      <c r="F619" s="8">
        <v>2</v>
      </c>
      <c r="G619" s="4">
        <v>172.61685807296564</v>
      </c>
      <c r="H619" s="4">
        <f>IF(G619&gt;MAX(I$8:I618),G619,MAX(I$8:I618))</f>
        <v>173.98293008867122</v>
      </c>
      <c r="I619" s="4">
        <f t="shared" si="86"/>
        <v>174.19126342200457</v>
      </c>
      <c r="J619" s="4">
        <f t="shared" si="87"/>
        <v>1.3660720157055835</v>
      </c>
      <c r="K619" s="4">
        <f t="shared" si="88"/>
        <v>0.20833333333334281</v>
      </c>
      <c r="L619" t="e">
        <f t="shared" si="89"/>
        <v>#N/A</v>
      </c>
      <c r="M619" t="e">
        <f t="shared" si="90"/>
        <v>#N/A</v>
      </c>
      <c r="N619">
        <f t="shared" si="91"/>
        <v>1</v>
      </c>
      <c r="O619">
        <f t="shared" si="92"/>
        <v>1</v>
      </c>
    </row>
    <row r="620" spans="1:15" x14ac:dyDescent="0.3">
      <c r="A620">
        <v>659</v>
      </c>
      <c r="B620">
        <v>1.2543107394634847E-2</v>
      </c>
      <c r="C620">
        <v>0.93115024262215029</v>
      </c>
      <c r="D620" s="4">
        <f>-LN(B620)/F$3</f>
        <v>1.8244099899413122</v>
      </c>
      <c r="E620" s="4">
        <f t="shared" si="78"/>
        <v>0.20833333333333334</v>
      </c>
      <c r="F620" s="8">
        <v>3</v>
      </c>
      <c r="G620" s="4">
        <v>172.83983526016303</v>
      </c>
      <c r="H620" s="4">
        <f>IF(G620&gt;MAX(I$8:I619),G620,MAX(I$8:I619))</f>
        <v>174.19126342200457</v>
      </c>
      <c r="I620" s="4">
        <f t="shared" si="86"/>
        <v>174.39959675533791</v>
      </c>
      <c r="J620" s="4">
        <f t="shared" si="87"/>
        <v>1.3514281618415396</v>
      </c>
      <c r="K620" s="4">
        <f t="shared" si="88"/>
        <v>0.20833333333334281</v>
      </c>
      <c r="L620" t="e">
        <f t="shared" si="89"/>
        <v>#N/A</v>
      </c>
      <c r="M620" t="e">
        <f t="shared" si="90"/>
        <v>#N/A</v>
      </c>
      <c r="N620">
        <f t="shared" si="91"/>
        <v>1</v>
      </c>
      <c r="O620">
        <f t="shared" si="92"/>
        <v>1</v>
      </c>
    </row>
    <row r="621" spans="1:15" x14ac:dyDescent="0.3">
      <c r="A621">
        <v>660</v>
      </c>
      <c r="B621">
        <v>0.54799035615100555</v>
      </c>
      <c r="C621">
        <v>7.0986053041169464E-2</v>
      </c>
      <c r="D621" s="4">
        <f>-LN(B621)/F$3</f>
        <v>0.25062399602231716</v>
      </c>
      <c r="E621" s="4">
        <f t="shared" si="78"/>
        <v>0.20833333333333334</v>
      </c>
      <c r="F621" s="8">
        <v>3</v>
      </c>
      <c r="G621" s="4">
        <v>173.09045925618534</v>
      </c>
      <c r="H621" s="4">
        <f>IF(G621&gt;MAX(I$8:I620),G621,MAX(I$8:I620))</f>
        <v>174.39959675533791</v>
      </c>
      <c r="I621" s="4">
        <f t="shared" si="86"/>
        <v>174.60793008867125</v>
      </c>
      <c r="J621" s="4">
        <f t="shared" si="87"/>
        <v>1.3091374991525697</v>
      </c>
      <c r="K621" s="4">
        <f t="shared" si="88"/>
        <v>0.20833333333334281</v>
      </c>
      <c r="L621" t="e">
        <f t="shared" si="89"/>
        <v>#N/A</v>
      </c>
      <c r="M621" t="e">
        <f t="shared" si="90"/>
        <v>#N/A</v>
      </c>
      <c r="N621">
        <f t="shared" si="91"/>
        <v>1</v>
      </c>
      <c r="O621">
        <f t="shared" si="92"/>
        <v>1</v>
      </c>
    </row>
    <row r="622" spans="1:15" x14ac:dyDescent="0.3">
      <c r="A622">
        <v>661</v>
      </c>
      <c r="B622">
        <v>0.3826715903195288</v>
      </c>
      <c r="C622">
        <v>0.9260231330301828</v>
      </c>
      <c r="D622" s="4">
        <f>-LN(B622)/F$3</f>
        <v>0.40024088506868583</v>
      </c>
      <c r="E622" s="4">
        <f t="shared" si="78"/>
        <v>0.20833333333333334</v>
      </c>
      <c r="F622" s="8">
        <v>3</v>
      </c>
      <c r="G622" s="4">
        <v>173.49070014125402</v>
      </c>
      <c r="H622" s="4">
        <f>IF(G622&gt;MAX(I$8:I621),G622,MAX(I$8:I621))</f>
        <v>174.60793008867125</v>
      </c>
      <c r="I622" s="4">
        <f t="shared" si="86"/>
        <v>174.8162634220046</v>
      </c>
      <c r="J622" s="4">
        <f t="shared" si="87"/>
        <v>1.1172299474172291</v>
      </c>
      <c r="K622" s="4">
        <f t="shared" si="88"/>
        <v>0.20833333333334281</v>
      </c>
      <c r="L622" t="e">
        <f t="shared" si="89"/>
        <v>#N/A</v>
      </c>
      <c r="M622" t="e">
        <f t="shared" si="90"/>
        <v>#N/A</v>
      </c>
      <c r="N622">
        <f t="shared" si="91"/>
        <v>1</v>
      </c>
      <c r="O622">
        <f t="shared" si="92"/>
        <v>1</v>
      </c>
    </row>
    <row r="623" spans="1:15" x14ac:dyDescent="0.3">
      <c r="A623">
        <v>219</v>
      </c>
      <c r="B623">
        <v>9.5309305093539229E-2</v>
      </c>
      <c r="C623">
        <v>0.86297189245277262</v>
      </c>
      <c r="D623" s="4">
        <f>-LN(B623)/F$3</f>
        <v>0.97942826378012715</v>
      </c>
      <c r="E623" s="4">
        <f t="shared" si="78"/>
        <v>0.20833333333333334</v>
      </c>
      <c r="F623" s="8">
        <v>2</v>
      </c>
      <c r="G623" s="4">
        <v>173.59628633674578</v>
      </c>
      <c r="H623" s="4">
        <f>IF(G623&gt;MAX(I$8:I622),G623,MAX(I$8:I622))</f>
        <v>174.8162634220046</v>
      </c>
      <c r="I623" s="4">
        <f t="shared" si="86"/>
        <v>175.02459675533794</v>
      </c>
      <c r="J623" s="4">
        <f t="shared" si="87"/>
        <v>1.2199770852588188</v>
      </c>
      <c r="K623" s="4">
        <f t="shared" si="88"/>
        <v>0.20833333333334281</v>
      </c>
      <c r="L623" t="e">
        <f t="shared" si="89"/>
        <v>#N/A</v>
      </c>
      <c r="M623" t="e">
        <f t="shared" si="90"/>
        <v>#N/A</v>
      </c>
      <c r="N623">
        <f t="shared" si="91"/>
        <v>1</v>
      </c>
      <c r="O623">
        <f t="shared" si="92"/>
        <v>1</v>
      </c>
    </row>
    <row r="624" spans="1:15" x14ac:dyDescent="0.3">
      <c r="A624">
        <v>43</v>
      </c>
      <c r="B624">
        <v>0.38972136600848417</v>
      </c>
      <c r="C624">
        <v>0.82415234839930418</v>
      </c>
      <c r="D624" s="4">
        <f>-LN(B624)/D$3</f>
        <v>1.3087822796233317</v>
      </c>
      <c r="E624" s="4">
        <f t="shared" si="78"/>
        <v>0.20833333333333334</v>
      </c>
      <c r="F624" s="8">
        <v>1</v>
      </c>
      <c r="G624" s="4">
        <v>173.63376102347425</v>
      </c>
      <c r="H624" s="4">
        <f>IF(G624&gt;MAX(I$8:I623),G624,MAX(I$8:I623))</f>
        <v>175.02459675533794</v>
      </c>
      <c r="I624" s="4">
        <f t="shared" si="86"/>
        <v>175.23293008867128</v>
      </c>
      <c r="J624" s="4">
        <f t="shared" si="87"/>
        <v>1.3908357318636888</v>
      </c>
      <c r="K624" s="4">
        <f t="shared" si="88"/>
        <v>0.20833333333334281</v>
      </c>
      <c r="L624" t="e">
        <f t="shared" si="89"/>
        <v>#N/A</v>
      </c>
      <c r="M624" t="e">
        <f t="shared" si="90"/>
        <v>#N/A</v>
      </c>
      <c r="N624">
        <f t="shared" si="91"/>
        <v>1</v>
      </c>
      <c r="O624">
        <f t="shared" si="92"/>
        <v>1</v>
      </c>
    </row>
    <row r="625" spans="1:15" x14ac:dyDescent="0.3">
      <c r="A625">
        <v>220</v>
      </c>
      <c r="B625">
        <v>0.81359294412060912</v>
      </c>
      <c r="C625">
        <v>0.99099703970458086</v>
      </c>
      <c r="D625" s="4">
        <f>-LN(B625)/F$3</f>
        <v>8.59562944598012E-2</v>
      </c>
      <c r="E625" s="4">
        <f t="shared" si="78"/>
        <v>0.20833333333333334</v>
      </c>
      <c r="F625" s="8">
        <v>2</v>
      </c>
      <c r="G625" s="4">
        <v>173.68224263120558</v>
      </c>
      <c r="H625" s="4">
        <f>IF(G625&gt;MAX(I$8:I624),G625,MAX(I$8:I624))</f>
        <v>175.23293008867128</v>
      </c>
      <c r="I625" s="4">
        <f t="shared" si="86"/>
        <v>175.44126342200462</v>
      </c>
      <c r="J625" s="4">
        <f t="shared" si="87"/>
        <v>1.550687457465699</v>
      </c>
      <c r="K625" s="4">
        <f t="shared" si="88"/>
        <v>0.20833333333334281</v>
      </c>
      <c r="L625" t="e">
        <f t="shared" si="89"/>
        <v>#N/A</v>
      </c>
      <c r="M625" t="e">
        <f t="shared" si="90"/>
        <v>#N/A</v>
      </c>
      <c r="N625">
        <f t="shared" si="91"/>
        <v>1</v>
      </c>
      <c r="O625">
        <f t="shared" si="92"/>
        <v>1</v>
      </c>
    </row>
    <row r="626" spans="1:15" x14ac:dyDescent="0.3">
      <c r="A626">
        <v>662</v>
      </c>
      <c r="B626">
        <v>0.22107608264412365</v>
      </c>
      <c r="C626">
        <v>0.90792565691091642</v>
      </c>
      <c r="D626" s="4">
        <f>-LN(B626)/F$3</f>
        <v>0.62885348806336661</v>
      </c>
      <c r="E626" s="4">
        <f t="shared" si="78"/>
        <v>0.20833333333333334</v>
      </c>
      <c r="F626" s="8">
        <v>3</v>
      </c>
      <c r="G626" s="4">
        <v>174.11955362931738</v>
      </c>
      <c r="H626" s="4">
        <f>IF(G626&gt;MAX(I$8:I625),G626,MAX(I$8:I625))</f>
        <v>175.44126342200462</v>
      </c>
      <c r="I626" s="4">
        <f t="shared" si="86"/>
        <v>175.64959675533797</v>
      </c>
      <c r="J626" s="4">
        <f t="shared" si="87"/>
        <v>1.3217097926872441</v>
      </c>
      <c r="K626" s="4">
        <f t="shared" si="88"/>
        <v>0.20833333333334281</v>
      </c>
      <c r="L626" t="e">
        <f t="shared" si="89"/>
        <v>#N/A</v>
      </c>
      <c r="M626" t="e">
        <f t="shared" si="90"/>
        <v>#N/A</v>
      </c>
      <c r="N626">
        <f t="shared" si="91"/>
        <v>1</v>
      </c>
      <c r="O626">
        <f t="shared" si="92"/>
        <v>1</v>
      </c>
    </row>
    <row r="627" spans="1:15" x14ac:dyDescent="0.3">
      <c r="A627">
        <v>44</v>
      </c>
      <c r="B627">
        <v>0.52168340098269605</v>
      </c>
      <c r="C627">
        <v>2.5055696279793694E-2</v>
      </c>
      <c r="D627" s="4">
        <f>-LN(B627)/D$3</f>
        <v>0.90374220365197289</v>
      </c>
      <c r="E627" s="4">
        <f t="shared" si="78"/>
        <v>0.20833333333333334</v>
      </c>
      <c r="F627" s="8">
        <v>1</v>
      </c>
      <c r="G627" s="4">
        <v>174.53750322712622</v>
      </c>
      <c r="H627" s="4">
        <f>IF(G627&gt;MAX(I$8:I626),G627,MAX(I$8:I626))</f>
        <v>175.64959675533797</v>
      </c>
      <c r="I627" s="4">
        <f t="shared" si="86"/>
        <v>175.85793008867131</v>
      </c>
      <c r="J627" s="4">
        <f t="shared" si="87"/>
        <v>1.1120935282117443</v>
      </c>
      <c r="K627" s="4">
        <f t="shared" si="88"/>
        <v>0.20833333333334281</v>
      </c>
      <c r="L627" t="e">
        <f t="shared" si="89"/>
        <v>#N/A</v>
      </c>
      <c r="M627" t="e">
        <f t="shared" si="90"/>
        <v>#N/A</v>
      </c>
      <c r="N627">
        <f t="shared" si="91"/>
        <v>1</v>
      </c>
      <c r="O627">
        <f t="shared" si="92"/>
        <v>1</v>
      </c>
    </row>
    <row r="628" spans="1:15" x14ac:dyDescent="0.3">
      <c r="A628">
        <v>221</v>
      </c>
      <c r="B628">
        <v>0.11059907834101383</v>
      </c>
      <c r="C628">
        <v>0.13324381237220373</v>
      </c>
      <c r="D628" s="4">
        <f>-LN(B628)/F$3</f>
        <v>0.91743480133021416</v>
      </c>
      <c r="E628" s="4">
        <f t="shared" si="78"/>
        <v>0.20833333333333334</v>
      </c>
      <c r="F628" s="8">
        <v>2</v>
      </c>
      <c r="G628" s="4">
        <v>174.5996774325358</v>
      </c>
      <c r="H628" s="4">
        <f>IF(G628&gt;MAX(I$8:I627),G628,MAX(I$8:I627))</f>
        <v>175.85793008867131</v>
      </c>
      <c r="I628" s="4">
        <f t="shared" si="86"/>
        <v>176.06626342200465</v>
      </c>
      <c r="J628" s="4">
        <f t="shared" si="87"/>
        <v>1.258252656135511</v>
      </c>
      <c r="K628" s="4">
        <f t="shared" si="88"/>
        <v>0.20833333333334281</v>
      </c>
      <c r="L628" t="e">
        <f t="shared" si="89"/>
        <v>#N/A</v>
      </c>
      <c r="M628" t="e">
        <f t="shared" si="90"/>
        <v>#N/A</v>
      </c>
      <c r="N628">
        <f t="shared" si="91"/>
        <v>1</v>
      </c>
      <c r="O628">
        <f t="shared" si="92"/>
        <v>1</v>
      </c>
    </row>
    <row r="629" spans="1:15" x14ac:dyDescent="0.3">
      <c r="A629">
        <v>45</v>
      </c>
      <c r="B629">
        <v>0.81398968474379707</v>
      </c>
      <c r="C629">
        <v>0.59828485976744894</v>
      </c>
      <c r="D629" s="4">
        <f>-LN(B629)/D$3</f>
        <v>0.28584386856223432</v>
      </c>
      <c r="E629" s="4">
        <f t="shared" si="78"/>
        <v>0.20833333333333334</v>
      </c>
      <c r="F629" s="8">
        <v>1</v>
      </c>
      <c r="G629" s="4">
        <v>174.82334709568846</v>
      </c>
      <c r="H629" s="4">
        <f>IF(G629&gt;MAX(I$8:I628),G629,MAX(I$8:I628))</f>
        <v>176.06626342200465</v>
      </c>
      <c r="I629" s="4">
        <f t="shared" si="86"/>
        <v>176.274596755338</v>
      </c>
      <c r="J629" s="4">
        <f t="shared" si="87"/>
        <v>1.2429163263161911</v>
      </c>
      <c r="K629" s="4">
        <f t="shared" si="88"/>
        <v>0.20833333333334281</v>
      </c>
      <c r="L629" t="e">
        <f t="shared" si="89"/>
        <v>#N/A</v>
      </c>
      <c r="M629" t="e">
        <f t="shared" si="90"/>
        <v>#N/A</v>
      </c>
      <c r="N629">
        <f t="shared" si="91"/>
        <v>1</v>
      </c>
      <c r="O629">
        <f t="shared" si="92"/>
        <v>1</v>
      </c>
    </row>
    <row r="630" spans="1:15" x14ac:dyDescent="0.3">
      <c r="A630">
        <v>663</v>
      </c>
      <c r="B630">
        <v>0.18195135349589525</v>
      </c>
      <c r="C630">
        <v>0.70964690084536275</v>
      </c>
      <c r="D630" s="4">
        <f>-LN(B630)/F$3</f>
        <v>0.71000663171556966</v>
      </c>
      <c r="E630" s="4">
        <f t="shared" si="78"/>
        <v>0.20833333333333334</v>
      </c>
      <c r="F630" s="8">
        <v>3</v>
      </c>
      <c r="G630" s="4">
        <v>174.82956026103295</v>
      </c>
      <c r="H630" s="4">
        <f>IF(G630&gt;MAX(I$8:I629),G630,MAX(I$8:I629))</f>
        <v>176.274596755338</v>
      </c>
      <c r="I630" s="4">
        <f t="shared" si="86"/>
        <v>176.48293008867134</v>
      </c>
      <c r="J630" s="4">
        <f t="shared" si="87"/>
        <v>1.4450364943050431</v>
      </c>
      <c r="K630" s="4">
        <f t="shared" si="88"/>
        <v>0.20833333333334281</v>
      </c>
      <c r="L630" t="e">
        <f t="shared" si="89"/>
        <v>#N/A</v>
      </c>
      <c r="M630" t="e">
        <f t="shared" si="90"/>
        <v>#N/A</v>
      </c>
      <c r="N630">
        <f t="shared" si="91"/>
        <v>1</v>
      </c>
      <c r="O630">
        <f t="shared" si="92"/>
        <v>1</v>
      </c>
    </row>
    <row r="631" spans="1:15" x14ac:dyDescent="0.3">
      <c r="A631">
        <v>664</v>
      </c>
      <c r="B631">
        <v>0.86089663380840475</v>
      </c>
      <c r="C631">
        <v>0.39744254890591141</v>
      </c>
      <c r="D631" s="4">
        <f>-LN(B631)/F$3</f>
        <v>6.2408681420915553E-2</v>
      </c>
      <c r="E631" s="4">
        <f t="shared" si="78"/>
        <v>0.20833333333333334</v>
      </c>
      <c r="F631" s="8">
        <v>3</v>
      </c>
      <c r="G631" s="4">
        <v>174.89196894245387</v>
      </c>
      <c r="H631" s="4">
        <f>IF(G631&gt;MAX(I$8:I630),G631,MAX(I$8:I630))</f>
        <v>176.48293008867134</v>
      </c>
      <c r="I631" s="4">
        <f t="shared" si="86"/>
        <v>176.69126342200468</v>
      </c>
      <c r="J631" s="4">
        <f t="shared" si="87"/>
        <v>1.5909611462174666</v>
      </c>
      <c r="K631" s="4">
        <f t="shared" si="88"/>
        <v>0.20833333333334281</v>
      </c>
      <c r="L631" t="e">
        <f t="shared" si="89"/>
        <v>#N/A</v>
      </c>
      <c r="M631" t="e">
        <f t="shared" si="90"/>
        <v>#N/A</v>
      </c>
      <c r="N631">
        <f t="shared" si="91"/>
        <v>1</v>
      </c>
      <c r="O631">
        <f t="shared" si="92"/>
        <v>1</v>
      </c>
    </row>
    <row r="632" spans="1:15" x14ac:dyDescent="0.3">
      <c r="A632">
        <v>46</v>
      </c>
      <c r="B632">
        <v>0.86623737296670433</v>
      </c>
      <c r="C632">
        <v>0.98696859645374924</v>
      </c>
      <c r="D632" s="4">
        <f>-LN(B632)/D$3</f>
        <v>0.19943931284177474</v>
      </c>
      <c r="E632" s="4">
        <f t="shared" si="78"/>
        <v>0.20833333333333334</v>
      </c>
      <c r="F632" s="8">
        <v>1</v>
      </c>
      <c r="G632" s="4">
        <v>175.02278640853024</v>
      </c>
      <c r="H632" s="4">
        <f>IF(G632&gt;MAX(I$8:I631),G632,MAX(I$8:I631))</f>
        <v>176.69126342200468</v>
      </c>
      <c r="I632" s="4">
        <f t="shared" si="86"/>
        <v>176.89959675533802</v>
      </c>
      <c r="J632" s="4">
        <f t="shared" si="87"/>
        <v>1.668477013474444</v>
      </c>
      <c r="K632" s="4">
        <f t="shared" si="88"/>
        <v>0.20833333333334281</v>
      </c>
      <c r="L632" t="e">
        <f t="shared" si="89"/>
        <v>#N/A</v>
      </c>
      <c r="M632" t="e">
        <f t="shared" si="90"/>
        <v>#N/A</v>
      </c>
      <c r="N632">
        <f t="shared" si="91"/>
        <v>1</v>
      </c>
      <c r="O632">
        <f t="shared" si="92"/>
        <v>1</v>
      </c>
    </row>
    <row r="633" spans="1:15" x14ac:dyDescent="0.3">
      <c r="A633">
        <v>665</v>
      </c>
      <c r="B633">
        <v>0.67024750511185038</v>
      </c>
      <c r="C633">
        <v>0.54884487441633356</v>
      </c>
      <c r="D633" s="4">
        <f>-LN(B633)/F$3</f>
        <v>0.16671176008238553</v>
      </c>
      <c r="E633" s="4">
        <f t="shared" si="78"/>
        <v>0.20833333333333334</v>
      </c>
      <c r="F633" s="8">
        <v>3</v>
      </c>
      <c r="G633" s="4">
        <v>175.05868070253626</v>
      </c>
      <c r="H633" s="4">
        <f>IF(G633&gt;MAX(I$8:I632),G633,MAX(I$8:I632))</f>
        <v>176.89959675533802</v>
      </c>
      <c r="I633" s="4">
        <f t="shared" si="86"/>
        <v>177.10793008867137</v>
      </c>
      <c r="J633" s="4">
        <f t="shared" si="87"/>
        <v>1.8409160528017594</v>
      </c>
      <c r="K633" s="4">
        <f t="shared" si="88"/>
        <v>0.20833333333334281</v>
      </c>
      <c r="L633" t="e">
        <f t="shared" si="89"/>
        <v>#N/A</v>
      </c>
      <c r="M633" t="e">
        <f t="shared" si="90"/>
        <v>#N/A</v>
      </c>
      <c r="N633">
        <f t="shared" si="91"/>
        <v>1</v>
      </c>
      <c r="O633">
        <f t="shared" si="92"/>
        <v>1</v>
      </c>
    </row>
    <row r="634" spans="1:15" x14ac:dyDescent="0.3">
      <c r="A634">
        <v>222</v>
      </c>
      <c r="B634">
        <v>0.26416821802423168</v>
      </c>
      <c r="C634">
        <v>4.4892727439191871E-2</v>
      </c>
      <c r="D634" s="4">
        <f>-LN(B634)/F$3</f>
        <v>0.55465382886213377</v>
      </c>
      <c r="E634" s="4">
        <f t="shared" si="78"/>
        <v>0.20833333333333334</v>
      </c>
      <c r="F634" s="8">
        <v>2</v>
      </c>
      <c r="G634" s="4">
        <v>175.15433126139794</v>
      </c>
      <c r="H634" s="4">
        <f>IF(G634&gt;MAX(I$8:I633),G634,MAX(I$8:I633))</f>
        <v>177.10793008867137</v>
      </c>
      <c r="I634" s="4">
        <f t="shared" si="86"/>
        <v>177.31626342200471</v>
      </c>
      <c r="J634" s="4">
        <f t="shared" si="87"/>
        <v>1.9535988272734244</v>
      </c>
      <c r="K634" s="4">
        <f t="shared" si="88"/>
        <v>0.20833333333334281</v>
      </c>
      <c r="L634" t="e">
        <f t="shared" si="89"/>
        <v>#N/A</v>
      </c>
      <c r="M634" t="e">
        <f t="shared" si="90"/>
        <v>#N/A</v>
      </c>
      <c r="N634">
        <f t="shared" si="91"/>
        <v>1</v>
      </c>
      <c r="O634">
        <f t="shared" si="92"/>
        <v>1</v>
      </c>
    </row>
    <row r="635" spans="1:15" x14ac:dyDescent="0.3">
      <c r="A635">
        <v>223</v>
      </c>
      <c r="B635">
        <v>0.96984771263771474</v>
      </c>
      <c r="C635">
        <v>4.2023987548448133E-2</v>
      </c>
      <c r="D635" s="4">
        <f>-LN(B635)/F$3</f>
        <v>1.275675712115755E-2</v>
      </c>
      <c r="E635" s="4">
        <f t="shared" si="78"/>
        <v>0.20833333333333334</v>
      </c>
      <c r="F635" s="8">
        <v>2</v>
      </c>
      <c r="G635" s="4">
        <v>175.16708801851911</v>
      </c>
      <c r="H635" s="4">
        <f>IF(G635&gt;MAX(I$8:I634),G635,MAX(I$8:I634))</f>
        <v>177.31626342200471</v>
      </c>
      <c r="I635" s="4">
        <f t="shared" si="86"/>
        <v>177.52459675533805</v>
      </c>
      <c r="J635" s="4">
        <f t="shared" si="87"/>
        <v>2.1491754034856001</v>
      </c>
      <c r="K635" s="4">
        <f t="shared" si="88"/>
        <v>0.20833333333334281</v>
      </c>
      <c r="L635" t="e">
        <f t="shared" si="89"/>
        <v>#N/A</v>
      </c>
      <c r="M635" t="e">
        <f t="shared" si="90"/>
        <v>#N/A</v>
      </c>
      <c r="N635">
        <f t="shared" si="91"/>
        <v>1</v>
      </c>
      <c r="O635">
        <f t="shared" si="92"/>
        <v>1</v>
      </c>
    </row>
    <row r="636" spans="1:15" x14ac:dyDescent="0.3">
      <c r="A636">
        <v>224</v>
      </c>
      <c r="B636">
        <v>0.95290993987853634</v>
      </c>
      <c r="C636">
        <v>0.11181981872005371</v>
      </c>
      <c r="D636" s="4">
        <f>-LN(B636)/F$3</f>
        <v>2.0097867289555409E-2</v>
      </c>
      <c r="E636" s="4">
        <f t="shared" si="78"/>
        <v>0.20833333333333334</v>
      </c>
      <c r="F636" s="8">
        <v>2</v>
      </c>
      <c r="G636" s="4">
        <v>175.18718588580867</v>
      </c>
      <c r="H636" s="4">
        <f>IF(G636&gt;MAX(I$8:I635),G636,MAX(I$8:I635))</f>
        <v>177.52459675533805</v>
      </c>
      <c r="I636" s="4">
        <f t="shared" si="86"/>
        <v>177.7329300886714</v>
      </c>
      <c r="J636" s="4">
        <f t="shared" si="87"/>
        <v>2.3374108695293785</v>
      </c>
      <c r="K636" s="4">
        <f t="shared" si="88"/>
        <v>0.20833333333334281</v>
      </c>
      <c r="L636" t="e">
        <f t="shared" si="89"/>
        <v>#N/A</v>
      </c>
      <c r="M636" t="e">
        <f t="shared" si="90"/>
        <v>#N/A</v>
      </c>
      <c r="N636">
        <f t="shared" si="91"/>
        <v>1</v>
      </c>
      <c r="O636">
        <f t="shared" si="92"/>
        <v>1</v>
      </c>
    </row>
    <row r="637" spans="1:15" x14ac:dyDescent="0.3">
      <c r="A637">
        <v>666</v>
      </c>
      <c r="B637">
        <v>0.61134678182317581</v>
      </c>
      <c r="C637">
        <v>0.4693746757408368</v>
      </c>
      <c r="D637" s="4">
        <f>-LN(B637)/F$3</f>
        <v>0.20503788185648281</v>
      </c>
      <c r="E637" s="4">
        <f t="shared" si="78"/>
        <v>0.20833333333333334</v>
      </c>
      <c r="F637" s="8">
        <v>3</v>
      </c>
      <c r="G637" s="4">
        <v>175.26371858439273</v>
      </c>
      <c r="H637" s="4">
        <f>IF(G637&gt;MAX(I$8:I636),G637,MAX(I$8:I636))</f>
        <v>177.7329300886714</v>
      </c>
      <c r="I637" s="4">
        <f t="shared" si="86"/>
        <v>177.94126342200474</v>
      </c>
      <c r="J637" s="4">
        <f t="shared" si="87"/>
        <v>2.4692115042786611</v>
      </c>
      <c r="K637" s="4">
        <f t="shared" si="88"/>
        <v>0.20833333333334281</v>
      </c>
      <c r="L637" t="e">
        <f t="shared" si="89"/>
        <v>#N/A</v>
      </c>
      <c r="M637" t="e">
        <f t="shared" si="90"/>
        <v>#N/A</v>
      </c>
      <c r="N637">
        <f t="shared" si="91"/>
        <v>1</v>
      </c>
      <c r="O637">
        <f t="shared" si="92"/>
        <v>1</v>
      </c>
    </row>
    <row r="638" spans="1:15" x14ac:dyDescent="0.3">
      <c r="A638">
        <v>225</v>
      </c>
      <c r="B638">
        <v>0.40626239814447462</v>
      </c>
      <c r="C638">
        <v>0.44682149723807491</v>
      </c>
      <c r="D638" s="4">
        <f>-LN(B638)/F$3</f>
        <v>0.37531501137266421</v>
      </c>
      <c r="E638" s="4">
        <f t="shared" si="78"/>
        <v>0.20833333333333334</v>
      </c>
      <c r="F638" s="8">
        <v>2</v>
      </c>
      <c r="G638" s="4">
        <v>175.56250089718134</v>
      </c>
      <c r="H638" s="4">
        <f>IF(G638&gt;MAX(I$8:I637),G638,MAX(I$8:I637))</f>
        <v>177.94126342200474</v>
      </c>
      <c r="I638" s="4">
        <f t="shared" si="86"/>
        <v>178.14959675533808</v>
      </c>
      <c r="J638" s="4">
        <f t="shared" si="87"/>
        <v>2.3787625248234008</v>
      </c>
      <c r="K638" s="4">
        <f t="shared" si="88"/>
        <v>0.20833333333334281</v>
      </c>
      <c r="L638" t="e">
        <f t="shared" si="89"/>
        <v>#N/A</v>
      </c>
      <c r="M638" t="e">
        <f t="shared" si="90"/>
        <v>#N/A</v>
      </c>
      <c r="N638">
        <f t="shared" si="91"/>
        <v>1</v>
      </c>
      <c r="O638">
        <f t="shared" si="92"/>
        <v>1</v>
      </c>
    </row>
    <row r="639" spans="1:15" x14ac:dyDescent="0.3">
      <c r="A639">
        <v>667</v>
      </c>
      <c r="B639">
        <v>0.45728934598834192</v>
      </c>
      <c r="C639">
        <v>2.6490066225165563E-2</v>
      </c>
      <c r="D639" s="4">
        <f>-LN(B639)/F$3</f>
        <v>0.32601622759644144</v>
      </c>
      <c r="E639" s="4">
        <f t="shared" si="78"/>
        <v>0.20833333333333334</v>
      </c>
      <c r="F639" s="8">
        <v>3</v>
      </c>
      <c r="G639" s="4">
        <v>175.58973481198919</v>
      </c>
      <c r="H639" s="4">
        <f>IF(G639&gt;MAX(I$8:I638),G639,MAX(I$8:I638))</f>
        <v>178.14959675533808</v>
      </c>
      <c r="I639" s="4">
        <f t="shared" si="86"/>
        <v>178.35793008867142</v>
      </c>
      <c r="J639" s="4">
        <f t="shared" si="87"/>
        <v>2.5598619433488921</v>
      </c>
      <c r="K639" s="4">
        <f t="shared" si="88"/>
        <v>0.20833333333334281</v>
      </c>
      <c r="L639" t="e">
        <f t="shared" si="89"/>
        <v>#N/A</v>
      </c>
      <c r="M639" t="e">
        <f t="shared" si="90"/>
        <v>#N/A</v>
      </c>
      <c r="N639">
        <f t="shared" si="91"/>
        <v>1</v>
      </c>
      <c r="O639">
        <f t="shared" si="92"/>
        <v>1</v>
      </c>
    </row>
    <row r="640" spans="1:15" x14ac:dyDescent="0.3">
      <c r="A640">
        <v>47</v>
      </c>
      <c r="B640">
        <v>0.44108401745658743</v>
      </c>
      <c r="C640">
        <v>8.7130344553971978E-2</v>
      </c>
      <c r="D640" s="4">
        <f>-LN(B640)/D$3</f>
        <v>1.1368332026479748</v>
      </c>
      <c r="E640" s="4">
        <f t="shared" si="78"/>
        <v>0.20833333333333334</v>
      </c>
      <c r="F640" s="8">
        <v>1</v>
      </c>
      <c r="G640" s="4">
        <v>176.15961961117821</v>
      </c>
      <c r="H640" s="4">
        <f>IF(G640&gt;MAX(I$8:I639),G640,MAX(I$8:I639))</f>
        <v>178.35793008867142</v>
      </c>
      <c r="I640" s="4">
        <f t="shared" si="86"/>
        <v>178.56626342200477</v>
      </c>
      <c r="J640" s="4">
        <f t="shared" si="87"/>
        <v>2.1983104774932087</v>
      </c>
      <c r="K640" s="4">
        <f t="shared" si="88"/>
        <v>0.20833333333334281</v>
      </c>
      <c r="L640" t="e">
        <f t="shared" si="89"/>
        <v>#N/A</v>
      </c>
      <c r="M640" t="e">
        <f t="shared" si="90"/>
        <v>#N/A</v>
      </c>
      <c r="N640">
        <f t="shared" si="91"/>
        <v>1</v>
      </c>
      <c r="O640">
        <f t="shared" si="92"/>
        <v>1</v>
      </c>
    </row>
    <row r="641" spans="1:15" x14ac:dyDescent="0.3">
      <c r="A641">
        <v>226</v>
      </c>
      <c r="B641">
        <v>0.23053682058168279</v>
      </c>
      <c r="C641">
        <v>0.12454603717154454</v>
      </c>
      <c r="D641" s="4">
        <f>-LN(B641)/F$3</f>
        <v>0.61139361961790917</v>
      </c>
      <c r="E641" s="4">
        <f t="shared" si="78"/>
        <v>0.20833333333333334</v>
      </c>
      <c r="F641" s="8">
        <v>2</v>
      </c>
      <c r="G641" s="4">
        <v>176.17389451679924</v>
      </c>
      <c r="H641" s="4">
        <f>IF(G641&gt;MAX(I$8:I640),G641,MAX(I$8:I640))</f>
        <v>178.56626342200477</v>
      </c>
      <c r="I641" s="4">
        <f t="shared" si="86"/>
        <v>178.77459675533811</v>
      </c>
      <c r="J641" s="4">
        <f t="shared" si="87"/>
        <v>2.3923689052055295</v>
      </c>
      <c r="K641" s="4">
        <f t="shared" si="88"/>
        <v>0.20833333333334281</v>
      </c>
      <c r="L641" t="e">
        <f t="shared" si="89"/>
        <v>#N/A</v>
      </c>
      <c r="M641" t="e">
        <f t="shared" si="90"/>
        <v>#N/A</v>
      </c>
      <c r="N641">
        <f t="shared" si="91"/>
        <v>1</v>
      </c>
      <c r="O641">
        <f t="shared" si="92"/>
        <v>1</v>
      </c>
    </row>
    <row r="642" spans="1:15" x14ac:dyDescent="0.3">
      <c r="A642">
        <v>227</v>
      </c>
      <c r="B642">
        <v>0.52815332499160739</v>
      </c>
      <c r="C642">
        <v>0.59559923093356115</v>
      </c>
      <c r="D642" s="4">
        <f>-LN(B642)/F$3</f>
        <v>0.26598693716195826</v>
      </c>
      <c r="E642" s="4">
        <f t="shared" si="78"/>
        <v>0.20833333333333334</v>
      </c>
      <c r="F642" s="8">
        <v>2</v>
      </c>
      <c r="G642" s="4">
        <v>176.43988145396119</v>
      </c>
      <c r="H642" s="4">
        <f>IF(G642&gt;MAX(I$8:I641),G642,MAX(I$8:I641))</f>
        <v>178.77459675533811</v>
      </c>
      <c r="I642" s="4">
        <f t="shared" si="86"/>
        <v>178.98293008867145</v>
      </c>
      <c r="J642" s="4">
        <f t="shared" si="87"/>
        <v>2.3347153013769173</v>
      </c>
      <c r="K642" s="4">
        <f t="shared" si="88"/>
        <v>0.20833333333334281</v>
      </c>
      <c r="L642" t="e">
        <f t="shared" si="89"/>
        <v>#N/A</v>
      </c>
      <c r="M642" t="e">
        <f t="shared" si="90"/>
        <v>#N/A</v>
      </c>
      <c r="N642">
        <f t="shared" si="91"/>
        <v>1</v>
      </c>
      <c r="O642">
        <f t="shared" si="92"/>
        <v>1</v>
      </c>
    </row>
    <row r="643" spans="1:15" x14ac:dyDescent="0.3">
      <c r="A643">
        <v>228</v>
      </c>
      <c r="B643">
        <v>0.8529007843256935</v>
      </c>
      <c r="C643">
        <v>0.51307718131046476</v>
      </c>
      <c r="D643" s="4">
        <f>-LN(B643)/F$3</f>
        <v>6.6296688357850145E-2</v>
      </c>
      <c r="E643" s="4">
        <f t="shared" si="78"/>
        <v>0.20833333333333334</v>
      </c>
      <c r="F643" s="8">
        <v>2</v>
      </c>
      <c r="G643" s="4">
        <v>176.50617814231904</v>
      </c>
      <c r="H643" s="4">
        <f>IF(G643&gt;MAX(I$8:I642),G643,MAX(I$8:I642))</f>
        <v>178.98293008867145</v>
      </c>
      <c r="I643" s="4">
        <f t="shared" si="86"/>
        <v>179.19126342200479</v>
      </c>
      <c r="J643" s="4">
        <f t="shared" si="87"/>
        <v>2.4767519463524081</v>
      </c>
      <c r="K643" s="4">
        <f t="shared" si="88"/>
        <v>0.20833333333334281</v>
      </c>
      <c r="L643" t="e">
        <f t="shared" si="89"/>
        <v>#N/A</v>
      </c>
      <c r="M643" t="e">
        <f t="shared" si="90"/>
        <v>#N/A</v>
      </c>
      <c r="N643">
        <f t="shared" si="91"/>
        <v>1</v>
      </c>
      <c r="O643">
        <f t="shared" si="92"/>
        <v>1</v>
      </c>
    </row>
    <row r="644" spans="1:15" x14ac:dyDescent="0.3">
      <c r="A644">
        <v>668</v>
      </c>
      <c r="B644">
        <v>8.1209753715628524E-2</v>
      </c>
      <c r="C644">
        <v>0.57020783104953154</v>
      </c>
      <c r="D644" s="4">
        <f>-LN(B644)/F$3</f>
        <v>1.0461332997407062</v>
      </c>
      <c r="E644" s="4">
        <f t="shared" si="78"/>
        <v>0.20833333333333334</v>
      </c>
      <c r="F644" s="8">
        <v>3</v>
      </c>
      <c r="G644" s="4">
        <v>176.63586811172991</v>
      </c>
      <c r="H644" s="4">
        <f>IF(G644&gt;MAX(I$8:I643),G644,MAX(I$8:I643))</f>
        <v>179.19126342200479</v>
      </c>
      <c r="I644" s="4">
        <f t="shared" si="86"/>
        <v>179.39959675533814</v>
      </c>
      <c r="J644" s="4">
        <f t="shared" si="87"/>
        <v>2.5553953102748892</v>
      </c>
      <c r="K644" s="4">
        <f t="shared" si="88"/>
        <v>0.20833333333334281</v>
      </c>
      <c r="L644" t="e">
        <f t="shared" si="89"/>
        <v>#N/A</v>
      </c>
      <c r="M644" t="e">
        <f t="shared" si="90"/>
        <v>#N/A</v>
      </c>
      <c r="N644">
        <f t="shared" si="91"/>
        <v>1</v>
      </c>
      <c r="O644">
        <f t="shared" si="92"/>
        <v>1</v>
      </c>
    </row>
    <row r="645" spans="1:15" x14ac:dyDescent="0.3">
      <c r="A645">
        <v>669</v>
      </c>
      <c r="B645">
        <v>0.7159642323068941</v>
      </c>
      <c r="C645">
        <v>0.27958006530961027</v>
      </c>
      <c r="D645" s="4">
        <f>-LN(B645)/F$3</f>
        <v>0.13921877839496563</v>
      </c>
      <c r="E645" s="4">
        <f t="shared" si="78"/>
        <v>0.20833333333333334</v>
      </c>
      <c r="F645" s="8">
        <v>3</v>
      </c>
      <c r="G645" s="4">
        <v>176.77508689012487</v>
      </c>
      <c r="H645" s="4">
        <f>IF(G645&gt;MAX(I$8:I644),G645,MAX(I$8:I644))</f>
        <v>179.39959675533814</v>
      </c>
      <c r="I645" s="4">
        <f t="shared" si="86"/>
        <v>179.60793008867148</v>
      </c>
      <c r="J645" s="4">
        <f t="shared" si="87"/>
        <v>2.6245098652132697</v>
      </c>
      <c r="K645" s="4">
        <f t="shared" si="88"/>
        <v>0.20833333333334281</v>
      </c>
      <c r="L645" t="e">
        <f t="shared" si="89"/>
        <v>#N/A</v>
      </c>
      <c r="M645" t="e">
        <f t="shared" si="90"/>
        <v>#N/A</v>
      </c>
      <c r="N645">
        <f t="shared" si="91"/>
        <v>1</v>
      </c>
      <c r="O645">
        <f t="shared" si="92"/>
        <v>1</v>
      </c>
    </row>
    <row r="646" spans="1:15" x14ac:dyDescent="0.3">
      <c r="A646">
        <v>670</v>
      </c>
      <c r="B646">
        <v>0.81698049867244482</v>
      </c>
      <c r="C646">
        <v>0.67268898586993009</v>
      </c>
      <c r="D646" s="4">
        <f>-LN(B646)/F$3</f>
        <v>8.4225022433744051E-2</v>
      </c>
      <c r="E646" s="4">
        <f t="shared" si="78"/>
        <v>0.20833333333333334</v>
      </c>
      <c r="F646" s="8">
        <v>3</v>
      </c>
      <c r="G646" s="4">
        <v>176.85931191255861</v>
      </c>
      <c r="H646" s="4">
        <f>IF(G646&gt;MAX(I$8:I645),G646,MAX(I$8:I645))</f>
        <v>179.60793008867148</v>
      </c>
      <c r="I646" s="4">
        <f t="shared" si="86"/>
        <v>179.81626342200482</v>
      </c>
      <c r="J646" s="4">
        <f t="shared" si="87"/>
        <v>2.7486181761128705</v>
      </c>
      <c r="K646" s="4">
        <f t="shared" si="88"/>
        <v>0.20833333333334281</v>
      </c>
      <c r="L646" t="e">
        <f t="shared" si="89"/>
        <v>#N/A</v>
      </c>
      <c r="M646" t="e">
        <f t="shared" si="90"/>
        <v>#N/A</v>
      </c>
      <c r="N646">
        <f t="shared" si="91"/>
        <v>1</v>
      </c>
      <c r="O646">
        <f t="shared" si="92"/>
        <v>1</v>
      </c>
    </row>
    <row r="647" spans="1:15" x14ac:dyDescent="0.3">
      <c r="A647">
        <v>671</v>
      </c>
      <c r="B647">
        <v>0.42359691152684104</v>
      </c>
      <c r="C647">
        <v>0.80220954008606216</v>
      </c>
      <c r="D647" s="4">
        <f>-LN(B647)/F$3</f>
        <v>0.35790539845607849</v>
      </c>
      <c r="E647" s="4">
        <f t="shared" si="78"/>
        <v>0.20833333333333334</v>
      </c>
      <c r="F647" s="8">
        <v>3</v>
      </c>
      <c r="G647" s="4">
        <v>177.21721731101468</v>
      </c>
      <c r="H647" s="4">
        <f>IF(G647&gt;MAX(I$8:I646),G647,MAX(I$8:I646))</f>
        <v>179.81626342200482</v>
      </c>
      <c r="I647" s="4">
        <f t="shared" si="86"/>
        <v>180.02459675533817</v>
      </c>
      <c r="J647" s="4">
        <f t="shared" si="87"/>
        <v>2.5990461109901446</v>
      </c>
      <c r="K647" s="4">
        <f t="shared" si="88"/>
        <v>0.20833333333334281</v>
      </c>
      <c r="L647" t="e">
        <f t="shared" si="89"/>
        <v>#N/A</v>
      </c>
      <c r="M647" t="e">
        <f t="shared" si="90"/>
        <v>#N/A</v>
      </c>
      <c r="N647">
        <f t="shared" si="91"/>
        <v>1</v>
      </c>
      <c r="O647">
        <f t="shared" si="92"/>
        <v>1</v>
      </c>
    </row>
    <row r="648" spans="1:15" x14ac:dyDescent="0.3">
      <c r="A648">
        <v>48</v>
      </c>
      <c r="B648">
        <v>0.46446119571520128</v>
      </c>
      <c r="C648">
        <v>0.71413312173833432</v>
      </c>
      <c r="D648" s="4">
        <f>-LN(B648)/D$3</f>
        <v>1.0651073112785892</v>
      </c>
      <c r="E648" s="4">
        <f t="shared" si="78"/>
        <v>0.20833333333333334</v>
      </c>
      <c r="F648" s="8">
        <v>1</v>
      </c>
      <c r="G648" s="4">
        <v>177.2247269224568</v>
      </c>
      <c r="H648" s="4">
        <f>IF(G648&gt;MAX(I$8:I647),G648,MAX(I$8:I647))</f>
        <v>180.02459675533817</v>
      </c>
      <c r="I648" s="4">
        <f t="shared" si="86"/>
        <v>180.23293008867151</v>
      </c>
      <c r="J648" s="4">
        <f t="shared" si="87"/>
        <v>2.7998698328813703</v>
      </c>
      <c r="K648" s="4">
        <f t="shared" si="88"/>
        <v>0.20833333333334281</v>
      </c>
      <c r="L648" t="e">
        <f t="shared" si="89"/>
        <v>#N/A</v>
      </c>
      <c r="M648" t="e">
        <f t="shared" si="90"/>
        <v>#N/A</v>
      </c>
      <c r="N648">
        <f t="shared" si="91"/>
        <v>1</v>
      </c>
      <c r="O648">
        <f t="shared" si="92"/>
        <v>1</v>
      </c>
    </row>
    <row r="649" spans="1:15" x14ac:dyDescent="0.3">
      <c r="A649">
        <v>229</v>
      </c>
      <c r="B649">
        <v>0.13959166234321116</v>
      </c>
      <c r="C649">
        <v>0.73900570696127199</v>
      </c>
      <c r="D649" s="4">
        <f>-LN(B649)/F$3</f>
        <v>0.82043075657194064</v>
      </c>
      <c r="E649" s="4">
        <f t="shared" ref="E649:E704" si="93">1/F$4</f>
        <v>0.20833333333333334</v>
      </c>
      <c r="F649" s="8">
        <v>2</v>
      </c>
      <c r="G649" s="4">
        <v>177.32660889889098</v>
      </c>
      <c r="H649" s="4">
        <f>IF(G649&gt;MAX(I$8:I648),G649,MAX(I$8:I648))</f>
        <v>180.23293008867151</v>
      </c>
      <c r="I649" s="4">
        <f t="shared" si="86"/>
        <v>180.44126342200485</v>
      </c>
      <c r="J649" s="4">
        <f t="shared" si="87"/>
        <v>2.9063211897805274</v>
      </c>
      <c r="K649" s="4">
        <f t="shared" si="88"/>
        <v>0.20833333333334281</v>
      </c>
      <c r="L649" t="e">
        <f t="shared" si="89"/>
        <v>#N/A</v>
      </c>
      <c r="M649" t="e">
        <f t="shared" si="90"/>
        <v>#N/A</v>
      </c>
      <c r="N649">
        <f t="shared" si="91"/>
        <v>1</v>
      </c>
      <c r="O649">
        <f t="shared" si="92"/>
        <v>1</v>
      </c>
    </row>
    <row r="650" spans="1:15" x14ac:dyDescent="0.3">
      <c r="A650">
        <v>672</v>
      </c>
      <c r="B650">
        <v>0.59883419293801687</v>
      </c>
      <c r="C650">
        <v>0.369457075716422</v>
      </c>
      <c r="D650" s="4">
        <f>-LN(B650)/F$3</f>
        <v>0.21365438568001993</v>
      </c>
      <c r="E650" s="4">
        <f t="shared" si="93"/>
        <v>0.20833333333333334</v>
      </c>
      <c r="F650" s="8">
        <v>3</v>
      </c>
      <c r="G650" s="4">
        <v>177.43087169669471</v>
      </c>
      <c r="H650" s="4">
        <f>IF(G650&gt;MAX(I$8:I649),G650,MAX(I$8:I649))</f>
        <v>180.44126342200485</v>
      </c>
      <c r="I650" s="4">
        <f t="shared" si="86"/>
        <v>180.64959675533819</v>
      </c>
      <c r="J650" s="4">
        <f t="shared" si="87"/>
        <v>3.0103917253101429</v>
      </c>
      <c r="K650" s="4">
        <f t="shared" si="88"/>
        <v>0.20833333333334281</v>
      </c>
      <c r="L650" t="e">
        <f t="shared" si="89"/>
        <v>#N/A</v>
      </c>
      <c r="M650" t="e">
        <f t="shared" si="90"/>
        <v>#N/A</v>
      </c>
      <c r="N650">
        <f t="shared" si="91"/>
        <v>1</v>
      </c>
      <c r="O650">
        <f t="shared" si="92"/>
        <v>1</v>
      </c>
    </row>
    <row r="651" spans="1:15" x14ac:dyDescent="0.3">
      <c r="A651">
        <v>49</v>
      </c>
      <c r="B651">
        <v>0.82189397869808034</v>
      </c>
      <c r="C651">
        <v>0.37238685262611776</v>
      </c>
      <c r="D651" s="4">
        <f>-LN(B651)/D$3</f>
        <v>0.2724220443480358</v>
      </c>
      <c r="E651" s="4">
        <f t="shared" si="93"/>
        <v>0.20833333333333334</v>
      </c>
      <c r="F651" s="8">
        <v>1</v>
      </c>
      <c r="G651" s="4">
        <v>177.49714896680484</v>
      </c>
      <c r="H651" s="4">
        <f>IF(G651&gt;MAX(I$8:I650),G651,MAX(I$8:I650))</f>
        <v>180.64959675533819</v>
      </c>
      <c r="I651" s="4">
        <f t="shared" si="86"/>
        <v>180.85793008867154</v>
      </c>
      <c r="J651" s="4">
        <f t="shared" si="87"/>
        <v>3.1524477885333511</v>
      </c>
      <c r="K651" s="4">
        <f t="shared" si="88"/>
        <v>0.20833333333334281</v>
      </c>
      <c r="L651" t="e">
        <f t="shared" si="89"/>
        <v>#N/A</v>
      </c>
      <c r="M651" t="e">
        <f t="shared" si="90"/>
        <v>#N/A</v>
      </c>
      <c r="N651">
        <f t="shared" si="91"/>
        <v>1</v>
      </c>
      <c r="O651">
        <f t="shared" si="92"/>
        <v>1</v>
      </c>
    </row>
    <row r="652" spans="1:15" x14ac:dyDescent="0.3">
      <c r="A652">
        <v>50</v>
      </c>
      <c r="B652">
        <v>0.95284890285958435</v>
      </c>
      <c r="C652">
        <v>0.31449324015015107</v>
      </c>
      <c r="D652" s="4">
        <f>-LN(B652)/D$3</f>
        <v>6.7081856720516572E-2</v>
      </c>
      <c r="E652" s="4">
        <f t="shared" si="93"/>
        <v>0.20833333333333334</v>
      </c>
      <c r="F652" s="8">
        <v>1</v>
      </c>
      <c r="G652" s="4">
        <v>177.56423082352535</v>
      </c>
      <c r="H652" s="4">
        <f>IF(G652&gt;MAX(I$8:I651),G652,MAX(I$8:I651))</f>
        <v>180.85793008867154</v>
      </c>
      <c r="I652" s="4">
        <f t="shared" si="86"/>
        <v>181.06626342200488</v>
      </c>
      <c r="J652" s="4">
        <f t="shared" si="87"/>
        <v>3.2936992651461878</v>
      </c>
      <c r="K652" s="4">
        <f t="shared" si="88"/>
        <v>0.20833333333334281</v>
      </c>
      <c r="L652" t="e">
        <f t="shared" si="89"/>
        <v>#N/A</v>
      </c>
      <c r="M652" t="e">
        <f t="shared" si="90"/>
        <v>#N/A</v>
      </c>
      <c r="N652">
        <f t="shared" si="91"/>
        <v>1</v>
      </c>
      <c r="O652">
        <f t="shared" si="92"/>
        <v>1</v>
      </c>
    </row>
    <row r="653" spans="1:15" x14ac:dyDescent="0.3">
      <c r="A653">
        <v>673</v>
      </c>
      <c r="B653">
        <v>0.41526535843989382</v>
      </c>
      <c r="C653">
        <v>0.65321817682424388</v>
      </c>
      <c r="D653" s="4">
        <f>-LN(B653)/F$3</f>
        <v>0.36618231048521893</v>
      </c>
      <c r="E653" s="4">
        <f t="shared" si="93"/>
        <v>0.20833333333333334</v>
      </c>
      <c r="F653" s="8">
        <v>3</v>
      </c>
      <c r="G653" s="4">
        <v>177.79705400717992</v>
      </c>
      <c r="H653" s="4">
        <f>IF(G653&gt;MAX(I$8:I652),G653,MAX(I$8:I652))</f>
        <v>181.06626342200488</v>
      </c>
      <c r="I653" s="4">
        <f t="shared" si="86"/>
        <v>181.27459675533822</v>
      </c>
      <c r="J653" s="4">
        <f t="shared" si="87"/>
        <v>3.2692094148249566</v>
      </c>
      <c r="K653" s="4">
        <f t="shared" si="88"/>
        <v>0.20833333333334281</v>
      </c>
      <c r="L653" t="e">
        <f t="shared" si="89"/>
        <v>#N/A</v>
      </c>
      <c r="M653" t="e">
        <f t="shared" si="90"/>
        <v>#N/A</v>
      </c>
      <c r="N653">
        <f t="shared" si="91"/>
        <v>1</v>
      </c>
      <c r="O653">
        <f t="shared" si="92"/>
        <v>1</v>
      </c>
    </row>
    <row r="654" spans="1:15" x14ac:dyDescent="0.3">
      <c r="A654">
        <v>230</v>
      </c>
      <c r="B654">
        <v>0.25589770195623646</v>
      </c>
      <c r="C654">
        <v>0.71544541764580216</v>
      </c>
      <c r="D654" s="4">
        <f>-LN(B654)/F$3</f>
        <v>0.56790729837419773</v>
      </c>
      <c r="E654" s="4">
        <f t="shared" si="93"/>
        <v>0.20833333333333334</v>
      </c>
      <c r="F654" s="8">
        <v>2</v>
      </c>
      <c r="G654" s="4">
        <v>177.89451619726518</v>
      </c>
      <c r="H654" s="4">
        <f>IF(G654&gt;MAX(I$8:I653),G654,MAX(I$8:I653))</f>
        <v>181.27459675533822</v>
      </c>
      <c r="I654" s="4">
        <f t="shared" si="86"/>
        <v>181.48293008867157</v>
      </c>
      <c r="J654" s="4">
        <f t="shared" si="87"/>
        <v>3.3800805580730469</v>
      </c>
      <c r="K654" s="4">
        <f t="shared" si="88"/>
        <v>0.20833333333334281</v>
      </c>
      <c r="L654" t="e">
        <f t="shared" si="89"/>
        <v>#N/A</v>
      </c>
      <c r="M654" t="e">
        <f t="shared" si="90"/>
        <v>#N/A</v>
      </c>
      <c r="N654">
        <f t="shared" si="91"/>
        <v>1</v>
      </c>
      <c r="O654">
        <f t="shared" si="92"/>
        <v>1</v>
      </c>
    </row>
    <row r="655" spans="1:15" x14ac:dyDescent="0.3">
      <c r="A655">
        <v>674</v>
      </c>
      <c r="B655">
        <v>0.456678975798822</v>
      </c>
      <c r="C655">
        <v>0.7864925077059236</v>
      </c>
      <c r="D655" s="4">
        <f>-LN(B655)/F$3</f>
        <v>0.32657274786972801</v>
      </c>
      <c r="E655" s="4">
        <f t="shared" si="93"/>
        <v>0.20833333333333334</v>
      </c>
      <c r="F655" s="8">
        <v>3</v>
      </c>
      <c r="G655" s="4">
        <v>178.12362675504966</v>
      </c>
      <c r="H655" s="4">
        <f>IF(G655&gt;MAX(I$8:I654),G655,MAX(I$8:I654))</f>
        <v>181.48293008867157</v>
      </c>
      <c r="I655" s="4">
        <f t="shared" si="86"/>
        <v>181.69126342200491</v>
      </c>
      <c r="J655" s="4">
        <f t="shared" si="87"/>
        <v>3.3593033336219094</v>
      </c>
      <c r="K655" s="4">
        <f t="shared" si="88"/>
        <v>0.20833333333334281</v>
      </c>
      <c r="L655" t="e">
        <f t="shared" si="89"/>
        <v>#N/A</v>
      </c>
      <c r="M655" t="e">
        <f t="shared" si="90"/>
        <v>#N/A</v>
      </c>
      <c r="N655">
        <f t="shared" si="91"/>
        <v>1</v>
      </c>
      <c r="O655">
        <f t="shared" si="92"/>
        <v>1</v>
      </c>
    </row>
    <row r="656" spans="1:15" x14ac:dyDescent="0.3">
      <c r="A656">
        <v>675</v>
      </c>
      <c r="B656">
        <v>0.80904568620868555</v>
      </c>
      <c r="C656">
        <v>0.11017181920834987</v>
      </c>
      <c r="D656" s="4">
        <f>-LN(B656)/F$3</f>
        <v>8.8291621280130281E-2</v>
      </c>
      <c r="E656" s="4">
        <f t="shared" si="93"/>
        <v>0.20833333333333334</v>
      </c>
      <c r="F656" s="8">
        <v>3</v>
      </c>
      <c r="G656" s="4">
        <v>178.21191837632978</v>
      </c>
      <c r="H656" s="4">
        <f>IF(G656&gt;MAX(I$8:I655),G656,MAX(I$8:I655))</f>
        <v>181.69126342200491</v>
      </c>
      <c r="I656" s="4">
        <f t="shared" si="86"/>
        <v>181.89959675533825</v>
      </c>
      <c r="J656" s="4">
        <f t="shared" si="87"/>
        <v>3.4793450456751316</v>
      </c>
      <c r="K656" s="4">
        <f t="shared" si="88"/>
        <v>0.20833333333334281</v>
      </c>
      <c r="L656" t="e">
        <f t="shared" si="89"/>
        <v>#N/A</v>
      </c>
      <c r="M656" t="e">
        <f t="shared" si="90"/>
        <v>#N/A</v>
      </c>
      <c r="N656">
        <f t="shared" si="91"/>
        <v>1</v>
      </c>
      <c r="O656">
        <f t="shared" si="92"/>
        <v>1</v>
      </c>
    </row>
    <row r="657" spans="1:15" x14ac:dyDescent="0.3">
      <c r="A657">
        <v>676</v>
      </c>
      <c r="B657">
        <v>0.97601245155186622</v>
      </c>
      <c r="C657">
        <v>0.43662831507309185</v>
      </c>
      <c r="D657" s="4">
        <f>-LN(B657)/F$3</f>
        <v>1.0116639547023316E-2</v>
      </c>
      <c r="E657" s="4">
        <f t="shared" si="93"/>
        <v>0.20833333333333334</v>
      </c>
      <c r="F657" s="8">
        <v>3</v>
      </c>
      <c r="G657" s="4">
        <v>178.2220350158768</v>
      </c>
      <c r="H657" s="4">
        <f>IF(G657&gt;MAX(I$8:I656),G657,MAX(I$8:I656))</f>
        <v>181.89959675533825</v>
      </c>
      <c r="I657" s="4">
        <f t="shared" si="86"/>
        <v>182.10793008867159</v>
      </c>
      <c r="J657" s="4">
        <f t="shared" si="87"/>
        <v>3.6775617394614528</v>
      </c>
      <c r="K657" s="4">
        <f t="shared" si="88"/>
        <v>0.20833333333334281</v>
      </c>
      <c r="L657" t="e">
        <f t="shared" si="89"/>
        <v>#N/A</v>
      </c>
      <c r="M657" t="e">
        <f t="shared" si="90"/>
        <v>#N/A</v>
      </c>
      <c r="N657">
        <f t="shared" si="91"/>
        <v>1</v>
      </c>
      <c r="O657">
        <f t="shared" si="92"/>
        <v>1</v>
      </c>
    </row>
    <row r="658" spans="1:15" x14ac:dyDescent="0.3">
      <c r="A658">
        <v>231</v>
      </c>
      <c r="B658">
        <v>0.19977416302987763</v>
      </c>
      <c r="C658">
        <v>0.55552842799157687</v>
      </c>
      <c r="D658" s="4">
        <f>-LN(B658)/F$3</f>
        <v>0.67106988970594084</v>
      </c>
      <c r="E658" s="4">
        <f t="shared" si="93"/>
        <v>0.20833333333333334</v>
      </c>
      <c r="F658" s="8">
        <v>2</v>
      </c>
      <c r="G658" s="4">
        <v>178.56558608697111</v>
      </c>
      <c r="H658" s="4">
        <f>IF(G658&gt;MAX(I$8:I657),G658,MAX(I$8:I657))</f>
        <v>182.10793008867159</v>
      </c>
      <c r="I658" s="4">
        <f t="shared" si="86"/>
        <v>182.31626342200494</v>
      </c>
      <c r="J658" s="4">
        <f t="shared" si="87"/>
        <v>3.542344001700485</v>
      </c>
      <c r="K658" s="4">
        <f t="shared" si="88"/>
        <v>0.20833333333334281</v>
      </c>
      <c r="L658" t="e">
        <f t="shared" si="89"/>
        <v>#N/A</v>
      </c>
      <c r="M658" t="e">
        <f t="shared" si="90"/>
        <v>#N/A</v>
      </c>
      <c r="N658">
        <f t="shared" si="91"/>
        <v>1</v>
      </c>
      <c r="O658">
        <f t="shared" si="92"/>
        <v>1</v>
      </c>
    </row>
    <row r="659" spans="1:15" x14ac:dyDescent="0.3">
      <c r="A659">
        <v>677</v>
      </c>
      <c r="B659">
        <v>0.34165471358378857</v>
      </c>
      <c r="C659">
        <v>0.65999328592791529</v>
      </c>
      <c r="D659" s="4">
        <f>-LN(B659)/F$3</f>
        <v>0.44748110888438691</v>
      </c>
      <c r="E659" s="4">
        <f t="shared" si="93"/>
        <v>0.20833333333333334</v>
      </c>
      <c r="F659" s="8">
        <v>3</v>
      </c>
      <c r="G659" s="4">
        <v>178.66951612476117</v>
      </c>
      <c r="H659" s="4">
        <f>IF(G659&gt;MAX(I$8:I658),G659,MAX(I$8:I658))</f>
        <v>182.31626342200494</v>
      </c>
      <c r="I659" s="4">
        <f t="shared" si="86"/>
        <v>182.52459675533828</v>
      </c>
      <c r="J659" s="4">
        <f t="shared" si="87"/>
        <v>3.6467472972437633</v>
      </c>
      <c r="K659" s="4">
        <f t="shared" si="88"/>
        <v>0.20833333333334281</v>
      </c>
      <c r="L659" t="e">
        <f t="shared" si="89"/>
        <v>#N/A</v>
      </c>
      <c r="M659" t="e">
        <f t="shared" si="90"/>
        <v>#N/A</v>
      </c>
      <c r="N659">
        <f t="shared" si="91"/>
        <v>1</v>
      </c>
      <c r="O659">
        <f t="shared" si="92"/>
        <v>1</v>
      </c>
    </row>
    <row r="660" spans="1:15" x14ac:dyDescent="0.3">
      <c r="A660">
        <v>678</v>
      </c>
      <c r="B660">
        <v>0.52934354686117135</v>
      </c>
      <c r="C660">
        <v>0.59630115665150918</v>
      </c>
      <c r="D660" s="4">
        <f>-LN(B660)/F$3</f>
        <v>0.26504901289647242</v>
      </c>
      <c r="E660" s="4">
        <f t="shared" si="93"/>
        <v>0.20833333333333334</v>
      </c>
      <c r="F660" s="8">
        <v>3</v>
      </c>
      <c r="G660" s="4">
        <v>178.93456513765764</v>
      </c>
      <c r="H660" s="4">
        <f>IF(G660&gt;MAX(I$8:I659),G660,MAX(I$8:I659))</f>
        <v>182.52459675533828</v>
      </c>
      <c r="I660" s="4">
        <f t="shared" si="86"/>
        <v>182.73293008867162</v>
      </c>
      <c r="J660" s="4">
        <f t="shared" si="87"/>
        <v>3.5900316176806371</v>
      </c>
      <c r="K660" s="4">
        <f t="shared" si="88"/>
        <v>0.20833333333334281</v>
      </c>
      <c r="L660" t="e">
        <f t="shared" si="89"/>
        <v>#N/A</v>
      </c>
      <c r="M660" t="e">
        <f t="shared" si="90"/>
        <v>#N/A</v>
      </c>
      <c r="N660">
        <f t="shared" si="91"/>
        <v>1</v>
      </c>
      <c r="O660">
        <f t="shared" si="92"/>
        <v>1</v>
      </c>
    </row>
    <row r="661" spans="1:15" x14ac:dyDescent="0.3">
      <c r="A661">
        <v>679</v>
      </c>
      <c r="B661">
        <v>0.95947141941587577</v>
      </c>
      <c r="C661">
        <v>0.82503738517410807</v>
      </c>
      <c r="D661" s="4">
        <f>-LN(B661)/F$3</f>
        <v>1.7238646222440916E-2</v>
      </c>
      <c r="E661" s="4">
        <f t="shared" si="93"/>
        <v>0.20833333333333334</v>
      </c>
      <c r="F661" s="8">
        <v>3</v>
      </c>
      <c r="G661" s="4">
        <v>178.95180378388008</v>
      </c>
      <c r="H661" s="4">
        <f>IF(G661&gt;MAX(I$8:I660),G661,MAX(I$8:I660))</f>
        <v>182.73293008867162</v>
      </c>
      <c r="I661" s="4">
        <f t="shared" si="86"/>
        <v>182.94126342200497</v>
      </c>
      <c r="J661" s="4">
        <f t="shared" si="87"/>
        <v>3.7811263047915418</v>
      </c>
      <c r="K661" s="4">
        <f t="shared" si="88"/>
        <v>0.20833333333334281</v>
      </c>
      <c r="L661" t="e">
        <f t="shared" si="89"/>
        <v>#N/A</v>
      </c>
      <c r="M661" t="e">
        <f t="shared" si="90"/>
        <v>#N/A</v>
      </c>
      <c r="N661">
        <f t="shared" si="91"/>
        <v>1</v>
      </c>
      <c r="O661">
        <f t="shared" si="92"/>
        <v>1</v>
      </c>
    </row>
    <row r="662" spans="1:15" x14ac:dyDescent="0.3">
      <c r="A662">
        <v>232</v>
      </c>
      <c r="B662">
        <v>0.32322153386028624</v>
      </c>
      <c r="C662">
        <v>3.109836115604114E-2</v>
      </c>
      <c r="D662" s="4">
        <f>-LN(B662)/F$3</f>
        <v>0.47059055312988118</v>
      </c>
      <c r="E662" s="4">
        <f t="shared" si="93"/>
        <v>0.20833333333333334</v>
      </c>
      <c r="F662" s="8">
        <v>2</v>
      </c>
      <c r="G662" s="4">
        <v>179.03617664010099</v>
      </c>
      <c r="H662" s="4">
        <f>IF(G662&gt;MAX(I$8:I661),G662,MAX(I$8:I661))</f>
        <v>182.94126342200497</v>
      </c>
      <c r="I662" s="4">
        <f t="shared" si="86"/>
        <v>183.14959675533831</v>
      </c>
      <c r="J662" s="4">
        <f t="shared" si="87"/>
        <v>3.9050867819039752</v>
      </c>
      <c r="K662" s="4">
        <f t="shared" si="88"/>
        <v>0.20833333333334281</v>
      </c>
      <c r="L662" t="e">
        <f t="shared" si="89"/>
        <v>#N/A</v>
      </c>
      <c r="M662" t="e">
        <f t="shared" si="90"/>
        <v>#N/A</v>
      </c>
      <c r="N662">
        <f t="shared" si="91"/>
        <v>1</v>
      </c>
      <c r="O662">
        <f t="shared" si="92"/>
        <v>1</v>
      </c>
    </row>
    <row r="663" spans="1:15" x14ac:dyDescent="0.3">
      <c r="A663">
        <v>680</v>
      </c>
      <c r="B663">
        <v>0.64818262276070437</v>
      </c>
      <c r="C663">
        <v>0.95516830957976018</v>
      </c>
      <c r="D663" s="4">
        <f>-LN(B663)/F$3</f>
        <v>0.18065949878630719</v>
      </c>
      <c r="E663" s="4">
        <f t="shared" si="93"/>
        <v>0.20833333333333334</v>
      </c>
      <c r="F663" s="8">
        <v>3</v>
      </c>
      <c r="G663" s="4">
        <v>179.13246328266638</v>
      </c>
      <c r="H663" s="4">
        <f>IF(G663&gt;MAX(I$8:I662),G663,MAX(I$8:I662))</f>
        <v>183.14959675533831</v>
      </c>
      <c r="I663" s="4">
        <f t="shared" si="86"/>
        <v>183.35793008867165</v>
      </c>
      <c r="J663" s="4">
        <f t="shared" si="87"/>
        <v>4.0171334726719294</v>
      </c>
      <c r="K663" s="4">
        <f t="shared" si="88"/>
        <v>0.20833333333334281</v>
      </c>
      <c r="L663" t="e">
        <f t="shared" si="89"/>
        <v>#N/A</v>
      </c>
      <c r="M663" t="e">
        <f t="shared" si="90"/>
        <v>#N/A</v>
      </c>
      <c r="N663">
        <f t="shared" si="91"/>
        <v>1</v>
      </c>
      <c r="O663">
        <f t="shared" si="92"/>
        <v>1</v>
      </c>
    </row>
    <row r="664" spans="1:15" x14ac:dyDescent="0.3">
      <c r="A664">
        <v>681</v>
      </c>
      <c r="B664">
        <v>0.26920377208777124</v>
      </c>
      <c r="C664">
        <v>0.8282418286690878</v>
      </c>
      <c r="D664" s="4">
        <f>-LN(B664)/F$3</f>
        <v>0.54678611212359041</v>
      </c>
      <c r="E664" s="4">
        <f t="shared" si="93"/>
        <v>0.20833333333333334</v>
      </c>
      <c r="F664" s="8">
        <v>3</v>
      </c>
      <c r="G664" s="4">
        <v>179.67924939478996</v>
      </c>
      <c r="H664" s="4">
        <f>IF(G664&gt;MAX(I$8:I663),G664,MAX(I$8:I663))</f>
        <v>183.35793008867165</v>
      </c>
      <c r="I664" s="4">
        <f t="shared" si="86"/>
        <v>183.56626342200499</v>
      </c>
      <c r="J664" s="4">
        <f t="shared" si="87"/>
        <v>3.6786806938816881</v>
      </c>
      <c r="K664" s="4">
        <f t="shared" si="88"/>
        <v>0.20833333333334281</v>
      </c>
      <c r="L664" t="e">
        <f t="shared" si="89"/>
        <v>#N/A</v>
      </c>
      <c r="M664" t="e">
        <f t="shared" si="90"/>
        <v>#N/A</v>
      </c>
      <c r="N664">
        <f t="shared" si="91"/>
        <v>1</v>
      </c>
      <c r="O664">
        <f t="shared" si="92"/>
        <v>1</v>
      </c>
    </row>
    <row r="665" spans="1:15" x14ac:dyDescent="0.3">
      <c r="A665">
        <v>682</v>
      </c>
      <c r="B665">
        <v>0.97097689748832672</v>
      </c>
      <c r="C665">
        <v>0.7814569536423841</v>
      </c>
      <c r="D665" s="4">
        <f>-LN(B665)/F$3</f>
        <v>1.2271918111607199E-2</v>
      </c>
      <c r="E665" s="4">
        <f t="shared" si="93"/>
        <v>0.20833333333333334</v>
      </c>
      <c r="F665" s="8">
        <v>3</v>
      </c>
      <c r="G665" s="4">
        <v>179.69152131290156</v>
      </c>
      <c r="H665" s="4">
        <f>IF(G665&gt;MAX(I$8:I664),G665,MAX(I$8:I664))</f>
        <v>183.56626342200499</v>
      </c>
      <c r="I665" s="4">
        <f t="shared" ref="I665:I704" si="94">+H665+E665</f>
        <v>183.77459675533834</v>
      </c>
      <c r="J665" s="4">
        <f t="shared" ref="J665:J704" si="95">(H665-G665)*O665</f>
        <v>3.8747421091034369</v>
      </c>
      <c r="K665" s="4">
        <f t="shared" ref="K665:K704" si="96">(I665-H665)*O665</f>
        <v>0.20833333333334281</v>
      </c>
      <c r="L665" t="e">
        <f t="shared" ref="L665:L704" si="97">_xlfn.RANK.EQ(I665,I$8:I$507,1)</f>
        <v>#N/A</v>
      </c>
      <c r="M665" t="e">
        <f t="shared" ref="M665:M704" si="98">IF(L665=A665,0,1)</f>
        <v>#N/A</v>
      </c>
      <c r="N665">
        <f t="shared" ref="N665:N704" si="99">IF(G665&lt;B$2,1,0)</f>
        <v>1</v>
      </c>
      <c r="O665">
        <f t="shared" ref="O665:O704" si="100">IF(I665&lt;B$2,1,0)</f>
        <v>1</v>
      </c>
    </row>
    <row r="666" spans="1:15" x14ac:dyDescent="0.3">
      <c r="A666">
        <v>683</v>
      </c>
      <c r="B666">
        <v>0.79177220984527119</v>
      </c>
      <c r="C666">
        <v>0.61613818781090735</v>
      </c>
      <c r="D666" s="4">
        <f>-LN(B666)/F$3</f>
        <v>9.7283975986762472E-2</v>
      </c>
      <c r="E666" s="4">
        <f t="shared" si="93"/>
        <v>0.20833333333333334</v>
      </c>
      <c r="F666" s="8">
        <v>3</v>
      </c>
      <c r="G666" s="4">
        <v>179.78880528888831</v>
      </c>
      <c r="H666" s="4">
        <f>IF(G666&gt;MAX(I$8:I665),G666,MAX(I$8:I665))</f>
        <v>183.77459675533834</v>
      </c>
      <c r="I666" s="4">
        <f t="shared" si="94"/>
        <v>183.98293008867168</v>
      </c>
      <c r="J666" s="4">
        <f t="shared" si="95"/>
        <v>3.9857914664500242</v>
      </c>
      <c r="K666" s="4">
        <f t="shared" si="96"/>
        <v>0.20833333333334281</v>
      </c>
      <c r="L666" t="e">
        <f t="shared" si="97"/>
        <v>#N/A</v>
      </c>
      <c r="M666" t="e">
        <f t="shared" si="98"/>
        <v>#N/A</v>
      </c>
      <c r="N666">
        <f t="shared" si="99"/>
        <v>1</v>
      </c>
      <c r="O666">
        <f t="shared" si="100"/>
        <v>1</v>
      </c>
    </row>
    <row r="667" spans="1:15" x14ac:dyDescent="0.3">
      <c r="A667">
        <v>233</v>
      </c>
      <c r="B667">
        <v>8.7221900082399981E-2</v>
      </c>
      <c r="C667">
        <v>0.20416882839442121</v>
      </c>
      <c r="D667" s="4">
        <f>-LN(B667)/F$3</f>
        <v>1.0163749299439881</v>
      </c>
      <c r="E667" s="4">
        <f t="shared" si="93"/>
        <v>0.20833333333333334</v>
      </c>
      <c r="F667" s="8">
        <v>2</v>
      </c>
      <c r="G667" s="4">
        <v>180.05255157004498</v>
      </c>
      <c r="H667" s="4">
        <f>IF(G667&gt;MAX(I$8:I666),G667,MAX(I$8:I666))</f>
        <v>183.98293008867168</v>
      </c>
      <c r="I667" s="4">
        <f t="shared" si="94"/>
        <v>184.19126342200502</v>
      </c>
      <c r="J667" s="4">
        <f t="shared" si="95"/>
        <v>3.9303785186266964</v>
      </c>
      <c r="K667" s="4">
        <f t="shared" si="96"/>
        <v>0.20833333333334281</v>
      </c>
      <c r="L667" t="e">
        <f t="shared" si="97"/>
        <v>#N/A</v>
      </c>
      <c r="M667" t="e">
        <f t="shared" si="98"/>
        <v>#N/A</v>
      </c>
      <c r="N667">
        <f t="shared" si="99"/>
        <v>1</v>
      </c>
      <c r="O667">
        <f t="shared" si="100"/>
        <v>1</v>
      </c>
    </row>
    <row r="668" spans="1:15" x14ac:dyDescent="0.3">
      <c r="A668">
        <v>234</v>
      </c>
      <c r="B668">
        <v>0.89367351298562581</v>
      </c>
      <c r="C668">
        <v>0.62349314859462268</v>
      </c>
      <c r="D668" s="4">
        <f>-LN(B668)/F$3</f>
        <v>4.6839486880128782E-2</v>
      </c>
      <c r="E668" s="4">
        <f t="shared" si="93"/>
        <v>0.20833333333333334</v>
      </c>
      <c r="F668" s="8">
        <v>2</v>
      </c>
      <c r="G668" s="4">
        <v>180.0993910569251</v>
      </c>
      <c r="H668" s="4">
        <f>IF(G668&gt;MAX(I$8:I667),G668,MAX(I$8:I667))</f>
        <v>184.19126342200502</v>
      </c>
      <c r="I668" s="4">
        <f t="shared" si="94"/>
        <v>184.39959675533837</v>
      </c>
      <c r="J668" s="4">
        <f t="shared" si="95"/>
        <v>4.0918723650799222</v>
      </c>
      <c r="K668" s="4">
        <f t="shared" si="96"/>
        <v>0.20833333333334281</v>
      </c>
      <c r="L668" t="e">
        <f t="shared" si="97"/>
        <v>#N/A</v>
      </c>
      <c r="M668" t="e">
        <f t="shared" si="98"/>
        <v>#N/A</v>
      </c>
      <c r="N668">
        <f t="shared" si="99"/>
        <v>1</v>
      </c>
      <c r="O668">
        <f t="shared" si="100"/>
        <v>1</v>
      </c>
    </row>
    <row r="669" spans="1:15" x14ac:dyDescent="0.3">
      <c r="A669">
        <v>684</v>
      </c>
      <c r="B669">
        <v>0.18939786980803858</v>
      </c>
      <c r="C669">
        <v>0.29419843134861295</v>
      </c>
      <c r="D669" s="4">
        <f>-LN(B669)/F$3</f>
        <v>0.6932938938946076</v>
      </c>
      <c r="E669" s="4">
        <f t="shared" si="93"/>
        <v>0.20833333333333334</v>
      </c>
      <c r="F669" s="8">
        <v>3</v>
      </c>
      <c r="G669" s="4">
        <v>180.48209918278292</v>
      </c>
      <c r="H669" s="4">
        <f>IF(G669&gt;MAX(I$8:I668),G669,MAX(I$8:I668))</f>
        <v>184.39959675533837</v>
      </c>
      <c r="I669" s="4">
        <f t="shared" si="94"/>
        <v>184.60793008867171</v>
      </c>
      <c r="J669" s="4">
        <f t="shared" si="95"/>
        <v>3.9174975725554475</v>
      </c>
      <c r="K669" s="4">
        <f t="shared" si="96"/>
        <v>0.20833333333334281</v>
      </c>
      <c r="L669" t="e">
        <f t="shared" si="97"/>
        <v>#N/A</v>
      </c>
      <c r="M669" t="e">
        <f t="shared" si="98"/>
        <v>#N/A</v>
      </c>
      <c r="N669">
        <f t="shared" si="99"/>
        <v>1</v>
      </c>
      <c r="O669">
        <f t="shared" si="100"/>
        <v>1</v>
      </c>
    </row>
    <row r="670" spans="1:15" x14ac:dyDescent="0.3">
      <c r="A670">
        <v>235</v>
      </c>
      <c r="B670">
        <v>0.17471846675008393</v>
      </c>
      <c r="C670">
        <v>0.83657338175603502</v>
      </c>
      <c r="D670" s="4">
        <f>-LN(B670)/F$3</f>
        <v>0.72690806747205983</v>
      </c>
      <c r="E670" s="4">
        <f t="shared" si="93"/>
        <v>0.20833333333333334</v>
      </c>
      <c r="F670" s="8">
        <v>2</v>
      </c>
      <c r="G670" s="4">
        <v>180.82629912439717</v>
      </c>
      <c r="H670" s="4">
        <f>IF(G670&gt;MAX(I$8:I669),G670,MAX(I$8:I669))</f>
        <v>184.60793008867171</v>
      </c>
      <c r="I670" s="4">
        <f t="shared" si="94"/>
        <v>184.81626342200505</v>
      </c>
      <c r="J670" s="4">
        <f t="shared" si="95"/>
        <v>3.7816309642745409</v>
      </c>
      <c r="K670" s="4">
        <f t="shared" si="96"/>
        <v>0.20833333333334281</v>
      </c>
      <c r="L670" t="e">
        <f t="shared" si="97"/>
        <v>#N/A</v>
      </c>
      <c r="M670" t="e">
        <f t="shared" si="98"/>
        <v>#N/A</v>
      </c>
      <c r="N670">
        <f t="shared" si="99"/>
        <v>1</v>
      </c>
      <c r="O670">
        <f t="shared" si="100"/>
        <v>1</v>
      </c>
    </row>
    <row r="671" spans="1:15" x14ac:dyDescent="0.3">
      <c r="A671">
        <v>236</v>
      </c>
      <c r="B671">
        <v>0.74370555742057554</v>
      </c>
      <c r="C671">
        <v>0.42432935575426495</v>
      </c>
      <c r="D671" s="4">
        <f>-LN(B671)/F$3</f>
        <v>0.12337919943180016</v>
      </c>
      <c r="E671" s="4">
        <f t="shared" si="93"/>
        <v>0.20833333333333334</v>
      </c>
      <c r="F671" s="8">
        <v>2</v>
      </c>
      <c r="G671" s="4">
        <v>180.94967832382898</v>
      </c>
      <c r="H671" s="4">
        <f>IF(G671&gt;MAX(I$8:I670),G671,MAX(I$8:I670))</f>
        <v>184.81626342200505</v>
      </c>
      <c r="I671" s="4">
        <f t="shared" si="94"/>
        <v>185.02459675533839</v>
      </c>
      <c r="J671" s="4">
        <f t="shared" si="95"/>
        <v>3.8665850981760741</v>
      </c>
      <c r="K671" s="4">
        <f t="shared" si="96"/>
        <v>0.20833333333334281</v>
      </c>
      <c r="L671" t="e">
        <f t="shared" si="97"/>
        <v>#N/A</v>
      </c>
      <c r="M671" t="e">
        <f t="shared" si="98"/>
        <v>#N/A</v>
      </c>
      <c r="N671">
        <f t="shared" si="99"/>
        <v>1</v>
      </c>
      <c r="O671">
        <f t="shared" si="100"/>
        <v>1</v>
      </c>
    </row>
    <row r="672" spans="1:15" x14ac:dyDescent="0.3">
      <c r="A672">
        <v>237</v>
      </c>
      <c r="B672">
        <v>0.76070436719870604</v>
      </c>
      <c r="C672">
        <v>0.55970946378978848</v>
      </c>
      <c r="D672" s="4">
        <f>-LN(B672)/F$3</f>
        <v>0.11396269832044238</v>
      </c>
      <c r="E672" s="4">
        <f t="shared" si="93"/>
        <v>0.20833333333333334</v>
      </c>
      <c r="F672" s="8">
        <v>2</v>
      </c>
      <c r="G672" s="4">
        <v>181.06364102214943</v>
      </c>
      <c r="H672" s="4">
        <f>IF(G672&gt;MAX(I$8:I671),G672,MAX(I$8:I671))</f>
        <v>185.02459675533839</v>
      </c>
      <c r="I672" s="4">
        <f t="shared" si="94"/>
        <v>185.23293008867174</v>
      </c>
      <c r="J672" s="4">
        <f t="shared" si="95"/>
        <v>3.9609557331889675</v>
      </c>
      <c r="K672" s="4">
        <f t="shared" si="96"/>
        <v>0.20833333333334281</v>
      </c>
      <c r="L672" t="e">
        <f t="shared" si="97"/>
        <v>#N/A</v>
      </c>
      <c r="M672" t="e">
        <f t="shared" si="98"/>
        <v>#N/A</v>
      </c>
      <c r="N672">
        <f t="shared" si="99"/>
        <v>1</v>
      </c>
      <c r="O672">
        <f t="shared" si="100"/>
        <v>1</v>
      </c>
    </row>
    <row r="673" spans="1:15" x14ac:dyDescent="0.3">
      <c r="A673">
        <v>238</v>
      </c>
      <c r="B673">
        <v>0.1564989165929136</v>
      </c>
      <c r="C673">
        <v>0.21863460188604389</v>
      </c>
      <c r="D673" s="4">
        <f>-LN(B673)/F$3</f>
        <v>0.77279424656453255</v>
      </c>
      <c r="E673" s="4">
        <f t="shared" si="93"/>
        <v>0.20833333333333334</v>
      </c>
      <c r="F673" s="8">
        <v>2</v>
      </c>
      <c r="G673" s="4">
        <v>181.83643526871396</v>
      </c>
      <c r="H673" s="4">
        <f>IF(G673&gt;MAX(I$8:I672),G673,MAX(I$8:I672))</f>
        <v>185.23293008867174</v>
      </c>
      <c r="I673" s="4">
        <f t="shared" si="94"/>
        <v>185.44126342200508</v>
      </c>
      <c r="J673" s="4">
        <f t="shared" si="95"/>
        <v>3.3964948199577805</v>
      </c>
      <c r="K673" s="4">
        <f t="shared" si="96"/>
        <v>0.20833333333334281</v>
      </c>
      <c r="L673" t="e">
        <f t="shared" si="97"/>
        <v>#N/A</v>
      </c>
      <c r="M673" t="e">
        <f t="shared" si="98"/>
        <v>#N/A</v>
      </c>
      <c r="N673">
        <f t="shared" si="99"/>
        <v>1</v>
      </c>
      <c r="O673">
        <f t="shared" si="100"/>
        <v>1</v>
      </c>
    </row>
    <row r="674" spans="1:15" x14ac:dyDescent="0.3">
      <c r="A674">
        <v>239</v>
      </c>
      <c r="B674">
        <v>0.27265236365855894</v>
      </c>
      <c r="C674">
        <v>0.26303903317361982</v>
      </c>
      <c r="D674" s="4">
        <f>-LN(B674)/F$3</f>
        <v>0.54148237018471657</v>
      </c>
      <c r="E674" s="4">
        <f t="shared" si="93"/>
        <v>0.20833333333333334</v>
      </c>
      <c r="F674" s="8">
        <v>2</v>
      </c>
      <c r="G674" s="4">
        <v>182.37791763889868</v>
      </c>
      <c r="H674" s="4">
        <f>IF(G674&gt;MAX(I$8:I673),G674,MAX(I$8:I673))</f>
        <v>185.44126342200508</v>
      </c>
      <c r="I674" s="4">
        <f t="shared" si="94"/>
        <v>185.64959675533842</v>
      </c>
      <c r="J674" s="4">
        <f t="shared" si="95"/>
        <v>3.0633457831063993</v>
      </c>
      <c r="K674" s="4">
        <f t="shared" si="96"/>
        <v>0.20833333333334281</v>
      </c>
      <c r="L674" t="e">
        <f t="shared" si="97"/>
        <v>#N/A</v>
      </c>
      <c r="M674" t="e">
        <f t="shared" si="98"/>
        <v>#N/A</v>
      </c>
      <c r="N674">
        <f t="shared" si="99"/>
        <v>1</v>
      </c>
      <c r="O674">
        <f t="shared" si="100"/>
        <v>1</v>
      </c>
    </row>
    <row r="675" spans="1:15" x14ac:dyDescent="0.3">
      <c r="A675">
        <v>240</v>
      </c>
      <c r="B675">
        <v>0.58140812402722253</v>
      </c>
      <c r="C675">
        <v>0.91735587633899962</v>
      </c>
      <c r="D675" s="4">
        <f>-LN(B675)/F$3</f>
        <v>0.22595929905831208</v>
      </c>
      <c r="E675" s="4">
        <f t="shared" si="93"/>
        <v>0.20833333333333334</v>
      </c>
      <c r="F675" s="8">
        <v>2</v>
      </c>
      <c r="G675" s="4">
        <v>182.60387693795698</v>
      </c>
      <c r="H675" s="4">
        <f>IF(G675&gt;MAX(I$8:I674),G675,MAX(I$8:I674))</f>
        <v>185.64959675533842</v>
      </c>
      <c r="I675" s="4">
        <f t="shared" si="94"/>
        <v>185.85793008867176</v>
      </c>
      <c r="J675" s="4">
        <f t="shared" si="95"/>
        <v>3.045719817381439</v>
      </c>
      <c r="K675" s="4">
        <f t="shared" si="96"/>
        <v>0.20833333333334281</v>
      </c>
      <c r="L675" t="e">
        <f t="shared" si="97"/>
        <v>#N/A</v>
      </c>
      <c r="M675" t="e">
        <f t="shared" si="98"/>
        <v>#N/A</v>
      </c>
      <c r="N675">
        <f t="shared" si="99"/>
        <v>1</v>
      </c>
      <c r="O675">
        <f t="shared" si="100"/>
        <v>1</v>
      </c>
    </row>
    <row r="676" spans="1:15" x14ac:dyDescent="0.3">
      <c r="A676">
        <v>241</v>
      </c>
      <c r="B676">
        <v>0.47984252449110387</v>
      </c>
      <c r="C676">
        <v>0.53874324777977844</v>
      </c>
      <c r="D676" s="4">
        <f>-LN(B676)/F$3</f>
        <v>0.30595720953546163</v>
      </c>
      <c r="E676" s="4">
        <f t="shared" si="93"/>
        <v>0.20833333333333334</v>
      </c>
      <c r="F676" s="8">
        <v>2</v>
      </c>
      <c r="G676" s="4">
        <v>182.90983414749243</v>
      </c>
      <c r="H676" s="4">
        <f>IF(G676&gt;MAX(I$8:I675),G676,MAX(I$8:I675))</f>
        <v>185.85793008867176</v>
      </c>
      <c r="I676" s="4">
        <f t="shared" si="94"/>
        <v>186.06626342200511</v>
      </c>
      <c r="J676" s="4">
        <f t="shared" si="95"/>
        <v>2.9480959411793322</v>
      </c>
      <c r="K676" s="4">
        <f t="shared" si="96"/>
        <v>0.20833333333334281</v>
      </c>
      <c r="L676" t="e">
        <f t="shared" si="97"/>
        <v>#N/A</v>
      </c>
      <c r="M676" t="e">
        <f t="shared" si="98"/>
        <v>#N/A</v>
      </c>
      <c r="N676">
        <f t="shared" si="99"/>
        <v>1</v>
      </c>
      <c r="O676">
        <f t="shared" si="100"/>
        <v>1</v>
      </c>
    </row>
    <row r="677" spans="1:15" x14ac:dyDescent="0.3">
      <c r="A677">
        <v>685</v>
      </c>
      <c r="B677">
        <v>1.8311105685598315E-3</v>
      </c>
      <c r="C677">
        <v>0.41810357982116153</v>
      </c>
      <c r="D677" s="4">
        <f>-LN(B677)/F$3</f>
        <v>2.6261802617222014</v>
      </c>
      <c r="E677" s="4">
        <f t="shared" si="93"/>
        <v>0.20833333333333334</v>
      </c>
      <c r="F677" s="8">
        <v>3</v>
      </c>
      <c r="G677" s="4">
        <v>183.10827944450511</v>
      </c>
      <c r="H677" s="4">
        <f>IF(G677&gt;MAX(I$8:I676),G677,MAX(I$8:I676))</f>
        <v>186.06626342200511</v>
      </c>
      <c r="I677" s="4">
        <f t="shared" si="94"/>
        <v>186.27459675533845</v>
      </c>
      <c r="J677" s="4">
        <f t="shared" si="95"/>
        <v>2.9579839774999925</v>
      </c>
      <c r="K677" s="4">
        <f t="shared" si="96"/>
        <v>0.20833333333334281</v>
      </c>
      <c r="L677" t="e">
        <f t="shared" si="97"/>
        <v>#N/A</v>
      </c>
      <c r="M677" t="e">
        <f t="shared" si="98"/>
        <v>#N/A</v>
      </c>
      <c r="N677">
        <f t="shared" si="99"/>
        <v>1</v>
      </c>
      <c r="O677">
        <f t="shared" si="100"/>
        <v>1</v>
      </c>
    </row>
    <row r="678" spans="1:15" x14ac:dyDescent="0.3">
      <c r="A678">
        <v>242</v>
      </c>
      <c r="B678">
        <v>0.42143009735404524</v>
      </c>
      <c r="C678">
        <v>0.58131656849879454</v>
      </c>
      <c r="D678" s="4">
        <f>-LN(B678)/F$3</f>
        <v>0.36004223244584699</v>
      </c>
      <c r="E678" s="4">
        <f t="shared" si="93"/>
        <v>0.20833333333333334</v>
      </c>
      <c r="F678" s="8">
        <v>2</v>
      </c>
      <c r="G678" s="4">
        <v>183.26987637993827</v>
      </c>
      <c r="H678" s="4">
        <f>IF(G678&gt;MAX(I$8:I677),G678,MAX(I$8:I677))</f>
        <v>186.27459675533845</v>
      </c>
      <c r="I678" s="4">
        <f t="shared" si="94"/>
        <v>186.48293008867179</v>
      </c>
      <c r="J678" s="4">
        <f t="shared" si="95"/>
        <v>3.0047203754001828</v>
      </c>
      <c r="K678" s="4">
        <f t="shared" si="96"/>
        <v>0.20833333333334281</v>
      </c>
      <c r="L678" t="e">
        <f t="shared" si="97"/>
        <v>#N/A</v>
      </c>
      <c r="M678" t="e">
        <f t="shared" si="98"/>
        <v>#N/A</v>
      </c>
      <c r="N678">
        <f t="shared" si="99"/>
        <v>1</v>
      </c>
      <c r="O678">
        <f t="shared" si="100"/>
        <v>1</v>
      </c>
    </row>
    <row r="679" spans="1:15" x14ac:dyDescent="0.3">
      <c r="A679">
        <v>243</v>
      </c>
      <c r="B679">
        <v>0.85338908047730944</v>
      </c>
      <c r="C679">
        <v>0.25431073946348459</v>
      </c>
      <c r="D679" s="4">
        <f>-LN(B679)/F$3</f>
        <v>6.6058209844215482E-2</v>
      </c>
      <c r="E679" s="4">
        <f t="shared" si="93"/>
        <v>0.20833333333333334</v>
      </c>
      <c r="F679" s="8">
        <v>2</v>
      </c>
      <c r="G679" s="4">
        <v>183.33593458978248</v>
      </c>
      <c r="H679" s="4">
        <f>IF(G679&gt;MAX(I$8:I678),G679,MAX(I$8:I678))</f>
        <v>186.48293008867179</v>
      </c>
      <c r="I679" s="4">
        <f t="shared" si="94"/>
        <v>186.69126342200514</v>
      </c>
      <c r="J679" s="4">
        <f t="shared" si="95"/>
        <v>3.1469954988893107</v>
      </c>
      <c r="K679" s="4">
        <f t="shared" si="96"/>
        <v>0.20833333333334281</v>
      </c>
      <c r="L679" t="e">
        <f t="shared" si="97"/>
        <v>#N/A</v>
      </c>
      <c r="M679" t="e">
        <f t="shared" si="98"/>
        <v>#N/A</v>
      </c>
      <c r="N679">
        <f t="shared" si="99"/>
        <v>1</v>
      </c>
      <c r="O679">
        <f t="shared" si="100"/>
        <v>1</v>
      </c>
    </row>
    <row r="680" spans="1:15" x14ac:dyDescent="0.3">
      <c r="A680">
        <v>244</v>
      </c>
      <c r="B680">
        <v>0.78499710074159978</v>
      </c>
      <c r="C680">
        <v>0.77019562364574112</v>
      </c>
      <c r="D680" s="4">
        <f>-LN(B680)/F$3</f>
        <v>0.10086468938722991</v>
      </c>
      <c r="E680" s="4">
        <f t="shared" si="93"/>
        <v>0.20833333333333334</v>
      </c>
      <c r="F680" s="8">
        <v>2</v>
      </c>
      <c r="G680" s="4">
        <v>183.43679927916972</v>
      </c>
      <c r="H680" s="4">
        <f>IF(G680&gt;MAX(I$8:I679),G680,MAX(I$8:I679))</f>
        <v>186.69126342200514</v>
      </c>
      <c r="I680" s="4">
        <f t="shared" si="94"/>
        <v>186.89959675533848</v>
      </c>
      <c r="J680" s="4">
        <f t="shared" si="95"/>
        <v>3.2544641428354169</v>
      </c>
      <c r="K680" s="4">
        <f t="shared" si="96"/>
        <v>0.20833333333334281</v>
      </c>
      <c r="L680" t="e">
        <f t="shared" si="97"/>
        <v>#N/A</v>
      </c>
      <c r="M680" t="e">
        <f t="shared" si="98"/>
        <v>#N/A</v>
      </c>
      <c r="N680">
        <f t="shared" si="99"/>
        <v>1</v>
      </c>
      <c r="O680">
        <f t="shared" si="100"/>
        <v>1</v>
      </c>
    </row>
    <row r="681" spans="1:15" x14ac:dyDescent="0.3">
      <c r="A681">
        <v>245</v>
      </c>
      <c r="B681">
        <v>0.81524094363231303</v>
      </c>
      <c r="C681">
        <v>0.30674153874324778</v>
      </c>
      <c r="D681" s="4">
        <f>-LN(B681)/F$3</f>
        <v>8.5113155447677211E-2</v>
      </c>
      <c r="E681" s="4">
        <f t="shared" si="93"/>
        <v>0.20833333333333334</v>
      </c>
      <c r="F681" s="8">
        <v>2</v>
      </c>
      <c r="G681" s="4">
        <v>183.52191243461741</v>
      </c>
      <c r="H681" s="4">
        <f>IF(G681&gt;MAX(I$8:I680),G681,MAX(I$8:I680))</f>
        <v>186.89959675533848</v>
      </c>
      <c r="I681" s="4">
        <f t="shared" si="94"/>
        <v>187.10793008867182</v>
      </c>
      <c r="J681" s="4">
        <f t="shared" si="95"/>
        <v>3.3776843207210732</v>
      </c>
      <c r="K681" s="4">
        <f t="shared" si="96"/>
        <v>0.20833333333334281</v>
      </c>
      <c r="L681" t="e">
        <f t="shared" si="97"/>
        <v>#N/A</v>
      </c>
      <c r="M681" t="e">
        <f t="shared" si="98"/>
        <v>#N/A</v>
      </c>
      <c r="N681">
        <f t="shared" si="99"/>
        <v>1</v>
      </c>
      <c r="O681">
        <f t="shared" si="100"/>
        <v>1</v>
      </c>
    </row>
    <row r="682" spans="1:15" x14ac:dyDescent="0.3">
      <c r="A682">
        <v>686</v>
      </c>
      <c r="B682">
        <v>0.29224524674214913</v>
      </c>
      <c r="C682">
        <v>0.9582811975463118</v>
      </c>
      <c r="D682" s="4">
        <f>-LN(B682)/F$3</f>
        <v>0.51256747629898947</v>
      </c>
      <c r="E682" s="4">
        <f t="shared" si="93"/>
        <v>0.20833333333333334</v>
      </c>
      <c r="F682" s="8">
        <v>3</v>
      </c>
      <c r="G682" s="4">
        <v>183.6208469208041</v>
      </c>
      <c r="H682" s="4">
        <f>IF(G682&gt;MAX(I$8:I681),G682,MAX(I$8:I681))</f>
        <v>187.10793008867182</v>
      </c>
      <c r="I682" s="4">
        <f t="shared" si="94"/>
        <v>187.31626342200516</v>
      </c>
      <c r="J682" s="4">
        <f t="shared" si="95"/>
        <v>3.4870831678677234</v>
      </c>
      <c r="K682" s="4">
        <f t="shared" si="96"/>
        <v>0.20833333333334281</v>
      </c>
      <c r="L682" t="e">
        <f t="shared" si="97"/>
        <v>#N/A</v>
      </c>
      <c r="M682" t="e">
        <f t="shared" si="98"/>
        <v>#N/A</v>
      </c>
      <c r="N682">
        <f t="shared" si="99"/>
        <v>1</v>
      </c>
      <c r="O682">
        <f t="shared" si="100"/>
        <v>1</v>
      </c>
    </row>
    <row r="683" spans="1:15" x14ac:dyDescent="0.3">
      <c r="A683">
        <v>687</v>
      </c>
      <c r="B683">
        <v>0.50691244239631339</v>
      </c>
      <c r="C683">
        <v>0.94354075746940524</v>
      </c>
      <c r="D683" s="4">
        <f>-LN(B683)/F$3</f>
        <v>0.28309041156168469</v>
      </c>
      <c r="E683" s="4">
        <f t="shared" si="93"/>
        <v>0.20833333333333334</v>
      </c>
      <c r="F683" s="8">
        <v>3</v>
      </c>
      <c r="G683" s="4">
        <v>183.90393733236579</v>
      </c>
      <c r="H683" s="4">
        <f>IF(G683&gt;MAX(I$8:I682),G683,MAX(I$8:I682))</f>
        <v>187.31626342200516</v>
      </c>
      <c r="I683" s="4">
        <f t="shared" si="94"/>
        <v>187.52459675533851</v>
      </c>
      <c r="J683" s="4">
        <f t="shared" si="95"/>
        <v>3.4123260896393788</v>
      </c>
      <c r="K683" s="4">
        <f t="shared" si="96"/>
        <v>0.20833333333334281</v>
      </c>
      <c r="L683" t="e">
        <f t="shared" si="97"/>
        <v>#N/A</v>
      </c>
      <c r="M683" t="e">
        <f t="shared" si="98"/>
        <v>#N/A</v>
      </c>
      <c r="N683">
        <f t="shared" si="99"/>
        <v>1</v>
      </c>
      <c r="O683">
        <f t="shared" si="100"/>
        <v>1</v>
      </c>
    </row>
    <row r="684" spans="1:15" x14ac:dyDescent="0.3">
      <c r="A684">
        <v>246</v>
      </c>
      <c r="B684">
        <v>0.2272408215582751</v>
      </c>
      <c r="C684">
        <v>0.8775902584917753</v>
      </c>
      <c r="D684" s="4">
        <f>-LN(B684)/F$3</f>
        <v>0.61739372330113407</v>
      </c>
      <c r="E684" s="4">
        <f t="shared" si="93"/>
        <v>0.20833333333333334</v>
      </c>
      <c r="F684" s="8">
        <v>2</v>
      </c>
      <c r="G684" s="4">
        <v>184.13930615791853</v>
      </c>
      <c r="H684" s="4">
        <f>IF(G684&gt;MAX(I$8:I683),G684,MAX(I$8:I683))</f>
        <v>187.52459675533851</v>
      </c>
      <c r="I684" s="4">
        <f t="shared" si="94"/>
        <v>187.73293008867185</v>
      </c>
      <c r="J684" s="4">
        <f t="shared" si="95"/>
        <v>3.3852905974199814</v>
      </c>
      <c r="K684" s="4">
        <f t="shared" si="96"/>
        <v>0.20833333333334281</v>
      </c>
      <c r="L684" t="e">
        <f t="shared" si="97"/>
        <v>#N/A</v>
      </c>
      <c r="M684" t="e">
        <f t="shared" si="98"/>
        <v>#N/A</v>
      </c>
      <c r="N684">
        <f t="shared" si="99"/>
        <v>1</v>
      </c>
      <c r="O684">
        <f t="shared" si="100"/>
        <v>1</v>
      </c>
    </row>
    <row r="685" spans="1:15" x14ac:dyDescent="0.3">
      <c r="A685">
        <v>688</v>
      </c>
      <c r="B685">
        <v>0.2980742820520646</v>
      </c>
      <c r="C685">
        <v>0.64647358623004847</v>
      </c>
      <c r="D685" s="4">
        <f>-LN(B685)/F$3</f>
        <v>0.50433856454496118</v>
      </c>
      <c r="E685" s="4">
        <f t="shared" si="93"/>
        <v>0.20833333333333334</v>
      </c>
      <c r="F685" s="8">
        <v>3</v>
      </c>
      <c r="G685" s="4">
        <v>184.40827589691074</v>
      </c>
      <c r="H685" s="4">
        <f>IF(G685&gt;MAX(I$8:I684),G685,MAX(I$8:I684))</f>
        <v>187.73293008867185</v>
      </c>
      <c r="I685" s="4">
        <f t="shared" si="94"/>
        <v>187.94126342200519</v>
      </c>
      <c r="J685" s="4">
        <f t="shared" si="95"/>
        <v>3.3246541917611125</v>
      </c>
      <c r="K685" s="4">
        <f t="shared" si="96"/>
        <v>0.20833333333334281</v>
      </c>
      <c r="L685" t="e">
        <f t="shared" si="97"/>
        <v>#N/A</v>
      </c>
      <c r="M685" t="e">
        <f t="shared" si="98"/>
        <v>#N/A</v>
      </c>
      <c r="N685">
        <f t="shared" si="99"/>
        <v>1</v>
      </c>
      <c r="O685">
        <f t="shared" si="100"/>
        <v>1</v>
      </c>
    </row>
    <row r="686" spans="1:15" x14ac:dyDescent="0.3">
      <c r="A686">
        <v>247</v>
      </c>
      <c r="B686">
        <v>4.9073763237403485E-2</v>
      </c>
      <c r="C686">
        <v>0.82427442243720817</v>
      </c>
      <c r="D686" s="4">
        <f>-LN(B686)/F$3</f>
        <v>1.2560128085901967</v>
      </c>
      <c r="E686" s="4">
        <f t="shared" si="93"/>
        <v>0.20833333333333334</v>
      </c>
      <c r="F686" s="8">
        <v>2</v>
      </c>
      <c r="G686" s="4">
        <v>185.39531896650871</v>
      </c>
      <c r="H686" s="4">
        <f>IF(G686&gt;MAX(I$8:I685),G686,MAX(I$8:I685))</f>
        <v>187.94126342200519</v>
      </c>
      <c r="I686" s="4">
        <f t="shared" si="94"/>
        <v>188.14959675533854</v>
      </c>
      <c r="J686" s="4">
        <f t="shared" si="95"/>
        <v>2.5459444554964819</v>
      </c>
      <c r="K686" s="4">
        <f t="shared" si="96"/>
        <v>0.20833333333334281</v>
      </c>
      <c r="L686" t="e">
        <f t="shared" si="97"/>
        <v>#N/A</v>
      </c>
      <c r="M686" t="e">
        <f t="shared" si="98"/>
        <v>#N/A</v>
      </c>
      <c r="N686">
        <f t="shared" si="99"/>
        <v>1</v>
      </c>
      <c r="O686">
        <f t="shared" si="100"/>
        <v>1</v>
      </c>
    </row>
    <row r="687" spans="1:15" x14ac:dyDescent="0.3">
      <c r="A687">
        <v>689</v>
      </c>
      <c r="B687">
        <v>4.0345469527268286E-2</v>
      </c>
      <c r="C687">
        <v>0.63332010864589372</v>
      </c>
      <c r="D687" s="4">
        <f>-LN(B687)/F$3</f>
        <v>1.3376150708098968</v>
      </c>
      <c r="E687" s="4">
        <f t="shared" si="93"/>
        <v>0.20833333333333334</v>
      </c>
      <c r="F687" s="8">
        <v>3</v>
      </c>
      <c r="G687" s="4">
        <v>185.74589096772064</v>
      </c>
      <c r="H687" s="4">
        <f>IF(G687&gt;MAX(I$8:I686),G687,MAX(I$8:I686))</f>
        <v>188.14959675533854</v>
      </c>
      <c r="I687" s="4">
        <f t="shared" si="94"/>
        <v>188.35793008867188</v>
      </c>
      <c r="J687" s="4">
        <f t="shared" si="95"/>
        <v>2.4037057876178949</v>
      </c>
      <c r="K687" s="4">
        <f t="shared" si="96"/>
        <v>0.20833333333334281</v>
      </c>
      <c r="L687" t="e">
        <f t="shared" si="97"/>
        <v>#N/A</v>
      </c>
      <c r="M687" t="e">
        <f t="shared" si="98"/>
        <v>#N/A</v>
      </c>
      <c r="N687">
        <f t="shared" si="99"/>
        <v>1</v>
      </c>
      <c r="O687">
        <f t="shared" si="100"/>
        <v>1</v>
      </c>
    </row>
    <row r="688" spans="1:15" x14ac:dyDescent="0.3">
      <c r="A688">
        <v>690</v>
      </c>
      <c r="B688">
        <v>0.70207831049531544</v>
      </c>
      <c r="C688">
        <v>0.67052217169713435</v>
      </c>
      <c r="D688" s="4">
        <f>-LN(B688)/F$3</f>
        <v>0.14737930323575618</v>
      </c>
      <c r="E688" s="4">
        <f t="shared" si="93"/>
        <v>0.20833333333333334</v>
      </c>
      <c r="F688" s="8">
        <v>3</v>
      </c>
      <c r="G688" s="4">
        <v>185.89327027095641</v>
      </c>
      <c r="H688" s="4">
        <f>IF(G688&gt;MAX(I$8:I687),G688,MAX(I$8:I687))</f>
        <v>188.35793008867188</v>
      </c>
      <c r="I688" s="4">
        <f t="shared" si="94"/>
        <v>188.56626342200522</v>
      </c>
      <c r="J688" s="4">
        <f t="shared" si="95"/>
        <v>2.4646598177154715</v>
      </c>
      <c r="K688" s="4">
        <f t="shared" si="96"/>
        <v>0.20833333333334281</v>
      </c>
      <c r="L688" t="e">
        <f t="shared" si="97"/>
        <v>#N/A</v>
      </c>
      <c r="M688" t="e">
        <f t="shared" si="98"/>
        <v>#N/A</v>
      </c>
      <c r="N688">
        <f t="shared" si="99"/>
        <v>1</v>
      </c>
      <c r="O688">
        <f t="shared" si="100"/>
        <v>1</v>
      </c>
    </row>
    <row r="689" spans="1:15" x14ac:dyDescent="0.3">
      <c r="A689">
        <v>691</v>
      </c>
      <c r="B689">
        <v>0.84389782403027436</v>
      </c>
      <c r="C689">
        <v>0.21176793725394452</v>
      </c>
      <c r="D689" s="4">
        <f>-LN(B689)/F$3</f>
        <v>7.0718272204261787E-2</v>
      </c>
      <c r="E689" s="4">
        <f t="shared" si="93"/>
        <v>0.20833333333333334</v>
      </c>
      <c r="F689" s="8">
        <v>3</v>
      </c>
      <c r="G689" s="4">
        <v>185.96398854316067</v>
      </c>
      <c r="H689" s="4">
        <f>IF(G689&gt;MAX(I$8:I688),G689,MAX(I$8:I688))</f>
        <v>188.56626342200522</v>
      </c>
      <c r="I689" s="4">
        <f t="shared" si="94"/>
        <v>188.77459675533856</v>
      </c>
      <c r="J689" s="4">
        <f t="shared" si="95"/>
        <v>2.602274878844554</v>
      </c>
      <c r="K689" s="4">
        <f t="shared" si="96"/>
        <v>0.20833333333334281</v>
      </c>
      <c r="L689" t="e">
        <f t="shared" si="97"/>
        <v>#N/A</v>
      </c>
      <c r="M689" t="e">
        <f t="shared" si="98"/>
        <v>#N/A</v>
      </c>
      <c r="N689">
        <f t="shared" si="99"/>
        <v>1</v>
      </c>
      <c r="O689">
        <f t="shared" si="100"/>
        <v>1</v>
      </c>
    </row>
    <row r="690" spans="1:15" x14ac:dyDescent="0.3">
      <c r="A690">
        <v>248</v>
      </c>
      <c r="B690">
        <v>0.21201208532975249</v>
      </c>
      <c r="C690">
        <v>0.90469069490646081</v>
      </c>
      <c r="D690" s="4">
        <f>-LN(B690)/F$3</f>
        <v>0.6462966665260429</v>
      </c>
      <c r="E690" s="4">
        <f t="shared" si="93"/>
        <v>0.20833333333333334</v>
      </c>
      <c r="F690" s="8">
        <v>2</v>
      </c>
      <c r="G690" s="4">
        <v>186.04161563303475</v>
      </c>
      <c r="H690" s="4">
        <f>IF(G690&gt;MAX(I$8:I689),G690,MAX(I$8:I689))</f>
        <v>188.77459675533856</v>
      </c>
      <c r="I690" s="4">
        <f t="shared" si="94"/>
        <v>188.98293008867191</v>
      </c>
      <c r="J690" s="4">
        <f t="shared" si="95"/>
        <v>2.7329811223038121</v>
      </c>
      <c r="K690" s="4">
        <f t="shared" si="96"/>
        <v>0.20833333333334281</v>
      </c>
      <c r="L690" t="e">
        <f t="shared" si="97"/>
        <v>#N/A</v>
      </c>
      <c r="M690" t="e">
        <f t="shared" si="98"/>
        <v>#N/A</v>
      </c>
      <c r="N690">
        <f t="shared" si="99"/>
        <v>1</v>
      </c>
      <c r="O690">
        <f t="shared" si="100"/>
        <v>1</v>
      </c>
    </row>
    <row r="691" spans="1:15" x14ac:dyDescent="0.3">
      <c r="A691">
        <v>249</v>
      </c>
      <c r="B691">
        <v>0.9310892056031983</v>
      </c>
      <c r="C691">
        <v>0.7083346049378948</v>
      </c>
      <c r="D691" s="4">
        <f>-LN(B691)/F$3</f>
        <v>2.9750078883662E-2</v>
      </c>
      <c r="E691" s="4">
        <f t="shared" si="93"/>
        <v>0.20833333333333334</v>
      </c>
      <c r="F691" s="8">
        <v>2</v>
      </c>
      <c r="G691" s="4">
        <v>186.07136571191842</v>
      </c>
      <c r="H691" s="4">
        <f>IF(G691&gt;MAX(I$8:I690),G691,MAX(I$8:I690))</f>
        <v>188.98293008867191</v>
      </c>
      <c r="I691" s="4">
        <f t="shared" si="94"/>
        <v>189.19126342200525</v>
      </c>
      <c r="J691" s="4">
        <f t="shared" si="95"/>
        <v>2.9115643767534891</v>
      </c>
      <c r="K691" s="4">
        <f t="shared" si="96"/>
        <v>0.20833333333334281</v>
      </c>
      <c r="L691" t="e">
        <f t="shared" si="97"/>
        <v>#N/A</v>
      </c>
      <c r="M691" t="e">
        <f t="shared" si="98"/>
        <v>#N/A</v>
      </c>
      <c r="N691">
        <f t="shared" si="99"/>
        <v>1</v>
      </c>
      <c r="O691">
        <f t="shared" si="100"/>
        <v>1</v>
      </c>
    </row>
    <row r="692" spans="1:15" x14ac:dyDescent="0.3">
      <c r="A692">
        <v>250</v>
      </c>
      <c r="B692">
        <v>0.37067781609546191</v>
      </c>
      <c r="C692">
        <v>0.24417859431745353</v>
      </c>
      <c r="D692" s="4">
        <f>-LN(B692)/F$3</f>
        <v>0.41350917245744301</v>
      </c>
      <c r="E692" s="4">
        <f t="shared" si="93"/>
        <v>0.20833333333333334</v>
      </c>
      <c r="F692" s="8">
        <v>2</v>
      </c>
      <c r="G692" s="4">
        <v>186.48487488437587</v>
      </c>
      <c r="H692" s="4">
        <f>IF(G692&gt;MAX(I$8:I691),G692,MAX(I$8:I691))</f>
        <v>189.19126342200525</v>
      </c>
      <c r="I692" s="4">
        <f t="shared" si="94"/>
        <v>189.39959675533859</v>
      </c>
      <c r="J692" s="4">
        <f t="shared" si="95"/>
        <v>2.7063885376293797</v>
      </c>
      <c r="K692" s="4">
        <f t="shared" si="96"/>
        <v>0.20833333333334281</v>
      </c>
      <c r="L692" t="e">
        <f t="shared" si="97"/>
        <v>#N/A</v>
      </c>
      <c r="M692" t="e">
        <f t="shared" si="98"/>
        <v>#N/A</v>
      </c>
      <c r="N692">
        <f t="shared" si="99"/>
        <v>1</v>
      </c>
      <c r="O692">
        <f t="shared" si="100"/>
        <v>1</v>
      </c>
    </row>
    <row r="693" spans="1:15" x14ac:dyDescent="0.3">
      <c r="A693">
        <v>692</v>
      </c>
      <c r="B693">
        <v>0.16006958220160528</v>
      </c>
      <c r="C693">
        <v>0.1913205359050264</v>
      </c>
      <c r="D693" s="4">
        <f>-LN(B693)/F$3</f>
        <v>0.76339444563541103</v>
      </c>
      <c r="E693" s="4">
        <f t="shared" si="93"/>
        <v>0.20833333333333334</v>
      </c>
      <c r="F693" s="8">
        <v>3</v>
      </c>
      <c r="G693" s="4">
        <v>186.72738298879608</v>
      </c>
      <c r="H693" s="4">
        <f>IF(G693&gt;MAX(I$8:I692),G693,MAX(I$8:I692))</f>
        <v>189.39959675533859</v>
      </c>
      <c r="I693" s="4">
        <f t="shared" si="94"/>
        <v>189.60793008867194</v>
      </c>
      <c r="J693" s="4">
        <f t="shared" si="95"/>
        <v>2.6722137665425123</v>
      </c>
      <c r="K693" s="4">
        <f t="shared" si="96"/>
        <v>0.20833333333334281</v>
      </c>
      <c r="L693" t="e">
        <f t="shared" si="97"/>
        <v>#N/A</v>
      </c>
      <c r="M693" t="e">
        <f t="shared" si="98"/>
        <v>#N/A</v>
      </c>
      <c r="N693">
        <f t="shared" si="99"/>
        <v>1</v>
      </c>
      <c r="O693">
        <f t="shared" si="100"/>
        <v>1</v>
      </c>
    </row>
    <row r="694" spans="1:15" x14ac:dyDescent="0.3">
      <c r="A694">
        <v>251</v>
      </c>
      <c r="B694">
        <v>0.10074159978026673</v>
      </c>
      <c r="C694">
        <v>5.160679952391125E-2</v>
      </c>
      <c r="D694" s="4">
        <f>-LN(B694)/F$3</f>
        <v>0.95633185770924634</v>
      </c>
      <c r="E694" s="4">
        <f t="shared" si="93"/>
        <v>0.20833333333333334</v>
      </c>
      <c r="F694" s="8">
        <v>2</v>
      </c>
      <c r="G694" s="4">
        <v>187.44120674208511</v>
      </c>
      <c r="H694" s="4">
        <f>IF(G694&gt;MAX(I$8:I693),G694,MAX(I$8:I693))</f>
        <v>189.60793008867194</v>
      </c>
      <c r="I694" s="4">
        <f t="shared" si="94"/>
        <v>189.81626342200528</v>
      </c>
      <c r="J694" s="4">
        <f t="shared" si="95"/>
        <v>2.1667233465868208</v>
      </c>
      <c r="K694" s="4">
        <f t="shared" si="96"/>
        <v>0.20833333333334281</v>
      </c>
      <c r="L694" t="e">
        <f t="shared" si="97"/>
        <v>#N/A</v>
      </c>
      <c r="M694" t="e">
        <f t="shared" si="98"/>
        <v>#N/A</v>
      </c>
      <c r="N694">
        <f t="shared" si="99"/>
        <v>1</v>
      </c>
      <c r="O694">
        <f t="shared" si="100"/>
        <v>1</v>
      </c>
    </row>
    <row r="695" spans="1:15" x14ac:dyDescent="0.3">
      <c r="D695" s="4"/>
      <c r="E695" s="4"/>
      <c r="G695" s="4"/>
      <c r="H695" s="4"/>
      <c r="I695" s="4"/>
      <c r="J695" s="4"/>
      <c r="K695" s="4"/>
    </row>
    <row r="696" spans="1:15" x14ac:dyDescent="0.3">
      <c r="D696" s="4"/>
      <c r="E696" s="4"/>
      <c r="G696" s="4"/>
      <c r="H696" s="4"/>
      <c r="I696" s="4"/>
      <c r="J696" s="4"/>
      <c r="K696" s="4"/>
    </row>
    <row r="697" spans="1:15" x14ac:dyDescent="0.3">
      <c r="D697" s="4"/>
      <c r="E697" s="4"/>
      <c r="G697" s="4"/>
      <c r="H697" s="4"/>
      <c r="I697" s="4"/>
      <c r="J697" s="4"/>
      <c r="K697" s="4"/>
    </row>
    <row r="698" spans="1:15" x14ac:dyDescent="0.3">
      <c r="D698" s="4"/>
      <c r="E698" s="4"/>
      <c r="G698" s="4"/>
      <c r="H698" s="4"/>
      <c r="I698" s="4"/>
      <c r="J698" s="4"/>
      <c r="K698" s="4"/>
    </row>
    <row r="699" spans="1:15" x14ac:dyDescent="0.3">
      <c r="D699" s="4"/>
      <c r="E699" s="4"/>
      <c r="G699" s="4"/>
      <c r="H699" s="4"/>
      <c r="I699" s="4"/>
      <c r="J699" s="4"/>
      <c r="K699" s="4"/>
    </row>
    <row r="700" spans="1:15" x14ac:dyDescent="0.3">
      <c r="D700" s="4"/>
      <c r="E700" s="4"/>
      <c r="G700" s="4"/>
      <c r="H700" s="4"/>
      <c r="I700" s="4"/>
      <c r="J700" s="4"/>
      <c r="K700" s="4"/>
    </row>
    <row r="701" spans="1:15" x14ac:dyDescent="0.3">
      <c r="D701" s="4"/>
      <c r="E701" s="4"/>
      <c r="G701" s="4"/>
      <c r="H701" s="4"/>
      <c r="I701" s="4"/>
      <c r="J701" s="4"/>
      <c r="K701" s="4"/>
    </row>
    <row r="702" spans="1:15" x14ac:dyDescent="0.3">
      <c r="D702" s="4"/>
      <c r="E702" s="4"/>
      <c r="G702" s="4"/>
      <c r="H702" s="4"/>
      <c r="I702" s="4"/>
      <c r="J702" s="4"/>
      <c r="K702" s="4"/>
    </row>
    <row r="703" spans="1:15" x14ac:dyDescent="0.3">
      <c r="D703" s="4"/>
      <c r="E703" s="4"/>
      <c r="G703" s="4"/>
      <c r="H703" s="4"/>
      <c r="I703" s="4"/>
      <c r="J703" s="4"/>
      <c r="K703" s="4"/>
    </row>
    <row r="704" spans="1:15" x14ac:dyDescent="0.3">
      <c r="D704" s="4"/>
      <c r="E704" s="4"/>
      <c r="G704" s="4"/>
      <c r="H704" s="4"/>
      <c r="I704" s="4"/>
      <c r="J704" s="4"/>
      <c r="K704" s="4"/>
    </row>
    <row r="705" spans="4:11" x14ac:dyDescent="0.3">
      <c r="D705" s="4"/>
      <c r="E705" s="4"/>
      <c r="G705" s="4"/>
      <c r="H705" s="4"/>
      <c r="I705" s="4"/>
      <c r="J705" s="4"/>
      <c r="K705" s="4"/>
    </row>
    <row r="706" spans="4:11" x14ac:dyDescent="0.3">
      <c r="D706" s="4"/>
      <c r="E706" s="4"/>
      <c r="G706" s="4"/>
      <c r="H706" s="4"/>
      <c r="I706" s="4"/>
      <c r="J706" s="4"/>
      <c r="K706" s="4"/>
    </row>
    <row r="707" spans="4:11" x14ac:dyDescent="0.3">
      <c r="D707" s="4"/>
      <c r="E707" s="4"/>
      <c r="G707" s="4"/>
      <c r="H707" s="4"/>
      <c r="I707" s="4"/>
      <c r="J707" s="4"/>
      <c r="K707" s="4"/>
    </row>
    <row r="708" spans="4:11" x14ac:dyDescent="0.3">
      <c r="D708" s="4"/>
      <c r="E708" s="4"/>
      <c r="G708" s="4"/>
      <c r="H708" s="4"/>
      <c r="I708" s="4"/>
      <c r="J708" s="4"/>
      <c r="K708" s="4"/>
    </row>
    <row r="709" spans="4:11" x14ac:dyDescent="0.3">
      <c r="D709" s="4"/>
      <c r="E709" s="4"/>
      <c r="G709" s="4"/>
      <c r="H709" s="4"/>
      <c r="I709" s="4"/>
      <c r="J709" s="4"/>
      <c r="K709" s="4"/>
    </row>
    <row r="710" spans="4:11" x14ac:dyDescent="0.3">
      <c r="D710" s="4"/>
      <c r="E710" s="4"/>
      <c r="G710" s="4"/>
      <c r="H710" s="4"/>
      <c r="I710" s="4"/>
      <c r="J710" s="4"/>
      <c r="K710" s="4"/>
    </row>
    <row r="711" spans="4:11" x14ac:dyDescent="0.3">
      <c r="D711" s="4"/>
      <c r="E711" s="4"/>
      <c r="G711" s="4"/>
      <c r="H711" s="4"/>
      <c r="I711" s="4"/>
      <c r="J711" s="4"/>
      <c r="K711" s="4"/>
    </row>
    <row r="712" spans="4:11" x14ac:dyDescent="0.3">
      <c r="D712" s="4"/>
      <c r="E712" s="4"/>
      <c r="G712" s="4"/>
      <c r="H712" s="4"/>
      <c r="I712" s="4"/>
      <c r="J712" s="4"/>
      <c r="K712" s="4"/>
    </row>
    <row r="713" spans="4:11" x14ac:dyDescent="0.3">
      <c r="D713" s="4"/>
      <c r="E713" s="4"/>
      <c r="G713" s="4"/>
      <c r="H713" s="4"/>
      <c r="I713" s="4"/>
      <c r="J713" s="4"/>
      <c r="K713" s="4"/>
    </row>
    <row r="714" spans="4:11" x14ac:dyDescent="0.3">
      <c r="D714" s="4"/>
      <c r="E714" s="4"/>
      <c r="G714" s="4"/>
      <c r="H714" s="4"/>
      <c r="I714" s="4"/>
      <c r="J714" s="4"/>
      <c r="K714" s="4"/>
    </row>
    <row r="715" spans="4:11" x14ac:dyDescent="0.3">
      <c r="D715" s="4"/>
      <c r="E715" s="4"/>
      <c r="G715" s="4"/>
      <c r="H715" s="4"/>
      <c r="I715" s="4"/>
      <c r="J715" s="4"/>
      <c r="K715" s="4"/>
    </row>
    <row r="716" spans="4:11" x14ac:dyDescent="0.3">
      <c r="D716" s="4"/>
      <c r="E716" s="4"/>
      <c r="G716" s="4"/>
      <c r="H716" s="4"/>
      <c r="I716" s="4"/>
      <c r="J716" s="4"/>
      <c r="K716" s="4"/>
    </row>
    <row r="717" spans="4:11" x14ac:dyDescent="0.3">
      <c r="D717" s="4"/>
      <c r="E717" s="4"/>
      <c r="G717" s="4"/>
      <c r="H717" s="4"/>
      <c r="I717" s="4"/>
      <c r="J717" s="4"/>
      <c r="K717" s="4"/>
    </row>
    <row r="718" spans="4:11" x14ac:dyDescent="0.3">
      <c r="D718" s="4"/>
      <c r="E718" s="4"/>
      <c r="G718" s="4"/>
      <c r="H718" s="4"/>
      <c r="I718" s="4"/>
      <c r="J718" s="4"/>
      <c r="K718" s="4"/>
    </row>
    <row r="719" spans="4:11" x14ac:dyDescent="0.3">
      <c r="D719" s="4"/>
      <c r="E719" s="4"/>
      <c r="G719" s="4"/>
      <c r="H719" s="4"/>
      <c r="I719" s="4"/>
      <c r="J719" s="4"/>
      <c r="K719" s="4"/>
    </row>
    <row r="720" spans="4:11" x14ac:dyDescent="0.3">
      <c r="D720" s="4"/>
      <c r="E720" s="4"/>
      <c r="G720" s="4"/>
      <c r="H720" s="4"/>
      <c r="I720" s="4"/>
      <c r="J720" s="4"/>
      <c r="K720" s="4"/>
    </row>
    <row r="721" spans="4:11" x14ac:dyDescent="0.3">
      <c r="D721" s="4"/>
      <c r="E721" s="4"/>
      <c r="G721" s="4"/>
      <c r="H721" s="4"/>
      <c r="I721" s="4"/>
      <c r="J721" s="4"/>
      <c r="K721" s="4"/>
    </row>
    <row r="722" spans="4:11" x14ac:dyDescent="0.3">
      <c r="D722" s="4"/>
      <c r="E722" s="4"/>
      <c r="G722" s="4"/>
      <c r="H722" s="4"/>
      <c r="I722" s="4"/>
      <c r="J722" s="4"/>
      <c r="K722" s="4"/>
    </row>
    <row r="723" spans="4:11" x14ac:dyDescent="0.3">
      <c r="D723" s="4"/>
      <c r="E723" s="4"/>
      <c r="G723" s="4"/>
      <c r="H723" s="4"/>
      <c r="I723" s="4"/>
      <c r="J723" s="4"/>
      <c r="K723" s="4"/>
    </row>
    <row r="724" spans="4:11" x14ac:dyDescent="0.3">
      <c r="D724" s="4"/>
      <c r="E724" s="4"/>
      <c r="G724" s="4"/>
      <c r="H724" s="4"/>
      <c r="I724" s="4"/>
      <c r="J724" s="4"/>
      <c r="K724" s="4"/>
    </row>
    <row r="725" spans="4:11" x14ac:dyDescent="0.3">
      <c r="D725" s="4"/>
      <c r="E725" s="4"/>
      <c r="G725" s="4"/>
      <c r="H725" s="4"/>
      <c r="I725" s="4"/>
      <c r="J725" s="4"/>
      <c r="K725" s="4"/>
    </row>
    <row r="726" spans="4:11" x14ac:dyDescent="0.3">
      <c r="D726" s="4"/>
      <c r="E726" s="4"/>
      <c r="G726" s="4"/>
      <c r="H726" s="4"/>
      <c r="I726" s="4"/>
      <c r="J726" s="4"/>
      <c r="K726" s="4"/>
    </row>
    <row r="727" spans="4:11" x14ac:dyDescent="0.3">
      <c r="D727" s="4"/>
      <c r="E727" s="4"/>
      <c r="G727" s="4"/>
      <c r="H727" s="4"/>
      <c r="I727" s="4"/>
      <c r="J727" s="4"/>
      <c r="K727" s="4"/>
    </row>
    <row r="728" spans="4:11" x14ac:dyDescent="0.3">
      <c r="D728" s="4"/>
      <c r="E728" s="4"/>
      <c r="G728" s="4"/>
      <c r="H728" s="4"/>
      <c r="I728" s="4"/>
      <c r="J728" s="4"/>
      <c r="K728" s="4"/>
    </row>
    <row r="729" spans="4:11" x14ac:dyDescent="0.3">
      <c r="D729" s="4"/>
      <c r="E729" s="4"/>
      <c r="G729" s="4"/>
      <c r="H729" s="4"/>
      <c r="I729" s="4"/>
      <c r="J729" s="4"/>
      <c r="K729" s="4"/>
    </row>
    <row r="730" spans="4:11" x14ac:dyDescent="0.3">
      <c r="D730" s="4"/>
      <c r="E730" s="4"/>
      <c r="G730" s="4"/>
      <c r="H730" s="4"/>
      <c r="I730" s="4"/>
      <c r="J730" s="4"/>
      <c r="K730" s="4"/>
    </row>
    <row r="731" spans="4:11" x14ac:dyDescent="0.3">
      <c r="D731" s="4"/>
      <c r="E731" s="4"/>
      <c r="G731" s="4"/>
      <c r="H731" s="4"/>
      <c r="I731" s="4"/>
      <c r="J731" s="4"/>
      <c r="K731" s="4"/>
    </row>
    <row r="732" spans="4:11" x14ac:dyDescent="0.3">
      <c r="D732" s="4"/>
      <c r="E732" s="4"/>
      <c r="G732" s="4"/>
      <c r="H732" s="4"/>
      <c r="I732" s="4"/>
      <c r="J732" s="4"/>
      <c r="K732" s="4"/>
    </row>
    <row r="733" spans="4:11" x14ac:dyDescent="0.3">
      <c r="D733" s="4"/>
      <c r="E733" s="4"/>
      <c r="G733" s="4"/>
      <c r="H733" s="4"/>
      <c r="I733" s="4"/>
      <c r="J733" s="4"/>
      <c r="K733" s="4"/>
    </row>
    <row r="734" spans="4:11" x14ac:dyDescent="0.3">
      <c r="D734" s="4"/>
      <c r="E734" s="4"/>
      <c r="G734" s="4"/>
      <c r="H734" s="4"/>
      <c r="I734" s="4"/>
      <c r="J734" s="4"/>
      <c r="K734" s="4"/>
    </row>
    <row r="735" spans="4:11" x14ac:dyDescent="0.3">
      <c r="D735" s="4"/>
      <c r="E735" s="4"/>
      <c r="G735" s="4"/>
      <c r="H735" s="4"/>
      <c r="I735" s="4"/>
      <c r="J735" s="4"/>
      <c r="K735" s="4"/>
    </row>
    <row r="736" spans="4:11" x14ac:dyDescent="0.3">
      <c r="D736" s="4"/>
      <c r="E736" s="4"/>
      <c r="G736" s="4"/>
      <c r="H736" s="4"/>
      <c r="I736" s="4"/>
      <c r="J736" s="4"/>
      <c r="K736" s="4"/>
    </row>
    <row r="737" spans="4:11" x14ac:dyDescent="0.3">
      <c r="D737" s="4"/>
      <c r="E737" s="4"/>
      <c r="G737" s="4"/>
      <c r="H737" s="4"/>
      <c r="I737" s="4"/>
      <c r="J737" s="4"/>
      <c r="K737" s="4"/>
    </row>
    <row r="738" spans="4:11" x14ac:dyDescent="0.3">
      <c r="D738" s="4"/>
      <c r="E738" s="4"/>
      <c r="G738" s="4"/>
      <c r="H738" s="4"/>
      <c r="I738" s="4"/>
      <c r="J738" s="4"/>
      <c r="K738" s="4"/>
    </row>
    <row r="739" spans="4:11" x14ac:dyDescent="0.3">
      <c r="D739" s="4"/>
      <c r="E739" s="4"/>
      <c r="G739" s="4"/>
      <c r="H739" s="4"/>
      <c r="I739" s="4"/>
      <c r="J739" s="4"/>
      <c r="K739" s="4"/>
    </row>
    <row r="740" spans="4:11" x14ac:dyDescent="0.3">
      <c r="D740" s="4"/>
      <c r="E740" s="4"/>
      <c r="G740" s="4"/>
      <c r="H740" s="4"/>
      <c r="I740" s="4"/>
      <c r="J740" s="4"/>
      <c r="K740" s="4"/>
    </row>
    <row r="741" spans="4:11" x14ac:dyDescent="0.3">
      <c r="D741" s="4"/>
      <c r="E741" s="4"/>
      <c r="G741" s="4"/>
      <c r="H741" s="4"/>
      <c r="I741" s="4"/>
      <c r="J741" s="4"/>
      <c r="K741" s="4"/>
    </row>
    <row r="742" spans="4:11" x14ac:dyDescent="0.3">
      <c r="D742" s="4"/>
      <c r="E742" s="4"/>
      <c r="G742" s="4"/>
      <c r="H742" s="4"/>
      <c r="I742" s="4"/>
      <c r="J742" s="4"/>
      <c r="K742" s="4"/>
    </row>
    <row r="743" spans="4:11" x14ac:dyDescent="0.3">
      <c r="D743" s="4"/>
      <c r="E743" s="4"/>
      <c r="G743" s="4"/>
      <c r="H743" s="4"/>
      <c r="I743" s="4"/>
      <c r="J743" s="4"/>
      <c r="K743" s="4"/>
    </row>
    <row r="744" spans="4:11" x14ac:dyDescent="0.3">
      <c r="D744" s="4"/>
      <c r="E744" s="4"/>
      <c r="G744" s="4"/>
      <c r="H744" s="4"/>
      <c r="I744" s="4"/>
      <c r="J744" s="4"/>
      <c r="K744" s="4"/>
    </row>
    <row r="745" spans="4:11" x14ac:dyDescent="0.3">
      <c r="D745" s="4"/>
      <c r="E745" s="4"/>
      <c r="G745" s="4"/>
      <c r="H745" s="4"/>
      <c r="I745" s="4"/>
      <c r="J745" s="4"/>
      <c r="K745" s="4"/>
    </row>
    <row r="746" spans="4:11" x14ac:dyDescent="0.3">
      <c r="D746" s="4"/>
      <c r="E746" s="4"/>
      <c r="G746" s="4"/>
      <c r="H746" s="4"/>
      <c r="I746" s="4"/>
      <c r="J746" s="4"/>
      <c r="K746" s="4"/>
    </row>
    <row r="747" spans="4:11" x14ac:dyDescent="0.3">
      <c r="D747" s="4"/>
      <c r="E747" s="4"/>
      <c r="G747" s="4"/>
      <c r="H747" s="4"/>
      <c r="I747" s="4"/>
      <c r="J747" s="4"/>
      <c r="K747" s="4"/>
    </row>
    <row r="748" spans="4:11" x14ac:dyDescent="0.3">
      <c r="D748" s="4"/>
      <c r="E748" s="4"/>
      <c r="G748" s="4"/>
      <c r="H748" s="4"/>
      <c r="I748" s="4"/>
      <c r="J748" s="4"/>
      <c r="K748" s="4"/>
    </row>
    <row r="749" spans="4:11" x14ac:dyDescent="0.3">
      <c r="D749" s="4"/>
      <c r="E749" s="4"/>
      <c r="G749" s="4"/>
      <c r="H749" s="4"/>
      <c r="I749" s="4"/>
      <c r="J749" s="4"/>
      <c r="K749" s="4"/>
    </row>
    <row r="750" spans="4:11" x14ac:dyDescent="0.3">
      <c r="D750" s="4"/>
      <c r="E750" s="4"/>
      <c r="G750" s="4"/>
      <c r="H750" s="4"/>
      <c r="I750" s="4"/>
      <c r="J750" s="4"/>
      <c r="K750" s="4"/>
    </row>
    <row r="751" spans="4:11" x14ac:dyDescent="0.3">
      <c r="D751" s="4"/>
      <c r="E751" s="4"/>
      <c r="G751" s="4"/>
      <c r="H751" s="4"/>
      <c r="I751" s="4"/>
      <c r="J751" s="4"/>
      <c r="K751" s="4"/>
    </row>
    <row r="752" spans="4:11" x14ac:dyDescent="0.3">
      <c r="D752" s="4"/>
      <c r="E752" s="4"/>
      <c r="G752" s="4"/>
      <c r="H752" s="4"/>
      <c r="I752" s="4"/>
      <c r="J752" s="4"/>
      <c r="K752" s="4"/>
    </row>
    <row r="753" spans="4:11" x14ac:dyDescent="0.3">
      <c r="D753" s="4"/>
      <c r="E753" s="4"/>
      <c r="G753" s="4"/>
      <c r="H753" s="4"/>
      <c r="I753" s="4"/>
      <c r="J753" s="4"/>
      <c r="K753" s="4"/>
    </row>
    <row r="754" spans="4:11" x14ac:dyDescent="0.3">
      <c r="D754" s="4"/>
      <c r="E754" s="4"/>
      <c r="G754" s="4"/>
      <c r="H754" s="4"/>
      <c r="I754" s="4"/>
      <c r="J754" s="4"/>
      <c r="K754" s="4"/>
    </row>
    <row r="755" spans="4:11" x14ac:dyDescent="0.3">
      <c r="D755" s="4"/>
      <c r="E755" s="4"/>
      <c r="G755" s="4"/>
      <c r="H755" s="4"/>
      <c r="I755" s="4"/>
      <c r="J755" s="4"/>
      <c r="K755" s="4"/>
    </row>
    <row r="756" spans="4:11" x14ac:dyDescent="0.3">
      <c r="D756" s="4"/>
      <c r="E756" s="4"/>
      <c r="G756" s="4"/>
      <c r="H756" s="4"/>
      <c r="I756" s="4"/>
      <c r="J756" s="4"/>
      <c r="K756" s="4"/>
    </row>
    <row r="757" spans="4:11" x14ac:dyDescent="0.3">
      <c r="D757" s="4"/>
      <c r="E757" s="4"/>
      <c r="G757" s="4"/>
      <c r="H757" s="4"/>
      <c r="I757" s="4"/>
      <c r="J757" s="4"/>
      <c r="K757" s="4"/>
    </row>
    <row r="758" spans="4:11" x14ac:dyDescent="0.3">
      <c r="D758" s="4"/>
      <c r="E758" s="4"/>
      <c r="G758" s="4"/>
      <c r="H758" s="4"/>
      <c r="I758" s="4"/>
      <c r="J758" s="4"/>
      <c r="K758" s="4"/>
    </row>
    <row r="759" spans="4:11" x14ac:dyDescent="0.3">
      <c r="D759" s="4"/>
      <c r="E759" s="4"/>
      <c r="G759" s="4"/>
      <c r="H759" s="4"/>
      <c r="I759" s="4"/>
      <c r="J759" s="4"/>
      <c r="K759" s="4"/>
    </row>
    <row r="760" spans="4:11" x14ac:dyDescent="0.3">
      <c r="D760" s="4"/>
      <c r="E760" s="4"/>
      <c r="G760" s="4"/>
      <c r="H760" s="4"/>
      <c r="I760" s="4"/>
      <c r="J760" s="4"/>
      <c r="K760" s="4"/>
    </row>
    <row r="761" spans="4:11" x14ac:dyDescent="0.3">
      <c r="D761" s="4"/>
      <c r="E761" s="4"/>
      <c r="G761" s="4"/>
      <c r="H761" s="4"/>
      <c r="I761" s="4"/>
      <c r="J761" s="4"/>
      <c r="K761" s="4"/>
    </row>
    <row r="762" spans="4:11" x14ac:dyDescent="0.3">
      <c r="D762" s="4"/>
      <c r="E762" s="4"/>
      <c r="G762" s="4"/>
      <c r="H762" s="4"/>
      <c r="I762" s="4"/>
      <c r="J762" s="4"/>
      <c r="K762" s="4"/>
    </row>
    <row r="763" spans="4:11" x14ac:dyDescent="0.3">
      <c r="D763" s="4"/>
      <c r="E763" s="4"/>
      <c r="G763" s="4"/>
      <c r="H763" s="4"/>
      <c r="I763" s="4"/>
      <c r="J763" s="4"/>
      <c r="K763" s="4"/>
    </row>
    <row r="764" spans="4:11" x14ac:dyDescent="0.3">
      <c r="D764" s="4"/>
      <c r="E764" s="4"/>
      <c r="G764" s="4"/>
      <c r="H764" s="4"/>
      <c r="I764" s="4"/>
      <c r="J764" s="4"/>
      <c r="K764" s="4"/>
    </row>
    <row r="765" spans="4:11" x14ac:dyDescent="0.3">
      <c r="D765" s="4"/>
      <c r="E765" s="4"/>
      <c r="G765" s="4"/>
      <c r="H765" s="4"/>
      <c r="I765" s="4"/>
      <c r="J765" s="4"/>
      <c r="K765" s="4"/>
    </row>
    <row r="766" spans="4:11" x14ac:dyDescent="0.3">
      <c r="D766" s="4"/>
      <c r="E766" s="4"/>
      <c r="G766" s="4"/>
      <c r="H766" s="4"/>
      <c r="I766" s="4"/>
      <c r="J766" s="4"/>
      <c r="K766" s="4"/>
    </row>
    <row r="767" spans="4:11" x14ac:dyDescent="0.3">
      <c r="D767" s="4"/>
      <c r="E767" s="4"/>
      <c r="G767" s="4"/>
      <c r="H767" s="4"/>
      <c r="I767" s="4"/>
      <c r="J767" s="4"/>
      <c r="K767" s="4"/>
    </row>
    <row r="768" spans="4:11" x14ac:dyDescent="0.3">
      <c r="D768" s="4"/>
      <c r="E768" s="4"/>
      <c r="G768" s="4"/>
      <c r="H768" s="4"/>
      <c r="I768" s="4"/>
      <c r="J768" s="4"/>
      <c r="K768" s="4"/>
    </row>
    <row r="769" spans="4:11" x14ac:dyDescent="0.3">
      <c r="D769" s="4"/>
      <c r="E769" s="4"/>
      <c r="G769" s="4"/>
      <c r="H769" s="4"/>
      <c r="I769" s="4"/>
      <c r="J769" s="4"/>
      <c r="K769" s="4"/>
    </row>
    <row r="770" spans="4:11" x14ac:dyDescent="0.3">
      <c r="D770" s="4"/>
      <c r="E770" s="4"/>
      <c r="G770" s="4"/>
      <c r="H770" s="4"/>
      <c r="I770" s="4"/>
      <c r="J770" s="4"/>
      <c r="K770" s="4"/>
    </row>
    <row r="771" spans="4:11" x14ac:dyDescent="0.3">
      <c r="D771" s="4"/>
      <c r="E771" s="4"/>
      <c r="G771" s="4"/>
      <c r="H771" s="4"/>
      <c r="I771" s="4"/>
      <c r="J771" s="4"/>
      <c r="K771" s="4"/>
    </row>
    <row r="772" spans="4:11" x14ac:dyDescent="0.3">
      <c r="D772" s="4"/>
      <c r="E772" s="4"/>
      <c r="G772" s="4"/>
      <c r="H772" s="4"/>
      <c r="I772" s="4"/>
      <c r="J772" s="4"/>
      <c r="K772" s="4"/>
    </row>
    <row r="773" spans="4:11" x14ac:dyDescent="0.3">
      <c r="D773" s="4"/>
      <c r="E773" s="4"/>
      <c r="G773" s="4"/>
      <c r="H773" s="4"/>
      <c r="I773" s="4"/>
      <c r="J773" s="4"/>
      <c r="K773" s="4"/>
    </row>
    <row r="774" spans="4:11" x14ac:dyDescent="0.3">
      <c r="D774" s="4"/>
      <c r="E774" s="4"/>
      <c r="G774" s="4"/>
      <c r="H774" s="4"/>
      <c r="I774" s="4"/>
      <c r="J774" s="4"/>
      <c r="K774" s="4"/>
    </row>
    <row r="775" spans="4:11" x14ac:dyDescent="0.3">
      <c r="D775" s="4"/>
      <c r="E775" s="4"/>
      <c r="G775" s="4"/>
      <c r="H775" s="4"/>
      <c r="I775" s="4"/>
      <c r="J775" s="4"/>
      <c r="K775" s="4"/>
    </row>
    <row r="776" spans="4:11" x14ac:dyDescent="0.3">
      <c r="D776" s="4"/>
      <c r="E776" s="4"/>
      <c r="G776" s="4"/>
      <c r="H776" s="4"/>
      <c r="I776" s="4"/>
      <c r="J776" s="4"/>
      <c r="K776" s="4"/>
    </row>
    <row r="777" spans="4:11" x14ac:dyDescent="0.3">
      <c r="D777" s="4"/>
      <c r="E777" s="4"/>
      <c r="G777" s="4"/>
      <c r="H777" s="4"/>
      <c r="I777" s="4"/>
      <c r="J777" s="4"/>
      <c r="K777" s="4"/>
    </row>
    <row r="778" spans="4:11" x14ac:dyDescent="0.3">
      <c r="D778" s="4"/>
      <c r="E778" s="4"/>
      <c r="G778" s="4"/>
      <c r="H778" s="4"/>
      <c r="I778" s="4"/>
      <c r="J778" s="4"/>
      <c r="K778" s="4"/>
    </row>
    <row r="779" spans="4:11" x14ac:dyDescent="0.3">
      <c r="D779" s="4"/>
      <c r="E779" s="4"/>
      <c r="G779" s="4"/>
      <c r="H779" s="4"/>
      <c r="I779" s="4"/>
      <c r="J779" s="4"/>
      <c r="K779" s="4"/>
    </row>
    <row r="780" spans="4:11" x14ac:dyDescent="0.3">
      <c r="D780" s="4"/>
      <c r="E780" s="4"/>
      <c r="G780" s="4"/>
      <c r="H780" s="4"/>
      <c r="I780" s="4"/>
      <c r="J780" s="4"/>
      <c r="K780" s="4"/>
    </row>
    <row r="781" spans="4:11" x14ac:dyDescent="0.3">
      <c r="D781" s="4"/>
      <c r="E781" s="4"/>
      <c r="G781" s="4"/>
      <c r="H781" s="4"/>
      <c r="I781" s="4"/>
      <c r="J781" s="4"/>
      <c r="K781" s="4"/>
    </row>
    <row r="782" spans="4:11" x14ac:dyDescent="0.3">
      <c r="D782" s="4"/>
      <c r="E782" s="4"/>
      <c r="G782" s="4"/>
      <c r="H782" s="4"/>
      <c r="I782" s="4"/>
      <c r="J782" s="4"/>
      <c r="K782" s="4"/>
    </row>
    <row r="783" spans="4:11" x14ac:dyDescent="0.3">
      <c r="D783" s="4"/>
      <c r="E783" s="4"/>
      <c r="G783" s="4"/>
      <c r="H783" s="4"/>
      <c r="I783" s="4"/>
      <c r="J783" s="4"/>
      <c r="K783" s="4"/>
    </row>
    <row r="784" spans="4:11" x14ac:dyDescent="0.3">
      <c r="D784" s="4"/>
      <c r="E784" s="4"/>
      <c r="G784" s="4"/>
      <c r="H784" s="4"/>
      <c r="I784" s="4"/>
      <c r="J784" s="4"/>
      <c r="K784" s="4"/>
    </row>
    <row r="785" spans="4:11" x14ac:dyDescent="0.3">
      <c r="D785" s="4"/>
      <c r="E785" s="4"/>
      <c r="G785" s="4"/>
      <c r="H785" s="4"/>
      <c r="I785" s="4"/>
      <c r="J785" s="4"/>
      <c r="K785" s="4"/>
    </row>
    <row r="786" spans="4:11" x14ac:dyDescent="0.3">
      <c r="D786" s="4"/>
      <c r="E786" s="4"/>
      <c r="G786" s="4"/>
      <c r="H786" s="4"/>
      <c r="I786" s="4"/>
      <c r="J786" s="4"/>
      <c r="K786" s="4"/>
    </row>
    <row r="787" spans="4:11" x14ac:dyDescent="0.3">
      <c r="D787" s="4"/>
      <c r="E787" s="4"/>
      <c r="G787" s="4"/>
      <c r="H787" s="4"/>
      <c r="I787" s="4"/>
      <c r="J787" s="4"/>
      <c r="K787" s="4"/>
    </row>
    <row r="788" spans="4:11" x14ac:dyDescent="0.3">
      <c r="D788" s="4"/>
      <c r="E788" s="4"/>
      <c r="G788" s="4"/>
      <c r="H788" s="4"/>
      <c r="I788" s="4"/>
      <c r="J788" s="4"/>
      <c r="K788" s="4"/>
    </row>
    <row r="789" spans="4:11" x14ac:dyDescent="0.3">
      <c r="D789" s="4"/>
      <c r="E789" s="4"/>
      <c r="G789" s="4"/>
      <c r="H789" s="4"/>
      <c r="I789" s="4"/>
      <c r="J789" s="4"/>
      <c r="K789" s="4"/>
    </row>
    <row r="790" spans="4:11" x14ac:dyDescent="0.3">
      <c r="D790" s="4"/>
      <c r="E790" s="4"/>
      <c r="G790" s="4"/>
      <c r="H790" s="4"/>
      <c r="I790" s="4"/>
      <c r="J790" s="4"/>
      <c r="K790" s="4"/>
    </row>
    <row r="791" spans="4:11" x14ac:dyDescent="0.3">
      <c r="D791" s="4"/>
      <c r="E791" s="4"/>
      <c r="G791" s="4"/>
      <c r="H791" s="4"/>
      <c r="I791" s="4"/>
      <c r="J791" s="4"/>
      <c r="K791" s="4"/>
    </row>
    <row r="792" spans="4:11" x14ac:dyDescent="0.3">
      <c r="D792" s="4"/>
      <c r="E792" s="4"/>
      <c r="G792" s="4"/>
      <c r="H792" s="4"/>
      <c r="I792" s="4"/>
      <c r="J792" s="4"/>
      <c r="K792" s="4"/>
    </row>
    <row r="793" spans="4:11" x14ac:dyDescent="0.3">
      <c r="D793" s="4"/>
      <c r="E793" s="4"/>
      <c r="G793" s="4"/>
      <c r="H793" s="4"/>
      <c r="I793" s="4"/>
      <c r="J793" s="4"/>
      <c r="K793" s="4"/>
    </row>
    <row r="794" spans="4:11" x14ac:dyDescent="0.3">
      <c r="D794" s="4"/>
      <c r="E794" s="4"/>
      <c r="G794" s="4"/>
      <c r="H794" s="4"/>
      <c r="I794" s="4"/>
      <c r="J794" s="4"/>
      <c r="K794" s="4"/>
    </row>
    <row r="795" spans="4:11" x14ac:dyDescent="0.3">
      <c r="D795" s="4"/>
      <c r="E795" s="4"/>
      <c r="G795" s="4"/>
      <c r="H795" s="4"/>
      <c r="I795" s="4"/>
      <c r="J795" s="4"/>
      <c r="K795" s="4"/>
    </row>
    <row r="796" spans="4:11" x14ac:dyDescent="0.3">
      <c r="D796" s="4"/>
      <c r="E796" s="4"/>
      <c r="G796" s="4"/>
      <c r="H796" s="4"/>
      <c r="I796" s="4"/>
      <c r="J796" s="4"/>
      <c r="K796" s="4"/>
    </row>
    <row r="797" spans="4:11" x14ac:dyDescent="0.3">
      <c r="D797" s="4"/>
      <c r="E797" s="4"/>
      <c r="G797" s="4"/>
      <c r="H797" s="4"/>
      <c r="I797" s="4"/>
      <c r="J797" s="4"/>
      <c r="K797" s="4"/>
    </row>
    <row r="798" spans="4:11" x14ac:dyDescent="0.3">
      <c r="D798" s="4"/>
      <c r="E798" s="4"/>
      <c r="G798" s="4"/>
      <c r="H798" s="4"/>
      <c r="I798" s="4"/>
      <c r="J798" s="4"/>
      <c r="K798" s="4"/>
    </row>
    <row r="799" spans="4:11" x14ac:dyDescent="0.3">
      <c r="D799" s="4"/>
      <c r="E799" s="4"/>
      <c r="G799" s="4"/>
      <c r="H799" s="4"/>
      <c r="I799" s="4"/>
      <c r="J799" s="4"/>
      <c r="K799" s="4"/>
    </row>
    <row r="800" spans="4:11" x14ac:dyDescent="0.3">
      <c r="D800" s="4"/>
      <c r="E800" s="4"/>
      <c r="G800" s="4"/>
      <c r="H800" s="4"/>
      <c r="I800" s="4"/>
      <c r="J800" s="4"/>
      <c r="K800" s="4"/>
    </row>
    <row r="801" spans="4:11" x14ac:dyDescent="0.3">
      <c r="D801" s="4"/>
      <c r="E801" s="4"/>
      <c r="G801" s="4"/>
      <c r="H801" s="4"/>
      <c r="I801" s="4"/>
      <c r="J801" s="4"/>
      <c r="K801" s="4"/>
    </row>
    <row r="802" spans="4:11" x14ac:dyDescent="0.3">
      <c r="D802" s="4"/>
      <c r="E802" s="4"/>
      <c r="G802" s="4"/>
      <c r="H802" s="4"/>
      <c r="I802" s="4"/>
      <c r="J802" s="4"/>
      <c r="K802" s="4"/>
    </row>
    <row r="803" spans="4:11" x14ac:dyDescent="0.3">
      <c r="D803" s="4"/>
      <c r="E803" s="4"/>
      <c r="G803" s="4"/>
      <c r="H803" s="4"/>
      <c r="I803" s="4"/>
      <c r="J803" s="4"/>
      <c r="K803" s="4"/>
    </row>
    <row r="804" spans="4:11" x14ac:dyDescent="0.3">
      <c r="D804" s="4"/>
      <c r="E804" s="4"/>
      <c r="G804" s="4"/>
      <c r="H804" s="4"/>
      <c r="I804" s="4"/>
      <c r="J804" s="4"/>
      <c r="K804" s="4"/>
    </row>
    <row r="805" spans="4:11" x14ac:dyDescent="0.3">
      <c r="D805" s="4"/>
      <c r="E805" s="4"/>
      <c r="G805" s="4"/>
      <c r="H805" s="4"/>
      <c r="I805" s="4"/>
      <c r="J805" s="4"/>
      <c r="K805" s="4"/>
    </row>
    <row r="806" spans="4:11" x14ac:dyDescent="0.3">
      <c r="D806" s="4"/>
      <c r="E806" s="4"/>
      <c r="G806" s="4"/>
      <c r="H806" s="4"/>
      <c r="I806" s="4"/>
      <c r="J806" s="4"/>
      <c r="K806" s="4"/>
    </row>
    <row r="807" spans="4:11" x14ac:dyDescent="0.3">
      <c r="D807" s="4"/>
      <c r="E807" s="4"/>
      <c r="G807" s="4"/>
      <c r="H807" s="4"/>
      <c r="I807" s="4"/>
      <c r="J807" s="4"/>
      <c r="K807" s="4"/>
    </row>
    <row r="808" spans="4:11" x14ac:dyDescent="0.3">
      <c r="D808" s="4"/>
      <c r="E808" s="4"/>
      <c r="G808" s="4"/>
      <c r="H808" s="4"/>
      <c r="I808" s="4"/>
      <c r="J808" s="4"/>
      <c r="K808" s="4"/>
    </row>
    <row r="809" spans="4:11" x14ac:dyDescent="0.3">
      <c r="D809" s="4"/>
      <c r="E809" s="4"/>
      <c r="G809" s="4"/>
      <c r="H809" s="4"/>
      <c r="I809" s="4"/>
      <c r="J809" s="4"/>
      <c r="K809" s="4"/>
    </row>
    <row r="810" spans="4:11" x14ac:dyDescent="0.3">
      <c r="D810" s="4"/>
      <c r="E810" s="4"/>
      <c r="G810" s="4"/>
      <c r="H810" s="4"/>
      <c r="I810" s="4"/>
      <c r="J810" s="4"/>
      <c r="K810" s="4"/>
    </row>
    <row r="811" spans="4:11" x14ac:dyDescent="0.3">
      <c r="D811" s="4"/>
      <c r="E811" s="4"/>
      <c r="G811" s="4"/>
      <c r="H811" s="4"/>
      <c r="I811" s="4"/>
      <c r="J811" s="4"/>
      <c r="K811" s="4"/>
    </row>
    <row r="812" spans="4:11" x14ac:dyDescent="0.3">
      <c r="D812" s="4"/>
      <c r="E812" s="4"/>
      <c r="G812" s="4"/>
      <c r="H812" s="4"/>
      <c r="I812" s="4"/>
      <c r="J812" s="4"/>
      <c r="K812" s="4"/>
    </row>
    <row r="813" spans="4:11" x14ac:dyDescent="0.3">
      <c r="D813" s="4"/>
      <c r="E813" s="4"/>
      <c r="G813" s="4"/>
      <c r="H813" s="4"/>
      <c r="I813" s="4"/>
      <c r="J813" s="4"/>
      <c r="K813" s="4"/>
    </row>
    <row r="814" spans="4:11" x14ac:dyDescent="0.3">
      <c r="D814" s="4"/>
      <c r="E814" s="4"/>
      <c r="G814" s="4"/>
      <c r="H814" s="4"/>
      <c r="I814" s="4"/>
      <c r="J814" s="4"/>
      <c r="K814" s="4"/>
    </row>
    <row r="815" spans="4:11" x14ac:dyDescent="0.3">
      <c r="D815" s="4"/>
      <c r="E815" s="4"/>
      <c r="G815" s="4"/>
      <c r="H815" s="4"/>
      <c r="I815" s="4"/>
      <c r="J815" s="4"/>
      <c r="K815" s="4"/>
    </row>
    <row r="816" spans="4:11" x14ac:dyDescent="0.3">
      <c r="D816" s="4"/>
      <c r="E816" s="4"/>
      <c r="G816" s="4"/>
      <c r="H816" s="4"/>
      <c r="I816" s="4"/>
      <c r="J816" s="4"/>
      <c r="K816" s="4"/>
    </row>
    <row r="817" spans="4:11" x14ac:dyDescent="0.3">
      <c r="D817" s="4"/>
      <c r="E817" s="4"/>
      <c r="G817" s="4"/>
      <c r="H817" s="4"/>
      <c r="I817" s="4"/>
      <c r="J817" s="4"/>
      <c r="K817" s="4"/>
    </row>
    <row r="818" spans="4:11" x14ac:dyDescent="0.3">
      <c r="D818" s="4"/>
      <c r="E818" s="4"/>
      <c r="G818" s="4"/>
      <c r="H818" s="4"/>
      <c r="I818" s="4"/>
      <c r="J818" s="4"/>
      <c r="K818" s="4"/>
    </row>
    <row r="819" spans="4:11" x14ac:dyDescent="0.3">
      <c r="D819" s="4"/>
      <c r="E819" s="4"/>
      <c r="G819" s="4"/>
      <c r="H819" s="4"/>
      <c r="I819" s="4"/>
      <c r="J819" s="4"/>
      <c r="K819" s="4"/>
    </row>
    <row r="820" spans="4:11" x14ac:dyDescent="0.3">
      <c r="D820" s="4"/>
      <c r="E820" s="4"/>
      <c r="G820" s="4"/>
      <c r="H820" s="4"/>
      <c r="I820" s="4"/>
      <c r="J820" s="4"/>
      <c r="K820" s="4"/>
    </row>
    <row r="821" spans="4:11" x14ac:dyDescent="0.3">
      <c r="D821" s="4"/>
      <c r="E821" s="4"/>
      <c r="G821" s="4"/>
      <c r="H821" s="4"/>
      <c r="I821" s="4"/>
      <c r="J821" s="4"/>
      <c r="K821" s="4"/>
    </row>
    <row r="822" spans="4:11" x14ac:dyDescent="0.3">
      <c r="D822" s="4"/>
      <c r="E822" s="4"/>
      <c r="G822" s="4"/>
      <c r="H822" s="4"/>
      <c r="I822" s="4"/>
      <c r="J822" s="4"/>
      <c r="K822" s="4"/>
    </row>
    <row r="823" spans="4:11" x14ac:dyDescent="0.3">
      <c r="D823" s="4"/>
      <c r="E823" s="4"/>
      <c r="G823" s="4"/>
      <c r="H823" s="4"/>
      <c r="I823" s="4"/>
      <c r="J823" s="4"/>
      <c r="K823" s="4"/>
    </row>
    <row r="824" spans="4:11" x14ac:dyDescent="0.3">
      <c r="D824" s="4"/>
      <c r="E824" s="4"/>
      <c r="G824" s="4"/>
      <c r="H824" s="4"/>
      <c r="I824" s="4"/>
      <c r="J824" s="4"/>
      <c r="K824" s="4"/>
    </row>
    <row r="825" spans="4:11" x14ac:dyDescent="0.3">
      <c r="D825" s="4"/>
      <c r="E825" s="4"/>
      <c r="G825" s="4"/>
      <c r="H825" s="4"/>
      <c r="I825" s="4"/>
      <c r="J825" s="4"/>
      <c r="K825" s="4"/>
    </row>
    <row r="826" spans="4:11" x14ac:dyDescent="0.3">
      <c r="D826" s="4"/>
      <c r="E826" s="4"/>
      <c r="G826" s="4"/>
      <c r="H826" s="4"/>
      <c r="I826" s="4"/>
      <c r="J826" s="4"/>
      <c r="K826" s="4"/>
    </row>
    <row r="827" spans="4:11" x14ac:dyDescent="0.3">
      <c r="D827" s="4"/>
      <c r="E827" s="4"/>
      <c r="G827" s="4"/>
      <c r="H827" s="4"/>
      <c r="I827" s="4"/>
      <c r="J827" s="4"/>
      <c r="K827" s="4"/>
    </row>
    <row r="828" spans="4:11" x14ac:dyDescent="0.3">
      <c r="D828" s="4"/>
      <c r="E828" s="4"/>
      <c r="G828" s="4"/>
      <c r="H828" s="4"/>
      <c r="I828" s="4"/>
      <c r="J828" s="4"/>
      <c r="K828" s="4"/>
    </row>
    <row r="829" spans="4:11" x14ac:dyDescent="0.3">
      <c r="D829" s="4"/>
      <c r="E829" s="4"/>
      <c r="G829" s="4"/>
      <c r="H829" s="4"/>
      <c r="I829" s="4"/>
      <c r="J829" s="4"/>
      <c r="K829" s="4"/>
    </row>
    <row r="830" spans="4:11" x14ac:dyDescent="0.3">
      <c r="D830" s="4"/>
      <c r="E830" s="4"/>
      <c r="G830" s="4"/>
      <c r="H830" s="4"/>
      <c r="I830" s="4"/>
      <c r="J830" s="4"/>
      <c r="K830" s="4"/>
    </row>
    <row r="831" spans="4:11" x14ac:dyDescent="0.3">
      <c r="D831" s="4"/>
      <c r="E831" s="4"/>
      <c r="G831" s="4"/>
      <c r="H831" s="4"/>
      <c r="I831" s="4"/>
      <c r="J831" s="4"/>
      <c r="K831" s="4"/>
    </row>
    <row r="832" spans="4:11" x14ac:dyDescent="0.3">
      <c r="D832" s="4"/>
      <c r="E832" s="4"/>
      <c r="G832" s="4"/>
      <c r="H832" s="4"/>
      <c r="I832" s="4"/>
      <c r="J832" s="4"/>
      <c r="K832" s="4"/>
    </row>
    <row r="833" spans="4:11" x14ac:dyDescent="0.3">
      <c r="D833" s="4"/>
      <c r="E833" s="4"/>
      <c r="G833" s="4"/>
      <c r="H833" s="4"/>
      <c r="I833" s="4"/>
      <c r="J833" s="4"/>
      <c r="K833" s="4"/>
    </row>
    <row r="834" spans="4:11" x14ac:dyDescent="0.3">
      <c r="D834" s="4"/>
      <c r="E834" s="4"/>
      <c r="G834" s="4"/>
      <c r="H834" s="4"/>
      <c r="I834" s="4"/>
      <c r="J834" s="4"/>
      <c r="K834" s="4"/>
    </row>
    <row r="835" spans="4:11" x14ac:dyDescent="0.3">
      <c r="D835" s="4"/>
      <c r="E835" s="4"/>
      <c r="G835" s="4"/>
      <c r="H835" s="4"/>
      <c r="I835" s="4"/>
      <c r="J835" s="4"/>
      <c r="K835" s="4"/>
    </row>
    <row r="836" spans="4:11" x14ac:dyDescent="0.3">
      <c r="D836" s="4"/>
      <c r="E836" s="4"/>
      <c r="G836" s="4"/>
      <c r="H836" s="4"/>
      <c r="I836" s="4"/>
      <c r="J836" s="4"/>
      <c r="K836" s="4"/>
    </row>
    <row r="837" spans="4:11" x14ac:dyDescent="0.3">
      <c r="D837" s="4"/>
      <c r="E837" s="4"/>
      <c r="G837" s="4"/>
      <c r="H837" s="4"/>
      <c r="I837" s="4"/>
      <c r="J837" s="4"/>
      <c r="K837" s="4"/>
    </row>
    <row r="838" spans="4:11" x14ac:dyDescent="0.3">
      <c r="D838" s="4"/>
      <c r="E838" s="4"/>
      <c r="G838" s="4"/>
      <c r="H838" s="4"/>
      <c r="I838" s="4"/>
      <c r="J838" s="4"/>
      <c r="K838" s="4"/>
    </row>
    <row r="839" spans="4:11" x14ac:dyDescent="0.3">
      <c r="D839" s="4"/>
      <c r="E839" s="4"/>
      <c r="G839" s="4"/>
      <c r="H839" s="4"/>
      <c r="I839" s="4"/>
      <c r="J839" s="4"/>
      <c r="K839" s="4"/>
    </row>
    <row r="840" spans="4:11" x14ac:dyDescent="0.3">
      <c r="D840" s="4"/>
      <c r="E840" s="4"/>
      <c r="G840" s="4"/>
      <c r="H840" s="4"/>
      <c r="I840" s="4"/>
      <c r="J840" s="4"/>
      <c r="K840" s="4"/>
    </row>
    <row r="841" spans="4:11" x14ac:dyDescent="0.3">
      <c r="D841" s="4"/>
      <c r="E841" s="4"/>
      <c r="G841" s="4"/>
      <c r="H841" s="4"/>
      <c r="I841" s="4"/>
      <c r="J841" s="4"/>
      <c r="K841" s="4"/>
    </row>
    <row r="842" spans="4:11" x14ac:dyDescent="0.3">
      <c r="D842" s="4"/>
      <c r="E842" s="4"/>
      <c r="G842" s="4"/>
      <c r="H842" s="4"/>
      <c r="I842" s="4"/>
      <c r="J842" s="4"/>
      <c r="K842" s="4"/>
    </row>
    <row r="843" spans="4:11" x14ac:dyDescent="0.3">
      <c r="D843" s="4"/>
      <c r="E843" s="4"/>
      <c r="G843" s="4"/>
      <c r="H843" s="4"/>
      <c r="I843" s="4"/>
      <c r="J843" s="4"/>
      <c r="K843" s="4"/>
    </row>
    <row r="844" spans="4:11" x14ac:dyDescent="0.3">
      <c r="D844" s="4"/>
      <c r="E844" s="4"/>
      <c r="G844" s="4"/>
      <c r="H844" s="4"/>
      <c r="I844" s="4"/>
      <c r="J844" s="4"/>
      <c r="K844" s="4"/>
    </row>
    <row r="845" spans="4:11" x14ac:dyDescent="0.3">
      <c r="D845" s="4"/>
      <c r="E845" s="4"/>
      <c r="G845" s="4"/>
      <c r="H845" s="4"/>
      <c r="I845" s="4"/>
      <c r="J845" s="4"/>
      <c r="K845" s="4"/>
    </row>
    <row r="846" spans="4:11" x14ac:dyDescent="0.3">
      <c r="D846" s="4"/>
      <c r="E846" s="4"/>
      <c r="G846" s="4"/>
      <c r="H846" s="4"/>
      <c r="I846" s="4"/>
      <c r="J846" s="4"/>
      <c r="K846" s="4"/>
    </row>
    <row r="847" spans="4:11" x14ac:dyDescent="0.3">
      <c r="D847" s="4"/>
      <c r="E847" s="4"/>
      <c r="G847" s="4"/>
      <c r="H847" s="4"/>
      <c r="I847" s="4"/>
      <c r="J847" s="4"/>
      <c r="K847" s="4"/>
    </row>
    <row r="848" spans="4:11" x14ac:dyDescent="0.3">
      <c r="D848" s="4"/>
      <c r="E848" s="4"/>
      <c r="G848" s="4"/>
      <c r="H848" s="4"/>
      <c r="I848" s="4"/>
      <c r="J848" s="4"/>
      <c r="K848" s="4"/>
    </row>
    <row r="849" spans="4:11" x14ac:dyDescent="0.3">
      <c r="D849" s="4"/>
      <c r="E849" s="4"/>
      <c r="G849" s="4"/>
      <c r="H849" s="4"/>
      <c r="I849" s="4"/>
      <c r="J849" s="4"/>
      <c r="K849" s="4"/>
    </row>
    <row r="850" spans="4:11" x14ac:dyDescent="0.3">
      <c r="D850" s="4"/>
      <c r="E850" s="4"/>
      <c r="G850" s="4"/>
      <c r="H850" s="4"/>
      <c r="I850" s="4"/>
      <c r="J850" s="4"/>
      <c r="K850" s="4"/>
    </row>
    <row r="851" spans="4:11" x14ac:dyDescent="0.3">
      <c r="D851" s="4"/>
      <c r="E851" s="4"/>
      <c r="G851" s="4"/>
      <c r="H851" s="4"/>
      <c r="I851" s="4"/>
      <c r="J851" s="4"/>
      <c r="K851" s="4"/>
    </row>
    <row r="852" spans="4:11" x14ac:dyDescent="0.3">
      <c r="D852" s="4"/>
      <c r="E852" s="4"/>
      <c r="G852" s="4"/>
      <c r="H852" s="4"/>
      <c r="I852" s="4"/>
      <c r="J852" s="4"/>
      <c r="K852" s="4"/>
    </row>
    <row r="853" spans="4:11" x14ac:dyDescent="0.3">
      <c r="D853" s="4"/>
      <c r="E853" s="4"/>
      <c r="G853" s="4"/>
      <c r="H853" s="4"/>
      <c r="I853" s="4"/>
      <c r="J853" s="4"/>
      <c r="K853" s="4"/>
    </row>
    <row r="854" spans="4:11" x14ac:dyDescent="0.3">
      <c r="D854" s="4"/>
      <c r="E854" s="4"/>
      <c r="G854" s="4"/>
      <c r="H854" s="4"/>
      <c r="I854" s="4"/>
      <c r="J854" s="4"/>
      <c r="K854" s="4"/>
    </row>
    <row r="855" spans="4:11" x14ac:dyDescent="0.3">
      <c r="D855" s="4"/>
      <c r="E855" s="4"/>
      <c r="G855" s="4"/>
      <c r="H855" s="4"/>
      <c r="I855" s="4"/>
      <c r="J855" s="4"/>
      <c r="K855" s="4"/>
    </row>
    <row r="856" spans="4:11" x14ac:dyDescent="0.3">
      <c r="D856" s="4"/>
      <c r="E856" s="4"/>
      <c r="G856" s="4"/>
      <c r="H856" s="4"/>
      <c r="I856" s="4"/>
      <c r="J856" s="4"/>
      <c r="K856" s="4"/>
    </row>
    <row r="857" spans="4:11" x14ac:dyDescent="0.3">
      <c r="D857" s="4"/>
      <c r="E857" s="4"/>
      <c r="G857" s="4"/>
      <c r="H857" s="4"/>
      <c r="I857" s="4"/>
      <c r="J857" s="4"/>
      <c r="K857" s="4"/>
    </row>
    <row r="858" spans="4:11" x14ac:dyDescent="0.3">
      <c r="D858" s="4"/>
      <c r="E858" s="4"/>
      <c r="G858" s="4"/>
      <c r="H858" s="4"/>
      <c r="I858" s="4"/>
      <c r="J858" s="4"/>
      <c r="K858" s="4"/>
    </row>
    <row r="859" spans="4:11" x14ac:dyDescent="0.3">
      <c r="D859" s="4"/>
      <c r="E859" s="4"/>
      <c r="G859" s="4"/>
      <c r="H859" s="4"/>
      <c r="I859" s="4"/>
      <c r="J859" s="4"/>
      <c r="K859" s="4"/>
    </row>
    <row r="860" spans="4:11" x14ac:dyDescent="0.3">
      <c r="D860" s="4"/>
      <c r="E860" s="4"/>
      <c r="G860" s="4"/>
      <c r="H860" s="4"/>
      <c r="I860" s="4"/>
      <c r="J860" s="4"/>
      <c r="K860" s="4"/>
    </row>
    <row r="861" spans="4:11" x14ac:dyDescent="0.3">
      <c r="D861" s="4"/>
      <c r="E861" s="4"/>
      <c r="G861" s="4"/>
      <c r="H861" s="4"/>
      <c r="I861" s="4"/>
      <c r="J861" s="4"/>
      <c r="K861" s="4"/>
    </row>
    <row r="862" spans="4:11" x14ac:dyDescent="0.3">
      <c r="D862" s="4"/>
      <c r="E862" s="4"/>
      <c r="G862" s="4"/>
      <c r="H862" s="4"/>
      <c r="I862" s="4"/>
      <c r="J862" s="4"/>
      <c r="K862" s="4"/>
    </row>
    <row r="863" spans="4:11" x14ac:dyDescent="0.3">
      <c r="D863" s="4"/>
      <c r="E863" s="4"/>
      <c r="G863" s="4"/>
      <c r="H863" s="4"/>
      <c r="I863" s="4"/>
      <c r="J863" s="4"/>
      <c r="K863" s="4"/>
    </row>
    <row r="864" spans="4:11" x14ac:dyDescent="0.3">
      <c r="D864" s="4"/>
      <c r="E864" s="4"/>
      <c r="G864" s="4"/>
      <c r="H864" s="4"/>
      <c r="I864" s="4"/>
      <c r="J864" s="4"/>
      <c r="K864" s="4"/>
    </row>
    <row r="865" spans="4:11" x14ac:dyDescent="0.3">
      <c r="D865" s="4"/>
      <c r="E865" s="4"/>
      <c r="G865" s="4"/>
      <c r="H865" s="4"/>
      <c r="I865" s="4"/>
      <c r="J865" s="4"/>
      <c r="K865" s="4"/>
    </row>
    <row r="866" spans="4:11" x14ac:dyDescent="0.3">
      <c r="D866" s="4"/>
      <c r="E866" s="4"/>
      <c r="G866" s="4"/>
      <c r="H866" s="4"/>
      <c r="I866" s="4"/>
      <c r="J866" s="4"/>
      <c r="K866" s="4"/>
    </row>
    <row r="867" spans="4:11" x14ac:dyDescent="0.3">
      <c r="D867" s="4"/>
      <c r="E867" s="4"/>
      <c r="G867" s="4"/>
      <c r="H867" s="4"/>
      <c r="I867" s="4"/>
      <c r="J867" s="4"/>
      <c r="K867" s="4"/>
    </row>
    <row r="868" spans="4:11" x14ac:dyDescent="0.3">
      <c r="D868" s="4"/>
      <c r="E868" s="4"/>
      <c r="G868" s="4"/>
      <c r="H868" s="4"/>
      <c r="I868" s="4"/>
      <c r="J868" s="4"/>
      <c r="K868" s="4"/>
    </row>
    <row r="869" spans="4:11" x14ac:dyDescent="0.3">
      <c r="D869" s="4"/>
      <c r="E869" s="4"/>
      <c r="G869" s="4"/>
      <c r="H869" s="4"/>
      <c r="I869" s="4"/>
      <c r="J869" s="4"/>
      <c r="K869" s="4"/>
    </row>
    <row r="870" spans="4:11" x14ac:dyDescent="0.3">
      <c r="D870" s="4"/>
      <c r="E870" s="4"/>
      <c r="G870" s="4"/>
      <c r="H870" s="4"/>
      <c r="I870" s="4"/>
      <c r="J870" s="4"/>
      <c r="K870" s="4"/>
    </row>
    <row r="871" spans="4:11" x14ac:dyDescent="0.3">
      <c r="D871" s="4"/>
      <c r="E871" s="4"/>
      <c r="G871" s="4"/>
      <c r="H871" s="4"/>
      <c r="I871" s="4"/>
      <c r="J871" s="4"/>
      <c r="K871" s="4"/>
    </row>
    <row r="872" spans="4:11" x14ac:dyDescent="0.3">
      <c r="D872" s="4"/>
      <c r="E872" s="4"/>
      <c r="G872" s="4"/>
      <c r="H872" s="4"/>
      <c r="I872" s="4"/>
      <c r="J872" s="4"/>
      <c r="K872" s="4"/>
    </row>
    <row r="873" spans="4:11" x14ac:dyDescent="0.3">
      <c r="D873" s="4"/>
      <c r="E873" s="4"/>
      <c r="G873" s="4"/>
      <c r="H873" s="4"/>
      <c r="I873" s="4"/>
      <c r="J873" s="4"/>
      <c r="K873" s="4"/>
    </row>
    <row r="874" spans="4:11" x14ac:dyDescent="0.3">
      <c r="D874" s="4"/>
      <c r="E874" s="4"/>
      <c r="G874" s="4"/>
      <c r="H874" s="4"/>
      <c r="I874" s="4"/>
      <c r="J874" s="4"/>
      <c r="K874" s="4"/>
    </row>
    <row r="875" spans="4:11" x14ac:dyDescent="0.3">
      <c r="D875" s="4"/>
      <c r="E875" s="4"/>
      <c r="G875" s="4"/>
      <c r="H875" s="4"/>
      <c r="I875" s="4"/>
      <c r="J875" s="4"/>
      <c r="K875" s="4"/>
    </row>
    <row r="876" spans="4:11" x14ac:dyDescent="0.3">
      <c r="D876" s="4"/>
      <c r="E876" s="4"/>
      <c r="G876" s="4"/>
      <c r="H876" s="4"/>
      <c r="I876" s="4"/>
      <c r="J876" s="4"/>
      <c r="K876" s="4"/>
    </row>
    <row r="877" spans="4:11" x14ac:dyDescent="0.3">
      <c r="D877" s="4"/>
      <c r="E877" s="4"/>
      <c r="G877" s="4"/>
      <c r="H877" s="4"/>
      <c r="I877" s="4"/>
      <c r="J877" s="4"/>
      <c r="K877" s="4"/>
    </row>
    <row r="878" spans="4:11" x14ac:dyDescent="0.3">
      <c r="D878" s="4"/>
      <c r="E878" s="4"/>
      <c r="G878" s="4"/>
      <c r="H878" s="4"/>
      <c r="I878" s="4"/>
      <c r="J878" s="4"/>
      <c r="K878" s="4"/>
    </row>
    <row r="879" spans="4:11" x14ac:dyDescent="0.3">
      <c r="D879" s="4"/>
      <c r="E879" s="4"/>
      <c r="G879" s="4"/>
      <c r="H879" s="4"/>
      <c r="I879" s="4"/>
      <c r="J879" s="4"/>
      <c r="K879" s="4"/>
    </row>
    <row r="880" spans="4:11" x14ac:dyDescent="0.3">
      <c r="D880" s="4"/>
      <c r="E880" s="4"/>
      <c r="G880" s="4"/>
      <c r="H880" s="4"/>
      <c r="I880" s="4"/>
      <c r="J880" s="4"/>
      <c r="K880" s="4"/>
    </row>
    <row r="881" spans="4:11" x14ac:dyDescent="0.3">
      <c r="D881" s="4"/>
      <c r="E881" s="4"/>
      <c r="G881" s="4"/>
      <c r="H881" s="4"/>
      <c r="I881" s="4"/>
      <c r="J881" s="4"/>
      <c r="K881" s="4"/>
    </row>
    <row r="882" spans="4:11" x14ac:dyDescent="0.3">
      <c r="D882" s="4"/>
      <c r="E882" s="4"/>
      <c r="G882" s="4"/>
      <c r="H882" s="4"/>
      <c r="I882" s="4"/>
      <c r="J882" s="4"/>
      <c r="K882" s="4"/>
    </row>
    <row r="883" spans="4:11" x14ac:dyDescent="0.3">
      <c r="D883" s="4"/>
      <c r="E883" s="4"/>
      <c r="G883" s="4"/>
      <c r="H883" s="4"/>
      <c r="I883" s="4"/>
      <c r="J883" s="4"/>
      <c r="K883" s="4"/>
    </row>
    <row r="884" spans="4:11" x14ac:dyDescent="0.3">
      <c r="D884" s="4"/>
      <c r="E884" s="4"/>
      <c r="G884" s="4"/>
      <c r="H884" s="4"/>
      <c r="I884" s="4"/>
      <c r="J884" s="4"/>
      <c r="K884" s="4"/>
    </row>
    <row r="885" spans="4:11" x14ac:dyDescent="0.3">
      <c r="D885" s="4"/>
      <c r="E885" s="4"/>
      <c r="G885" s="4"/>
      <c r="H885" s="4"/>
      <c r="I885" s="4"/>
      <c r="J885" s="4"/>
      <c r="K885" s="4"/>
    </row>
    <row r="886" spans="4:11" x14ac:dyDescent="0.3">
      <c r="D886" s="4"/>
      <c r="E886" s="4"/>
      <c r="G886" s="4"/>
      <c r="H886" s="4"/>
      <c r="I886" s="4"/>
      <c r="J886" s="4"/>
      <c r="K886" s="4"/>
    </row>
    <row r="887" spans="4:11" x14ac:dyDescent="0.3">
      <c r="D887" s="4"/>
      <c r="E887" s="4"/>
      <c r="G887" s="4"/>
      <c r="H887" s="4"/>
      <c r="I887" s="4"/>
      <c r="J887" s="4"/>
      <c r="K887" s="4"/>
    </row>
    <row r="888" spans="4:11" x14ac:dyDescent="0.3">
      <c r="D888" s="4"/>
      <c r="E888" s="4"/>
      <c r="G888" s="4"/>
      <c r="H888" s="4"/>
      <c r="I888" s="4"/>
      <c r="J888" s="4"/>
      <c r="K888" s="4"/>
    </row>
    <row r="889" spans="4:11" x14ac:dyDescent="0.3">
      <c r="D889" s="4"/>
      <c r="E889" s="4"/>
      <c r="G889" s="4"/>
      <c r="H889" s="4"/>
      <c r="I889" s="4"/>
      <c r="J889" s="4"/>
      <c r="K889" s="4"/>
    </row>
    <row r="890" spans="4:11" x14ac:dyDescent="0.3">
      <c r="D890" s="4"/>
      <c r="E890" s="4"/>
      <c r="G890" s="4"/>
      <c r="H890" s="4"/>
      <c r="I890" s="4"/>
      <c r="J890" s="4"/>
      <c r="K890" s="4"/>
    </row>
    <row r="891" spans="4:11" x14ac:dyDescent="0.3">
      <c r="D891" s="4"/>
      <c r="E891" s="4"/>
      <c r="G891" s="4"/>
      <c r="H891" s="4"/>
      <c r="I891" s="4"/>
      <c r="J891" s="4"/>
      <c r="K891" s="4"/>
    </row>
    <row r="892" spans="4:11" x14ac:dyDescent="0.3">
      <c r="D892" s="4"/>
      <c r="E892" s="4"/>
      <c r="G892" s="4"/>
      <c r="H892" s="4"/>
      <c r="I892" s="4"/>
      <c r="J892" s="4"/>
      <c r="K892" s="4"/>
    </row>
    <row r="893" spans="4:11" x14ac:dyDescent="0.3">
      <c r="D893" s="4"/>
      <c r="E893" s="4"/>
      <c r="G893" s="4"/>
      <c r="H893" s="4"/>
      <c r="I893" s="4"/>
      <c r="J893" s="4"/>
      <c r="K893" s="4"/>
    </row>
    <row r="894" spans="4:11" x14ac:dyDescent="0.3">
      <c r="D894" s="4"/>
      <c r="E894" s="4"/>
      <c r="G894" s="4"/>
      <c r="H894" s="4"/>
      <c r="I894" s="4"/>
      <c r="J894" s="4"/>
      <c r="K894" s="4"/>
    </row>
    <row r="895" spans="4:11" x14ac:dyDescent="0.3">
      <c r="D895" s="4"/>
      <c r="E895" s="4"/>
      <c r="G895" s="4"/>
      <c r="H895" s="4"/>
      <c r="I895" s="4"/>
      <c r="J895" s="4"/>
      <c r="K895" s="4"/>
    </row>
    <row r="896" spans="4:11" x14ac:dyDescent="0.3">
      <c r="D896" s="4"/>
      <c r="E896" s="4"/>
      <c r="G896" s="4"/>
      <c r="H896" s="4"/>
      <c r="I896" s="4"/>
      <c r="J896" s="4"/>
      <c r="K896" s="4"/>
    </row>
    <row r="897" spans="4:11" x14ac:dyDescent="0.3">
      <c r="D897" s="4"/>
      <c r="E897" s="4"/>
      <c r="G897" s="4"/>
      <c r="H897" s="4"/>
      <c r="I897" s="4"/>
      <c r="J897" s="4"/>
      <c r="K897" s="4"/>
    </row>
    <row r="898" spans="4:11" x14ac:dyDescent="0.3">
      <c r="D898" s="4"/>
      <c r="E898" s="4"/>
      <c r="G898" s="4"/>
      <c r="H898" s="4"/>
      <c r="I898" s="4"/>
      <c r="J898" s="4"/>
      <c r="K898" s="4"/>
    </row>
    <row r="899" spans="4:11" x14ac:dyDescent="0.3">
      <c r="D899" s="4"/>
      <c r="E899" s="4"/>
      <c r="G899" s="4"/>
      <c r="H899" s="4"/>
      <c r="I899" s="4"/>
      <c r="J899" s="4"/>
      <c r="K899" s="4"/>
    </row>
    <row r="900" spans="4:11" x14ac:dyDescent="0.3">
      <c r="D900" s="4"/>
      <c r="E900" s="4"/>
      <c r="G900" s="4"/>
      <c r="H900" s="4"/>
      <c r="I900" s="4"/>
      <c r="J900" s="4"/>
      <c r="K900" s="4"/>
    </row>
    <row r="901" spans="4:11" x14ac:dyDescent="0.3">
      <c r="D901" s="4"/>
      <c r="E901" s="4"/>
      <c r="G901" s="4"/>
      <c r="H901" s="4"/>
      <c r="I901" s="4"/>
      <c r="J901" s="4"/>
      <c r="K901" s="4"/>
    </row>
    <row r="902" spans="4:11" x14ac:dyDescent="0.3">
      <c r="D902" s="4"/>
      <c r="E902" s="4"/>
      <c r="G902" s="4"/>
      <c r="H902" s="4"/>
      <c r="I902" s="4"/>
      <c r="J902" s="4"/>
      <c r="K902" s="4"/>
    </row>
    <row r="903" spans="4:11" x14ac:dyDescent="0.3">
      <c r="D903" s="4"/>
      <c r="E903" s="4"/>
      <c r="G903" s="4"/>
      <c r="H903" s="4"/>
      <c r="I903" s="4"/>
      <c r="J903" s="4"/>
      <c r="K903" s="4"/>
    </row>
    <row r="904" spans="4:11" x14ac:dyDescent="0.3">
      <c r="D904" s="4"/>
      <c r="E904" s="4"/>
      <c r="G904" s="4"/>
      <c r="H904" s="4"/>
      <c r="I904" s="4"/>
      <c r="J904" s="4"/>
      <c r="K904" s="4"/>
    </row>
    <row r="905" spans="4:11" x14ac:dyDescent="0.3">
      <c r="D905" s="4"/>
      <c r="E905" s="4"/>
      <c r="G905" s="4"/>
      <c r="H905" s="4"/>
      <c r="I905" s="4"/>
      <c r="J905" s="4"/>
      <c r="K905" s="4"/>
    </row>
    <row r="906" spans="4:11" x14ac:dyDescent="0.3">
      <c r="D906" s="4"/>
      <c r="E906" s="4"/>
      <c r="G906" s="4"/>
      <c r="H906" s="4"/>
      <c r="I906" s="4"/>
      <c r="J906" s="4"/>
      <c r="K906" s="4"/>
    </row>
    <row r="907" spans="4:11" x14ac:dyDescent="0.3">
      <c r="D907" s="4"/>
      <c r="E907" s="4"/>
      <c r="G907" s="4"/>
      <c r="H907" s="4"/>
      <c r="I907" s="4"/>
      <c r="J907" s="4"/>
      <c r="K907" s="4"/>
    </row>
    <row r="908" spans="4:11" x14ac:dyDescent="0.3">
      <c r="D908" s="4"/>
      <c r="E908" s="4"/>
      <c r="G908" s="4"/>
      <c r="H908" s="4"/>
      <c r="I908" s="4"/>
      <c r="J908" s="4"/>
      <c r="K908" s="4"/>
    </row>
    <row r="909" spans="4:11" x14ac:dyDescent="0.3">
      <c r="D909" s="4"/>
      <c r="E909" s="4"/>
      <c r="G909" s="4"/>
      <c r="H909" s="4"/>
      <c r="I909" s="4"/>
      <c r="J909" s="4"/>
      <c r="K909" s="4"/>
    </row>
    <row r="910" spans="4:11" x14ac:dyDescent="0.3">
      <c r="D910" s="4"/>
      <c r="E910" s="4"/>
      <c r="G910" s="4"/>
      <c r="H910" s="4"/>
      <c r="I910" s="4"/>
      <c r="J910" s="4"/>
      <c r="K910" s="4"/>
    </row>
    <row r="911" spans="4:11" x14ac:dyDescent="0.3">
      <c r="D911" s="4"/>
      <c r="E911" s="4"/>
      <c r="G911" s="4"/>
      <c r="H911" s="4"/>
      <c r="I911" s="4"/>
      <c r="J911" s="4"/>
      <c r="K911" s="4"/>
    </row>
    <row r="912" spans="4:11" x14ac:dyDescent="0.3">
      <c r="D912" s="4"/>
      <c r="E912" s="4"/>
      <c r="G912" s="4"/>
      <c r="H912" s="4"/>
      <c r="I912" s="4"/>
      <c r="J912" s="4"/>
      <c r="K912" s="4"/>
    </row>
    <row r="913" spans="4:11" x14ac:dyDescent="0.3">
      <c r="D913" s="4"/>
      <c r="E913" s="4"/>
      <c r="G913" s="4"/>
      <c r="H913" s="4"/>
      <c r="I913" s="4"/>
      <c r="J913" s="4"/>
      <c r="K913" s="4"/>
    </row>
    <row r="914" spans="4:11" x14ac:dyDescent="0.3">
      <c r="D914" s="4"/>
      <c r="E914" s="4"/>
      <c r="G914" s="4"/>
      <c r="H914" s="4"/>
      <c r="I914" s="4"/>
      <c r="J914" s="4"/>
      <c r="K914" s="4"/>
    </row>
    <row r="915" spans="4:11" x14ac:dyDescent="0.3">
      <c r="D915" s="4"/>
      <c r="E915" s="4"/>
      <c r="G915" s="4"/>
      <c r="H915" s="4"/>
      <c r="I915" s="4"/>
      <c r="J915" s="4"/>
      <c r="K915" s="4"/>
    </row>
    <row r="916" spans="4:11" x14ac:dyDescent="0.3">
      <c r="D916" s="4"/>
      <c r="E916" s="4"/>
      <c r="G916" s="4"/>
      <c r="H916" s="4"/>
      <c r="I916" s="4"/>
      <c r="J916" s="4"/>
      <c r="K916" s="4"/>
    </row>
    <row r="917" spans="4:11" x14ac:dyDescent="0.3">
      <c r="D917" s="4"/>
      <c r="E917" s="4"/>
      <c r="G917" s="4"/>
      <c r="H917" s="4"/>
      <c r="I917" s="4"/>
      <c r="J917" s="4"/>
      <c r="K917" s="4"/>
    </row>
    <row r="918" spans="4:11" x14ac:dyDescent="0.3">
      <c r="D918" s="4"/>
      <c r="E918" s="4"/>
      <c r="G918" s="4"/>
      <c r="H918" s="4"/>
      <c r="I918" s="4"/>
      <c r="J918" s="4"/>
      <c r="K918" s="4"/>
    </row>
    <row r="919" spans="4:11" x14ac:dyDescent="0.3">
      <c r="D919" s="4"/>
      <c r="E919" s="4"/>
      <c r="G919" s="4"/>
      <c r="H919" s="4"/>
      <c r="I919" s="4"/>
      <c r="J919" s="4"/>
      <c r="K919" s="4"/>
    </row>
    <row r="920" spans="4:11" x14ac:dyDescent="0.3">
      <c r="D920" s="4"/>
      <c r="E920" s="4"/>
      <c r="G920" s="4"/>
      <c r="H920" s="4"/>
      <c r="I920" s="4"/>
      <c r="J920" s="4"/>
      <c r="K920" s="4"/>
    </row>
    <row r="921" spans="4:11" x14ac:dyDescent="0.3">
      <c r="D921" s="4"/>
      <c r="E921" s="4"/>
      <c r="G921" s="4"/>
      <c r="H921" s="4"/>
      <c r="I921" s="4"/>
      <c r="J921" s="4"/>
      <c r="K921" s="4"/>
    </row>
    <row r="922" spans="4:11" x14ac:dyDescent="0.3">
      <c r="D922" s="4"/>
      <c r="E922" s="4"/>
      <c r="G922" s="4"/>
      <c r="H922" s="4"/>
      <c r="I922" s="4"/>
      <c r="J922" s="4"/>
      <c r="K922" s="4"/>
    </row>
    <row r="923" spans="4:11" x14ac:dyDescent="0.3">
      <c r="D923" s="4"/>
      <c r="E923" s="4"/>
      <c r="G923" s="4"/>
      <c r="H923" s="4"/>
      <c r="I923" s="4"/>
      <c r="J923" s="4"/>
      <c r="K923" s="4"/>
    </row>
    <row r="924" spans="4:11" x14ac:dyDescent="0.3">
      <c r="D924" s="4"/>
      <c r="E924" s="4"/>
      <c r="G924" s="4"/>
      <c r="H924" s="4"/>
      <c r="I924" s="4"/>
      <c r="J924" s="4"/>
      <c r="K924" s="4"/>
    </row>
    <row r="925" spans="4:11" x14ac:dyDescent="0.3">
      <c r="D925" s="4"/>
      <c r="E925" s="4"/>
      <c r="G925" s="4"/>
      <c r="H925" s="4"/>
      <c r="I925" s="4"/>
      <c r="J925" s="4"/>
      <c r="K925" s="4"/>
    </row>
    <row r="926" spans="4:11" x14ac:dyDescent="0.3">
      <c r="D926" s="4"/>
      <c r="E926" s="4"/>
      <c r="G926" s="4"/>
      <c r="H926" s="4"/>
      <c r="I926" s="4"/>
      <c r="J926" s="4"/>
      <c r="K926" s="4"/>
    </row>
    <row r="927" spans="4:11" x14ac:dyDescent="0.3">
      <c r="D927" s="4"/>
      <c r="E927" s="4"/>
      <c r="G927" s="4"/>
      <c r="H927" s="4"/>
      <c r="I927" s="4"/>
      <c r="J927" s="4"/>
      <c r="K927" s="4"/>
    </row>
    <row r="928" spans="4:11" x14ac:dyDescent="0.3">
      <c r="D928" s="4"/>
      <c r="E928" s="4"/>
      <c r="G928" s="4"/>
      <c r="H928" s="4"/>
      <c r="I928" s="4"/>
      <c r="J928" s="4"/>
      <c r="K928" s="4"/>
    </row>
    <row r="929" spans="4:11" x14ac:dyDescent="0.3">
      <c r="D929" s="4"/>
      <c r="E929" s="4"/>
      <c r="G929" s="4"/>
      <c r="H929" s="4"/>
      <c r="I929" s="4"/>
      <c r="J929" s="4"/>
      <c r="K929" s="4"/>
    </row>
    <row r="930" spans="4:11" x14ac:dyDescent="0.3">
      <c r="D930" s="4"/>
      <c r="E930" s="4"/>
      <c r="G930" s="4"/>
      <c r="H930" s="4"/>
      <c r="I930" s="4"/>
      <c r="J930" s="4"/>
      <c r="K930" s="4"/>
    </row>
    <row r="931" spans="4:11" x14ac:dyDescent="0.3">
      <c r="D931" s="4"/>
      <c r="E931" s="4"/>
      <c r="G931" s="4"/>
      <c r="H931" s="4"/>
      <c r="I931" s="4"/>
      <c r="J931" s="4"/>
      <c r="K931" s="4"/>
    </row>
    <row r="932" spans="4:11" x14ac:dyDescent="0.3">
      <c r="D932" s="4"/>
      <c r="E932" s="4"/>
      <c r="G932" s="4"/>
      <c r="H932" s="4"/>
      <c r="I932" s="4"/>
      <c r="J932" s="4"/>
      <c r="K932" s="4"/>
    </row>
    <row r="933" spans="4:11" x14ac:dyDescent="0.3">
      <c r="D933" s="4"/>
      <c r="E933" s="4"/>
      <c r="G933" s="4"/>
      <c r="H933" s="4"/>
      <c r="I933" s="4"/>
      <c r="J933" s="4"/>
      <c r="K933" s="4"/>
    </row>
    <row r="934" spans="4:11" x14ac:dyDescent="0.3">
      <c r="D934" s="4"/>
      <c r="E934" s="4"/>
      <c r="G934" s="4"/>
      <c r="H934" s="4"/>
      <c r="I934" s="4"/>
      <c r="J934" s="4"/>
      <c r="K934" s="4"/>
    </row>
    <row r="935" spans="4:11" x14ac:dyDescent="0.3">
      <c r="D935" s="4"/>
      <c r="E935" s="4"/>
      <c r="G935" s="4"/>
      <c r="H935" s="4"/>
      <c r="I935" s="4"/>
      <c r="J935" s="4"/>
      <c r="K935" s="4"/>
    </row>
    <row r="936" spans="4:11" x14ac:dyDescent="0.3">
      <c r="D936" s="4"/>
      <c r="E936" s="4"/>
      <c r="G936" s="4"/>
      <c r="H936" s="4"/>
      <c r="I936" s="4"/>
      <c r="J936" s="4"/>
      <c r="K936" s="4"/>
    </row>
    <row r="937" spans="4:11" x14ac:dyDescent="0.3">
      <c r="D937" s="4"/>
      <c r="E937" s="4"/>
      <c r="G937" s="4"/>
      <c r="H937" s="4"/>
      <c r="I937" s="4"/>
      <c r="J937" s="4"/>
      <c r="K937" s="4"/>
    </row>
    <row r="938" spans="4:11" x14ac:dyDescent="0.3">
      <c r="D938" s="4"/>
      <c r="E938" s="4"/>
      <c r="G938" s="4"/>
      <c r="H938" s="4"/>
      <c r="I938" s="4"/>
      <c r="J938" s="4"/>
      <c r="K938" s="4"/>
    </row>
    <row r="939" spans="4:11" x14ac:dyDescent="0.3">
      <c r="D939" s="4"/>
      <c r="E939" s="4"/>
      <c r="G939" s="4"/>
      <c r="H939" s="4"/>
      <c r="I939" s="4"/>
      <c r="J939" s="4"/>
      <c r="K939" s="4"/>
    </row>
    <row r="940" spans="4:11" x14ac:dyDescent="0.3">
      <c r="D940" s="4"/>
      <c r="E940" s="4"/>
      <c r="G940" s="4"/>
      <c r="H940" s="4"/>
      <c r="I940" s="4"/>
      <c r="J940" s="4"/>
      <c r="K940" s="4"/>
    </row>
    <row r="941" spans="4:11" x14ac:dyDescent="0.3">
      <c r="D941" s="4"/>
      <c r="E941" s="4"/>
      <c r="G941" s="4"/>
      <c r="H941" s="4"/>
      <c r="I941" s="4"/>
      <c r="J941" s="4"/>
      <c r="K941" s="4"/>
    </row>
    <row r="942" spans="4:11" x14ac:dyDescent="0.3">
      <c r="D942" s="4"/>
      <c r="E942" s="4"/>
      <c r="G942" s="4"/>
      <c r="H942" s="4"/>
      <c r="I942" s="4"/>
      <c r="J942" s="4"/>
      <c r="K942" s="4"/>
    </row>
    <row r="943" spans="4:11" x14ac:dyDescent="0.3">
      <c r="D943" s="4"/>
      <c r="E943" s="4"/>
      <c r="G943" s="4"/>
      <c r="H943" s="4"/>
      <c r="I943" s="4"/>
      <c r="J943" s="4"/>
      <c r="K943" s="4"/>
    </row>
    <row r="944" spans="4:11" x14ac:dyDescent="0.3">
      <c r="D944" s="4"/>
      <c r="E944" s="4"/>
      <c r="G944" s="4"/>
      <c r="H944" s="4"/>
      <c r="I944" s="4"/>
      <c r="J944" s="4"/>
      <c r="K944" s="4"/>
    </row>
    <row r="945" spans="4:11" x14ac:dyDescent="0.3">
      <c r="D945" s="4"/>
      <c r="E945" s="4"/>
      <c r="G945" s="4"/>
      <c r="H945" s="4"/>
      <c r="I945" s="4"/>
      <c r="J945" s="4"/>
      <c r="K945" s="4"/>
    </row>
    <row r="946" spans="4:11" x14ac:dyDescent="0.3">
      <c r="D946" s="4"/>
      <c r="E946" s="4"/>
      <c r="G946" s="4"/>
      <c r="H946" s="4"/>
      <c r="I946" s="4"/>
      <c r="J946" s="4"/>
      <c r="K946" s="4"/>
    </row>
    <row r="947" spans="4:11" x14ac:dyDescent="0.3">
      <c r="D947" s="4"/>
      <c r="E947" s="4"/>
      <c r="G947" s="4"/>
      <c r="H947" s="4"/>
      <c r="I947" s="4"/>
      <c r="J947" s="4"/>
      <c r="K947" s="4"/>
    </row>
    <row r="948" spans="4:11" x14ac:dyDescent="0.3">
      <c r="D948" s="4"/>
      <c r="E948" s="4"/>
      <c r="G948" s="4"/>
      <c r="H948" s="4"/>
      <c r="I948" s="4"/>
      <c r="J948" s="4"/>
      <c r="K948" s="4"/>
    </row>
    <row r="949" spans="4:11" x14ac:dyDescent="0.3">
      <c r="D949" s="4"/>
      <c r="E949" s="4"/>
      <c r="G949" s="4"/>
      <c r="H949" s="4"/>
      <c r="I949" s="4"/>
      <c r="J949" s="4"/>
      <c r="K949" s="4"/>
    </row>
    <row r="950" spans="4:11" x14ac:dyDescent="0.3">
      <c r="D950" s="4"/>
      <c r="E950" s="4"/>
      <c r="G950" s="4"/>
      <c r="H950" s="4"/>
      <c r="I950" s="4"/>
      <c r="J950" s="4"/>
      <c r="K950" s="4"/>
    </row>
    <row r="951" spans="4:11" x14ac:dyDescent="0.3">
      <c r="D951" s="4"/>
      <c r="E951" s="4"/>
      <c r="G951" s="4"/>
      <c r="H951" s="4"/>
      <c r="I951" s="4"/>
      <c r="J951" s="4"/>
      <c r="K951" s="4"/>
    </row>
    <row r="952" spans="4:11" x14ac:dyDescent="0.3">
      <c r="D952" s="4"/>
      <c r="E952" s="4"/>
      <c r="G952" s="4"/>
      <c r="H952" s="4"/>
      <c r="I952" s="4"/>
      <c r="J952" s="4"/>
      <c r="K952" s="4"/>
    </row>
    <row r="953" spans="4:11" x14ac:dyDescent="0.3">
      <c r="D953" s="4"/>
      <c r="E953" s="4"/>
      <c r="G953" s="4"/>
      <c r="H953" s="4"/>
      <c r="I953" s="4"/>
      <c r="J953" s="4"/>
      <c r="K953" s="4"/>
    </row>
    <row r="954" spans="4:11" x14ac:dyDescent="0.3">
      <c r="D954" s="4"/>
      <c r="E954" s="4"/>
      <c r="G954" s="4"/>
      <c r="H954" s="4"/>
      <c r="I954" s="4"/>
      <c r="J954" s="4"/>
      <c r="K954" s="4"/>
    </row>
    <row r="955" spans="4:11" x14ac:dyDescent="0.3">
      <c r="D955" s="4"/>
      <c r="E955" s="4"/>
      <c r="G955" s="4"/>
      <c r="H955" s="4"/>
      <c r="I955" s="4"/>
      <c r="J955" s="4"/>
      <c r="K955" s="4"/>
    </row>
    <row r="956" spans="4:11" x14ac:dyDescent="0.3">
      <c r="D956" s="4"/>
      <c r="E956" s="4"/>
      <c r="G956" s="4"/>
      <c r="H956" s="4"/>
      <c r="I956" s="4"/>
      <c r="J956" s="4"/>
      <c r="K956" s="4"/>
    </row>
    <row r="957" spans="4:11" x14ac:dyDescent="0.3">
      <c r="D957" s="4"/>
      <c r="E957" s="4"/>
      <c r="G957" s="4"/>
      <c r="H957" s="4"/>
      <c r="I957" s="4"/>
      <c r="J957" s="4"/>
      <c r="K957" s="4"/>
    </row>
    <row r="958" spans="4:11" x14ac:dyDescent="0.3">
      <c r="D958" s="4"/>
      <c r="E958" s="4"/>
      <c r="G958" s="4"/>
      <c r="H958" s="4"/>
      <c r="I958" s="4"/>
      <c r="J958" s="4"/>
      <c r="K958" s="4"/>
    </row>
    <row r="959" spans="4:11" x14ac:dyDescent="0.3">
      <c r="D959" s="4"/>
      <c r="E959" s="4"/>
      <c r="G959" s="4"/>
      <c r="H959" s="4"/>
      <c r="I959" s="4"/>
      <c r="J959" s="4"/>
      <c r="K959" s="4"/>
    </row>
    <row r="960" spans="4:11" x14ac:dyDescent="0.3">
      <c r="D960" s="4"/>
      <c r="E960" s="4"/>
      <c r="G960" s="4"/>
      <c r="H960" s="4"/>
      <c r="I960" s="4"/>
      <c r="J960" s="4"/>
      <c r="K960" s="4"/>
    </row>
    <row r="961" spans="4:11" x14ac:dyDescent="0.3">
      <c r="D961" s="4"/>
      <c r="E961" s="4"/>
      <c r="G961" s="4"/>
      <c r="H961" s="4"/>
      <c r="I961" s="4"/>
      <c r="J961" s="4"/>
      <c r="K961" s="4"/>
    </row>
    <row r="962" spans="4:11" x14ac:dyDescent="0.3">
      <c r="D962" s="4"/>
      <c r="E962" s="4"/>
      <c r="G962" s="4"/>
      <c r="H962" s="4"/>
      <c r="I962" s="4"/>
      <c r="J962" s="4"/>
      <c r="K962" s="4"/>
    </row>
    <row r="963" spans="4:11" x14ac:dyDescent="0.3">
      <c r="D963" s="4"/>
      <c r="E963" s="4"/>
      <c r="G963" s="4"/>
      <c r="H963" s="4"/>
      <c r="I963" s="4"/>
      <c r="J963" s="4"/>
      <c r="K963" s="4"/>
    </row>
    <row r="964" spans="4:11" x14ac:dyDescent="0.3">
      <c r="D964" s="4"/>
      <c r="E964" s="4"/>
      <c r="G964" s="4"/>
      <c r="H964" s="4"/>
      <c r="I964" s="4"/>
      <c r="J964" s="4"/>
      <c r="K964" s="4"/>
    </row>
    <row r="965" spans="4:11" x14ac:dyDescent="0.3">
      <c r="D965" s="4"/>
      <c r="E965" s="4"/>
      <c r="G965" s="4"/>
      <c r="H965" s="4"/>
      <c r="I965" s="4"/>
      <c r="J965" s="4"/>
      <c r="K965" s="4"/>
    </row>
    <row r="966" spans="4:11" x14ac:dyDescent="0.3">
      <c r="D966" s="4"/>
      <c r="E966" s="4"/>
      <c r="G966" s="4"/>
      <c r="H966" s="4"/>
      <c r="I966" s="4"/>
      <c r="J966" s="4"/>
      <c r="K966" s="4"/>
    </row>
    <row r="967" spans="4:11" x14ac:dyDescent="0.3">
      <c r="D967" s="4"/>
      <c r="E967" s="4"/>
      <c r="G967" s="4"/>
      <c r="H967" s="4"/>
      <c r="I967" s="4"/>
      <c r="J967" s="4"/>
      <c r="K967" s="4"/>
    </row>
    <row r="968" spans="4:11" x14ac:dyDescent="0.3">
      <c r="D968" s="4"/>
      <c r="E968" s="4"/>
      <c r="G968" s="4"/>
      <c r="H968" s="4"/>
      <c r="I968" s="4"/>
      <c r="J968" s="4"/>
      <c r="K968" s="4"/>
    </row>
    <row r="969" spans="4:11" x14ac:dyDescent="0.3">
      <c r="D969" s="4"/>
      <c r="E969" s="4"/>
      <c r="G969" s="4"/>
      <c r="H969" s="4"/>
      <c r="I969" s="4"/>
      <c r="J969" s="4"/>
      <c r="K969" s="4"/>
    </row>
    <row r="970" spans="4:11" x14ac:dyDescent="0.3">
      <c r="D970" s="4"/>
      <c r="E970" s="4"/>
      <c r="G970" s="4"/>
      <c r="H970" s="4"/>
      <c r="I970" s="4"/>
      <c r="J970" s="4"/>
      <c r="K970" s="4"/>
    </row>
    <row r="971" spans="4:11" x14ac:dyDescent="0.3">
      <c r="D971" s="4"/>
      <c r="E971" s="4"/>
      <c r="G971" s="4"/>
      <c r="H971" s="4"/>
      <c r="I971" s="4"/>
      <c r="J971" s="4"/>
      <c r="K971" s="4"/>
    </row>
    <row r="972" spans="4:11" x14ac:dyDescent="0.3">
      <c r="D972" s="4"/>
      <c r="E972" s="4"/>
      <c r="G972" s="4"/>
      <c r="H972" s="4"/>
      <c r="I972" s="4"/>
      <c r="J972" s="4"/>
      <c r="K972" s="4"/>
    </row>
    <row r="973" spans="4:11" x14ac:dyDescent="0.3">
      <c r="D973" s="4"/>
      <c r="E973" s="4"/>
      <c r="G973" s="4"/>
      <c r="H973" s="4"/>
      <c r="I973" s="4"/>
      <c r="J973" s="4"/>
      <c r="K973" s="4"/>
    </row>
    <row r="974" spans="4:11" x14ac:dyDescent="0.3">
      <c r="D974" s="4"/>
      <c r="E974" s="4"/>
      <c r="G974" s="4"/>
      <c r="H974" s="4"/>
      <c r="I974" s="4"/>
      <c r="J974" s="4"/>
      <c r="K974" s="4"/>
    </row>
    <row r="975" spans="4:11" x14ac:dyDescent="0.3">
      <c r="D975" s="4"/>
      <c r="E975" s="4"/>
      <c r="G975" s="4"/>
      <c r="H975" s="4"/>
      <c r="I975" s="4"/>
      <c r="J975" s="4"/>
      <c r="K975" s="4"/>
    </row>
    <row r="976" spans="4:11" x14ac:dyDescent="0.3">
      <c r="D976" s="4"/>
      <c r="E976" s="4"/>
      <c r="G976" s="4"/>
      <c r="H976" s="4"/>
      <c r="I976" s="4"/>
      <c r="J976" s="4"/>
      <c r="K976" s="4"/>
    </row>
    <row r="977" spans="4:11" x14ac:dyDescent="0.3">
      <c r="D977" s="4"/>
      <c r="E977" s="4"/>
      <c r="G977" s="4"/>
      <c r="H977" s="4"/>
      <c r="I977" s="4"/>
      <c r="J977" s="4"/>
      <c r="K977" s="4"/>
    </row>
    <row r="978" spans="4:11" x14ac:dyDescent="0.3">
      <c r="D978" s="4"/>
      <c r="E978" s="4"/>
      <c r="G978" s="4"/>
      <c r="H978" s="4"/>
      <c r="I978" s="4"/>
      <c r="J978" s="4"/>
      <c r="K978" s="4"/>
    </row>
    <row r="979" spans="4:11" x14ac:dyDescent="0.3">
      <c r="D979" s="4"/>
      <c r="E979" s="4"/>
      <c r="G979" s="4"/>
      <c r="H979" s="4"/>
      <c r="I979" s="4"/>
      <c r="J979" s="4"/>
      <c r="K979" s="4"/>
    </row>
    <row r="980" spans="4:11" x14ac:dyDescent="0.3">
      <c r="D980" s="4"/>
      <c r="E980" s="4"/>
      <c r="G980" s="4"/>
      <c r="H980" s="4"/>
      <c r="I980" s="4"/>
      <c r="J980" s="4"/>
      <c r="K980" s="4"/>
    </row>
    <row r="981" spans="4:11" x14ac:dyDescent="0.3">
      <c r="D981" s="4"/>
      <c r="E981" s="4"/>
      <c r="G981" s="4"/>
      <c r="H981" s="4"/>
      <c r="I981" s="4"/>
      <c r="J981" s="4"/>
      <c r="K981" s="4"/>
    </row>
    <row r="982" spans="4:11" x14ac:dyDescent="0.3">
      <c r="D982" s="4"/>
      <c r="E982" s="4"/>
      <c r="G982" s="4"/>
      <c r="H982" s="4"/>
      <c r="I982" s="4"/>
      <c r="J982" s="4"/>
      <c r="K982" s="4"/>
    </row>
    <row r="983" spans="4:11" x14ac:dyDescent="0.3">
      <c r="D983" s="4"/>
      <c r="E983" s="4"/>
      <c r="G983" s="4"/>
      <c r="H983" s="4"/>
      <c r="I983" s="4"/>
      <c r="J983" s="4"/>
      <c r="K983" s="4"/>
    </row>
    <row r="984" spans="4:11" x14ac:dyDescent="0.3">
      <c r="D984" s="4"/>
      <c r="E984" s="4"/>
      <c r="G984" s="4"/>
      <c r="H984" s="4"/>
      <c r="I984" s="4"/>
      <c r="J984" s="4"/>
      <c r="K984" s="4"/>
    </row>
    <row r="985" spans="4:11" x14ac:dyDescent="0.3">
      <c r="D985" s="4"/>
      <c r="E985" s="4"/>
      <c r="G985" s="4"/>
      <c r="H985" s="4"/>
      <c r="I985" s="4"/>
      <c r="J985" s="4"/>
      <c r="K985" s="4"/>
    </row>
    <row r="986" spans="4:11" x14ac:dyDescent="0.3">
      <c r="D986" s="4"/>
      <c r="E986" s="4"/>
      <c r="G986" s="4"/>
      <c r="H986" s="4"/>
      <c r="I986" s="4"/>
      <c r="J986" s="4"/>
      <c r="K986" s="4"/>
    </row>
    <row r="987" spans="4:11" x14ac:dyDescent="0.3">
      <c r="D987" s="4"/>
      <c r="E987" s="4"/>
      <c r="G987" s="4"/>
      <c r="H987" s="4"/>
      <c r="I987" s="4"/>
      <c r="J987" s="4"/>
      <c r="K987" s="4"/>
    </row>
    <row r="988" spans="4:11" x14ac:dyDescent="0.3">
      <c r="D988" s="4"/>
      <c r="E988" s="4"/>
      <c r="G988" s="4"/>
      <c r="H988" s="4"/>
      <c r="I988" s="4"/>
      <c r="J988" s="4"/>
      <c r="K988" s="4"/>
    </row>
    <row r="989" spans="4:11" x14ac:dyDescent="0.3">
      <c r="D989" s="4"/>
      <c r="E989" s="4"/>
      <c r="G989" s="4"/>
      <c r="H989" s="4"/>
      <c r="I989" s="4"/>
      <c r="J989" s="4"/>
      <c r="K989" s="4"/>
    </row>
    <row r="990" spans="4:11" x14ac:dyDescent="0.3">
      <c r="D990" s="4"/>
      <c r="E990" s="4"/>
      <c r="G990" s="4"/>
      <c r="H990" s="4"/>
      <c r="I990" s="4"/>
      <c r="J990" s="4"/>
      <c r="K990" s="4"/>
    </row>
    <row r="991" spans="4:11" x14ac:dyDescent="0.3">
      <c r="D991" s="4"/>
      <c r="E991" s="4"/>
      <c r="G991" s="4"/>
      <c r="H991" s="4"/>
      <c r="I991" s="4"/>
      <c r="J991" s="4"/>
      <c r="K991" s="4"/>
    </row>
    <row r="992" spans="4:11" x14ac:dyDescent="0.3">
      <c r="D992" s="4"/>
      <c r="E992" s="4"/>
      <c r="G992" s="4"/>
      <c r="H992" s="4"/>
      <c r="I992" s="4"/>
      <c r="J992" s="4"/>
      <c r="K992" s="4"/>
    </row>
    <row r="993" spans="4:11" x14ac:dyDescent="0.3">
      <c r="D993" s="4"/>
      <c r="E993" s="4"/>
      <c r="G993" s="4"/>
      <c r="H993" s="4"/>
      <c r="I993" s="4"/>
      <c r="J993" s="4"/>
      <c r="K993" s="4"/>
    </row>
    <row r="994" spans="4:11" x14ac:dyDescent="0.3">
      <c r="D994" s="4"/>
      <c r="E994" s="4"/>
      <c r="G994" s="4"/>
      <c r="H994" s="4"/>
      <c r="I994" s="4"/>
      <c r="J994" s="4"/>
      <c r="K994" s="4"/>
    </row>
    <row r="995" spans="4:11" x14ac:dyDescent="0.3">
      <c r="D995" s="4"/>
      <c r="E995" s="4"/>
      <c r="G995" s="4"/>
      <c r="H995" s="4"/>
      <c r="I995" s="4"/>
      <c r="J995" s="4"/>
      <c r="K995" s="4"/>
    </row>
    <row r="996" spans="4:11" x14ac:dyDescent="0.3">
      <c r="D996" s="4"/>
      <c r="E996" s="4"/>
      <c r="G996" s="4"/>
      <c r="H996" s="4"/>
      <c r="I996" s="4"/>
      <c r="J996" s="4"/>
      <c r="K996" s="4"/>
    </row>
    <row r="997" spans="4:11" x14ac:dyDescent="0.3">
      <c r="D997" s="4"/>
      <c r="E997" s="4"/>
      <c r="G997" s="4"/>
      <c r="H997" s="4"/>
      <c r="I997" s="4"/>
      <c r="J997" s="4"/>
      <c r="K997" s="4"/>
    </row>
    <row r="998" spans="4:11" x14ac:dyDescent="0.3">
      <c r="D998" s="4"/>
      <c r="E998" s="4"/>
      <c r="G998" s="4"/>
      <c r="H998" s="4"/>
      <c r="I998" s="4"/>
      <c r="J998" s="4"/>
      <c r="K998" s="4"/>
    </row>
    <row r="999" spans="4:11" x14ac:dyDescent="0.3">
      <c r="D999" s="4"/>
      <c r="E999" s="4"/>
      <c r="G999" s="4"/>
      <c r="H999" s="4"/>
      <c r="I999" s="4"/>
      <c r="J999" s="4"/>
      <c r="K999" s="4"/>
    </row>
    <row r="1000" spans="4:11" x14ac:dyDescent="0.3">
      <c r="D1000" s="4"/>
      <c r="E1000" s="4"/>
      <c r="G1000" s="4"/>
      <c r="H1000" s="4"/>
      <c r="I1000" s="4"/>
      <c r="J1000" s="4"/>
      <c r="K1000" s="4"/>
    </row>
    <row r="1001" spans="4:11" x14ac:dyDescent="0.3">
      <c r="D1001" s="4"/>
      <c r="E1001" s="4"/>
      <c r="G1001" s="4"/>
      <c r="H1001" s="4"/>
      <c r="I1001" s="4"/>
      <c r="J1001" s="4"/>
      <c r="K1001" s="4"/>
    </row>
    <row r="1002" spans="4:11" x14ac:dyDescent="0.3">
      <c r="D1002" s="4"/>
      <c r="E1002" s="4"/>
      <c r="G1002" s="4"/>
      <c r="H1002" s="4"/>
      <c r="I1002" s="4"/>
      <c r="J1002" s="4"/>
      <c r="K1002" s="4"/>
    </row>
    <row r="1003" spans="4:11" x14ac:dyDescent="0.3">
      <c r="D1003" s="4"/>
      <c r="E1003" s="4"/>
      <c r="G1003" s="4"/>
      <c r="H1003" s="4"/>
      <c r="I1003" s="4"/>
      <c r="J1003" s="4"/>
      <c r="K1003" s="4"/>
    </row>
    <row r="1004" spans="4:11" x14ac:dyDescent="0.3">
      <c r="D1004" s="4"/>
      <c r="E1004" s="4"/>
      <c r="G1004" s="4"/>
      <c r="H1004" s="4"/>
      <c r="I1004" s="4"/>
      <c r="J1004" s="4"/>
      <c r="K1004" s="4"/>
    </row>
    <row r="1005" spans="4:11" x14ac:dyDescent="0.3">
      <c r="D1005" s="4"/>
      <c r="E1005" s="4"/>
      <c r="G1005" s="4"/>
      <c r="H1005" s="4"/>
      <c r="I1005" s="4"/>
      <c r="J1005" s="4"/>
      <c r="K1005" s="4"/>
    </row>
    <row r="1006" spans="4:11" x14ac:dyDescent="0.3">
      <c r="D1006" s="4"/>
      <c r="E1006" s="4"/>
      <c r="G1006" s="4"/>
      <c r="H1006" s="4"/>
      <c r="I1006" s="4"/>
      <c r="J1006" s="4"/>
      <c r="K1006" s="4"/>
    </row>
    <row r="1007" spans="4:11" x14ac:dyDescent="0.3">
      <c r="D1007" s="4"/>
      <c r="E1007" s="4"/>
      <c r="G1007" s="4"/>
      <c r="H1007" s="4"/>
      <c r="I1007" s="4"/>
      <c r="J1007" s="4"/>
      <c r="K1007" s="4"/>
    </row>
    <row r="1008" spans="4:11" x14ac:dyDescent="0.3">
      <c r="H1008" s="4"/>
      <c r="I1008" s="4"/>
      <c r="J1008" s="4"/>
      <c r="K1008" s="4"/>
    </row>
    <row r="1009" spans="8:11" x14ac:dyDescent="0.3">
      <c r="H1009" s="4"/>
      <c r="I1009" s="4"/>
      <c r="J1009" s="4"/>
      <c r="K1009" s="4"/>
    </row>
    <row r="1010" spans="8:11" x14ac:dyDescent="0.3">
      <c r="H1010" s="4"/>
      <c r="I1010" s="4"/>
      <c r="J1010" s="4"/>
      <c r="K1010" s="4"/>
    </row>
    <row r="1011" spans="8:11" x14ac:dyDescent="0.3">
      <c r="H1011" s="4"/>
      <c r="I1011" s="4"/>
      <c r="J1011" s="4"/>
      <c r="K1011" s="4"/>
    </row>
    <row r="1012" spans="8:11" x14ac:dyDescent="0.3">
      <c r="H1012" s="4"/>
      <c r="I1012" s="4"/>
      <c r="J1012" s="4"/>
      <c r="K1012" s="4"/>
    </row>
    <row r="1013" spans="8:11" x14ac:dyDescent="0.3">
      <c r="H1013" s="4"/>
      <c r="I1013" s="4"/>
      <c r="J1013" s="4"/>
      <c r="K1013" s="4"/>
    </row>
    <row r="1014" spans="8:11" x14ac:dyDescent="0.3">
      <c r="H1014" s="4"/>
      <c r="I1014" s="4"/>
      <c r="J1014" s="4"/>
      <c r="K1014" s="4"/>
    </row>
    <row r="1015" spans="8:11" x14ac:dyDescent="0.3">
      <c r="H1015" s="4"/>
      <c r="I1015" s="4"/>
      <c r="J1015" s="4"/>
      <c r="K1015" s="4"/>
    </row>
    <row r="1016" spans="8:11" x14ac:dyDescent="0.3">
      <c r="H1016" s="4"/>
      <c r="I1016" s="4"/>
      <c r="J1016" s="4"/>
      <c r="K1016" s="4"/>
    </row>
    <row r="1017" spans="8:11" x14ac:dyDescent="0.3">
      <c r="H1017" s="4"/>
      <c r="I1017" s="4"/>
      <c r="J1017" s="4"/>
      <c r="K1017" s="4"/>
    </row>
    <row r="1018" spans="8:11" x14ac:dyDescent="0.3">
      <c r="H1018" s="4"/>
      <c r="I1018" s="4"/>
      <c r="J1018" s="4"/>
      <c r="K101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7"/>
  <sheetViews>
    <sheetView workbookViewId="0">
      <selection activeCell="A2" sqref="A2:F4"/>
    </sheetView>
  </sheetViews>
  <sheetFormatPr defaultRowHeight="14.4" x14ac:dyDescent="0.3"/>
  <cols>
    <col min="1" max="1" width="7.44140625" customWidth="1"/>
    <col min="6" max="6" width="8.109375" style="8" customWidth="1"/>
    <col min="7" max="9" width="15" customWidth="1"/>
    <col min="10" max="10" width="16.5546875" customWidth="1"/>
    <col min="11" max="11" width="16.6640625" customWidth="1"/>
    <col min="12" max="12" width="9.88671875" hidden="1" customWidth="1"/>
    <col min="13" max="13" width="9.5546875" hidden="1" customWidth="1"/>
    <col min="16" max="16" width="9.109375" customWidth="1"/>
    <col min="17" max="17" width="9.109375" style="8" hidden="1" customWidth="1"/>
    <col min="24" max="24" width="27.44140625" customWidth="1"/>
  </cols>
  <sheetData>
    <row r="1" spans="1:28" x14ac:dyDescent="0.3">
      <c r="B1" t="s">
        <v>38</v>
      </c>
    </row>
    <row r="2" spans="1:28" x14ac:dyDescent="0.3">
      <c r="A2" t="s">
        <v>15</v>
      </c>
      <c r="B2">
        <v>190</v>
      </c>
    </row>
    <row r="3" spans="1:28" x14ac:dyDescent="0.3">
      <c r="A3" s="6" t="s">
        <v>25</v>
      </c>
      <c r="B3" s="7">
        <f>0.05*B4</f>
        <v>0.24</v>
      </c>
      <c r="C3" s="6" t="s">
        <v>26</v>
      </c>
      <c r="D3" s="7">
        <f>0.15*D4</f>
        <v>0.72</v>
      </c>
      <c r="E3" s="6" t="s">
        <v>28</v>
      </c>
      <c r="F3" s="7">
        <f>0.5*F4</f>
        <v>2.4</v>
      </c>
    </row>
    <row r="4" spans="1:28" x14ac:dyDescent="0.3">
      <c r="A4" s="6" t="s">
        <v>24</v>
      </c>
      <c r="B4" s="7">
        <f>3+18/10</f>
        <v>4.8</v>
      </c>
      <c r="C4" s="6" t="s">
        <v>27</v>
      </c>
      <c r="D4" s="7">
        <f>3+18/10</f>
        <v>4.8</v>
      </c>
      <c r="E4" s="6" t="s">
        <v>29</v>
      </c>
      <c r="F4" s="7">
        <f>3+18/10</f>
        <v>4.8</v>
      </c>
    </row>
    <row r="5" spans="1:28" x14ac:dyDescent="0.3">
      <c r="G5" t="s">
        <v>5</v>
      </c>
      <c r="H5" t="s">
        <v>6</v>
      </c>
      <c r="I5" t="s">
        <v>7</v>
      </c>
    </row>
    <row r="6" spans="1:28" ht="15.6" x14ac:dyDescent="0.35">
      <c r="A6" t="s">
        <v>0</v>
      </c>
      <c r="B6" s="1" t="s">
        <v>1</v>
      </c>
      <c r="C6" s="1" t="s">
        <v>3</v>
      </c>
      <c r="D6" s="1" t="s">
        <v>2</v>
      </c>
      <c r="E6" s="1" t="s">
        <v>43</v>
      </c>
      <c r="F6" s="9" t="s">
        <v>23</v>
      </c>
      <c r="G6" s="1" t="s">
        <v>8</v>
      </c>
      <c r="H6" s="1" t="s">
        <v>9</v>
      </c>
      <c r="I6" s="1" t="s">
        <v>10</v>
      </c>
      <c r="J6" t="s">
        <v>30</v>
      </c>
      <c r="K6" t="s">
        <v>31</v>
      </c>
      <c r="N6" t="s">
        <v>22</v>
      </c>
      <c r="O6" t="s">
        <v>16</v>
      </c>
      <c r="P6" s="2" t="s">
        <v>33</v>
      </c>
      <c r="Q6" s="8" t="s">
        <v>32</v>
      </c>
      <c r="R6" t="s">
        <v>34</v>
      </c>
      <c r="S6" t="s">
        <v>35</v>
      </c>
    </row>
    <row r="7" spans="1:28" s="2" customFormat="1" x14ac:dyDescent="0.3">
      <c r="B7" s="3"/>
      <c r="C7" s="3"/>
      <c r="D7" s="3"/>
      <c r="E7" s="3"/>
      <c r="F7" s="10"/>
      <c r="J7" s="5">
        <f>SUM(J8:J1007)/O7</f>
        <v>0.67223998864143031</v>
      </c>
      <c r="K7" s="5">
        <f>SUM(K8:K1007)/O7</f>
        <v>0.20833333333333612</v>
      </c>
      <c r="N7" s="2">
        <f>SUM(N8:N1007)</f>
        <v>687</v>
      </c>
      <c r="O7" s="2">
        <f>SUM(O8:O1007)</f>
        <v>687</v>
      </c>
      <c r="Q7" s="12"/>
      <c r="Y7" s="2" t="s">
        <v>40</v>
      </c>
      <c r="Z7" s="2" t="s">
        <v>36</v>
      </c>
      <c r="AA7" s="2" t="s">
        <v>41</v>
      </c>
      <c r="AB7" s="2" t="s">
        <v>42</v>
      </c>
    </row>
    <row r="8" spans="1:28" x14ac:dyDescent="0.3">
      <c r="A8">
        <v>51</v>
      </c>
      <c r="B8">
        <v>0.99288918729209263</v>
      </c>
      <c r="C8">
        <v>0.6334727011932737</v>
      </c>
      <c r="D8" s="4">
        <f>-LN(B8)/D$3</f>
        <v>9.9114097624794176E-3</v>
      </c>
      <c r="E8" s="4">
        <f>1/F$4</f>
        <v>0.20833333333333334</v>
      </c>
      <c r="F8" s="8">
        <v>2</v>
      </c>
      <c r="G8" s="4">
        <v>9.9114097624794176E-3</v>
      </c>
      <c r="H8" s="4">
        <f>+G8</f>
        <v>9.9114097624794176E-3</v>
      </c>
      <c r="I8" s="4">
        <f>+H8+E8</f>
        <v>0.21824474309581277</v>
      </c>
      <c r="J8" s="4">
        <f>(H8-G8)*O8</f>
        <v>0</v>
      </c>
      <c r="K8" s="4">
        <f>(I8-H8)*O8</f>
        <v>0.20833333333333334</v>
      </c>
      <c r="L8">
        <f>_xlfn.RANK.EQ(I8,I$8:I$507,1)</f>
        <v>1</v>
      </c>
      <c r="M8">
        <f>IF(L8=A8,0,1)</f>
        <v>1</v>
      </c>
      <c r="N8">
        <f>IF(G8&lt;B$2,1,0)</f>
        <v>1</v>
      </c>
      <c r="O8">
        <f>IF(I8&lt;B$2,1,0)</f>
        <v>1</v>
      </c>
      <c r="P8">
        <v>1</v>
      </c>
      <c r="Q8" s="8">
        <v>0</v>
      </c>
      <c r="R8">
        <v>0</v>
      </c>
      <c r="S8">
        <v>1</v>
      </c>
      <c r="W8" s="4"/>
      <c r="X8" t="s">
        <v>12</v>
      </c>
      <c r="Y8" s="4">
        <f>+J7</f>
        <v>0.67223998864143031</v>
      </c>
    </row>
    <row r="9" spans="1:28" x14ac:dyDescent="0.3">
      <c r="A9">
        <v>52</v>
      </c>
      <c r="B9">
        <v>0.94668416394543287</v>
      </c>
      <c r="C9">
        <v>5.2644428846095159E-2</v>
      </c>
      <c r="D9" s="4">
        <f>-LN(B9)/D$3</f>
        <v>7.6096880034519587E-2</v>
      </c>
      <c r="E9" s="4">
        <f>1/F$4</f>
        <v>0.20833333333333334</v>
      </c>
      <c r="F9" s="8">
        <v>2</v>
      </c>
      <c r="G9" s="4">
        <v>8.600828979699901E-2</v>
      </c>
      <c r="H9" s="4">
        <f>IF(G9&gt;MAX(I$8:I8),G9,MAX(I$8:I8))</f>
        <v>0.21824474309581277</v>
      </c>
      <c r="I9" s="4">
        <f>+H9+E9</f>
        <v>0.42657807642914614</v>
      </c>
      <c r="J9" s="4">
        <f>(H9-G9)*O9</f>
        <v>0.13223645329881376</v>
      </c>
      <c r="K9" s="4">
        <f>(I9-H9)*O9</f>
        <v>0.20833333333333337</v>
      </c>
      <c r="L9">
        <f>_xlfn.RANK.EQ(I9,I$8:I$507,1)</f>
        <v>2</v>
      </c>
      <c r="M9">
        <f>IF(L9=A9,0,1)</f>
        <v>1</v>
      </c>
      <c r="N9">
        <f>IF(G9&lt;B$2,1,0)</f>
        <v>1</v>
      </c>
      <c r="O9">
        <f>IF(I9&lt;B$2,1,0)</f>
        <v>1</v>
      </c>
      <c r="P9">
        <v>2</v>
      </c>
      <c r="Q9" s="8">
        <f>COUNTIF(I$8:I8,"&lt;"&amp;G9)</f>
        <v>0</v>
      </c>
      <c r="R9" s="8">
        <f>COUNTIF(H$8:H8,"&gt;"&amp;G9)</f>
        <v>0</v>
      </c>
      <c r="S9">
        <v>2</v>
      </c>
      <c r="X9" t="s">
        <v>13</v>
      </c>
      <c r="Y9" s="4">
        <f>+K7</f>
        <v>0.20833333333333612</v>
      </c>
    </row>
    <row r="10" spans="1:28" x14ac:dyDescent="0.3">
      <c r="A10">
        <v>257</v>
      </c>
      <c r="B10">
        <v>0.23963133640552994</v>
      </c>
      <c r="C10">
        <v>0.22666096987823114</v>
      </c>
      <c r="D10" s="4">
        <f>-LN(B10)/F$3</f>
        <v>0.59527234789959682</v>
      </c>
      <c r="E10" s="4">
        <f>1/F$4</f>
        <v>0.20833333333333334</v>
      </c>
      <c r="F10" s="8">
        <v>3</v>
      </c>
      <c r="G10" s="4">
        <v>0.59527234789959682</v>
      </c>
      <c r="H10" s="4">
        <f>IF(G10&gt;MAX(I$8:I9),G10,MAX(I$8:I9))</f>
        <v>0.59527234789959682</v>
      </c>
      <c r="I10" s="4">
        <f>+H10+E10</f>
        <v>0.80360568123293019</v>
      </c>
      <c r="J10" s="4">
        <f>(H10-G10)*O10</f>
        <v>0</v>
      </c>
      <c r="K10" s="4">
        <f>(I10-H10)*O10</f>
        <v>0.20833333333333337</v>
      </c>
      <c r="L10">
        <f>_xlfn.RANK.EQ(I10,I$8:I$507,1)</f>
        <v>3</v>
      </c>
      <c r="M10">
        <f>IF(L10=A10,0,1)</f>
        <v>1</v>
      </c>
      <c r="N10">
        <f>IF(G10&lt;B$2,1,0)</f>
        <v>1</v>
      </c>
      <c r="O10">
        <f>IF(I10&lt;B$2,1,0)</f>
        <v>1</v>
      </c>
      <c r="P10">
        <v>3</v>
      </c>
      <c r="Q10" s="8">
        <f>COUNTIF(I$8:I9,"&lt;"&amp;G10)</f>
        <v>2</v>
      </c>
      <c r="R10" s="8">
        <f>COUNTIF(H$8:H9,"&gt;"&amp;G10)</f>
        <v>0</v>
      </c>
      <c r="S10">
        <v>3</v>
      </c>
      <c r="X10" t="s">
        <v>14</v>
      </c>
      <c r="Y10" s="4">
        <f>+Y8+Y9</f>
        <v>0.88057332197476645</v>
      </c>
    </row>
    <row r="11" spans="1:28" x14ac:dyDescent="0.3">
      <c r="A11">
        <v>258</v>
      </c>
      <c r="B11">
        <v>0.56782738731040372</v>
      </c>
      <c r="C11">
        <v>0.2153996398815882</v>
      </c>
      <c r="D11" s="4">
        <f>-LN(B11)/F$3</f>
        <v>0.23580741751120002</v>
      </c>
      <c r="E11" s="4">
        <f>1/F$4</f>
        <v>0.20833333333333334</v>
      </c>
      <c r="F11" s="8">
        <v>3</v>
      </c>
      <c r="G11" s="4">
        <v>0.83107976541079687</v>
      </c>
      <c r="H11" s="4">
        <f>IF(G11&gt;MAX(I$8:I10),G11,MAX(I$8:I10))</f>
        <v>0.83107976541079687</v>
      </c>
      <c r="I11" s="4">
        <f>+H11+E11</f>
        <v>1.0394130987441301</v>
      </c>
      <c r="J11" s="4">
        <f>(H11-G11)*O11</f>
        <v>0</v>
      </c>
      <c r="K11" s="4">
        <f>(I11-H11)*O11</f>
        <v>0.20833333333333326</v>
      </c>
      <c r="L11">
        <f>_xlfn.RANK.EQ(I11,I$8:I$507,1)</f>
        <v>4</v>
      </c>
      <c r="M11">
        <f>IF(L11=A11,0,1)</f>
        <v>1</v>
      </c>
      <c r="N11">
        <f>IF(G11&lt;B$2,1,0)</f>
        <v>1</v>
      </c>
      <c r="O11">
        <f>IF(I11&lt;B$2,1,0)</f>
        <v>1</v>
      </c>
      <c r="P11">
        <v>4</v>
      </c>
      <c r="Q11" s="8">
        <f>COUNTIF(I$8:I10,"&lt;"&amp;G11)</f>
        <v>3</v>
      </c>
      <c r="R11" s="8">
        <f>COUNTIF(H$8:H10,"&gt;"&amp;G11)</f>
        <v>0</v>
      </c>
      <c r="S11">
        <v>4</v>
      </c>
      <c r="X11" t="s">
        <v>17</v>
      </c>
      <c r="Y11" s="4">
        <f>+O7/B2</f>
        <v>3.6157894736842104</v>
      </c>
    </row>
    <row r="12" spans="1:28" x14ac:dyDescent="0.3">
      <c r="A12">
        <v>259</v>
      </c>
      <c r="B12">
        <v>0.76964629047517319</v>
      </c>
      <c r="C12">
        <v>0.98504593035676136</v>
      </c>
      <c r="D12" s="4">
        <f>-LN(B12)/F$3</f>
        <v>0.10909343028882364</v>
      </c>
      <c r="E12" s="4">
        <f>1/F$4</f>
        <v>0.20833333333333334</v>
      </c>
      <c r="F12" s="8">
        <v>3</v>
      </c>
      <c r="G12" s="4">
        <v>0.94017319569962055</v>
      </c>
      <c r="H12" s="4">
        <f>IF(G12&gt;MAX(I$8:I11),G12,MAX(I$8:I11))</f>
        <v>1.0394130987441301</v>
      </c>
      <c r="I12" s="4">
        <f>+H12+E12</f>
        <v>1.2477464320774634</v>
      </c>
      <c r="J12" s="4">
        <f>(H12-G12)*O12</f>
        <v>9.9239903044509581E-2</v>
      </c>
      <c r="K12" s="4">
        <f>(I12-H12)*O12</f>
        <v>0.20833333333333326</v>
      </c>
      <c r="L12">
        <f>_xlfn.RANK.EQ(I12,I$8:I$507,1)</f>
        <v>5</v>
      </c>
      <c r="M12">
        <f>IF(L12=A12,0,1)</f>
        <v>1</v>
      </c>
      <c r="N12">
        <f>IF(G12&lt;B$2,1,0)</f>
        <v>1</v>
      </c>
      <c r="O12">
        <f>IF(I12&lt;B$2,1,0)</f>
        <v>1</v>
      </c>
      <c r="P12">
        <v>5</v>
      </c>
      <c r="Q12" s="8">
        <f>COUNTIF(I$8:I11,"&lt;"&amp;G12)</f>
        <v>3</v>
      </c>
      <c r="R12" s="8">
        <f>COUNTIF(H$8:H11,"&gt;"&amp;G12)</f>
        <v>0</v>
      </c>
      <c r="S12">
        <v>5</v>
      </c>
      <c r="X12" t="s">
        <v>18</v>
      </c>
      <c r="Y12" s="4">
        <f>+Y8*Y11</f>
        <v>2.430678274719277</v>
      </c>
    </row>
    <row r="13" spans="1:28" x14ac:dyDescent="0.3">
      <c r="A13">
        <v>53</v>
      </c>
      <c r="B13">
        <v>0.2457655568102054</v>
      </c>
      <c r="C13">
        <v>0.73079622791222876</v>
      </c>
      <c r="D13" s="4">
        <f>-LN(B13)/D$3</f>
        <v>1.9491350257775542</v>
      </c>
      <c r="E13" s="4">
        <f>1/F$4</f>
        <v>0.20833333333333334</v>
      </c>
      <c r="F13" s="8">
        <v>2</v>
      </c>
      <c r="G13" s="4">
        <v>2.0351433155745533</v>
      </c>
      <c r="H13" s="4">
        <f>IF(G13&gt;MAX(I$8:I12),G13,MAX(I$8:I12))</f>
        <v>2.0351433155745533</v>
      </c>
      <c r="I13" s="4">
        <f>+H13+E13</f>
        <v>2.2434766489078868</v>
      </c>
      <c r="J13" s="4">
        <f>(H13-G13)*O13</f>
        <v>0</v>
      </c>
      <c r="K13" s="4">
        <f>(I13-H13)*O13</f>
        <v>0.20833333333333348</v>
      </c>
      <c r="L13">
        <f>_xlfn.RANK.EQ(I13,I$8:I$507,1)</f>
        <v>6</v>
      </c>
      <c r="M13">
        <f>IF(L13=A13,0,1)</f>
        <v>1</v>
      </c>
      <c r="N13">
        <f>IF(G13&lt;B$2,1,0)</f>
        <v>1</v>
      </c>
      <c r="O13">
        <f>IF(I13&lt;B$2,1,0)</f>
        <v>1</v>
      </c>
      <c r="P13">
        <v>6</v>
      </c>
      <c r="Q13" s="8">
        <f>COUNTIF(I$8:I12,"&lt;"&amp;G13)</f>
        <v>5</v>
      </c>
      <c r="R13" s="8">
        <f>COUNTIF(H$8:H12,"&gt;"&amp;G13)</f>
        <v>0</v>
      </c>
      <c r="S13">
        <v>6</v>
      </c>
      <c r="X13" t="s">
        <v>19</v>
      </c>
      <c r="Y13" s="4">
        <f>+Y9*Y11</f>
        <v>0.75328947368422061</v>
      </c>
    </row>
    <row r="14" spans="1:28" x14ac:dyDescent="0.3">
      <c r="A14">
        <v>260</v>
      </c>
      <c r="B14">
        <v>7.138279366435743E-2</v>
      </c>
      <c r="C14">
        <v>0.49934385204626608</v>
      </c>
      <c r="D14" s="4">
        <f>-LN(B14)/F$3</f>
        <v>1.099874343238002</v>
      </c>
      <c r="E14" s="4">
        <f>1/F$4</f>
        <v>0.20833333333333334</v>
      </c>
      <c r="F14" s="8">
        <v>3</v>
      </c>
      <c r="G14" s="4">
        <v>2.0400475389376225</v>
      </c>
      <c r="H14" s="4">
        <f>IF(G14&gt;MAX(I$8:I13),G14,MAX(I$8:I13))</f>
        <v>2.2434766489078868</v>
      </c>
      <c r="I14" s="4">
        <f>+H14+E14</f>
        <v>2.4518099822412203</v>
      </c>
      <c r="J14" s="4">
        <f>(H14-G14)*O14</f>
        <v>0.20342910997026431</v>
      </c>
      <c r="K14" s="4">
        <f>(I14-H14)*O14</f>
        <v>0.20833333333333348</v>
      </c>
      <c r="L14">
        <f>_xlfn.RANK.EQ(I14,I$8:I$507,1)</f>
        <v>7</v>
      </c>
      <c r="M14">
        <f>IF(L14=A14,0,1)</f>
        <v>1</v>
      </c>
      <c r="N14">
        <f>IF(G14&lt;B$2,1,0)</f>
        <v>1</v>
      </c>
      <c r="O14">
        <f>IF(I14&lt;B$2,1,0)</f>
        <v>1</v>
      </c>
      <c r="P14">
        <v>7</v>
      </c>
      <c r="Q14" s="8">
        <f>COUNTIF(I$8:I13,"&lt;"&amp;G14)</f>
        <v>5</v>
      </c>
      <c r="R14" s="8">
        <f>COUNTIF(H$8:H13,"&gt;"&amp;G14)</f>
        <v>0</v>
      </c>
      <c r="S14">
        <v>7</v>
      </c>
      <c r="X14" t="s">
        <v>21</v>
      </c>
      <c r="Y14" s="4">
        <f>+Y10*Y11</f>
        <v>3.1839677484034974</v>
      </c>
    </row>
    <row r="15" spans="1:28" x14ac:dyDescent="0.3">
      <c r="A15">
        <v>261</v>
      </c>
      <c r="B15">
        <v>0.54573198644978183</v>
      </c>
      <c r="C15">
        <v>0.89446699423200171</v>
      </c>
      <c r="D15" s="4">
        <f>-LN(B15)/F$3</f>
        <v>0.25234470460838354</v>
      </c>
      <c r="E15" s="4">
        <f>1/F$4</f>
        <v>0.20833333333333334</v>
      </c>
      <c r="F15" s="8">
        <v>3</v>
      </c>
      <c r="G15" s="4">
        <v>2.292392243546006</v>
      </c>
      <c r="H15" s="4">
        <f>IF(G15&gt;MAX(I$8:I14),G15,MAX(I$8:I14))</f>
        <v>2.4518099822412203</v>
      </c>
      <c r="I15" s="4">
        <f>+H15+E15</f>
        <v>2.6601433155745537</v>
      </c>
      <c r="J15" s="4">
        <f>(H15-G15)*O15</f>
        <v>0.15941773869521425</v>
      </c>
      <c r="K15" s="4">
        <f>(I15-H15)*O15</f>
        <v>0.20833333333333348</v>
      </c>
      <c r="L15">
        <f>_xlfn.RANK.EQ(I15,I$8:I$507,1)</f>
        <v>8</v>
      </c>
      <c r="M15">
        <f>IF(L15=A15,0,1)</f>
        <v>1</v>
      </c>
      <c r="N15">
        <f>IF(G15&lt;B$2,1,0)</f>
        <v>1</v>
      </c>
      <c r="O15">
        <f>IF(I15&lt;B$2,1,0)</f>
        <v>1</v>
      </c>
      <c r="P15">
        <v>8</v>
      </c>
      <c r="Q15" s="8">
        <f>COUNTIF(I$8:I14,"&lt;"&amp;G15)</f>
        <v>6</v>
      </c>
      <c r="R15" s="8">
        <f>COUNTIF(H$8:H14,"&gt;"&amp;G15)</f>
        <v>0</v>
      </c>
      <c r="S15">
        <v>8</v>
      </c>
    </row>
    <row r="16" spans="1:28" x14ac:dyDescent="0.3">
      <c r="A16">
        <v>262</v>
      </c>
      <c r="B16">
        <v>0.18088320566423535</v>
      </c>
      <c r="C16">
        <v>0.17184972685934019</v>
      </c>
      <c r="D16" s="4">
        <f>-LN(B16)/F$3</f>
        <v>0.7124598869031441</v>
      </c>
      <c r="E16" s="4">
        <f>1/F$4</f>
        <v>0.20833333333333334</v>
      </c>
      <c r="F16" s="8">
        <v>3</v>
      </c>
      <c r="G16" s="4">
        <v>3.0048521304491502</v>
      </c>
      <c r="H16" s="4">
        <f>IF(G16&gt;MAX(I$8:I15),G16,MAX(I$8:I15))</f>
        <v>3.0048521304491502</v>
      </c>
      <c r="I16" s="4">
        <f>+H16+E16</f>
        <v>3.2131854637824837</v>
      </c>
      <c r="J16" s="4">
        <f>(H16-G16)*O16</f>
        <v>0</v>
      </c>
      <c r="K16" s="4">
        <f>(I16-H16)*O16</f>
        <v>0.20833333333333348</v>
      </c>
      <c r="L16">
        <f>_xlfn.RANK.EQ(I16,I$8:I$507,1)</f>
        <v>9</v>
      </c>
      <c r="M16">
        <f>IF(L16=A16,0,1)</f>
        <v>1</v>
      </c>
      <c r="N16">
        <f>IF(G16&lt;B$2,1,0)</f>
        <v>1</v>
      </c>
      <c r="O16">
        <f>IF(I16&lt;B$2,1,0)</f>
        <v>1</v>
      </c>
      <c r="P16">
        <v>9</v>
      </c>
      <c r="Q16" s="8">
        <f>COUNTIF(I$8:I15,"&lt;"&amp;G16)</f>
        <v>8</v>
      </c>
      <c r="R16" s="8">
        <f>COUNTIF(H$8:H15,"&gt;"&amp;G16)</f>
        <v>0</v>
      </c>
      <c r="S16">
        <v>9</v>
      </c>
    </row>
    <row r="17" spans="1:19" x14ac:dyDescent="0.3">
      <c r="A17">
        <v>54</v>
      </c>
      <c r="B17">
        <v>0.22016052735984373</v>
      </c>
      <c r="C17">
        <v>0.19757683034760581</v>
      </c>
      <c r="D17" s="4">
        <f>-LN(B17)/D$3</f>
        <v>2.1019421234609719</v>
      </c>
      <c r="E17" s="4">
        <f>1/F$4</f>
        <v>0.20833333333333334</v>
      </c>
      <c r="F17" s="8">
        <v>2</v>
      </c>
      <c r="G17" s="4">
        <v>4.1370854390355252</v>
      </c>
      <c r="H17" s="4">
        <f>IF(G17&gt;MAX(I$8:I16),G17,MAX(I$8:I16))</f>
        <v>4.1370854390355252</v>
      </c>
      <c r="I17" s="4">
        <f>+H17+E17</f>
        <v>4.3454187723688582</v>
      </c>
      <c r="J17" s="4">
        <f>(H17-G17)*O17</f>
        <v>0</v>
      </c>
      <c r="K17" s="4">
        <f>(I17-H17)*O17</f>
        <v>0.20833333333333304</v>
      </c>
      <c r="L17">
        <f>_xlfn.RANK.EQ(I17,I$8:I$507,1)</f>
        <v>10</v>
      </c>
      <c r="M17">
        <f>IF(L17=A17,0,1)</f>
        <v>1</v>
      </c>
      <c r="N17">
        <f>IF(G17&lt;B$2,1,0)</f>
        <v>1</v>
      </c>
      <c r="O17">
        <f>IF(I17&lt;B$2,1,0)</f>
        <v>1</v>
      </c>
      <c r="P17">
        <v>10</v>
      </c>
      <c r="Q17" s="8">
        <f>COUNTIF(I$8:I16,"&lt;"&amp;G17)</f>
        <v>9</v>
      </c>
      <c r="R17" s="8">
        <f>COUNTIF(H$8:H16,"&gt;"&amp;G17)</f>
        <v>0</v>
      </c>
      <c r="S17">
        <v>10</v>
      </c>
    </row>
    <row r="18" spans="1:19" x14ac:dyDescent="0.3">
      <c r="A18">
        <v>1</v>
      </c>
      <c r="B18">
        <v>0.32282479323709828</v>
      </c>
      <c r="C18">
        <v>0.38074892422254097</v>
      </c>
      <c r="D18" s="4">
        <f>-LN(B18)/B$3</f>
        <v>4.7110230780394113</v>
      </c>
      <c r="E18" s="4">
        <f>1/F$4</f>
        <v>0.20833333333333334</v>
      </c>
      <c r="F18" s="11">
        <v>1</v>
      </c>
      <c r="G18" s="4">
        <v>4.7110230780394113</v>
      </c>
      <c r="H18" s="4">
        <f>IF(G18&gt;MAX(I$8:I17),G18,MAX(I$8:I17))</f>
        <v>4.7110230780394113</v>
      </c>
      <c r="I18" s="4">
        <f>+H18+E18</f>
        <v>4.9193564113727444</v>
      </c>
      <c r="J18" s="4">
        <f>(H18-G18)*O18</f>
        <v>0</v>
      </c>
      <c r="K18" s="4">
        <f>(I18-H18)*O18</f>
        <v>0.20833333333333304</v>
      </c>
      <c r="L18">
        <f>_xlfn.RANK.EQ(I18,I$8:I$507,1)</f>
        <v>11</v>
      </c>
      <c r="M18">
        <f>IF(L18=A18,0,1)</f>
        <v>1</v>
      </c>
      <c r="N18">
        <f>IF(G18&lt;B$2,1,0)</f>
        <v>1</v>
      </c>
      <c r="O18">
        <f>IF(I18&lt;B$2,1,0)</f>
        <v>1</v>
      </c>
      <c r="P18">
        <v>11</v>
      </c>
      <c r="Q18" s="8">
        <f>COUNTIF(I$8:I17,"&lt;"&amp;G18)</f>
        <v>10</v>
      </c>
      <c r="R18" s="8">
        <f>COUNTIF(H$8:H17,"&gt;"&amp;G18)</f>
        <v>0</v>
      </c>
      <c r="S18">
        <v>11</v>
      </c>
    </row>
    <row r="19" spans="1:19" x14ac:dyDescent="0.3">
      <c r="A19">
        <v>263</v>
      </c>
      <c r="B19">
        <v>1.0528885769219032E-2</v>
      </c>
      <c r="C19">
        <v>0.62092959379863888</v>
      </c>
      <c r="D19" s="4">
        <f>-LN(B19)/F$3</f>
        <v>1.8973469888850101</v>
      </c>
      <c r="E19" s="4">
        <f>1/F$4</f>
        <v>0.20833333333333334</v>
      </c>
      <c r="F19" s="8">
        <v>3</v>
      </c>
      <c r="G19" s="4">
        <v>4.9021991193341599</v>
      </c>
      <c r="H19" s="4">
        <f>IF(G19&gt;MAX(I$8:I18),G19,MAX(I$8:I18))</f>
        <v>4.9193564113727444</v>
      </c>
      <c r="I19" s="4">
        <f>+H19+E19</f>
        <v>5.1276897447060774</v>
      </c>
      <c r="J19" s="4">
        <f>(H19-G19)*O19</f>
        <v>1.7157292038584515E-2</v>
      </c>
      <c r="K19" s="4">
        <f>(I19-H19)*O19</f>
        <v>0.20833333333333304</v>
      </c>
      <c r="L19">
        <f>_xlfn.RANK.EQ(I19,I$8:I$507,1)</f>
        <v>12</v>
      </c>
      <c r="M19">
        <f>IF(L19=A19,0,1)</f>
        <v>1</v>
      </c>
      <c r="N19">
        <f>IF(G19&lt;B$2,1,0)</f>
        <v>1</v>
      </c>
      <c r="O19">
        <f>IF(I19&lt;B$2,1,0)</f>
        <v>1</v>
      </c>
      <c r="P19">
        <v>12</v>
      </c>
      <c r="Q19" s="8">
        <f>COUNTIF(I$8:I18,"&lt;"&amp;G19)</f>
        <v>10</v>
      </c>
      <c r="R19" s="8">
        <f>COUNTIF(H$8:H18,"&gt;"&amp;G19)</f>
        <v>0</v>
      </c>
      <c r="S19">
        <v>12</v>
      </c>
    </row>
    <row r="20" spans="1:19" x14ac:dyDescent="0.3">
      <c r="A20">
        <v>264</v>
      </c>
      <c r="B20">
        <v>8.7160863063447988E-2</v>
      </c>
      <c r="C20">
        <v>0.92144535660878324</v>
      </c>
      <c r="D20" s="4">
        <f>-LN(B20)/F$3</f>
        <v>1.0166666112066287</v>
      </c>
      <c r="E20" s="4">
        <f>1/F$4</f>
        <v>0.20833333333333334</v>
      </c>
      <c r="F20" s="8">
        <v>3</v>
      </c>
      <c r="G20" s="4">
        <v>5.918865730540789</v>
      </c>
      <c r="H20" s="4">
        <f>IF(G20&gt;MAX(I$8:I19),G20,MAX(I$8:I19))</f>
        <v>5.918865730540789</v>
      </c>
      <c r="I20" s="4">
        <f>+H20+E20</f>
        <v>6.1271990638741221</v>
      </c>
      <c r="J20" s="4">
        <f>(H20-G20)*O20</f>
        <v>0</v>
      </c>
      <c r="K20" s="4">
        <f>(I20-H20)*O20</f>
        <v>0.20833333333333304</v>
      </c>
      <c r="L20">
        <f>_xlfn.RANK.EQ(I20,I$8:I$507,1)</f>
        <v>13</v>
      </c>
      <c r="M20">
        <f>IF(L20=A20,0,1)</f>
        <v>1</v>
      </c>
      <c r="N20">
        <f>IF(G20&lt;B$2,1,0)</f>
        <v>1</v>
      </c>
      <c r="O20">
        <f>IF(I20&lt;B$2,1,0)</f>
        <v>1</v>
      </c>
      <c r="P20">
        <v>13</v>
      </c>
      <c r="Q20" s="8">
        <f>COUNTIF(I$8:I19,"&lt;"&amp;G20)</f>
        <v>12</v>
      </c>
      <c r="R20" s="8">
        <f>COUNTIF(H$8:H19,"&gt;"&amp;G20)</f>
        <v>0</v>
      </c>
      <c r="S20">
        <v>13</v>
      </c>
    </row>
    <row r="21" spans="1:19" x14ac:dyDescent="0.3">
      <c r="A21">
        <v>2</v>
      </c>
      <c r="B21">
        <v>0.7048554948576311</v>
      </c>
      <c r="C21">
        <v>0.92733542893765064</v>
      </c>
      <c r="D21" s="4">
        <f>-LN(B21)/B$3</f>
        <v>1.4573436208858872</v>
      </c>
      <c r="E21" s="4">
        <f>1/F$4</f>
        <v>0.20833333333333334</v>
      </c>
      <c r="F21" s="8">
        <v>1</v>
      </c>
      <c r="G21" s="4">
        <v>6.1683666989252988</v>
      </c>
      <c r="H21" s="4">
        <f>IF(G21&gt;MAX(I$8:I20),G21,MAX(I$8:I20))</f>
        <v>6.1683666989252988</v>
      </c>
      <c r="I21" s="4">
        <f>+H21+E21</f>
        <v>6.3767000322586318</v>
      </c>
      <c r="J21" s="4">
        <f>(H21-G21)*O21</f>
        <v>0</v>
      </c>
      <c r="K21" s="4">
        <f>(I21-H21)*O21</f>
        <v>0.20833333333333304</v>
      </c>
      <c r="L21">
        <f>_xlfn.RANK.EQ(I21,I$8:I$507,1)</f>
        <v>14</v>
      </c>
      <c r="M21">
        <f>IF(L21=A21,0,1)</f>
        <v>1</v>
      </c>
      <c r="N21">
        <f>IF(G21&lt;B$2,1,0)</f>
        <v>1</v>
      </c>
      <c r="O21">
        <f>IF(I21&lt;B$2,1,0)</f>
        <v>1</v>
      </c>
      <c r="P21">
        <v>14</v>
      </c>
      <c r="Q21" s="8">
        <f>COUNTIF(I$8:I20,"&lt;"&amp;G21)</f>
        <v>13</v>
      </c>
      <c r="R21" s="8">
        <f>COUNTIF(H$8:H20,"&gt;"&amp;G21)</f>
        <v>0</v>
      </c>
      <c r="S21">
        <v>14</v>
      </c>
    </row>
    <row r="22" spans="1:19" x14ac:dyDescent="0.3">
      <c r="A22">
        <v>265</v>
      </c>
      <c r="B22">
        <v>0.34748374889370404</v>
      </c>
      <c r="C22">
        <v>0.10174871059297463</v>
      </c>
      <c r="D22" s="4">
        <f>-LN(B22)/F$3</f>
        <v>0.44043224201848197</v>
      </c>
      <c r="E22" s="4">
        <f>1/F$4</f>
        <v>0.20833333333333334</v>
      </c>
      <c r="F22" s="8">
        <v>3</v>
      </c>
      <c r="G22" s="4">
        <v>6.3592979725592711</v>
      </c>
      <c r="H22" s="4">
        <f>IF(G22&gt;MAX(I$8:I21),G22,MAX(I$8:I21))</f>
        <v>6.3767000322586318</v>
      </c>
      <c r="I22" s="4">
        <f>+H22+E22</f>
        <v>6.5850333655919648</v>
      </c>
      <c r="J22" s="4">
        <f>(H22-G22)*O22</f>
        <v>1.7402059699360706E-2</v>
      </c>
      <c r="K22" s="4">
        <f>(I22-H22)*O22</f>
        <v>0.20833333333333304</v>
      </c>
      <c r="L22">
        <f>_xlfn.RANK.EQ(I22,I$8:I$507,1)</f>
        <v>15</v>
      </c>
      <c r="M22">
        <f>IF(L22=A22,0,1)</f>
        <v>1</v>
      </c>
      <c r="N22">
        <f>IF(G22&lt;B$2,1,0)</f>
        <v>1</v>
      </c>
      <c r="O22">
        <f>IF(I22&lt;B$2,1,0)</f>
        <v>1</v>
      </c>
      <c r="P22">
        <v>15</v>
      </c>
      <c r="Q22" s="8">
        <f>COUNTIF(I$8:I21,"&lt;"&amp;G22)</f>
        <v>13</v>
      </c>
      <c r="R22" s="8">
        <f>COUNTIF(H$8:H21,"&gt;"&amp;G22)</f>
        <v>0</v>
      </c>
      <c r="S22">
        <v>15</v>
      </c>
    </row>
    <row r="23" spans="1:19" x14ac:dyDescent="0.3">
      <c r="A23">
        <v>55</v>
      </c>
      <c r="B23">
        <v>0.12280648213141271</v>
      </c>
      <c r="C23">
        <v>0.86928922391430408</v>
      </c>
      <c r="D23" s="4">
        <f>-LN(B23)/D$3</f>
        <v>2.9127020535775121</v>
      </c>
      <c r="E23" s="4">
        <f>1/F$4</f>
        <v>0.20833333333333334</v>
      </c>
      <c r="F23" s="8">
        <v>2</v>
      </c>
      <c r="G23" s="4">
        <v>7.0497874926130368</v>
      </c>
      <c r="H23" s="4">
        <f>IF(G23&gt;MAX(I$8:I22),G23,MAX(I$8:I22))</f>
        <v>7.0497874926130368</v>
      </c>
      <c r="I23" s="4">
        <f>+H23+E23</f>
        <v>7.2581208259463699</v>
      </c>
      <c r="J23" s="4">
        <f>(H23-G23)*O23</f>
        <v>0</v>
      </c>
      <c r="K23" s="4">
        <f>(I23-H23)*O23</f>
        <v>0.20833333333333304</v>
      </c>
      <c r="L23">
        <f>_xlfn.RANK.EQ(I23,I$8:I$507,1)</f>
        <v>16</v>
      </c>
      <c r="M23">
        <f>IF(L23=A23,0,1)</f>
        <v>1</v>
      </c>
      <c r="N23">
        <f>IF(G23&lt;B$2,1,0)</f>
        <v>1</v>
      </c>
      <c r="O23">
        <f>IF(I23&lt;B$2,1,0)</f>
        <v>1</v>
      </c>
      <c r="P23">
        <v>16</v>
      </c>
      <c r="Q23" s="8">
        <f>COUNTIF(I$8:I22,"&lt;"&amp;G23)</f>
        <v>15</v>
      </c>
      <c r="R23" s="8">
        <f>COUNTIF(H$8:H22,"&gt;"&amp;G23)</f>
        <v>0</v>
      </c>
      <c r="S23">
        <v>16</v>
      </c>
    </row>
    <row r="24" spans="1:19" x14ac:dyDescent="0.3">
      <c r="A24">
        <v>266</v>
      </c>
      <c r="B24">
        <v>3.4730063783684803E-2</v>
      </c>
      <c r="C24">
        <v>0.74047059541611993</v>
      </c>
      <c r="D24" s="4">
        <f>-LN(B24)/F$3</f>
        <v>1.4000623231954616</v>
      </c>
      <c r="E24" s="4">
        <f>1/F$4</f>
        <v>0.20833333333333334</v>
      </c>
      <c r="F24" s="8">
        <v>3</v>
      </c>
      <c r="G24" s="4">
        <v>7.7593602957547327</v>
      </c>
      <c r="H24" s="4">
        <f>IF(G24&gt;MAX(I$8:I23),G24,MAX(I$8:I23))</f>
        <v>7.7593602957547327</v>
      </c>
      <c r="I24" s="4">
        <f>+H24+E24</f>
        <v>7.9676936290880658</v>
      </c>
      <c r="J24" s="4">
        <f>(H24-G24)*O24</f>
        <v>0</v>
      </c>
      <c r="K24" s="4">
        <f>(I24-H24)*O24</f>
        <v>0.20833333333333304</v>
      </c>
      <c r="L24">
        <f>_xlfn.RANK.EQ(I24,I$8:I$507,1)</f>
        <v>17</v>
      </c>
      <c r="M24">
        <f>IF(L24=A24,0,1)</f>
        <v>1</v>
      </c>
      <c r="N24">
        <f>IF(G24&lt;B$2,1,0)</f>
        <v>1</v>
      </c>
      <c r="O24">
        <f>IF(I24&lt;B$2,1,0)</f>
        <v>1</v>
      </c>
      <c r="P24">
        <v>17</v>
      </c>
      <c r="Q24" s="8">
        <f>COUNTIF(I$8:I23,"&lt;"&amp;G24)</f>
        <v>16</v>
      </c>
      <c r="R24" s="8">
        <f>COUNTIF(H$8:H23,"&gt;"&amp;G24)</f>
        <v>0</v>
      </c>
      <c r="S24">
        <v>17</v>
      </c>
    </row>
    <row r="25" spans="1:19" x14ac:dyDescent="0.3">
      <c r="A25">
        <v>267</v>
      </c>
      <c r="B25">
        <v>0.25144199957274088</v>
      </c>
      <c r="C25">
        <v>0.50950651570177308</v>
      </c>
      <c r="D25" s="4">
        <f>-LN(B25)/F$3</f>
        <v>0.57522622251658084</v>
      </c>
      <c r="E25" s="4">
        <f>1/F$4</f>
        <v>0.20833333333333334</v>
      </c>
      <c r="F25" s="8">
        <v>3</v>
      </c>
      <c r="G25" s="4">
        <v>8.3345865182713137</v>
      </c>
      <c r="H25" s="4">
        <f>IF(G25&gt;MAX(I$8:I24),G25,MAX(I$8:I24))</f>
        <v>8.3345865182713137</v>
      </c>
      <c r="I25" s="4">
        <f>+H25+E25</f>
        <v>8.5429198516046476</v>
      </c>
      <c r="J25" s="4">
        <f>(H25-G25)*O25</f>
        <v>0</v>
      </c>
      <c r="K25" s="4">
        <f>(I25-H25)*O25</f>
        <v>0.20833333333333393</v>
      </c>
      <c r="L25">
        <f>_xlfn.RANK.EQ(I25,I$8:I$507,1)</f>
        <v>18</v>
      </c>
      <c r="M25">
        <f>IF(L25=A25,0,1)</f>
        <v>1</v>
      </c>
      <c r="N25">
        <f>IF(G25&lt;B$2,1,0)</f>
        <v>1</v>
      </c>
      <c r="O25">
        <f>IF(I25&lt;B$2,1,0)</f>
        <v>1</v>
      </c>
      <c r="P25">
        <v>18</v>
      </c>
      <c r="Q25" s="8">
        <f>COUNTIF(I$8:I24,"&lt;"&amp;G25)</f>
        <v>17</v>
      </c>
      <c r="R25" s="8">
        <f>COUNTIF(H$8:H24,"&gt;"&amp;G25)</f>
        <v>0</v>
      </c>
      <c r="S25">
        <v>18</v>
      </c>
    </row>
    <row r="26" spans="1:19" x14ac:dyDescent="0.3">
      <c r="A26">
        <v>268</v>
      </c>
      <c r="B26">
        <v>0.21680349131748405</v>
      </c>
      <c r="C26">
        <v>0.97463911862544639</v>
      </c>
      <c r="D26" s="4">
        <f>-LN(B26)/F$3</f>
        <v>0.63698496070140753</v>
      </c>
      <c r="E26" s="4">
        <f>1/F$4</f>
        <v>0.20833333333333334</v>
      </c>
      <c r="F26" s="8">
        <v>3</v>
      </c>
      <c r="G26" s="4">
        <v>8.9715714789727219</v>
      </c>
      <c r="H26" s="4">
        <f>IF(G26&gt;MAX(I$8:I25),G26,MAX(I$8:I25))</f>
        <v>8.9715714789727219</v>
      </c>
      <c r="I26" s="4">
        <f>+H26+E26</f>
        <v>9.1799048123060558</v>
      </c>
      <c r="J26" s="4">
        <f>(H26-G26)*O26</f>
        <v>0</v>
      </c>
      <c r="K26" s="4">
        <f>(I26-H26)*O26</f>
        <v>0.20833333333333393</v>
      </c>
      <c r="L26">
        <f>_xlfn.RANK.EQ(I26,I$8:I$507,1)</f>
        <v>19</v>
      </c>
      <c r="M26">
        <f>IF(L26=A26,0,1)</f>
        <v>1</v>
      </c>
      <c r="N26">
        <f>IF(G26&lt;B$2,1,0)</f>
        <v>1</v>
      </c>
      <c r="O26">
        <f>IF(I26&lt;B$2,1,0)</f>
        <v>1</v>
      </c>
      <c r="P26">
        <v>19</v>
      </c>
      <c r="Q26" s="8">
        <f>COUNTIF(I$8:I25,"&lt;"&amp;G26)</f>
        <v>18</v>
      </c>
      <c r="R26" s="8">
        <f>COUNTIF(H$8:H25,"&gt;"&amp;G26)</f>
        <v>0</v>
      </c>
      <c r="S26">
        <v>19</v>
      </c>
    </row>
    <row r="27" spans="1:19" x14ac:dyDescent="0.3">
      <c r="A27">
        <v>269</v>
      </c>
      <c r="B27">
        <v>0.62218085268715473</v>
      </c>
      <c r="C27">
        <v>0.27942747276223029</v>
      </c>
      <c r="D27" s="4">
        <f>-LN(B27)/F$3</f>
        <v>0.19771852856593541</v>
      </c>
      <c r="E27" s="4">
        <f>1/F$4</f>
        <v>0.20833333333333334</v>
      </c>
      <c r="F27" s="8">
        <v>3</v>
      </c>
      <c r="G27" s="4">
        <v>9.1692900075386579</v>
      </c>
      <c r="H27" s="4">
        <f>IF(G27&gt;MAX(I$8:I26),G27,MAX(I$8:I26))</f>
        <v>9.1799048123060558</v>
      </c>
      <c r="I27" s="4">
        <f>+H27+E27</f>
        <v>9.3882381456393897</v>
      </c>
      <c r="J27" s="4">
        <f>(H27-G27)*O27</f>
        <v>1.0614804767397956E-2</v>
      </c>
      <c r="K27" s="4">
        <f>(I27-H27)*O27</f>
        <v>0.20833333333333393</v>
      </c>
      <c r="L27">
        <f>_xlfn.RANK.EQ(I27,I$8:I$507,1)</f>
        <v>20</v>
      </c>
      <c r="M27">
        <f>IF(L27=A27,0,1)</f>
        <v>1</v>
      </c>
      <c r="N27">
        <f>IF(G27&lt;B$2,1,0)</f>
        <v>1</v>
      </c>
      <c r="O27">
        <f>IF(I27&lt;B$2,1,0)</f>
        <v>1</v>
      </c>
      <c r="P27">
        <v>20</v>
      </c>
      <c r="Q27" s="8">
        <f>COUNTIF(I$8:I26,"&lt;"&amp;G27)</f>
        <v>18</v>
      </c>
      <c r="R27" s="8">
        <f>COUNTIF(H$8:H26,"&gt;"&amp;G27)</f>
        <v>0</v>
      </c>
      <c r="S27">
        <v>20</v>
      </c>
    </row>
    <row r="28" spans="1:19" x14ac:dyDescent="0.3">
      <c r="A28">
        <v>270</v>
      </c>
      <c r="B28">
        <v>0.55772576067384871</v>
      </c>
      <c r="C28">
        <v>0.71321756645405443</v>
      </c>
      <c r="D28" s="4">
        <f>-LN(B28)/F$3</f>
        <v>0.24328662739058524</v>
      </c>
      <c r="E28" s="4">
        <f>1/F$4</f>
        <v>0.20833333333333334</v>
      </c>
      <c r="F28" s="8">
        <v>3</v>
      </c>
      <c r="G28" s="4">
        <v>9.412576634929243</v>
      </c>
      <c r="H28" s="4">
        <f>IF(G28&gt;MAX(I$8:I27),G28,MAX(I$8:I27))</f>
        <v>9.412576634929243</v>
      </c>
      <c r="I28" s="4">
        <f>+H28+E28</f>
        <v>9.6209099682625769</v>
      </c>
      <c r="J28" s="4">
        <f>(H28-G28)*O28</f>
        <v>0</v>
      </c>
      <c r="K28" s="4">
        <f>(I28-H28)*O28</f>
        <v>0.20833333333333393</v>
      </c>
      <c r="L28">
        <f>_xlfn.RANK.EQ(I28,I$8:I$507,1)</f>
        <v>21</v>
      </c>
      <c r="M28">
        <f>IF(L28=A28,0,1)</f>
        <v>1</v>
      </c>
      <c r="N28">
        <f>IF(G28&lt;B$2,1,0)</f>
        <v>1</v>
      </c>
      <c r="O28">
        <f>IF(I28&lt;B$2,1,0)</f>
        <v>1</v>
      </c>
      <c r="P28">
        <v>21</v>
      </c>
      <c r="Q28" s="8">
        <f>COUNTIF(I$8:I27,"&lt;"&amp;G28)</f>
        <v>20</v>
      </c>
      <c r="R28" s="8">
        <f>COUNTIF(H$8:H27,"&gt;"&amp;G28)</f>
        <v>0</v>
      </c>
      <c r="S28">
        <v>21</v>
      </c>
    </row>
    <row r="29" spans="1:19" x14ac:dyDescent="0.3">
      <c r="A29">
        <v>271</v>
      </c>
      <c r="B29">
        <v>0.62779625843073827</v>
      </c>
      <c r="C29">
        <v>0.52116458632160401</v>
      </c>
      <c r="D29" s="4">
        <f>-LN(B29)/F$3</f>
        <v>0.19397483100121238</v>
      </c>
      <c r="E29" s="4">
        <f>1/F$4</f>
        <v>0.20833333333333334</v>
      </c>
      <c r="F29" s="8">
        <v>3</v>
      </c>
      <c r="G29" s="4">
        <v>9.6065514659304547</v>
      </c>
      <c r="H29" s="4">
        <f>IF(G29&gt;MAX(I$8:I28),G29,MAX(I$8:I28))</f>
        <v>9.6209099682625769</v>
      </c>
      <c r="I29" s="4">
        <f>+H29+E29</f>
        <v>9.8292433015959109</v>
      </c>
      <c r="J29" s="4">
        <f>(H29-G29)*O29</f>
        <v>1.4358502332122214E-2</v>
      </c>
      <c r="K29" s="4">
        <f>(I29-H29)*O29</f>
        <v>0.20833333333333393</v>
      </c>
      <c r="L29">
        <f>_xlfn.RANK.EQ(I29,I$8:I$507,1)</f>
        <v>22</v>
      </c>
      <c r="M29">
        <f>IF(L29=A29,0,1)</f>
        <v>1</v>
      </c>
      <c r="N29">
        <f>IF(G29&lt;B$2,1,0)</f>
        <v>1</v>
      </c>
      <c r="O29">
        <f>IF(I29&lt;B$2,1,0)</f>
        <v>1</v>
      </c>
      <c r="P29">
        <v>22</v>
      </c>
      <c r="Q29" s="8">
        <f>COUNTIF(I$8:I28,"&lt;"&amp;G29)</f>
        <v>20</v>
      </c>
      <c r="R29" s="8">
        <f>COUNTIF(H$8:H28,"&gt;"&amp;G29)</f>
        <v>0</v>
      </c>
      <c r="S29">
        <v>22</v>
      </c>
    </row>
    <row r="30" spans="1:19" x14ac:dyDescent="0.3">
      <c r="A30">
        <v>56</v>
      </c>
      <c r="B30">
        <v>0.11450544755394147</v>
      </c>
      <c r="C30">
        <v>0.41074861903744619</v>
      </c>
      <c r="D30" s="4">
        <f>-LN(B30)/D$3</f>
        <v>3.0099067780962065</v>
      </c>
      <c r="E30" s="4">
        <f>1/F$4</f>
        <v>0.20833333333333334</v>
      </c>
      <c r="F30" s="8">
        <v>2</v>
      </c>
      <c r="G30" s="4">
        <v>10.059694270709244</v>
      </c>
      <c r="H30" s="4">
        <f>IF(G30&gt;MAX(I$8:I29),G30,MAX(I$8:I29))</f>
        <v>10.059694270709244</v>
      </c>
      <c r="I30" s="4">
        <f>+H30+E30</f>
        <v>10.268027604042578</v>
      </c>
      <c r="J30" s="4">
        <f>(H30-G30)*O30</f>
        <v>0</v>
      </c>
      <c r="K30" s="4">
        <f>(I30-H30)*O30</f>
        <v>0.20833333333333393</v>
      </c>
      <c r="L30">
        <f>_xlfn.RANK.EQ(I30,I$8:I$507,1)</f>
        <v>23</v>
      </c>
      <c r="M30">
        <f>IF(L30=A30,0,1)</f>
        <v>1</v>
      </c>
      <c r="N30">
        <f>IF(G30&lt;B$2,1,0)</f>
        <v>1</v>
      </c>
      <c r="O30">
        <f>IF(I30&lt;B$2,1,0)</f>
        <v>1</v>
      </c>
      <c r="P30">
        <v>23</v>
      </c>
      <c r="Q30" s="8">
        <f>COUNTIF(I$8:I29,"&lt;"&amp;G30)</f>
        <v>22</v>
      </c>
      <c r="R30" s="8">
        <f>COUNTIF(H$8:H29,"&gt;"&amp;G30)</f>
        <v>0</v>
      </c>
      <c r="S30">
        <v>23</v>
      </c>
    </row>
    <row r="31" spans="1:19" x14ac:dyDescent="0.3">
      <c r="A31">
        <v>272</v>
      </c>
      <c r="B31">
        <v>0.29276406140324107</v>
      </c>
      <c r="C31">
        <v>0.80813013092440567</v>
      </c>
      <c r="D31" s="4">
        <f>-LN(B31)/F$3</f>
        <v>0.51182843564059843</v>
      </c>
      <c r="E31" s="4">
        <f>1/F$4</f>
        <v>0.20833333333333334</v>
      </c>
      <c r="F31" s="8">
        <v>3</v>
      </c>
      <c r="G31" s="4">
        <v>10.118379901571053</v>
      </c>
      <c r="H31" s="4">
        <f>IF(G31&gt;MAX(I$8:I30),G31,MAX(I$8:I30))</f>
        <v>10.268027604042578</v>
      </c>
      <c r="I31" s="4">
        <f>+H31+E31</f>
        <v>10.476360937375912</v>
      </c>
      <c r="J31" s="4">
        <f>(H31-G31)*O31</f>
        <v>0.14964770247152437</v>
      </c>
      <c r="K31" s="4">
        <f>(I31-H31)*O31</f>
        <v>0.20833333333333393</v>
      </c>
      <c r="L31">
        <f>_xlfn.RANK.EQ(I31,I$8:I$507,1)</f>
        <v>24</v>
      </c>
      <c r="M31">
        <f>IF(L31=A31,0,1)</f>
        <v>1</v>
      </c>
      <c r="N31">
        <f>IF(G31&lt;B$2,1,0)</f>
        <v>1</v>
      </c>
      <c r="O31">
        <f>IF(I31&lt;B$2,1,0)</f>
        <v>1</v>
      </c>
      <c r="P31">
        <v>24</v>
      </c>
      <c r="Q31" s="8">
        <f>COUNTIF(I$8:I30,"&lt;"&amp;G31)</f>
        <v>22</v>
      </c>
      <c r="R31" s="8">
        <f>COUNTIF(H$8:H30,"&gt;"&amp;G31)</f>
        <v>0</v>
      </c>
      <c r="S31">
        <v>24</v>
      </c>
    </row>
    <row r="32" spans="1:19" x14ac:dyDescent="0.3">
      <c r="A32">
        <v>273</v>
      </c>
      <c r="B32">
        <v>0.65617847224341563</v>
      </c>
      <c r="C32">
        <v>0.19919431134983367</v>
      </c>
      <c r="D32" s="4">
        <f>-LN(B32)/F$3</f>
        <v>0.17555102737223124</v>
      </c>
      <c r="E32" s="4">
        <f>1/F$4</f>
        <v>0.20833333333333334</v>
      </c>
      <c r="F32" s="8">
        <v>3</v>
      </c>
      <c r="G32" s="4">
        <v>10.293930928943285</v>
      </c>
      <c r="H32" s="4">
        <f>IF(G32&gt;MAX(I$8:I31),G32,MAX(I$8:I31))</f>
        <v>10.476360937375912</v>
      </c>
      <c r="I32" s="4">
        <f>+H32+E32</f>
        <v>10.684694270709246</v>
      </c>
      <c r="J32" s="4">
        <f>(H32-G32)*O32</f>
        <v>0.18243000843262713</v>
      </c>
      <c r="K32" s="4">
        <f>(I32-H32)*O32</f>
        <v>0.20833333333333393</v>
      </c>
      <c r="L32">
        <f>_xlfn.RANK.EQ(I32,I$8:I$507,1)</f>
        <v>25</v>
      </c>
      <c r="M32">
        <f>IF(L32=A32,0,1)</f>
        <v>1</v>
      </c>
      <c r="N32">
        <f>IF(G32&lt;B$2,1,0)</f>
        <v>1</v>
      </c>
      <c r="O32">
        <f>IF(I32&lt;B$2,1,0)</f>
        <v>1</v>
      </c>
      <c r="P32">
        <v>25</v>
      </c>
      <c r="Q32" s="8">
        <f>COUNTIF(I$8:I31,"&lt;"&amp;G32)</f>
        <v>23</v>
      </c>
      <c r="R32" s="8">
        <f>COUNTIF(H$8:H31,"&gt;"&amp;G32)</f>
        <v>0</v>
      </c>
      <c r="S32">
        <v>25</v>
      </c>
    </row>
    <row r="33" spans="1:25" x14ac:dyDescent="0.3">
      <c r="A33">
        <v>274</v>
      </c>
      <c r="B33">
        <v>3.9490951261940369E-2</v>
      </c>
      <c r="C33">
        <v>0.61720633564256722</v>
      </c>
      <c r="D33" s="4">
        <f>-LN(B33)/F$3</f>
        <v>1.3465348813727243</v>
      </c>
      <c r="E33" s="4">
        <f>1/F$4</f>
        <v>0.20833333333333334</v>
      </c>
      <c r="F33" s="8">
        <v>3</v>
      </c>
      <c r="G33" s="4">
        <v>11.640465810316009</v>
      </c>
      <c r="H33" s="4">
        <f>IF(G33&gt;MAX(I$8:I32),G33,MAX(I$8:I32))</f>
        <v>11.640465810316009</v>
      </c>
      <c r="I33" s="4">
        <f>+H33+E33</f>
        <v>11.848799143649343</v>
      </c>
      <c r="J33" s="4">
        <f>(H33-G33)*O33</f>
        <v>0</v>
      </c>
      <c r="K33" s="4">
        <f>(I33-H33)*O33</f>
        <v>0.20833333333333393</v>
      </c>
      <c r="L33">
        <f>_xlfn.RANK.EQ(I33,I$8:I$507,1)</f>
        <v>26</v>
      </c>
      <c r="M33">
        <f>IF(L33=A33,0,1)</f>
        <v>1</v>
      </c>
      <c r="N33">
        <f>IF(G33&lt;B$2,1,0)</f>
        <v>1</v>
      </c>
      <c r="O33">
        <f>IF(I33&lt;B$2,1,0)</f>
        <v>1</v>
      </c>
      <c r="P33">
        <v>26</v>
      </c>
      <c r="Q33" s="8">
        <f>COUNTIF(I$8:I32,"&lt;"&amp;G33)</f>
        <v>25</v>
      </c>
      <c r="R33" s="8">
        <f>COUNTIF(H$8:H32,"&gt;"&amp;G33)</f>
        <v>0</v>
      </c>
      <c r="S33">
        <v>26</v>
      </c>
    </row>
    <row r="34" spans="1:25" x14ac:dyDescent="0.3">
      <c r="A34">
        <v>275</v>
      </c>
      <c r="B34">
        <v>0.32389294106875821</v>
      </c>
      <c r="C34">
        <v>4.7883541367839594E-2</v>
      </c>
      <c r="D34" s="4">
        <f>-LN(B34)/F$3</f>
        <v>0.46972593608065061</v>
      </c>
      <c r="E34" s="4">
        <f>1/F$4</f>
        <v>0.20833333333333334</v>
      </c>
      <c r="F34" s="8">
        <v>3</v>
      </c>
      <c r="G34" s="4">
        <v>12.110191746396659</v>
      </c>
      <c r="H34" s="4">
        <f>IF(G34&gt;MAX(I$8:I33),G34,MAX(I$8:I33))</f>
        <v>12.110191746396659</v>
      </c>
      <c r="I34" s="4">
        <f>+H34+E34</f>
        <v>12.318525079729993</v>
      </c>
      <c r="J34" s="4">
        <f>(H34-G34)*O34</f>
        <v>0</v>
      </c>
      <c r="K34" s="4">
        <f>(I34-H34)*O34</f>
        <v>0.20833333333333393</v>
      </c>
      <c r="L34">
        <f>_xlfn.RANK.EQ(I34,I$8:I$507,1)</f>
        <v>27</v>
      </c>
      <c r="M34">
        <f>IF(L34=A34,0,1)</f>
        <v>1</v>
      </c>
      <c r="N34">
        <f>IF(G34&lt;B$2,1,0)</f>
        <v>1</v>
      </c>
      <c r="O34">
        <f>IF(I34&lt;B$2,1,0)</f>
        <v>1</v>
      </c>
      <c r="P34">
        <v>27</v>
      </c>
      <c r="Q34" s="8">
        <f>COUNTIF(I$8:I33,"&lt;"&amp;G34)</f>
        <v>26</v>
      </c>
      <c r="R34" s="8">
        <f>COUNTIF(H$8:H33,"&gt;"&amp;G34)</f>
        <v>0</v>
      </c>
      <c r="S34">
        <v>27</v>
      </c>
    </row>
    <row r="35" spans="1:25" x14ac:dyDescent="0.3">
      <c r="A35">
        <v>276</v>
      </c>
      <c r="B35">
        <v>0.10254219183935057</v>
      </c>
      <c r="C35">
        <v>0.82631916257210003</v>
      </c>
      <c r="D35" s="4">
        <f>-LN(B35)/F$3</f>
        <v>0.94895039058255581</v>
      </c>
      <c r="E35" s="4">
        <f>1/F$4</f>
        <v>0.20833333333333334</v>
      </c>
      <c r="F35" s="8">
        <v>3</v>
      </c>
      <c r="G35" s="4">
        <v>13.059142136979215</v>
      </c>
      <c r="H35" s="4">
        <f>IF(G35&gt;MAX(I$8:I34),G35,MAX(I$8:I34))</f>
        <v>13.059142136979215</v>
      </c>
      <c r="I35" s="4">
        <f>+H35+E35</f>
        <v>13.267475470312549</v>
      </c>
      <c r="J35" s="4">
        <f>(H35-G35)*O35</f>
        <v>0</v>
      </c>
      <c r="K35" s="4">
        <f>(I35-H35)*O35</f>
        <v>0.20833333333333393</v>
      </c>
      <c r="L35">
        <f>_xlfn.RANK.EQ(I35,I$8:I$507,1)</f>
        <v>28</v>
      </c>
      <c r="M35">
        <f>IF(L35=A35,0,1)</f>
        <v>1</v>
      </c>
      <c r="N35">
        <f>IF(G35&lt;B$2,1,0)</f>
        <v>1</v>
      </c>
      <c r="O35">
        <f>IF(I35&lt;B$2,1,0)</f>
        <v>1</v>
      </c>
      <c r="P35">
        <v>28</v>
      </c>
      <c r="Q35" s="8">
        <f>COUNTIF(I$8:I34,"&lt;"&amp;G35)</f>
        <v>27</v>
      </c>
      <c r="R35" s="8">
        <f>COUNTIF(H$8:H34,"&gt;"&amp;G35)</f>
        <v>0</v>
      </c>
      <c r="S35">
        <v>28</v>
      </c>
      <c r="Y35" s="4"/>
    </row>
    <row r="36" spans="1:25" x14ac:dyDescent="0.3">
      <c r="A36">
        <v>277</v>
      </c>
      <c r="B36">
        <v>0.56575212866603597</v>
      </c>
      <c r="C36">
        <v>0.40601825006866665</v>
      </c>
      <c r="D36" s="4">
        <f>-LN(B36)/F$3</f>
        <v>0.23733301329983578</v>
      </c>
      <c r="E36" s="4">
        <f>1/F$4</f>
        <v>0.20833333333333334</v>
      </c>
      <c r="F36" s="8">
        <v>3</v>
      </c>
      <c r="G36" s="4">
        <v>13.296475150279051</v>
      </c>
      <c r="H36" s="4">
        <f>IF(G36&gt;MAX(I$8:I35),G36,MAX(I$8:I35))</f>
        <v>13.296475150279051</v>
      </c>
      <c r="I36" s="4">
        <f>+H36+E36</f>
        <v>13.504808483612385</v>
      </c>
      <c r="J36" s="4">
        <f>(H36-G36)*O36</f>
        <v>0</v>
      </c>
      <c r="K36" s="4">
        <f>(I36-H36)*O36</f>
        <v>0.20833333333333393</v>
      </c>
      <c r="L36">
        <f>_xlfn.RANK.EQ(I36,I$8:I$507,1)</f>
        <v>29</v>
      </c>
      <c r="M36">
        <f>IF(L36=A36,0,1)</f>
        <v>1</v>
      </c>
      <c r="N36">
        <f>IF(G36&lt;B$2,1,0)</f>
        <v>1</v>
      </c>
      <c r="O36">
        <f>IF(I36&lt;B$2,1,0)</f>
        <v>1</v>
      </c>
      <c r="P36">
        <v>29</v>
      </c>
      <c r="Q36" s="8">
        <f>COUNTIF(I$8:I35,"&lt;"&amp;G36)</f>
        <v>28</v>
      </c>
      <c r="R36" s="8">
        <f>COUNTIF(H$8:H35,"&gt;"&amp;G36)</f>
        <v>0</v>
      </c>
      <c r="S36">
        <v>29</v>
      </c>
      <c r="Y36" s="4"/>
    </row>
    <row r="37" spans="1:25" x14ac:dyDescent="0.3">
      <c r="A37">
        <v>278</v>
      </c>
      <c r="B37">
        <v>0.19412823877681815</v>
      </c>
      <c r="C37">
        <v>4.263435773796808E-2</v>
      </c>
      <c r="D37" s="4">
        <f>-LN(B37)/F$3</f>
        <v>0.68301513069857478</v>
      </c>
      <c r="E37" s="4">
        <f>1/F$4</f>
        <v>0.20833333333333334</v>
      </c>
      <c r="F37" s="8">
        <v>3</v>
      </c>
      <c r="G37" s="4">
        <v>13.979490280977625</v>
      </c>
      <c r="H37" s="4">
        <f>IF(G37&gt;MAX(I$8:I36),G37,MAX(I$8:I36))</f>
        <v>13.979490280977625</v>
      </c>
      <c r="I37" s="4">
        <f>+H37+E37</f>
        <v>14.187823614310959</v>
      </c>
      <c r="J37" s="4">
        <f>(H37-G37)*O37</f>
        <v>0</v>
      </c>
      <c r="K37" s="4">
        <f>(I37-H37)*O37</f>
        <v>0.20833333333333393</v>
      </c>
      <c r="L37">
        <f>_xlfn.RANK.EQ(I37,I$8:I$507,1)</f>
        <v>30</v>
      </c>
      <c r="M37">
        <f>IF(L37=A37,0,1)</f>
        <v>1</v>
      </c>
      <c r="N37">
        <f>IF(G37&lt;B$2,1,0)</f>
        <v>1</v>
      </c>
      <c r="O37">
        <f>IF(I37&lt;B$2,1,0)</f>
        <v>1</v>
      </c>
      <c r="P37">
        <v>30</v>
      </c>
      <c r="Q37" s="8">
        <f>COUNTIF(I$8:I36,"&lt;"&amp;G37)</f>
        <v>29</v>
      </c>
      <c r="R37" s="8">
        <f>COUNTIF(H$8:H36,"&gt;"&amp;G37)</f>
        <v>0</v>
      </c>
      <c r="S37">
        <v>30</v>
      </c>
      <c r="Y37" s="4"/>
    </row>
    <row r="38" spans="1:25" x14ac:dyDescent="0.3">
      <c r="A38">
        <v>279</v>
      </c>
      <c r="B38">
        <v>0.50843836787011321</v>
      </c>
      <c r="C38">
        <v>0.14368114261299478</v>
      </c>
      <c r="D38" s="4">
        <f>-LN(B38)/F$3</f>
        <v>0.28183803109772926</v>
      </c>
      <c r="E38" s="4">
        <f>1/F$4</f>
        <v>0.20833333333333334</v>
      </c>
      <c r="F38" s="8">
        <v>3</v>
      </c>
      <c r="G38" s="4">
        <v>14.261328312075355</v>
      </c>
      <c r="H38" s="4">
        <f>IF(G38&gt;MAX(I$8:I37),G38,MAX(I$8:I37))</f>
        <v>14.261328312075355</v>
      </c>
      <c r="I38" s="4">
        <f>+H38+E38</f>
        <v>14.469661645408689</v>
      </c>
      <c r="J38" s="4">
        <f>(H38-G38)*O38</f>
        <v>0</v>
      </c>
      <c r="K38" s="4">
        <f>(I38-H38)*O38</f>
        <v>0.20833333333333393</v>
      </c>
      <c r="L38">
        <f>_xlfn.RANK.EQ(I38,I$8:I$507,1)</f>
        <v>31</v>
      </c>
      <c r="M38">
        <f>IF(L38=A38,0,1)</f>
        <v>1</v>
      </c>
      <c r="N38">
        <f>IF(G38&lt;B$2,1,0)</f>
        <v>1</v>
      </c>
      <c r="O38">
        <f>IF(I38&lt;B$2,1,0)</f>
        <v>1</v>
      </c>
      <c r="P38">
        <v>31</v>
      </c>
      <c r="Q38" s="8">
        <f>COUNTIF(I$8:I37,"&lt;"&amp;G38)</f>
        <v>30</v>
      </c>
      <c r="R38" s="8">
        <f>COUNTIF(H$8:H37,"&gt;"&amp;G38)</f>
        <v>0</v>
      </c>
      <c r="S38">
        <v>31</v>
      </c>
      <c r="Y38" s="4"/>
    </row>
    <row r="39" spans="1:25" x14ac:dyDescent="0.3">
      <c r="A39">
        <v>280</v>
      </c>
      <c r="B39">
        <v>0.70693075350199897</v>
      </c>
      <c r="C39">
        <v>0.89318521683400987</v>
      </c>
      <c r="D39" s="4">
        <f>-LN(B39)/F$3</f>
        <v>0.14450940083737646</v>
      </c>
      <c r="E39" s="4">
        <f>1/F$4</f>
        <v>0.20833333333333334</v>
      </c>
      <c r="F39" s="8">
        <v>3</v>
      </c>
      <c r="G39" s="4">
        <v>14.405837712912732</v>
      </c>
      <c r="H39" s="4">
        <f>IF(G39&gt;MAX(I$8:I38),G39,MAX(I$8:I38))</f>
        <v>14.469661645408689</v>
      </c>
      <c r="I39" s="4">
        <f>+H39+E39</f>
        <v>14.677994978742023</v>
      </c>
      <c r="J39" s="4">
        <f>(H39-G39)*O39</f>
        <v>6.3823932495957081E-2</v>
      </c>
      <c r="K39" s="4">
        <f>(I39-H39)*O39</f>
        <v>0.20833333333333393</v>
      </c>
      <c r="L39">
        <f>_xlfn.RANK.EQ(I39,I$8:I$507,1)</f>
        <v>32</v>
      </c>
      <c r="M39">
        <f>IF(L39=A39,0,1)</f>
        <v>1</v>
      </c>
      <c r="N39">
        <f>IF(G39&lt;B$2,1,0)</f>
        <v>1</v>
      </c>
      <c r="O39">
        <f>IF(I39&lt;B$2,1,0)</f>
        <v>1</v>
      </c>
      <c r="P39">
        <v>32</v>
      </c>
      <c r="Q39" s="8">
        <f>COUNTIF(I$8:I38,"&lt;"&amp;G39)</f>
        <v>30</v>
      </c>
      <c r="R39" s="8">
        <f>COUNTIF(H$8:H38,"&gt;"&amp;G39)</f>
        <v>0</v>
      </c>
      <c r="S39">
        <v>32</v>
      </c>
      <c r="Y39" s="4"/>
    </row>
    <row r="40" spans="1:25" x14ac:dyDescent="0.3">
      <c r="A40">
        <v>281</v>
      </c>
      <c r="B40">
        <v>0.96816919461653494</v>
      </c>
      <c r="C40">
        <v>0.73036896877956481</v>
      </c>
      <c r="D40" s="4">
        <f>-LN(B40)/F$3</f>
        <v>1.3478507980072343E-2</v>
      </c>
      <c r="E40" s="4">
        <f>1/F$4</f>
        <v>0.20833333333333334</v>
      </c>
      <c r="F40" s="8">
        <v>3</v>
      </c>
      <c r="G40" s="4">
        <v>14.419316220892805</v>
      </c>
      <c r="H40" s="4">
        <f>IF(G40&gt;MAX(I$8:I39),G40,MAX(I$8:I39))</f>
        <v>14.677994978742023</v>
      </c>
      <c r="I40" s="4">
        <f>+H40+E40</f>
        <v>14.886328312075356</v>
      </c>
      <c r="J40" s="4">
        <f>(H40-G40)*O40</f>
        <v>0.25867875784921779</v>
      </c>
      <c r="K40" s="4">
        <f>(I40-H40)*O40</f>
        <v>0.20833333333333393</v>
      </c>
      <c r="L40">
        <f>_xlfn.RANK.EQ(I40,I$8:I$507,1)</f>
        <v>33</v>
      </c>
      <c r="M40">
        <f>IF(L40=A40,0,1)</f>
        <v>1</v>
      </c>
      <c r="N40">
        <f>IF(G40&lt;B$2,1,0)</f>
        <v>1</v>
      </c>
      <c r="O40">
        <f>IF(I40&lt;B$2,1,0)</f>
        <v>1</v>
      </c>
      <c r="P40">
        <v>33</v>
      </c>
      <c r="Q40" s="8">
        <f>COUNTIF(I$8:I39,"&lt;"&amp;G40)</f>
        <v>30</v>
      </c>
      <c r="R40" s="8">
        <f>COUNTIF(H$8:H39,"&gt;"&amp;G40)</f>
        <v>1</v>
      </c>
      <c r="S40">
        <v>33</v>
      </c>
      <c r="Y40" s="4"/>
    </row>
    <row r="41" spans="1:25" x14ac:dyDescent="0.3">
      <c r="A41">
        <v>282</v>
      </c>
      <c r="B41">
        <v>0.27216406750694294</v>
      </c>
      <c r="C41">
        <v>0.73100985747856073</v>
      </c>
      <c r="D41" s="4">
        <f>-LN(B41)/F$3</f>
        <v>0.54222925215331752</v>
      </c>
      <c r="E41" s="4">
        <f>1/F$4</f>
        <v>0.20833333333333334</v>
      </c>
      <c r="F41" s="8">
        <v>3</v>
      </c>
      <c r="G41" s="4">
        <v>14.961545473046122</v>
      </c>
      <c r="H41" s="4">
        <f>IF(G41&gt;MAX(I$8:I40),G41,MAX(I$8:I40))</f>
        <v>14.961545473046122</v>
      </c>
      <c r="I41" s="4">
        <f>+H41+E41</f>
        <v>15.169878806379456</v>
      </c>
      <c r="J41" s="4">
        <f>(H41-G41)*O41</f>
        <v>0</v>
      </c>
      <c r="K41" s="4">
        <f>(I41-H41)*O41</f>
        <v>0.20833333333333393</v>
      </c>
      <c r="L41">
        <f>_xlfn.RANK.EQ(I41,I$8:I$507,1)</f>
        <v>34</v>
      </c>
      <c r="M41">
        <f>IF(L41=A41,0,1)</f>
        <v>1</v>
      </c>
      <c r="N41">
        <f>IF(G41&lt;B$2,1,0)</f>
        <v>1</v>
      </c>
      <c r="O41">
        <f>IF(I41&lt;B$2,1,0)</f>
        <v>1</v>
      </c>
      <c r="P41">
        <v>34</v>
      </c>
      <c r="Q41" s="8">
        <f>COUNTIF(I$8:I40,"&lt;"&amp;G41)</f>
        <v>33</v>
      </c>
      <c r="R41" s="8">
        <f>COUNTIF(H$8:H40,"&gt;"&amp;G41)</f>
        <v>0</v>
      </c>
      <c r="S41">
        <v>34</v>
      </c>
      <c r="Y41" s="4"/>
    </row>
    <row r="42" spans="1:25" x14ac:dyDescent="0.3">
      <c r="A42">
        <v>283</v>
      </c>
      <c r="B42">
        <v>0.62382885219885864</v>
      </c>
      <c r="C42">
        <v>0.38544877468184452</v>
      </c>
      <c r="D42" s="4">
        <f>-LN(B42)/F$3</f>
        <v>0.19661634314808607</v>
      </c>
      <c r="E42" s="4">
        <f>1/F$4</f>
        <v>0.20833333333333334</v>
      </c>
      <c r="F42" s="8">
        <v>3</v>
      </c>
      <c r="G42" s="4">
        <v>15.158161816194209</v>
      </c>
      <c r="H42" s="4">
        <f>IF(G42&gt;MAX(I$8:I41),G42,MAX(I$8:I41))</f>
        <v>15.169878806379456</v>
      </c>
      <c r="I42" s="4">
        <f>+H42+E42</f>
        <v>15.37821213971279</v>
      </c>
      <c r="J42" s="4">
        <f>(H42-G42)*O42</f>
        <v>1.1716990185247411E-2</v>
      </c>
      <c r="K42" s="4">
        <f>(I42-H42)*O42</f>
        <v>0.20833333333333393</v>
      </c>
      <c r="L42">
        <f>_xlfn.RANK.EQ(I42,I$8:I$507,1)</f>
        <v>35</v>
      </c>
      <c r="M42">
        <f>IF(L42=A42,0,1)</f>
        <v>1</v>
      </c>
      <c r="N42">
        <f>IF(G42&lt;B$2,1,0)</f>
        <v>1</v>
      </c>
      <c r="O42">
        <f>IF(I42&lt;B$2,1,0)</f>
        <v>1</v>
      </c>
      <c r="P42">
        <v>35</v>
      </c>
      <c r="Q42" s="8">
        <f>COUNTIF(I$8:I41,"&lt;"&amp;G42)</f>
        <v>33</v>
      </c>
      <c r="R42" s="8">
        <f>COUNTIF(H$8:H41,"&gt;"&amp;G42)</f>
        <v>0</v>
      </c>
      <c r="S42">
        <v>35</v>
      </c>
    </row>
    <row r="43" spans="1:25" x14ac:dyDescent="0.3">
      <c r="A43">
        <v>284</v>
      </c>
      <c r="B43">
        <v>0.69716483046967981</v>
      </c>
      <c r="C43">
        <v>0.37434003723258158</v>
      </c>
      <c r="D43" s="4">
        <f>-LN(B43)/F$3</f>
        <v>0.15030558773776267</v>
      </c>
      <c r="E43" s="4">
        <f>1/F$4</f>
        <v>0.20833333333333334</v>
      </c>
      <c r="F43" s="8">
        <v>3</v>
      </c>
      <c r="G43" s="4">
        <v>15.308467403931971</v>
      </c>
      <c r="H43" s="4">
        <f>IF(G43&gt;MAX(I$8:I42),G43,MAX(I$8:I42))</f>
        <v>15.37821213971279</v>
      </c>
      <c r="I43" s="4">
        <f>+H43+E43</f>
        <v>15.586545473046124</v>
      </c>
      <c r="J43" s="4">
        <f>(H43-G43)*O43</f>
        <v>6.9744735780819411E-2</v>
      </c>
      <c r="K43" s="4">
        <f>(I43-H43)*O43</f>
        <v>0.20833333333333393</v>
      </c>
      <c r="L43">
        <f>_xlfn.RANK.EQ(I43,I$8:I$507,1)</f>
        <v>36</v>
      </c>
      <c r="M43">
        <f>IF(L43=A43,0,1)</f>
        <v>1</v>
      </c>
      <c r="N43">
        <f>IF(G43&lt;B$2,1,0)</f>
        <v>1</v>
      </c>
      <c r="O43">
        <f>IF(I43&lt;B$2,1,0)</f>
        <v>1</v>
      </c>
      <c r="P43">
        <v>36</v>
      </c>
      <c r="Q43" s="8">
        <f>COUNTIF(I$8:I42,"&lt;"&amp;G43)</f>
        <v>34</v>
      </c>
      <c r="R43" s="8">
        <f>COUNTIF(H$8:H42,"&gt;"&amp;G43)</f>
        <v>0</v>
      </c>
      <c r="S43">
        <v>36</v>
      </c>
    </row>
    <row r="44" spans="1:25" x14ac:dyDescent="0.3">
      <c r="A44">
        <v>285</v>
      </c>
      <c r="B44">
        <v>0.83410138248847931</v>
      </c>
      <c r="C44">
        <v>0.28687398907437361</v>
      </c>
      <c r="D44" s="4">
        <f>-LN(B44)/F$3</f>
        <v>7.558346761443073E-2</v>
      </c>
      <c r="E44" s="4">
        <f>1/F$4</f>
        <v>0.20833333333333334</v>
      </c>
      <c r="F44" s="8">
        <v>3</v>
      </c>
      <c r="G44" s="4">
        <v>15.384050871546401</v>
      </c>
      <c r="H44" s="4">
        <f>IF(G44&gt;MAX(I$8:I43),G44,MAX(I$8:I43))</f>
        <v>15.586545473046124</v>
      </c>
      <c r="I44" s="4">
        <f>+H44+E44</f>
        <v>15.794878806379458</v>
      </c>
      <c r="J44" s="4">
        <f>(H44-G44)*O44</f>
        <v>0.20249460149972265</v>
      </c>
      <c r="K44" s="4">
        <f>(I44-H44)*O44</f>
        <v>0.20833333333333393</v>
      </c>
      <c r="L44">
        <f>_xlfn.RANK.EQ(I44,I$8:I$507,1)</f>
        <v>37</v>
      </c>
      <c r="M44">
        <f>IF(L44=A44,0,1)</f>
        <v>1</v>
      </c>
      <c r="N44">
        <f>IF(G44&lt;B$2,1,0)</f>
        <v>1</v>
      </c>
      <c r="O44">
        <f>IF(I44&lt;B$2,1,0)</f>
        <v>1</v>
      </c>
      <c r="P44">
        <v>37</v>
      </c>
      <c r="Q44" s="8">
        <f>COUNTIF(I$8:I43,"&lt;"&amp;G44)</f>
        <v>35</v>
      </c>
      <c r="R44" s="8">
        <f>COUNTIF(H$8:H43,"&gt;"&amp;G44)</f>
        <v>0</v>
      </c>
      <c r="S44">
        <v>37</v>
      </c>
    </row>
    <row r="45" spans="1:25" x14ac:dyDescent="0.3">
      <c r="A45">
        <v>286</v>
      </c>
      <c r="B45">
        <v>0.62746055482650231</v>
      </c>
      <c r="C45">
        <v>0.20401623584704123</v>
      </c>
      <c r="D45" s="4">
        <f>-LN(B45)/F$3</f>
        <v>0.19419769616095101</v>
      </c>
      <c r="E45" s="4">
        <f>1/F$4</f>
        <v>0.20833333333333334</v>
      </c>
      <c r="F45" s="8">
        <v>3</v>
      </c>
      <c r="G45" s="4">
        <v>15.578248567707352</v>
      </c>
      <c r="H45" s="4">
        <f>IF(G45&gt;MAX(I$8:I44),G45,MAX(I$8:I44))</f>
        <v>15.794878806379458</v>
      </c>
      <c r="I45" s="4">
        <f>+H45+E45</f>
        <v>16.00321213971279</v>
      </c>
      <c r="J45" s="4">
        <f>(H45-G45)*O45</f>
        <v>0.2166302386721064</v>
      </c>
      <c r="K45" s="4">
        <f>(I45-H45)*O45</f>
        <v>0.20833333333333215</v>
      </c>
      <c r="L45">
        <f>_xlfn.RANK.EQ(I45,I$8:I$507,1)</f>
        <v>38</v>
      </c>
      <c r="M45">
        <f>IF(L45=A45,0,1)</f>
        <v>1</v>
      </c>
      <c r="N45">
        <f>IF(G45&lt;B$2,1,0)</f>
        <v>1</v>
      </c>
      <c r="O45">
        <f>IF(I45&lt;B$2,1,0)</f>
        <v>1</v>
      </c>
      <c r="P45">
        <v>38</v>
      </c>
      <c r="Q45" s="8">
        <f>COUNTIF(I$8:I44,"&lt;"&amp;G45)</f>
        <v>35</v>
      </c>
      <c r="R45" s="8">
        <f>COUNTIF(H$8:H44,"&gt;"&amp;G45)</f>
        <v>1</v>
      </c>
      <c r="S45">
        <v>38</v>
      </c>
    </row>
    <row r="46" spans="1:25" x14ac:dyDescent="0.3">
      <c r="A46">
        <v>287</v>
      </c>
      <c r="B46">
        <v>0.31003753776665549</v>
      </c>
      <c r="C46">
        <v>0.11078218939786981</v>
      </c>
      <c r="D46" s="4">
        <f>-LN(B46)/F$3</f>
        <v>0.48794245802659952</v>
      </c>
      <c r="E46" s="4">
        <f>1/F$4</f>
        <v>0.20833333333333334</v>
      </c>
      <c r="F46" s="8">
        <v>3</v>
      </c>
      <c r="G46" s="4">
        <v>16.06619102573395</v>
      </c>
      <c r="H46" s="4">
        <f>IF(G46&gt;MAX(I$8:I45),G46,MAX(I$8:I45))</f>
        <v>16.06619102573395</v>
      </c>
      <c r="I46" s="4">
        <f>+H46+E46</f>
        <v>16.274524359067282</v>
      </c>
      <c r="J46" s="4">
        <f>(H46-G46)*O46</f>
        <v>0</v>
      </c>
      <c r="K46" s="4">
        <f>(I46-H46)*O46</f>
        <v>0.20833333333333215</v>
      </c>
      <c r="L46">
        <f>_xlfn.RANK.EQ(I46,I$8:I$507,1)</f>
        <v>39</v>
      </c>
      <c r="M46">
        <f>IF(L46=A46,0,1)</f>
        <v>1</v>
      </c>
      <c r="N46">
        <f>IF(G46&lt;B$2,1,0)</f>
        <v>1</v>
      </c>
      <c r="O46">
        <f>IF(I46&lt;B$2,1,0)</f>
        <v>1</v>
      </c>
      <c r="P46">
        <v>39</v>
      </c>
      <c r="Q46" s="8">
        <f>COUNTIF(I$8:I45,"&lt;"&amp;G46)</f>
        <v>38</v>
      </c>
      <c r="R46" s="8">
        <f>COUNTIF(H$8:H45,"&gt;"&amp;G46)</f>
        <v>0</v>
      </c>
      <c r="S46">
        <v>39</v>
      </c>
    </row>
    <row r="47" spans="1:25" x14ac:dyDescent="0.3">
      <c r="A47">
        <v>288</v>
      </c>
      <c r="B47">
        <v>0.54826502273628952</v>
      </c>
      <c r="C47">
        <v>4.8219244972075567E-2</v>
      </c>
      <c r="D47" s="4">
        <f>-LN(B47)/F$3</f>
        <v>0.25041520450323534</v>
      </c>
      <c r="E47" s="4">
        <f>1/F$4</f>
        <v>0.20833333333333334</v>
      </c>
      <c r="F47" s="8">
        <v>3</v>
      </c>
      <c r="G47" s="4">
        <v>16.316606230237184</v>
      </c>
      <c r="H47" s="4">
        <f>IF(G47&gt;MAX(I$8:I46),G47,MAX(I$8:I46))</f>
        <v>16.316606230237184</v>
      </c>
      <c r="I47" s="4">
        <f>+H47+E47</f>
        <v>16.524939563570516</v>
      </c>
      <c r="J47" s="4">
        <f>(H47-G47)*O47</f>
        <v>0</v>
      </c>
      <c r="K47" s="4">
        <f>(I47-H47)*O47</f>
        <v>0.20833333333333215</v>
      </c>
      <c r="L47">
        <f>_xlfn.RANK.EQ(I47,I$8:I$507,1)</f>
        <v>40</v>
      </c>
      <c r="M47">
        <f>IF(L47=A47,0,1)</f>
        <v>1</v>
      </c>
      <c r="N47">
        <f>IF(G47&lt;B$2,1,0)</f>
        <v>1</v>
      </c>
      <c r="O47">
        <f>IF(I47&lt;B$2,1,0)</f>
        <v>1</v>
      </c>
      <c r="P47">
        <v>40</v>
      </c>
      <c r="Q47" s="8">
        <f>COUNTIF(I$8:I46,"&lt;"&amp;G47)</f>
        <v>39</v>
      </c>
      <c r="R47" s="8">
        <f>COUNTIF(H$8:H46,"&gt;"&amp;G47)</f>
        <v>0</v>
      </c>
      <c r="S47">
        <v>40</v>
      </c>
    </row>
    <row r="48" spans="1:25" x14ac:dyDescent="0.3">
      <c r="A48">
        <v>57</v>
      </c>
      <c r="B48">
        <v>8.728293710135197E-3</v>
      </c>
      <c r="C48">
        <v>0.29792168950468462</v>
      </c>
      <c r="D48" s="4">
        <f>-LN(B48)/D$3</f>
        <v>6.5849796937993501</v>
      </c>
      <c r="E48" s="4">
        <f>1/F$4</f>
        <v>0.20833333333333334</v>
      </c>
      <c r="F48" s="8">
        <v>2</v>
      </c>
      <c r="G48" s="4">
        <v>16.644673964508595</v>
      </c>
      <c r="H48" s="4">
        <f>IF(G48&gt;MAX(I$8:I47),G48,MAX(I$8:I47))</f>
        <v>16.644673964508595</v>
      </c>
      <c r="I48" s="4">
        <f>+H48+E48</f>
        <v>16.853007297841927</v>
      </c>
      <c r="J48" s="4">
        <f>(H48-G48)*O48</f>
        <v>0</v>
      </c>
      <c r="K48" s="4">
        <f>(I48-H48)*O48</f>
        <v>0.20833333333333215</v>
      </c>
      <c r="L48">
        <f>_xlfn.RANK.EQ(I48,I$8:I$507,1)</f>
        <v>41</v>
      </c>
      <c r="M48">
        <f>IF(L48=A48,0,1)</f>
        <v>1</v>
      </c>
      <c r="N48">
        <f>IF(G48&lt;B$2,1,0)</f>
        <v>1</v>
      </c>
      <c r="O48">
        <f>IF(I48&lt;B$2,1,0)</f>
        <v>1</v>
      </c>
      <c r="P48">
        <v>41</v>
      </c>
      <c r="Q48" s="8">
        <f>COUNTIF(I$8:I47,"&lt;"&amp;G48)</f>
        <v>40</v>
      </c>
      <c r="R48" s="8">
        <f>COUNTIF(H$8:H47,"&gt;"&amp;G48)</f>
        <v>0</v>
      </c>
      <c r="S48">
        <v>41</v>
      </c>
    </row>
    <row r="49" spans="1:19" x14ac:dyDescent="0.3">
      <c r="A49">
        <v>3</v>
      </c>
      <c r="B49">
        <v>7.3824274422437206E-2</v>
      </c>
      <c r="C49">
        <v>0.70165105136265149</v>
      </c>
      <c r="D49" s="4">
        <f>-LN(B49)/B$3</f>
        <v>10.85861533227232</v>
      </c>
      <c r="E49" s="4">
        <f>1/F$4</f>
        <v>0.20833333333333334</v>
      </c>
      <c r="F49" s="8">
        <v>1</v>
      </c>
      <c r="G49" s="4">
        <v>17.026982031197619</v>
      </c>
      <c r="H49" s="4">
        <f>IF(G49&gt;MAX(I$8:I48),G49,MAX(I$8:I48))</f>
        <v>17.026982031197619</v>
      </c>
      <c r="I49" s="4">
        <f>+H49+E49</f>
        <v>17.235315364530951</v>
      </c>
      <c r="J49" s="4">
        <f>(H49-G49)*O49</f>
        <v>0</v>
      </c>
      <c r="K49" s="4">
        <f>(I49-H49)*O49</f>
        <v>0.20833333333333215</v>
      </c>
      <c r="L49">
        <f>_xlfn.RANK.EQ(I49,I$8:I$507,1)</f>
        <v>42</v>
      </c>
      <c r="M49">
        <f>IF(L49=A49,0,1)</f>
        <v>1</v>
      </c>
      <c r="N49">
        <f>IF(G49&lt;B$2,1,0)</f>
        <v>1</v>
      </c>
      <c r="O49">
        <f>IF(I49&lt;B$2,1,0)</f>
        <v>1</v>
      </c>
      <c r="P49">
        <v>42</v>
      </c>
      <c r="Q49" s="8">
        <f>COUNTIF(I$8:I48,"&lt;"&amp;G49)</f>
        <v>41</v>
      </c>
      <c r="R49" s="8">
        <f>COUNTIF(H$8:H48,"&gt;"&amp;G49)</f>
        <v>0</v>
      </c>
      <c r="S49">
        <v>42</v>
      </c>
    </row>
    <row r="50" spans="1:19" x14ac:dyDescent="0.3">
      <c r="A50">
        <v>289</v>
      </c>
      <c r="B50">
        <v>5.3376873073519092E-2</v>
      </c>
      <c r="C50">
        <v>0.8657185583056124</v>
      </c>
      <c r="D50" s="4">
        <f>-LN(B50)/F$3</f>
        <v>1.2209907147236592</v>
      </c>
      <c r="E50" s="4">
        <f>1/F$4</f>
        <v>0.20833333333333334</v>
      </c>
      <c r="F50" s="8">
        <v>3</v>
      </c>
      <c r="G50" s="4">
        <v>17.537596944960843</v>
      </c>
      <c r="H50" s="4">
        <f>IF(G50&gt;MAX(I$8:I49),G50,MAX(I$8:I49))</f>
        <v>17.537596944960843</v>
      </c>
      <c r="I50" s="4">
        <f>+H50+E50</f>
        <v>17.745930278294175</v>
      </c>
      <c r="J50" s="4">
        <f>(H50-G50)*O50</f>
        <v>0</v>
      </c>
      <c r="K50" s="4">
        <f>(I50-H50)*O50</f>
        <v>0.20833333333333215</v>
      </c>
      <c r="L50">
        <f>_xlfn.RANK.EQ(I50,I$8:I$507,1)</f>
        <v>43</v>
      </c>
      <c r="M50">
        <f>IF(L50=A50,0,1)</f>
        <v>1</v>
      </c>
      <c r="N50">
        <f>IF(G50&lt;B$2,1,0)</f>
        <v>1</v>
      </c>
      <c r="O50">
        <f>IF(I50&lt;B$2,1,0)</f>
        <v>1</v>
      </c>
      <c r="P50">
        <v>43</v>
      </c>
      <c r="Q50" s="8">
        <f>COUNTIF(I$8:I49,"&lt;"&amp;G50)</f>
        <v>42</v>
      </c>
      <c r="R50" s="8">
        <f>COUNTIF(H$8:H49,"&gt;"&amp;G50)</f>
        <v>0</v>
      </c>
      <c r="S50">
        <v>43</v>
      </c>
    </row>
    <row r="51" spans="1:19" x14ac:dyDescent="0.3">
      <c r="A51">
        <v>58</v>
      </c>
      <c r="B51">
        <v>0.31333353679006315</v>
      </c>
      <c r="C51">
        <v>5.8168279061250647E-2</v>
      </c>
      <c r="D51" s="4">
        <f>-LN(B51)/D$3</f>
        <v>1.6117875598005822</v>
      </c>
      <c r="E51" s="4">
        <f>1/F$4</f>
        <v>0.20833333333333334</v>
      </c>
      <c r="F51" s="8">
        <v>2</v>
      </c>
      <c r="G51" s="4">
        <v>18.256461524309177</v>
      </c>
      <c r="H51" s="4">
        <f>IF(G51&gt;MAX(I$8:I50),G51,MAX(I$8:I50))</f>
        <v>18.256461524309177</v>
      </c>
      <c r="I51" s="4">
        <f>+H51+E51</f>
        <v>18.464794857642509</v>
      </c>
      <c r="J51" s="4">
        <f>(H51-G51)*O51</f>
        <v>0</v>
      </c>
      <c r="K51" s="4">
        <f>(I51-H51)*O51</f>
        <v>0.20833333333333215</v>
      </c>
      <c r="L51">
        <f>_xlfn.RANK.EQ(I51,I$8:I$507,1)</f>
        <v>44</v>
      </c>
      <c r="M51">
        <f>IF(L51=A51,0,1)</f>
        <v>1</v>
      </c>
      <c r="N51">
        <f>IF(G51&lt;B$2,1,0)</f>
        <v>1</v>
      </c>
      <c r="O51">
        <f>IF(I51&lt;B$2,1,0)</f>
        <v>1</v>
      </c>
      <c r="P51">
        <v>44</v>
      </c>
      <c r="Q51" s="8">
        <f>COUNTIF(I$8:I50,"&lt;"&amp;G51)</f>
        <v>43</v>
      </c>
      <c r="R51" s="8">
        <f>COUNTIF(H$8:H50,"&gt;"&amp;G51)</f>
        <v>0</v>
      </c>
      <c r="S51">
        <v>44</v>
      </c>
    </row>
    <row r="52" spans="1:19" x14ac:dyDescent="0.3">
      <c r="A52">
        <v>290</v>
      </c>
      <c r="B52">
        <v>0.1456343272194586</v>
      </c>
      <c r="C52">
        <v>0.21494186223944822</v>
      </c>
      <c r="D52" s="4">
        <f>-LN(B52)/F$3</f>
        <v>0.80277350297399053</v>
      </c>
      <c r="E52" s="4">
        <f>1/F$4</f>
        <v>0.20833333333333334</v>
      </c>
      <c r="F52" s="8">
        <v>3</v>
      </c>
      <c r="G52" s="4">
        <v>18.340370447934834</v>
      </c>
      <c r="H52" s="4">
        <f>IF(G52&gt;MAX(I$8:I51),G52,MAX(I$8:I51))</f>
        <v>18.464794857642509</v>
      </c>
      <c r="I52" s="4">
        <f>+H52+E52</f>
        <v>18.673128190975842</v>
      </c>
      <c r="J52" s="4">
        <f>(H52-G52)*O52</f>
        <v>0.12442440970767521</v>
      </c>
      <c r="K52" s="4">
        <f>(I52-H52)*O52</f>
        <v>0.20833333333333215</v>
      </c>
      <c r="L52">
        <f>_xlfn.RANK.EQ(I52,I$8:I$507,1)</f>
        <v>45</v>
      </c>
      <c r="M52">
        <f>IF(L52=A52,0,1)</f>
        <v>1</v>
      </c>
      <c r="N52">
        <f>IF(G52&lt;B$2,1,0)</f>
        <v>1</v>
      </c>
      <c r="O52">
        <f>IF(I52&lt;B$2,1,0)</f>
        <v>1</v>
      </c>
      <c r="P52">
        <v>45</v>
      </c>
      <c r="Q52" s="8">
        <f>COUNTIF(I$8:I51,"&lt;"&amp;G52)</f>
        <v>43</v>
      </c>
      <c r="R52" s="8">
        <f>COUNTIF(H$8:H51,"&gt;"&amp;G52)</f>
        <v>0</v>
      </c>
      <c r="S52">
        <v>45</v>
      </c>
    </row>
    <row r="53" spans="1:19" x14ac:dyDescent="0.3">
      <c r="A53">
        <v>291</v>
      </c>
      <c r="B53">
        <v>0.74465163121433153</v>
      </c>
      <c r="C53">
        <v>0.18939786980803858</v>
      </c>
      <c r="D53" s="4">
        <f>-LN(B53)/F$3</f>
        <v>0.12284949128087107</v>
      </c>
      <c r="E53" s="4">
        <f>1/F$4</f>
        <v>0.20833333333333334</v>
      </c>
      <c r="F53" s="8">
        <v>3</v>
      </c>
      <c r="G53" s="4">
        <v>18.463219939215705</v>
      </c>
      <c r="H53" s="4">
        <f>IF(G53&gt;MAX(I$8:I52),G53,MAX(I$8:I52))</f>
        <v>18.673128190975842</v>
      </c>
      <c r="I53" s="4">
        <f>+H53+E53</f>
        <v>18.881461524309174</v>
      </c>
      <c r="J53" s="4">
        <f>(H53-G53)*O53</f>
        <v>0.20990825176013672</v>
      </c>
      <c r="K53" s="4">
        <f>(I53-H53)*O53</f>
        <v>0.20833333333333215</v>
      </c>
      <c r="L53">
        <f>_xlfn.RANK.EQ(I53,I$8:I$507,1)</f>
        <v>46</v>
      </c>
      <c r="M53">
        <f>IF(L53=A53,0,1)</f>
        <v>1</v>
      </c>
      <c r="N53">
        <f>IF(G53&lt;B$2,1,0)</f>
        <v>1</v>
      </c>
      <c r="O53">
        <f>IF(I53&lt;B$2,1,0)</f>
        <v>1</v>
      </c>
      <c r="P53">
        <v>46</v>
      </c>
      <c r="Q53" s="8">
        <f>COUNTIF(I$8:I52,"&lt;"&amp;G53)</f>
        <v>43</v>
      </c>
      <c r="R53" s="8">
        <f>COUNTIF(H$8:H52,"&gt;"&amp;G53)</f>
        <v>1</v>
      </c>
      <c r="S53">
        <v>46</v>
      </c>
    </row>
    <row r="54" spans="1:19" x14ac:dyDescent="0.3">
      <c r="A54">
        <v>292</v>
      </c>
      <c r="B54">
        <v>0.72414319284646134</v>
      </c>
      <c r="C54">
        <v>0.41782891323587756</v>
      </c>
      <c r="D54" s="4">
        <f>-LN(B54)/F$3</f>
        <v>0.13448588582402943</v>
      </c>
      <c r="E54" s="4">
        <f>1/F$4</f>
        <v>0.20833333333333334</v>
      </c>
      <c r="F54" s="8">
        <v>3</v>
      </c>
      <c r="G54" s="4">
        <v>18.597705825039736</v>
      </c>
      <c r="H54" s="4">
        <f>IF(G54&gt;MAX(I$8:I53),G54,MAX(I$8:I53))</f>
        <v>18.881461524309174</v>
      </c>
      <c r="I54" s="4">
        <f>+H54+E54</f>
        <v>19.089794857642506</v>
      </c>
      <c r="J54" s="4">
        <f>(H54-G54)*O54</f>
        <v>0.28375569926943811</v>
      </c>
      <c r="K54" s="4">
        <f>(I54-H54)*O54</f>
        <v>0.20833333333333215</v>
      </c>
      <c r="L54">
        <f>_xlfn.RANK.EQ(I54,I$8:I$507,1)</f>
        <v>47</v>
      </c>
      <c r="M54">
        <f>IF(L54=A54,0,1)</f>
        <v>1</v>
      </c>
      <c r="N54">
        <f>IF(G54&lt;B$2,1,0)</f>
        <v>1</v>
      </c>
      <c r="O54">
        <f>IF(I54&lt;B$2,1,0)</f>
        <v>1</v>
      </c>
      <c r="P54">
        <v>47</v>
      </c>
      <c r="Q54" s="8">
        <f>COUNTIF(I$8:I53,"&lt;"&amp;G54)</f>
        <v>44</v>
      </c>
      <c r="R54" s="8">
        <f>COUNTIF(H$8:H53,"&gt;"&amp;G54)</f>
        <v>1</v>
      </c>
      <c r="S54">
        <v>47</v>
      </c>
    </row>
    <row r="55" spans="1:19" x14ac:dyDescent="0.3">
      <c r="A55">
        <v>293</v>
      </c>
      <c r="B55">
        <v>0.74474318674275952</v>
      </c>
      <c r="C55">
        <v>0.12237922299874875</v>
      </c>
      <c r="D55" s="4">
        <f>-LN(B55)/F$3</f>
        <v>0.12279826492177126</v>
      </c>
      <c r="E55" s="4">
        <f>1/F$4</f>
        <v>0.20833333333333334</v>
      </c>
      <c r="F55" s="8">
        <v>3</v>
      </c>
      <c r="G55" s="4">
        <v>18.720504089961508</v>
      </c>
      <c r="H55" s="4">
        <f>IF(G55&gt;MAX(I$8:I54),G55,MAX(I$8:I54))</f>
        <v>19.089794857642506</v>
      </c>
      <c r="I55" s="4">
        <f>+H55+E55</f>
        <v>19.298128190975838</v>
      </c>
      <c r="J55" s="4">
        <f>(H55-G55)*O55</f>
        <v>0.36929076768099733</v>
      </c>
      <c r="K55" s="4">
        <f>(I55-H55)*O55</f>
        <v>0.20833333333333215</v>
      </c>
      <c r="L55">
        <f>_xlfn.RANK.EQ(I55,I$8:I$507,1)</f>
        <v>48</v>
      </c>
      <c r="M55">
        <f>IF(L55=A55,0,1)</f>
        <v>1</v>
      </c>
      <c r="N55">
        <f>IF(G55&lt;B$2,1,0)</f>
        <v>1</v>
      </c>
      <c r="O55">
        <f>IF(I55&lt;B$2,1,0)</f>
        <v>1</v>
      </c>
      <c r="P55">
        <v>48</v>
      </c>
      <c r="Q55" s="8">
        <f>COUNTIF(I$8:I54,"&lt;"&amp;G55)</f>
        <v>45</v>
      </c>
      <c r="R55" s="8">
        <f>COUNTIF(H$8:H54,"&gt;"&amp;G55)</f>
        <v>1</v>
      </c>
      <c r="S55">
        <v>48</v>
      </c>
    </row>
    <row r="56" spans="1:19" x14ac:dyDescent="0.3">
      <c r="A56">
        <v>294</v>
      </c>
      <c r="B56">
        <v>0.4400158696249275</v>
      </c>
      <c r="C56">
        <v>0.80339976195562612</v>
      </c>
      <c r="D56" s="4">
        <f>-LN(B56)/F$3</f>
        <v>0.34206020224619166</v>
      </c>
      <c r="E56" s="4">
        <f>1/F$4</f>
        <v>0.20833333333333334</v>
      </c>
      <c r="F56" s="8">
        <v>3</v>
      </c>
      <c r="G56" s="4">
        <v>19.0625642922077</v>
      </c>
      <c r="H56" s="4">
        <f>IF(G56&gt;MAX(I$8:I55),G56,MAX(I$8:I55))</f>
        <v>19.298128190975838</v>
      </c>
      <c r="I56" s="4">
        <f>+H56+E56</f>
        <v>19.50646152430917</v>
      </c>
      <c r="J56" s="4">
        <f>(H56-G56)*O56</f>
        <v>0.2355638987681381</v>
      </c>
      <c r="K56" s="4">
        <f>(I56-H56)*O56</f>
        <v>0.20833333333333215</v>
      </c>
      <c r="L56">
        <f>_xlfn.RANK.EQ(I56,I$8:I$507,1)</f>
        <v>49</v>
      </c>
      <c r="M56">
        <f>IF(L56=A56,0,1)</f>
        <v>1</v>
      </c>
      <c r="N56">
        <f>IF(G56&lt;B$2,1,0)</f>
        <v>1</v>
      </c>
      <c r="O56">
        <f>IF(I56&lt;B$2,1,0)</f>
        <v>1</v>
      </c>
      <c r="P56">
        <v>49</v>
      </c>
      <c r="Q56" s="8">
        <f>COUNTIF(I$8:I55,"&lt;"&amp;G56)</f>
        <v>46</v>
      </c>
      <c r="R56" s="8">
        <f>COUNTIF(H$8:H55,"&gt;"&amp;G56)</f>
        <v>1</v>
      </c>
      <c r="S56">
        <v>49</v>
      </c>
    </row>
    <row r="57" spans="1:19" x14ac:dyDescent="0.3">
      <c r="A57">
        <v>295</v>
      </c>
      <c r="B57">
        <v>0.68007446516312142</v>
      </c>
      <c r="C57">
        <v>0.98333689382610556</v>
      </c>
      <c r="D57" s="4">
        <f>-LN(B57)/F$3</f>
        <v>0.16064707467278241</v>
      </c>
      <c r="E57" s="4">
        <f>1/F$4</f>
        <v>0.20833333333333334</v>
      </c>
      <c r="F57" s="8">
        <v>3</v>
      </c>
      <c r="G57" s="4">
        <v>19.223211366880481</v>
      </c>
      <c r="H57" s="4">
        <f>IF(G57&gt;MAX(I$8:I56),G57,MAX(I$8:I56))</f>
        <v>19.50646152430917</v>
      </c>
      <c r="I57" s="4">
        <f>+H57+E57</f>
        <v>19.714794857642502</v>
      </c>
      <c r="J57" s="4">
        <f>(H57-G57)*O57</f>
        <v>0.28325015742868942</v>
      </c>
      <c r="K57" s="4">
        <f>(I57-H57)*O57</f>
        <v>0.20833333333333215</v>
      </c>
      <c r="L57">
        <f>_xlfn.RANK.EQ(I57,I$8:I$507,1)</f>
        <v>50</v>
      </c>
      <c r="M57">
        <f>IF(L57=A57,0,1)</f>
        <v>1</v>
      </c>
      <c r="N57">
        <f>IF(G57&lt;B$2,1,0)</f>
        <v>1</v>
      </c>
      <c r="O57">
        <f>IF(I57&lt;B$2,1,0)</f>
        <v>1</v>
      </c>
      <c r="P57">
        <v>50</v>
      </c>
      <c r="Q57" s="8">
        <f>COUNTIF(I$8:I56,"&lt;"&amp;G57)</f>
        <v>47</v>
      </c>
      <c r="R57" s="8">
        <f>COUNTIF(H$8:H56,"&gt;"&amp;G57)</f>
        <v>1</v>
      </c>
      <c r="S57">
        <v>50</v>
      </c>
    </row>
    <row r="58" spans="1:19" x14ac:dyDescent="0.3">
      <c r="A58">
        <v>296</v>
      </c>
      <c r="B58">
        <v>0.69081698049867246</v>
      </c>
      <c r="C58">
        <v>0.45399334696493421</v>
      </c>
      <c r="D58" s="4">
        <f>-LN(B58)/F$3</f>
        <v>0.15411681337207059</v>
      </c>
      <c r="E58" s="4">
        <f>1/F$4</f>
        <v>0.20833333333333334</v>
      </c>
      <c r="F58" s="8">
        <v>3</v>
      </c>
      <c r="G58" s="4">
        <v>19.377328180252551</v>
      </c>
      <c r="H58" s="4">
        <f>IF(G58&gt;MAX(I$8:I57),G58,MAX(I$8:I57))</f>
        <v>19.714794857642502</v>
      </c>
      <c r="I58" s="4">
        <f>+H58+E58</f>
        <v>19.923128190975834</v>
      </c>
      <c r="J58" s="4">
        <f>(H58-G58)*O58</f>
        <v>0.33746667738995129</v>
      </c>
      <c r="K58" s="4">
        <f>(I58-H58)*O58</f>
        <v>0.20833333333333215</v>
      </c>
      <c r="L58">
        <f>_xlfn.RANK.EQ(I58,I$8:I$507,1)</f>
        <v>51</v>
      </c>
      <c r="M58">
        <f>IF(L58=A58,0,1)</f>
        <v>1</v>
      </c>
      <c r="N58">
        <f>IF(G58&lt;B$2,1,0)</f>
        <v>1</v>
      </c>
      <c r="O58">
        <f>IF(I58&lt;B$2,1,0)</f>
        <v>1</v>
      </c>
      <c r="P58">
        <v>51</v>
      </c>
      <c r="Q58" s="8">
        <f>COUNTIF(I$8:I57,"&lt;"&amp;G58)</f>
        <v>48</v>
      </c>
      <c r="R58" s="8">
        <f>COUNTIF(H$8:H57,"&gt;"&amp;G58)</f>
        <v>1</v>
      </c>
      <c r="S58">
        <v>51</v>
      </c>
    </row>
    <row r="59" spans="1:19" x14ac:dyDescent="0.3">
      <c r="A59">
        <v>297</v>
      </c>
      <c r="B59">
        <v>0.84066286202581864</v>
      </c>
      <c r="C59">
        <v>0.47315897091586046</v>
      </c>
      <c r="D59" s="4">
        <f>-LN(B59)/F$3</f>
        <v>7.23185736992112E-2</v>
      </c>
      <c r="E59" s="4">
        <f>1/F$4</f>
        <v>0.20833333333333334</v>
      </c>
      <c r="F59" s="8">
        <v>3</v>
      </c>
      <c r="G59" s="4">
        <v>19.449646753951761</v>
      </c>
      <c r="H59" s="4">
        <f>IF(G59&gt;MAX(I$8:I58),G59,MAX(I$8:I58))</f>
        <v>19.923128190975834</v>
      </c>
      <c r="I59" s="4">
        <f>+H59+E59</f>
        <v>20.131461524309167</v>
      </c>
      <c r="J59" s="4">
        <f>(H59-G59)*O59</f>
        <v>0.47348143702407341</v>
      </c>
      <c r="K59" s="4">
        <f>(I59-H59)*O59</f>
        <v>0.20833333333333215</v>
      </c>
      <c r="L59">
        <f>_xlfn.RANK.EQ(I59,I$8:I$507,1)</f>
        <v>52</v>
      </c>
      <c r="M59">
        <f>IF(L59=A59,0,1)</f>
        <v>1</v>
      </c>
      <c r="N59">
        <f>IF(G59&lt;B$2,1,0)</f>
        <v>1</v>
      </c>
      <c r="O59">
        <f>IF(I59&lt;B$2,1,0)</f>
        <v>1</v>
      </c>
      <c r="P59">
        <v>52</v>
      </c>
      <c r="Q59" s="8">
        <f>COUNTIF(I$8:I58,"&lt;"&amp;G59)</f>
        <v>48</v>
      </c>
      <c r="R59" s="8">
        <f>COUNTIF(H$8:H58,"&gt;"&amp;G59)</f>
        <v>2</v>
      </c>
      <c r="S59">
        <v>52</v>
      </c>
    </row>
    <row r="60" spans="1:19" x14ac:dyDescent="0.3">
      <c r="A60">
        <v>298</v>
      </c>
      <c r="B60">
        <v>0.22132023071993165</v>
      </c>
      <c r="C60">
        <v>0.2349009674367504</v>
      </c>
      <c r="D60" s="4">
        <f>-LN(B60)/F$3</f>
        <v>0.62839359103360093</v>
      </c>
      <c r="E60" s="4">
        <f>1/F$4</f>
        <v>0.20833333333333334</v>
      </c>
      <c r="F60" s="8">
        <v>3</v>
      </c>
      <c r="G60" s="4">
        <v>20.078040344985361</v>
      </c>
      <c r="H60" s="4">
        <f>IF(G60&gt;MAX(I$8:I59),G60,MAX(I$8:I59))</f>
        <v>20.131461524309167</v>
      </c>
      <c r="I60" s="4">
        <f>+H60+E60</f>
        <v>20.339794857642499</v>
      </c>
      <c r="J60" s="4">
        <f>(H60-G60)*O60</f>
        <v>5.3421179323805745E-2</v>
      </c>
      <c r="K60" s="4">
        <f>(I60-H60)*O60</f>
        <v>0.20833333333333215</v>
      </c>
      <c r="L60">
        <f>_xlfn.RANK.EQ(I60,I$8:I$507,1)</f>
        <v>53</v>
      </c>
      <c r="M60">
        <f>IF(L60=A60,0,1)</f>
        <v>1</v>
      </c>
      <c r="N60">
        <f>IF(G60&lt;B$2,1,0)</f>
        <v>1</v>
      </c>
      <c r="O60">
        <f>IF(I60&lt;B$2,1,0)</f>
        <v>1</v>
      </c>
      <c r="P60">
        <v>53</v>
      </c>
      <c r="Q60" s="8">
        <f>COUNTIF(I$8:I59,"&lt;"&amp;G60)</f>
        <v>51</v>
      </c>
      <c r="R60" s="8">
        <f>COUNTIF(H$8:H59,"&gt;"&amp;G60)</f>
        <v>0</v>
      </c>
      <c r="S60">
        <v>53</v>
      </c>
    </row>
    <row r="61" spans="1:19" x14ac:dyDescent="0.3">
      <c r="A61">
        <v>299</v>
      </c>
      <c r="B61">
        <v>0.9591967528305918</v>
      </c>
      <c r="C61">
        <v>0.65346232490005185</v>
      </c>
      <c r="D61" s="4">
        <f>-LN(B61)/F$3</f>
        <v>1.7357941901571063E-2</v>
      </c>
      <c r="E61" s="4">
        <f>1/F$4</f>
        <v>0.20833333333333334</v>
      </c>
      <c r="F61" s="8">
        <v>3</v>
      </c>
      <c r="G61" s="4">
        <v>20.095398286886933</v>
      </c>
      <c r="H61" s="4">
        <f>IF(G61&gt;MAX(I$8:I60),G61,MAX(I$8:I60))</f>
        <v>20.339794857642499</v>
      </c>
      <c r="I61" s="4">
        <f>+H61+E61</f>
        <v>20.548128190975831</v>
      </c>
      <c r="J61" s="4">
        <f>(H61-G61)*O61</f>
        <v>0.24439657075556553</v>
      </c>
      <c r="K61" s="4">
        <f>(I61-H61)*O61</f>
        <v>0.20833333333333215</v>
      </c>
      <c r="L61">
        <f>_xlfn.RANK.EQ(I61,I$8:I$507,1)</f>
        <v>54</v>
      </c>
      <c r="M61">
        <f>IF(L61=A61,0,1)</f>
        <v>1</v>
      </c>
      <c r="N61">
        <f>IF(G61&lt;B$2,1,0)</f>
        <v>1</v>
      </c>
      <c r="O61">
        <f>IF(I61&lt;B$2,1,0)</f>
        <v>1</v>
      </c>
      <c r="P61">
        <v>54</v>
      </c>
      <c r="Q61" s="8">
        <f>COUNTIF(I$8:I60,"&lt;"&amp;G61)</f>
        <v>51</v>
      </c>
      <c r="R61" s="8">
        <f>COUNTIF(H$8:H60,"&gt;"&amp;G61)</f>
        <v>1</v>
      </c>
      <c r="S61">
        <v>54</v>
      </c>
    </row>
    <row r="62" spans="1:19" x14ac:dyDescent="0.3">
      <c r="A62">
        <v>300</v>
      </c>
      <c r="B62">
        <v>0.49415570543534654</v>
      </c>
      <c r="C62">
        <v>0.30143131809442425</v>
      </c>
      <c r="D62" s="4">
        <f>-LN(B62)/F$3</f>
        <v>0.29371025761174663</v>
      </c>
      <c r="E62" s="4">
        <f>1/F$4</f>
        <v>0.20833333333333334</v>
      </c>
      <c r="F62" s="8">
        <v>3</v>
      </c>
      <c r="G62" s="4">
        <v>20.389108544498679</v>
      </c>
      <c r="H62" s="4">
        <f>IF(G62&gt;MAX(I$8:I61),G62,MAX(I$8:I61))</f>
        <v>20.548128190975831</v>
      </c>
      <c r="I62" s="4">
        <f>+H62+E62</f>
        <v>20.756461524309163</v>
      </c>
      <c r="J62" s="4">
        <f>(H62-G62)*O62</f>
        <v>0.15901964647715161</v>
      </c>
      <c r="K62" s="4">
        <f>(I62-H62)*O62</f>
        <v>0.20833333333333215</v>
      </c>
      <c r="L62">
        <f>_xlfn.RANK.EQ(I62,I$8:I$507,1)</f>
        <v>55</v>
      </c>
      <c r="M62">
        <f>IF(L62=A62,0,1)</f>
        <v>1</v>
      </c>
      <c r="N62">
        <f>IF(G62&lt;B$2,1,0)</f>
        <v>1</v>
      </c>
      <c r="O62">
        <f>IF(I62&lt;B$2,1,0)</f>
        <v>1</v>
      </c>
      <c r="P62">
        <v>55</v>
      </c>
      <c r="Q62" s="8">
        <f>COUNTIF(I$8:I61,"&lt;"&amp;G62)</f>
        <v>53</v>
      </c>
      <c r="R62" s="8">
        <f>COUNTIF(H$8:H61,"&gt;"&amp;G62)</f>
        <v>0</v>
      </c>
      <c r="S62">
        <v>55</v>
      </c>
    </row>
    <row r="63" spans="1:19" x14ac:dyDescent="0.3">
      <c r="A63">
        <v>301</v>
      </c>
      <c r="B63">
        <v>0.97924741355632194</v>
      </c>
      <c r="C63">
        <v>0.10126041444135868</v>
      </c>
      <c r="D63" s="4">
        <f>-LN(B63)/F$3</f>
        <v>8.7378948705382833E-3</v>
      </c>
      <c r="E63" s="4">
        <f>1/F$4</f>
        <v>0.20833333333333334</v>
      </c>
      <c r="F63" s="8">
        <v>3</v>
      </c>
      <c r="G63" s="4">
        <v>20.397846439369218</v>
      </c>
      <c r="H63" s="4">
        <f>IF(G63&gt;MAX(I$8:I62),G63,MAX(I$8:I62))</f>
        <v>20.756461524309163</v>
      </c>
      <c r="I63" s="4">
        <f>+H63+E63</f>
        <v>20.964794857642495</v>
      </c>
      <c r="J63" s="4">
        <f>(H63-G63)*O63</f>
        <v>0.35861508493994521</v>
      </c>
      <c r="K63" s="4">
        <f>(I63-H63)*O63</f>
        <v>0.20833333333333215</v>
      </c>
      <c r="L63">
        <f>_xlfn.RANK.EQ(I63,I$8:I$507,1)</f>
        <v>56</v>
      </c>
      <c r="M63">
        <f>IF(L63=A63,0,1)</f>
        <v>1</v>
      </c>
      <c r="N63">
        <f>IF(G63&lt;B$2,1,0)</f>
        <v>1</v>
      </c>
      <c r="O63">
        <f>IF(I63&lt;B$2,1,0)</f>
        <v>1</v>
      </c>
      <c r="P63">
        <v>56</v>
      </c>
      <c r="Q63" s="8">
        <f>COUNTIF(I$8:I62,"&lt;"&amp;G63)</f>
        <v>53</v>
      </c>
      <c r="R63" s="8">
        <f>COUNTIF(H$8:H62,"&gt;"&amp;G63)</f>
        <v>1</v>
      </c>
      <c r="S63">
        <v>56</v>
      </c>
    </row>
    <row r="64" spans="1:19" x14ac:dyDescent="0.3">
      <c r="A64">
        <v>302</v>
      </c>
      <c r="B64">
        <v>0.74755088961455118</v>
      </c>
      <c r="C64">
        <v>0.60658589434492016</v>
      </c>
      <c r="D64" s="4">
        <f>-LN(B64)/F$3</f>
        <v>0.12123037345112865</v>
      </c>
      <c r="E64" s="4">
        <f>1/F$4</f>
        <v>0.20833333333333334</v>
      </c>
      <c r="F64" s="8">
        <v>3</v>
      </c>
      <c r="G64" s="4">
        <v>20.519076812820348</v>
      </c>
      <c r="H64" s="4">
        <f>IF(G64&gt;MAX(I$8:I63),G64,MAX(I$8:I63))</f>
        <v>20.964794857642495</v>
      </c>
      <c r="I64" s="4">
        <f>+H64+E64</f>
        <v>21.173128190975827</v>
      </c>
      <c r="J64" s="4">
        <f>(H64-G64)*O64</f>
        <v>0.44571804482214716</v>
      </c>
      <c r="K64" s="4">
        <f>(I64-H64)*O64</f>
        <v>0.20833333333333215</v>
      </c>
      <c r="L64">
        <f>_xlfn.RANK.EQ(I64,I$8:I$507,1)</f>
        <v>57</v>
      </c>
      <c r="M64">
        <f>IF(L64=A64,0,1)</f>
        <v>1</v>
      </c>
      <c r="N64">
        <f>IF(G64&lt;B$2,1,0)</f>
        <v>1</v>
      </c>
      <c r="O64">
        <f>IF(I64&lt;B$2,1,0)</f>
        <v>1</v>
      </c>
      <c r="P64">
        <v>57</v>
      </c>
      <c r="Q64" s="8">
        <f>COUNTIF(I$8:I63,"&lt;"&amp;G64)</f>
        <v>53</v>
      </c>
      <c r="R64" s="8">
        <f>COUNTIF(H$8:H63,"&gt;"&amp;G64)</f>
        <v>2</v>
      </c>
      <c r="S64">
        <v>57</v>
      </c>
    </row>
    <row r="65" spans="1:19" x14ac:dyDescent="0.3">
      <c r="A65">
        <v>4</v>
      </c>
      <c r="B65">
        <v>0.3881954405346843</v>
      </c>
      <c r="C65">
        <v>0.66725669118320263</v>
      </c>
      <c r="D65" s="4">
        <f>-LN(B65)/B$3</f>
        <v>3.9426931394219613</v>
      </c>
      <c r="E65" s="4">
        <f>1/F$4</f>
        <v>0.20833333333333334</v>
      </c>
      <c r="F65" s="8">
        <v>1</v>
      </c>
      <c r="G65" s="4">
        <v>20.969675170619581</v>
      </c>
      <c r="H65" s="4">
        <f>IF(G65&gt;MAX(I$8:I64),G65,MAX(I$8:I64))</f>
        <v>21.173128190975827</v>
      </c>
      <c r="I65" s="4">
        <f>+H65+E65</f>
        <v>21.381461524309159</v>
      </c>
      <c r="J65" s="4">
        <f>(H65-G65)*O65</f>
        <v>0.20345302035624613</v>
      </c>
      <c r="K65" s="4">
        <f>(I65-H65)*O65</f>
        <v>0.20833333333333215</v>
      </c>
      <c r="L65">
        <f>_xlfn.RANK.EQ(I65,I$8:I$507,1)</f>
        <v>58</v>
      </c>
      <c r="M65">
        <f>IF(L65=A65,0,1)</f>
        <v>1</v>
      </c>
      <c r="N65">
        <f>IF(G65&lt;B$2,1,0)</f>
        <v>1</v>
      </c>
      <c r="O65">
        <f>IF(I65&lt;B$2,1,0)</f>
        <v>1</v>
      </c>
      <c r="P65">
        <v>60</v>
      </c>
      <c r="Q65" s="8">
        <f>COUNTIF(I$8:I64,"&lt;"&amp;G65)</f>
        <v>56</v>
      </c>
      <c r="R65" s="8">
        <f>COUNTIF(H$8:H64,"&gt;"&amp;G65)</f>
        <v>0</v>
      </c>
      <c r="S65">
        <v>58</v>
      </c>
    </row>
    <row r="66" spans="1:19" x14ac:dyDescent="0.3">
      <c r="A66">
        <v>303</v>
      </c>
      <c r="B66">
        <v>0.79100924710837117</v>
      </c>
      <c r="C66">
        <v>0.46769615771965695</v>
      </c>
      <c r="D66" s="4">
        <f>-LN(B66)/F$3</f>
        <v>9.7685675366801422E-2</v>
      </c>
      <c r="E66" s="4">
        <f>1/F$4</f>
        <v>0.20833333333333334</v>
      </c>
      <c r="F66" s="8">
        <v>3</v>
      </c>
      <c r="G66" s="4">
        <v>20.616762488187149</v>
      </c>
      <c r="H66" s="4">
        <f>IF(G66&gt;MAX(I$8:I65),G66,MAX(I$8:I65))</f>
        <v>21.381461524309159</v>
      </c>
      <c r="I66" s="4">
        <f>+H66+E66</f>
        <v>21.589794857642492</v>
      </c>
      <c r="J66" s="4">
        <f>(H66-G66)*O66</f>
        <v>0.76469903612201051</v>
      </c>
      <c r="K66" s="4">
        <f>(I66-H66)*O66</f>
        <v>0.20833333333333215</v>
      </c>
      <c r="L66">
        <f>_xlfn.RANK.EQ(I66,I$8:I$507,1)</f>
        <v>59</v>
      </c>
      <c r="M66">
        <f>IF(L66=A66,0,1)</f>
        <v>1</v>
      </c>
      <c r="N66">
        <f>IF(G66&lt;B$2,1,0)</f>
        <v>1</v>
      </c>
      <c r="O66">
        <f>IF(I66&lt;B$2,1,0)</f>
        <v>1</v>
      </c>
      <c r="P66">
        <v>58</v>
      </c>
      <c r="Q66" s="8">
        <f>COUNTIF(I$8:I65,"&lt;"&amp;G66)</f>
        <v>54</v>
      </c>
      <c r="R66" s="8">
        <f>COUNTIF(H$8:H65,"&gt;"&amp;G66)</f>
        <v>3</v>
      </c>
      <c r="S66">
        <v>58</v>
      </c>
    </row>
    <row r="67" spans="1:19" x14ac:dyDescent="0.3">
      <c r="A67">
        <v>59</v>
      </c>
      <c r="B67">
        <v>0.15201269569994202</v>
      </c>
      <c r="C67">
        <v>0.1424298837244789</v>
      </c>
      <c r="D67" s="4">
        <f>-LN(B67)/D$3</f>
        <v>2.6163767184473619</v>
      </c>
      <c r="E67" s="4">
        <f>1/F$4</f>
        <v>0.20833333333333334</v>
      </c>
      <c r="F67" s="8">
        <v>2</v>
      </c>
      <c r="G67" s="4">
        <v>20.87283824275654</v>
      </c>
      <c r="H67" s="4">
        <f>IF(G67&gt;MAX(I$8:I66),G67,MAX(I$8:I66))</f>
        <v>21.589794857642492</v>
      </c>
      <c r="I67" s="4">
        <f>+H67+E67</f>
        <v>21.798128190975824</v>
      </c>
      <c r="J67" s="4">
        <f>(H67-G67)*O67</f>
        <v>0.71695661488595164</v>
      </c>
      <c r="K67" s="4">
        <f>(I67-H67)*O67</f>
        <v>0.20833333333333215</v>
      </c>
      <c r="L67">
        <f>_xlfn.RANK.EQ(I67,I$8:I$507,1)</f>
        <v>60</v>
      </c>
      <c r="M67">
        <f>IF(L67=A67,0,1)</f>
        <v>1</v>
      </c>
      <c r="N67">
        <f>IF(G67&lt;B$2,1,0)</f>
        <v>1</v>
      </c>
      <c r="O67">
        <f>IF(I67&lt;B$2,1,0)</f>
        <v>1</v>
      </c>
      <c r="P67">
        <v>59</v>
      </c>
      <c r="Q67" s="8">
        <f>COUNTIF(I$8:I66,"&lt;"&amp;G67)</f>
        <v>55</v>
      </c>
      <c r="R67" s="8">
        <f>COUNTIF(H$8:H66,"&gt;"&amp;G67)</f>
        <v>3</v>
      </c>
      <c r="S67">
        <v>59</v>
      </c>
    </row>
    <row r="68" spans="1:19" x14ac:dyDescent="0.3">
      <c r="A68">
        <v>60</v>
      </c>
      <c r="B68">
        <v>0.73561815240943629</v>
      </c>
      <c r="C68">
        <v>0.40333262123477892</v>
      </c>
      <c r="D68" s="4">
        <f>-LN(B68)/D$3</f>
        <v>0.42645015214617604</v>
      </c>
      <c r="E68" s="4">
        <f>1/F$4</f>
        <v>0.20833333333333334</v>
      </c>
      <c r="F68" s="8">
        <v>2</v>
      </c>
      <c r="G68" s="4">
        <v>21.299288394902717</v>
      </c>
      <c r="H68" s="4">
        <f>IF(G68&gt;MAX(I$8:I67),G68,MAX(I$8:I67))</f>
        <v>21.798128190975824</v>
      </c>
      <c r="I68" s="4">
        <f>+H68+E68</f>
        <v>22.006461524309156</v>
      </c>
      <c r="J68" s="4">
        <f>(H68-G68)*O68</f>
        <v>0.49883979607310636</v>
      </c>
      <c r="K68" s="4">
        <f>(I68-H68)*O68</f>
        <v>0.20833333333333215</v>
      </c>
      <c r="L68">
        <f>_xlfn.RANK.EQ(I68,I$8:I$507,1)</f>
        <v>61</v>
      </c>
      <c r="M68">
        <f>IF(L68=A68,0,1)</f>
        <v>1</v>
      </c>
      <c r="N68">
        <f>IF(G68&lt;B$2,1,0)</f>
        <v>1</v>
      </c>
      <c r="O68">
        <f>IF(I68&lt;B$2,1,0)</f>
        <v>1</v>
      </c>
      <c r="P68">
        <v>61</v>
      </c>
      <c r="Q68" s="8">
        <f>COUNTIF(I$8:I67,"&lt;"&amp;G68)</f>
        <v>57</v>
      </c>
      <c r="R68" s="8">
        <f>COUNTIF(H$8:H67,"&gt;"&amp;G68)</f>
        <v>2</v>
      </c>
      <c r="S68">
        <v>61</v>
      </c>
    </row>
    <row r="69" spans="1:19" x14ac:dyDescent="0.3">
      <c r="A69">
        <v>5</v>
      </c>
      <c r="B69">
        <v>0.78221991637928401</v>
      </c>
      <c r="C69">
        <v>0.81255531479842524</v>
      </c>
      <c r="D69" s="4">
        <f>-LN(B69)/B$3</f>
        <v>1.0234139790882817</v>
      </c>
      <c r="E69" s="4">
        <f>1/F$4</f>
        <v>0.20833333333333334</v>
      </c>
      <c r="F69" s="8">
        <v>1</v>
      </c>
      <c r="G69" s="4">
        <v>21.993089149707863</v>
      </c>
      <c r="H69" s="4">
        <f>IF(G69&gt;MAX(I$8:I68),G69,MAX(I$8:I68))</f>
        <v>22.006461524309156</v>
      </c>
      <c r="I69" s="4">
        <f>+H69+E69</f>
        <v>22.214794857642488</v>
      </c>
      <c r="J69" s="4">
        <f>(H69-G69)*O69</f>
        <v>1.3372374601292591E-2</v>
      </c>
      <c r="K69" s="4">
        <f>(I69-H69)*O69</f>
        <v>0.20833333333333215</v>
      </c>
      <c r="L69">
        <f>_xlfn.RANK.EQ(I69,I$8:I$507,1)</f>
        <v>62</v>
      </c>
      <c r="M69">
        <f>IF(L69=A69,0,1)</f>
        <v>1</v>
      </c>
      <c r="N69">
        <f>IF(G69&lt;B$2,1,0)</f>
        <v>1</v>
      </c>
      <c r="O69">
        <f>IF(I69&lt;B$2,1,0)</f>
        <v>1</v>
      </c>
      <c r="P69">
        <v>63</v>
      </c>
      <c r="Q69" s="8">
        <f>COUNTIF(I$8:I68,"&lt;"&amp;G69)</f>
        <v>60</v>
      </c>
      <c r="R69" s="8">
        <f>COUNTIF(H$8:H68,"&gt;"&amp;G69)</f>
        <v>0</v>
      </c>
      <c r="S69">
        <v>62</v>
      </c>
    </row>
    <row r="70" spans="1:19" x14ac:dyDescent="0.3">
      <c r="A70">
        <v>304</v>
      </c>
      <c r="B70">
        <v>5.8442945646534621E-2</v>
      </c>
      <c r="C70">
        <v>0.97933896908474993</v>
      </c>
      <c r="D70" s="4">
        <f>-LN(B70)/F$3</f>
        <v>1.183210120308599</v>
      </c>
      <c r="E70" s="4">
        <f>1/F$4</f>
        <v>0.20833333333333334</v>
      </c>
      <c r="F70" s="8">
        <v>3</v>
      </c>
      <c r="G70" s="4">
        <v>21.799972608495747</v>
      </c>
      <c r="H70" s="4">
        <f>IF(G70&gt;MAX(I$8:I69),G70,MAX(I$8:I69))</f>
        <v>22.214794857642488</v>
      </c>
      <c r="I70" s="4">
        <f>+H70+E70</f>
        <v>22.42312819097582</v>
      </c>
      <c r="J70" s="4">
        <f>(H70-G70)*O70</f>
        <v>0.41482224914674148</v>
      </c>
      <c r="K70" s="4">
        <f>(I70-H70)*O70</f>
        <v>0.20833333333333215</v>
      </c>
      <c r="L70">
        <f>_xlfn.RANK.EQ(I70,I$8:I$507,1)</f>
        <v>63</v>
      </c>
      <c r="M70">
        <f>IF(L70=A70,0,1)</f>
        <v>1</v>
      </c>
      <c r="N70">
        <f>IF(G70&lt;B$2,1,0)</f>
        <v>1</v>
      </c>
      <c r="O70">
        <f>IF(I70&lt;B$2,1,0)</f>
        <v>1</v>
      </c>
      <c r="P70">
        <v>62</v>
      </c>
      <c r="Q70" s="8">
        <f>COUNTIF(I$8:I69,"&lt;"&amp;G70)</f>
        <v>60</v>
      </c>
      <c r="R70" s="8">
        <f>COUNTIF(H$8:H69,"&gt;"&amp;G70)</f>
        <v>1</v>
      </c>
      <c r="S70">
        <v>62</v>
      </c>
    </row>
    <row r="71" spans="1:19" x14ac:dyDescent="0.3">
      <c r="A71">
        <v>305</v>
      </c>
      <c r="B71">
        <v>0.23386333811456647</v>
      </c>
      <c r="C71">
        <v>0.98123111667226171</v>
      </c>
      <c r="D71" s="4">
        <f>-LN(B71)/F$3</f>
        <v>0.60542431641040828</v>
      </c>
      <c r="E71" s="4">
        <f>1/F$4</f>
        <v>0.20833333333333334</v>
      </c>
      <c r="F71" s="8">
        <v>3</v>
      </c>
      <c r="G71" s="4">
        <v>22.405396924906157</v>
      </c>
      <c r="H71" s="4">
        <f>IF(G71&gt;MAX(I$8:I70),G71,MAX(I$8:I70))</f>
        <v>22.42312819097582</v>
      </c>
      <c r="I71" s="4">
        <f>+H71+E71</f>
        <v>22.631461524309152</v>
      </c>
      <c r="J71" s="4">
        <f>(H71-G71)*O71</f>
        <v>1.7731266069663576E-2</v>
      </c>
      <c r="K71" s="4">
        <f>(I71-H71)*O71</f>
        <v>0.20833333333333215</v>
      </c>
      <c r="L71">
        <f>_xlfn.RANK.EQ(I71,I$8:I$507,1)</f>
        <v>64</v>
      </c>
      <c r="M71">
        <f>IF(L71=A71,0,1)</f>
        <v>1</v>
      </c>
      <c r="N71">
        <f>IF(G71&lt;B$2,1,0)</f>
        <v>1</v>
      </c>
      <c r="O71">
        <f>IF(I71&lt;B$2,1,0)</f>
        <v>1</v>
      </c>
      <c r="P71">
        <v>64</v>
      </c>
      <c r="Q71" s="8">
        <f>COUNTIF(I$8:I70,"&lt;"&amp;G71)</f>
        <v>62</v>
      </c>
      <c r="R71" s="8">
        <f>COUNTIF(H$8:H70,"&gt;"&amp;G71)</f>
        <v>0</v>
      </c>
      <c r="S71">
        <v>64</v>
      </c>
    </row>
    <row r="72" spans="1:19" x14ac:dyDescent="0.3">
      <c r="A72">
        <v>306</v>
      </c>
      <c r="B72">
        <v>0.76000244148075813</v>
      </c>
      <c r="C72">
        <v>0.39979247413556324</v>
      </c>
      <c r="D72" s="4">
        <f>-LN(B72)/F$3</f>
        <v>0.11434734718009938</v>
      </c>
      <c r="E72" s="4">
        <f>1/F$4</f>
        <v>0.20833333333333334</v>
      </c>
      <c r="F72" s="8">
        <v>3</v>
      </c>
      <c r="G72" s="4">
        <v>22.519744272086257</v>
      </c>
      <c r="H72" s="4">
        <f>IF(G72&gt;MAX(I$8:I71),G72,MAX(I$8:I71))</f>
        <v>22.631461524309152</v>
      </c>
      <c r="I72" s="4">
        <f>+H72+E72</f>
        <v>22.839794857642485</v>
      </c>
      <c r="J72" s="4">
        <f>(H72-G72)*O72</f>
        <v>0.11171725222289552</v>
      </c>
      <c r="K72" s="4">
        <f>(I72-H72)*O72</f>
        <v>0.20833333333333215</v>
      </c>
      <c r="L72">
        <f>_xlfn.RANK.EQ(I72,I$8:I$507,1)</f>
        <v>65</v>
      </c>
      <c r="M72">
        <f>IF(L72=A72,0,1)</f>
        <v>1</v>
      </c>
      <c r="N72">
        <f>IF(G72&lt;B$2,1,0)</f>
        <v>1</v>
      </c>
      <c r="O72">
        <f>IF(I72&lt;B$2,1,0)</f>
        <v>1</v>
      </c>
      <c r="P72">
        <v>65</v>
      </c>
      <c r="Q72" s="8">
        <f>COUNTIF(I$8:I71,"&lt;"&amp;G72)</f>
        <v>63</v>
      </c>
      <c r="R72" s="8">
        <f>COUNTIF(H$8:H71,"&gt;"&amp;G72)</f>
        <v>0</v>
      </c>
      <c r="S72">
        <v>65</v>
      </c>
    </row>
    <row r="73" spans="1:19" x14ac:dyDescent="0.3">
      <c r="A73">
        <v>307</v>
      </c>
      <c r="B73">
        <v>0.5671254615924558</v>
      </c>
      <c r="C73">
        <v>0.26734214300973541</v>
      </c>
      <c r="D73" s="4">
        <f>-LN(B73)/F$3</f>
        <v>0.23632280295072219</v>
      </c>
      <c r="E73" s="4">
        <f>1/F$4</f>
        <v>0.20833333333333334</v>
      </c>
      <c r="F73" s="8">
        <v>3</v>
      </c>
      <c r="G73" s="4">
        <v>22.756067075036977</v>
      </c>
      <c r="H73" s="4">
        <f>IF(G73&gt;MAX(I$8:I72),G73,MAX(I$8:I72))</f>
        <v>22.839794857642485</v>
      </c>
      <c r="I73" s="4">
        <f>+H73+E73</f>
        <v>23.048128190975817</v>
      </c>
      <c r="J73" s="4">
        <f>(H73-G73)*O73</f>
        <v>8.3727782605507173E-2</v>
      </c>
      <c r="K73" s="4">
        <f>(I73-H73)*O73</f>
        <v>0.20833333333333215</v>
      </c>
      <c r="L73">
        <f>_xlfn.RANK.EQ(I73,I$8:I$507,1)</f>
        <v>66</v>
      </c>
      <c r="M73">
        <f>IF(L73=A73,0,1)</f>
        <v>1</v>
      </c>
      <c r="N73">
        <f>IF(G73&lt;B$2,1,0)</f>
        <v>1</v>
      </c>
      <c r="O73">
        <f>IF(I73&lt;B$2,1,0)</f>
        <v>1</v>
      </c>
      <c r="P73">
        <v>66</v>
      </c>
      <c r="Q73" s="8">
        <f>COUNTIF(I$8:I72,"&lt;"&amp;G73)</f>
        <v>64</v>
      </c>
      <c r="R73" s="8">
        <f>COUNTIF(H$8:H72,"&gt;"&amp;G73)</f>
        <v>0</v>
      </c>
      <c r="S73">
        <v>66</v>
      </c>
    </row>
    <row r="74" spans="1:19" x14ac:dyDescent="0.3">
      <c r="A74">
        <v>308</v>
      </c>
      <c r="B74">
        <v>0.86184270760216075</v>
      </c>
      <c r="C74">
        <v>0.60673848689230014</v>
      </c>
      <c r="D74" s="4">
        <f>-LN(B74)/F$3</f>
        <v>6.1951041145085615E-2</v>
      </c>
      <c r="E74" s="4">
        <f>1/F$4</f>
        <v>0.20833333333333334</v>
      </c>
      <c r="F74" s="8">
        <v>3</v>
      </c>
      <c r="G74" s="4">
        <v>22.818018116182063</v>
      </c>
      <c r="H74" s="4">
        <f>IF(G74&gt;MAX(I$8:I73),G74,MAX(I$8:I73))</f>
        <v>23.048128190975817</v>
      </c>
      <c r="I74" s="4">
        <f>+H74+E74</f>
        <v>23.256461524309149</v>
      </c>
      <c r="J74" s="4">
        <f>(H74-G74)*O74</f>
        <v>0.23011007479375323</v>
      </c>
      <c r="K74" s="4">
        <f>(I74-H74)*O74</f>
        <v>0.20833333333333215</v>
      </c>
      <c r="L74">
        <f>_xlfn.RANK.EQ(I74,I$8:I$507,1)</f>
        <v>67</v>
      </c>
      <c r="M74">
        <f>IF(L74=A74,0,1)</f>
        <v>1</v>
      </c>
      <c r="N74">
        <f>IF(G74&lt;B$2,1,0)</f>
        <v>1</v>
      </c>
      <c r="O74">
        <f>IF(I74&lt;B$2,1,0)</f>
        <v>1</v>
      </c>
      <c r="P74">
        <v>67</v>
      </c>
      <c r="Q74" s="8">
        <f>COUNTIF(I$8:I73,"&lt;"&amp;G74)</f>
        <v>64</v>
      </c>
      <c r="R74" s="8">
        <f>COUNTIF(H$8:H73,"&gt;"&amp;G74)</f>
        <v>1</v>
      </c>
      <c r="S74">
        <v>67</v>
      </c>
    </row>
    <row r="75" spans="1:19" x14ac:dyDescent="0.3">
      <c r="A75">
        <v>309</v>
      </c>
      <c r="B75">
        <v>0.71187475203711048</v>
      </c>
      <c r="C75">
        <v>0.32642597735526596</v>
      </c>
      <c r="D75" s="4">
        <f>-LN(B75)/F$3</f>
        <v>0.1416055387934953</v>
      </c>
      <c r="E75" s="4">
        <f>1/F$4</f>
        <v>0.20833333333333334</v>
      </c>
      <c r="F75" s="8">
        <v>3</v>
      </c>
      <c r="G75" s="4">
        <v>22.959623654975559</v>
      </c>
      <c r="H75" s="4">
        <f>IF(G75&gt;MAX(I$8:I74),G75,MAX(I$8:I74))</f>
        <v>23.256461524309149</v>
      </c>
      <c r="I75" s="4">
        <f>+H75+E75</f>
        <v>23.464794857642481</v>
      </c>
      <c r="J75" s="4">
        <f>(H75-G75)*O75</f>
        <v>0.29683786933359002</v>
      </c>
      <c r="K75" s="4">
        <f>(I75-H75)*O75</f>
        <v>0.20833333333333215</v>
      </c>
      <c r="L75">
        <f>_xlfn.RANK.EQ(I75,I$8:I$507,1)</f>
        <v>68</v>
      </c>
      <c r="M75">
        <f>IF(L75=A75,0,1)</f>
        <v>1</v>
      </c>
      <c r="N75">
        <f>IF(G75&lt;B$2,1,0)</f>
        <v>1</v>
      </c>
      <c r="O75">
        <f>IF(I75&lt;B$2,1,0)</f>
        <v>1</v>
      </c>
      <c r="P75">
        <v>68</v>
      </c>
      <c r="Q75" s="8">
        <f>COUNTIF(I$8:I74,"&lt;"&amp;G75)</f>
        <v>65</v>
      </c>
      <c r="R75" s="8">
        <f>COUNTIF(H$8:H74,"&gt;"&amp;G75)</f>
        <v>1</v>
      </c>
      <c r="S75">
        <v>68</v>
      </c>
    </row>
    <row r="76" spans="1:19" x14ac:dyDescent="0.3">
      <c r="A76">
        <v>310</v>
      </c>
      <c r="B76">
        <v>0.81225012970366528</v>
      </c>
      <c r="C76">
        <v>0.76180303353984191</v>
      </c>
      <c r="D76" s="4">
        <f>-LN(B76)/F$3</f>
        <v>8.6644560311885874E-2</v>
      </c>
      <c r="E76" s="4">
        <f>1/F$4</f>
        <v>0.20833333333333334</v>
      </c>
      <c r="F76" s="8">
        <v>3</v>
      </c>
      <c r="G76" s="4">
        <v>23.046268215287444</v>
      </c>
      <c r="H76" s="4">
        <f>IF(G76&gt;MAX(I$8:I75),G76,MAX(I$8:I75))</f>
        <v>23.464794857642481</v>
      </c>
      <c r="I76" s="4">
        <f>+H76+E76</f>
        <v>23.673128190975813</v>
      </c>
      <c r="J76" s="4">
        <f>(H76-G76)*O76</f>
        <v>0.41852664235503667</v>
      </c>
      <c r="K76" s="4">
        <f>(I76-H76)*O76</f>
        <v>0.20833333333333215</v>
      </c>
      <c r="L76">
        <f>_xlfn.RANK.EQ(I76,I$8:I$507,1)</f>
        <v>69</v>
      </c>
      <c r="M76">
        <f>IF(L76=A76,0,1)</f>
        <v>1</v>
      </c>
      <c r="N76">
        <f>IF(G76&lt;B$2,1,0)</f>
        <v>1</v>
      </c>
      <c r="O76">
        <f>IF(I76&lt;B$2,1,0)</f>
        <v>1</v>
      </c>
      <c r="P76">
        <v>69</v>
      </c>
      <c r="Q76" s="8">
        <f>COUNTIF(I$8:I75,"&lt;"&amp;G76)</f>
        <v>65</v>
      </c>
      <c r="R76" s="8">
        <f>COUNTIF(H$8:H75,"&gt;"&amp;G76)</f>
        <v>2</v>
      </c>
      <c r="S76">
        <v>69</v>
      </c>
    </row>
    <row r="77" spans="1:19" x14ac:dyDescent="0.3">
      <c r="A77">
        <v>311</v>
      </c>
      <c r="B77">
        <v>0.50050355540635394</v>
      </c>
      <c r="C77">
        <v>0.74806970427564323</v>
      </c>
      <c r="D77" s="4">
        <f>-LN(B77)/F$3</f>
        <v>0.28839190689295591</v>
      </c>
      <c r="E77" s="4">
        <f>1/F$4</f>
        <v>0.20833333333333334</v>
      </c>
      <c r="F77" s="8">
        <v>3</v>
      </c>
      <c r="G77" s="4">
        <v>23.334660122180399</v>
      </c>
      <c r="H77" s="4">
        <f>IF(G77&gt;MAX(I$8:I76),G77,MAX(I$8:I76))</f>
        <v>23.673128190975813</v>
      </c>
      <c r="I77" s="4">
        <f>+H77+E77</f>
        <v>23.881461524309145</v>
      </c>
      <c r="J77" s="4">
        <f>(H77-G77)*O77</f>
        <v>0.33846806879541447</v>
      </c>
      <c r="K77" s="4">
        <f>(I77-H77)*O77</f>
        <v>0.20833333333333215</v>
      </c>
      <c r="L77">
        <f>_xlfn.RANK.EQ(I77,I$8:I$507,1)</f>
        <v>70</v>
      </c>
      <c r="M77">
        <f>IF(L77=A77,0,1)</f>
        <v>1</v>
      </c>
      <c r="N77">
        <f>IF(G77&lt;B$2,1,0)</f>
        <v>1</v>
      </c>
      <c r="O77">
        <f>IF(I77&lt;B$2,1,0)</f>
        <v>1</v>
      </c>
      <c r="P77">
        <v>70</v>
      </c>
      <c r="Q77" s="8">
        <f>COUNTIF(I$8:I76,"&lt;"&amp;G77)</f>
        <v>67</v>
      </c>
      <c r="R77" s="8">
        <f>COUNTIF(H$8:H76,"&gt;"&amp;G77)</f>
        <v>1</v>
      </c>
      <c r="S77">
        <v>70</v>
      </c>
    </row>
    <row r="78" spans="1:19" x14ac:dyDescent="0.3">
      <c r="A78">
        <v>312</v>
      </c>
      <c r="B78">
        <v>0.14465773491622669</v>
      </c>
      <c r="C78">
        <v>0.18515579699087498</v>
      </c>
      <c r="D78" s="4">
        <f>-LN(B78)/F$3</f>
        <v>0.80557698986094239</v>
      </c>
      <c r="E78" s="4">
        <f>1/F$4</f>
        <v>0.20833333333333334</v>
      </c>
      <c r="F78" s="8">
        <v>3</v>
      </c>
      <c r="G78" s="4">
        <v>24.140237112041341</v>
      </c>
      <c r="H78" s="4">
        <f>IF(G78&gt;MAX(I$8:I77),G78,MAX(I$8:I77))</f>
        <v>24.140237112041341</v>
      </c>
      <c r="I78" s="4">
        <f>+H78+E78</f>
        <v>24.348570445374673</v>
      </c>
      <c r="J78" s="4">
        <f>(H78-G78)*O78</f>
        <v>0</v>
      </c>
      <c r="K78" s="4">
        <f>(I78-H78)*O78</f>
        <v>0.20833333333333215</v>
      </c>
      <c r="L78">
        <f>_xlfn.RANK.EQ(I78,I$8:I$507,1)</f>
        <v>71</v>
      </c>
      <c r="M78">
        <f>IF(L78=A78,0,1)</f>
        <v>1</v>
      </c>
      <c r="N78">
        <f>IF(G78&lt;B$2,1,0)</f>
        <v>1</v>
      </c>
      <c r="O78">
        <f>IF(I78&lt;B$2,1,0)</f>
        <v>1</v>
      </c>
      <c r="P78">
        <v>71</v>
      </c>
      <c r="Q78" s="8">
        <f>COUNTIF(I$8:I77,"&lt;"&amp;G78)</f>
        <v>70</v>
      </c>
      <c r="R78" s="8">
        <f>COUNTIF(H$8:H77,"&gt;"&amp;G78)</f>
        <v>0</v>
      </c>
      <c r="S78">
        <v>71</v>
      </c>
    </row>
    <row r="79" spans="1:19" x14ac:dyDescent="0.3">
      <c r="A79">
        <v>61</v>
      </c>
      <c r="B79">
        <v>0.11508529923398542</v>
      </c>
      <c r="C79">
        <v>0.75301370281075475</v>
      </c>
      <c r="D79" s="4">
        <f>-LN(B79)/D$3</f>
        <v>3.002891240412537</v>
      </c>
      <c r="E79" s="4">
        <f>1/F$4</f>
        <v>0.20833333333333334</v>
      </c>
      <c r="F79" s="8">
        <v>2</v>
      </c>
      <c r="G79" s="4">
        <v>24.302179635315255</v>
      </c>
      <c r="H79" s="4">
        <f>IF(G79&gt;MAX(I$8:I78),G79,MAX(I$8:I78))</f>
        <v>24.348570445374673</v>
      </c>
      <c r="I79" s="4">
        <f>+H79+E79</f>
        <v>24.556903778708005</v>
      </c>
      <c r="J79" s="4">
        <f>(H79-G79)*O79</f>
        <v>4.6390810059417475E-2</v>
      </c>
      <c r="K79" s="4">
        <f>(I79-H79)*O79</f>
        <v>0.20833333333333215</v>
      </c>
      <c r="L79">
        <f>_xlfn.RANK.EQ(I79,I$8:I$507,1)</f>
        <v>72</v>
      </c>
      <c r="M79">
        <f>IF(L79=A79,0,1)</f>
        <v>1</v>
      </c>
      <c r="N79">
        <f>IF(G79&lt;B$2,1,0)</f>
        <v>1</v>
      </c>
      <c r="O79">
        <f>IF(I79&lt;B$2,1,0)</f>
        <v>1</v>
      </c>
      <c r="P79">
        <v>72</v>
      </c>
      <c r="Q79" s="8">
        <f>COUNTIF(I$8:I78,"&lt;"&amp;G79)</f>
        <v>70</v>
      </c>
      <c r="R79" s="8">
        <f>COUNTIF(H$8:H78,"&gt;"&amp;G79)</f>
        <v>0</v>
      </c>
      <c r="S79">
        <v>72</v>
      </c>
    </row>
    <row r="80" spans="1:19" x14ac:dyDescent="0.3">
      <c r="A80">
        <v>313</v>
      </c>
      <c r="B80">
        <v>0.55366679891354109</v>
      </c>
      <c r="C80">
        <v>0.3673818170720542</v>
      </c>
      <c r="D80" s="4">
        <f>-LN(B80)/F$3</f>
        <v>0.246330091325206</v>
      </c>
      <c r="E80" s="4">
        <f>1/F$4</f>
        <v>0.20833333333333334</v>
      </c>
      <c r="F80" s="8">
        <v>3</v>
      </c>
      <c r="G80" s="4">
        <v>24.386567203366546</v>
      </c>
      <c r="H80" s="4">
        <f>IF(G80&gt;MAX(I$8:I79),G80,MAX(I$8:I79))</f>
        <v>24.556903778708005</v>
      </c>
      <c r="I80" s="4">
        <f>+H80+E80</f>
        <v>24.765237112041337</v>
      </c>
      <c r="J80" s="4">
        <f>(H80-G80)*O80</f>
        <v>0.17033657534145874</v>
      </c>
      <c r="K80" s="4">
        <f>(I80-H80)*O80</f>
        <v>0.20833333333333215</v>
      </c>
      <c r="L80">
        <f>_xlfn.RANK.EQ(I80,I$8:I$507,1)</f>
        <v>73</v>
      </c>
      <c r="M80">
        <f>IF(L80=A80,0,1)</f>
        <v>1</v>
      </c>
      <c r="N80">
        <f>IF(G80&lt;B$2,1,0)</f>
        <v>1</v>
      </c>
      <c r="O80">
        <f>IF(I80&lt;B$2,1,0)</f>
        <v>1</v>
      </c>
      <c r="P80">
        <v>73</v>
      </c>
      <c r="Q80" s="8">
        <f>COUNTIF(I$8:I79,"&lt;"&amp;G80)</f>
        <v>71</v>
      </c>
      <c r="R80" s="8">
        <f>COUNTIF(H$8:H79,"&gt;"&amp;G80)</f>
        <v>0</v>
      </c>
      <c r="S80">
        <v>73</v>
      </c>
    </row>
    <row r="81" spans="1:19" x14ac:dyDescent="0.3">
      <c r="A81">
        <v>62</v>
      </c>
      <c r="B81">
        <v>0.79821161534470653</v>
      </c>
      <c r="C81">
        <v>0.78698080385753955</v>
      </c>
      <c r="D81" s="4">
        <f>-LN(B81)/D$3</f>
        <v>0.3130299090981562</v>
      </c>
      <c r="E81" s="4">
        <f>1/F$4</f>
        <v>0.20833333333333334</v>
      </c>
      <c r="F81" s="8">
        <v>2</v>
      </c>
      <c r="G81" s="4">
        <v>24.61520954441341</v>
      </c>
      <c r="H81" s="4">
        <f>IF(G81&gt;MAX(I$8:I80),G81,MAX(I$8:I80))</f>
        <v>24.765237112041337</v>
      </c>
      <c r="I81" s="4">
        <f>+H81+E81</f>
        <v>24.973570445374669</v>
      </c>
      <c r="J81" s="4">
        <f>(H81-G81)*O81</f>
        <v>0.15002756762792657</v>
      </c>
      <c r="K81" s="4">
        <f>(I81-H81)*O81</f>
        <v>0.20833333333333215</v>
      </c>
      <c r="L81">
        <f>_xlfn.RANK.EQ(I81,I$8:I$507,1)</f>
        <v>74</v>
      </c>
      <c r="M81">
        <f>IF(L81=A81,0,1)</f>
        <v>1</v>
      </c>
      <c r="N81">
        <f>IF(G81&lt;B$2,1,0)</f>
        <v>1</v>
      </c>
      <c r="O81">
        <f>IF(I81&lt;B$2,1,0)</f>
        <v>1</v>
      </c>
      <c r="P81">
        <v>74</v>
      </c>
      <c r="Q81" s="8">
        <f>COUNTIF(I$8:I80,"&lt;"&amp;G81)</f>
        <v>72</v>
      </c>
      <c r="R81" s="8">
        <f>COUNTIF(H$8:H80,"&gt;"&amp;G81)</f>
        <v>0</v>
      </c>
      <c r="S81">
        <v>74</v>
      </c>
    </row>
    <row r="82" spans="1:19" x14ac:dyDescent="0.3">
      <c r="A82">
        <v>314</v>
      </c>
      <c r="B82">
        <v>0.39750358592486346</v>
      </c>
      <c r="C82">
        <v>0.79665517136143071</v>
      </c>
      <c r="D82" s="4">
        <f>-LN(B82)/F$3</f>
        <v>0.38439638488909006</v>
      </c>
      <c r="E82" s="4">
        <f>1/F$4</f>
        <v>0.20833333333333334</v>
      </c>
      <c r="F82" s="8">
        <v>3</v>
      </c>
      <c r="G82" s="4">
        <v>24.770963588255636</v>
      </c>
      <c r="H82" s="4">
        <f>IF(G82&gt;MAX(I$8:I81),G82,MAX(I$8:I81))</f>
        <v>24.973570445374669</v>
      </c>
      <c r="I82" s="4">
        <f>+H82+E82</f>
        <v>25.181903778708001</v>
      </c>
      <c r="J82" s="4">
        <f>(H82-G82)*O82</f>
        <v>0.20260685711903292</v>
      </c>
      <c r="K82" s="4">
        <f>(I82-H82)*O82</f>
        <v>0.20833333333333215</v>
      </c>
      <c r="L82">
        <f>_xlfn.RANK.EQ(I82,I$8:I$507,1)</f>
        <v>75</v>
      </c>
      <c r="M82">
        <f>IF(L82=A82,0,1)</f>
        <v>1</v>
      </c>
      <c r="N82">
        <f>IF(G82&lt;B$2,1,0)</f>
        <v>1</v>
      </c>
      <c r="O82">
        <f>IF(I82&lt;B$2,1,0)</f>
        <v>1</v>
      </c>
      <c r="P82">
        <v>75</v>
      </c>
      <c r="Q82" s="8">
        <f>COUNTIF(I$8:I81,"&lt;"&amp;G82)</f>
        <v>73</v>
      </c>
      <c r="R82" s="8">
        <f>COUNTIF(H$8:H81,"&gt;"&amp;G82)</f>
        <v>0</v>
      </c>
      <c r="S82">
        <v>75</v>
      </c>
    </row>
    <row r="83" spans="1:19" x14ac:dyDescent="0.3">
      <c r="A83">
        <v>315</v>
      </c>
      <c r="B83">
        <v>0.86788537247840813</v>
      </c>
      <c r="C83">
        <v>0.71138645588549454</v>
      </c>
      <c r="D83" s="4">
        <f>-LN(B83)/F$3</f>
        <v>5.9039846832943402E-2</v>
      </c>
      <c r="E83" s="4">
        <f>1/F$4</f>
        <v>0.20833333333333334</v>
      </c>
      <c r="F83" s="8">
        <v>3</v>
      </c>
      <c r="G83" s="4">
        <v>24.830003435088578</v>
      </c>
      <c r="H83" s="4">
        <f>IF(G83&gt;MAX(I$8:I82),G83,MAX(I$8:I82))</f>
        <v>25.181903778708001</v>
      </c>
      <c r="I83" s="4">
        <f>+H83+E83</f>
        <v>25.390237112041333</v>
      </c>
      <c r="J83" s="4">
        <f>(H83-G83)*O83</f>
        <v>0.35190034361942324</v>
      </c>
      <c r="K83" s="4">
        <f>(I83-H83)*O83</f>
        <v>0.20833333333333215</v>
      </c>
      <c r="L83">
        <f>_xlfn.RANK.EQ(I83,I$8:I$507,1)</f>
        <v>76</v>
      </c>
      <c r="M83">
        <f>IF(L83=A83,0,1)</f>
        <v>1</v>
      </c>
      <c r="N83">
        <f>IF(G83&lt;B$2,1,0)</f>
        <v>1</v>
      </c>
      <c r="O83">
        <f>IF(I83&lt;B$2,1,0)</f>
        <v>1</v>
      </c>
      <c r="P83">
        <v>76</v>
      </c>
      <c r="Q83" s="8">
        <f>COUNTIF(I$8:I82,"&lt;"&amp;G83)</f>
        <v>73</v>
      </c>
      <c r="R83" s="8">
        <f>COUNTIF(H$8:H82,"&gt;"&amp;G83)</f>
        <v>1</v>
      </c>
      <c r="S83">
        <v>76</v>
      </c>
    </row>
    <row r="84" spans="1:19" x14ac:dyDescent="0.3">
      <c r="A84">
        <v>316</v>
      </c>
      <c r="B84">
        <v>0.30793176061281169</v>
      </c>
      <c r="C84">
        <v>0.46864223151341289</v>
      </c>
      <c r="D84" s="4">
        <f>-LN(B84)/F$3</f>
        <v>0.49078211541988714</v>
      </c>
      <c r="E84" s="4">
        <f>1/F$4</f>
        <v>0.20833333333333334</v>
      </c>
      <c r="F84" s="8">
        <v>3</v>
      </c>
      <c r="G84" s="4">
        <v>25.320785550508464</v>
      </c>
      <c r="H84" s="4">
        <f>IF(G84&gt;MAX(I$8:I83),G84,MAX(I$8:I83))</f>
        <v>25.390237112041333</v>
      </c>
      <c r="I84" s="4">
        <f>+H84+E84</f>
        <v>25.598570445374666</v>
      </c>
      <c r="J84" s="4">
        <f>(H84-G84)*O84</f>
        <v>6.9451561532869022E-2</v>
      </c>
      <c r="K84" s="4">
        <f>(I84-H84)*O84</f>
        <v>0.20833333333333215</v>
      </c>
      <c r="L84">
        <f>_xlfn.RANK.EQ(I84,I$8:I$507,1)</f>
        <v>77</v>
      </c>
      <c r="M84">
        <f>IF(L84=A84,0,1)</f>
        <v>1</v>
      </c>
      <c r="N84">
        <f>IF(G84&lt;B$2,1,0)</f>
        <v>1</v>
      </c>
      <c r="O84">
        <f>IF(I84&lt;B$2,1,0)</f>
        <v>1</v>
      </c>
      <c r="P84">
        <v>77</v>
      </c>
      <c r="Q84" s="8">
        <f>COUNTIF(I$8:I83,"&lt;"&amp;G84)</f>
        <v>75</v>
      </c>
      <c r="R84" s="8">
        <f>COUNTIF(H$8:H83,"&gt;"&amp;G84)</f>
        <v>0</v>
      </c>
      <c r="S84">
        <v>77</v>
      </c>
    </row>
    <row r="85" spans="1:19" x14ac:dyDescent="0.3">
      <c r="A85">
        <v>317</v>
      </c>
      <c r="B85">
        <v>0.36359752189703054</v>
      </c>
      <c r="C85">
        <v>0.86581011383404038</v>
      </c>
      <c r="D85" s="4">
        <f>-LN(B85)/F$3</f>
        <v>0.42154488840281301</v>
      </c>
      <c r="E85" s="4">
        <f>1/F$4</f>
        <v>0.20833333333333334</v>
      </c>
      <c r="F85" s="8">
        <v>3</v>
      </c>
      <c r="G85" s="4">
        <v>25.742330438911278</v>
      </c>
      <c r="H85" s="4">
        <f>IF(G85&gt;MAX(I$8:I84),G85,MAX(I$8:I84))</f>
        <v>25.742330438911278</v>
      </c>
      <c r="I85" s="4">
        <f>+H85+E85</f>
        <v>25.95066377224461</v>
      </c>
      <c r="J85" s="4">
        <f>(H85-G85)*O85</f>
        <v>0</v>
      </c>
      <c r="K85" s="4">
        <f>(I85-H85)*O85</f>
        <v>0.20833333333333215</v>
      </c>
      <c r="L85">
        <f>_xlfn.RANK.EQ(I85,I$8:I$507,1)</f>
        <v>78</v>
      </c>
      <c r="M85">
        <f>IF(L85=A85,0,1)</f>
        <v>1</v>
      </c>
      <c r="N85">
        <f>IF(G85&lt;B$2,1,0)</f>
        <v>1</v>
      </c>
      <c r="O85">
        <f>IF(I85&lt;B$2,1,0)</f>
        <v>1</v>
      </c>
      <c r="P85">
        <v>78</v>
      </c>
      <c r="Q85" s="8">
        <f>COUNTIF(I$8:I84,"&lt;"&amp;G85)</f>
        <v>77</v>
      </c>
      <c r="R85" s="8">
        <f>COUNTIF(H$8:H84,"&gt;"&amp;G85)</f>
        <v>0</v>
      </c>
      <c r="S85">
        <v>78</v>
      </c>
    </row>
    <row r="86" spans="1:19" x14ac:dyDescent="0.3">
      <c r="A86">
        <v>318</v>
      </c>
      <c r="B86">
        <v>0.78136539811395611</v>
      </c>
      <c r="C86">
        <v>0.64745017853328046</v>
      </c>
      <c r="D86" s="4">
        <f>-LN(B86)/F$3</f>
        <v>0.10279682468902031</v>
      </c>
      <c r="E86" s="4">
        <f>1/F$4</f>
        <v>0.20833333333333334</v>
      </c>
      <c r="F86" s="8">
        <v>3</v>
      </c>
      <c r="G86" s="4">
        <v>25.845127263600297</v>
      </c>
      <c r="H86" s="4">
        <f>IF(G86&gt;MAX(I$8:I85),G86,MAX(I$8:I85))</f>
        <v>25.95066377224461</v>
      </c>
      <c r="I86" s="4">
        <f>+H86+E86</f>
        <v>26.158997105577942</v>
      </c>
      <c r="J86" s="4">
        <f>(H86-G86)*O86</f>
        <v>0.10553650864431319</v>
      </c>
      <c r="K86" s="4">
        <f>(I86-H86)*O86</f>
        <v>0.20833333333333215</v>
      </c>
      <c r="L86">
        <f>_xlfn.RANK.EQ(I86,I$8:I$507,1)</f>
        <v>79</v>
      </c>
      <c r="M86">
        <f>IF(L86=A86,0,1)</f>
        <v>1</v>
      </c>
      <c r="N86">
        <f>IF(G86&lt;B$2,1,0)</f>
        <v>1</v>
      </c>
      <c r="O86">
        <f>IF(I86&lt;B$2,1,0)</f>
        <v>1</v>
      </c>
      <c r="P86">
        <v>79</v>
      </c>
      <c r="Q86" s="8">
        <f>COUNTIF(I$8:I85,"&lt;"&amp;G86)</f>
        <v>77</v>
      </c>
      <c r="R86" s="8">
        <f>COUNTIF(H$8:H85,"&gt;"&amp;G86)</f>
        <v>0</v>
      </c>
      <c r="S86">
        <v>79</v>
      </c>
    </row>
    <row r="87" spans="1:19" x14ac:dyDescent="0.3">
      <c r="A87">
        <v>319</v>
      </c>
      <c r="B87">
        <v>0.13660084841456344</v>
      </c>
      <c r="C87">
        <v>0.94326609088412117</v>
      </c>
      <c r="D87" s="4">
        <f>-LN(B87)/F$3</f>
        <v>0.82945505038482004</v>
      </c>
      <c r="E87" s="4">
        <f>1/F$4</f>
        <v>0.20833333333333334</v>
      </c>
      <c r="F87" s="8">
        <v>3</v>
      </c>
      <c r="G87" s="4">
        <v>26.674582313985116</v>
      </c>
      <c r="H87" s="4">
        <f>IF(G87&gt;MAX(I$8:I86),G87,MAX(I$8:I86))</f>
        <v>26.674582313985116</v>
      </c>
      <c r="I87" s="4">
        <f>+H87+E87</f>
        <v>26.882915647318448</v>
      </c>
      <c r="J87" s="4">
        <f>(H87-G87)*O87</f>
        <v>0</v>
      </c>
      <c r="K87" s="4">
        <f>(I87-H87)*O87</f>
        <v>0.20833333333333215</v>
      </c>
      <c r="L87">
        <f>_xlfn.RANK.EQ(I87,I$8:I$507,1)</f>
        <v>80</v>
      </c>
      <c r="M87">
        <f>IF(L87=A87,0,1)</f>
        <v>1</v>
      </c>
      <c r="N87">
        <f>IF(G87&lt;B$2,1,0)</f>
        <v>1</v>
      </c>
      <c r="O87">
        <f>IF(I87&lt;B$2,1,0)</f>
        <v>1</v>
      </c>
      <c r="P87">
        <v>80</v>
      </c>
      <c r="Q87" s="8">
        <f>COUNTIF(I$8:I86,"&lt;"&amp;G87)</f>
        <v>79</v>
      </c>
      <c r="R87" s="8">
        <f>COUNTIF(H$8:H86,"&gt;"&amp;G87)</f>
        <v>0</v>
      </c>
      <c r="S87">
        <v>80</v>
      </c>
    </row>
    <row r="88" spans="1:19" x14ac:dyDescent="0.3">
      <c r="A88">
        <v>320</v>
      </c>
      <c r="B88">
        <v>0.65678884243293556</v>
      </c>
      <c r="C88">
        <v>0.95327616199224829</v>
      </c>
      <c r="D88" s="4">
        <f>-LN(B88)/F$3</f>
        <v>0.17516362864908289</v>
      </c>
      <c r="E88" s="4">
        <f>1/F$4</f>
        <v>0.20833333333333334</v>
      </c>
      <c r="F88" s="8">
        <v>3</v>
      </c>
      <c r="G88" s="4">
        <v>26.8497459426342</v>
      </c>
      <c r="H88" s="4">
        <f>IF(G88&gt;MAX(I$8:I87),G88,MAX(I$8:I87))</f>
        <v>26.882915647318448</v>
      </c>
      <c r="I88" s="4">
        <f>+H88+E88</f>
        <v>27.09124898065178</v>
      </c>
      <c r="J88" s="4">
        <f>(H88-G88)*O88</f>
        <v>3.3169704684247847E-2</v>
      </c>
      <c r="K88" s="4">
        <f>(I88-H88)*O88</f>
        <v>0.20833333333333215</v>
      </c>
      <c r="L88">
        <f>_xlfn.RANK.EQ(I88,I$8:I$507,1)</f>
        <v>81</v>
      </c>
      <c r="M88">
        <f>IF(L88=A88,0,1)</f>
        <v>1</v>
      </c>
      <c r="N88">
        <f>IF(G88&lt;B$2,1,0)</f>
        <v>1</v>
      </c>
      <c r="O88">
        <f>IF(I88&lt;B$2,1,0)</f>
        <v>1</v>
      </c>
      <c r="P88">
        <v>81</v>
      </c>
      <c r="Q88" s="8">
        <f>COUNTIF(I$8:I87,"&lt;"&amp;G88)</f>
        <v>79</v>
      </c>
      <c r="R88" s="8">
        <f>COUNTIF(H$8:H87,"&gt;"&amp;G88)</f>
        <v>0</v>
      </c>
      <c r="S88">
        <v>81</v>
      </c>
    </row>
    <row r="89" spans="1:19" x14ac:dyDescent="0.3">
      <c r="A89">
        <v>321</v>
      </c>
      <c r="B89">
        <v>0.60362559892574852</v>
      </c>
      <c r="C89">
        <v>0.27143162327951903</v>
      </c>
      <c r="D89" s="4">
        <f>-LN(B89)/F$3</f>
        <v>0.21033380940582269</v>
      </c>
      <c r="E89" s="4">
        <f>1/F$4</f>
        <v>0.20833333333333334</v>
      </c>
      <c r="F89" s="8">
        <v>3</v>
      </c>
      <c r="G89" s="4">
        <v>27.060079752040025</v>
      </c>
      <c r="H89" s="4">
        <f>IF(G89&gt;MAX(I$8:I88),G89,MAX(I$8:I88))</f>
        <v>27.09124898065178</v>
      </c>
      <c r="I89" s="4">
        <f>+H89+E89</f>
        <v>27.299582313985113</v>
      </c>
      <c r="J89" s="4">
        <f>(H89-G89)*O89</f>
        <v>3.1169228611755528E-2</v>
      </c>
      <c r="K89" s="4">
        <f>(I89-H89)*O89</f>
        <v>0.20833333333333215</v>
      </c>
      <c r="L89">
        <f>_xlfn.RANK.EQ(I89,I$8:I$507,1)</f>
        <v>82</v>
      </c>
      <c r="M89">
        <f>IF(L89=A89,0,1)</f>
        <v>1</v>
      </c>
      <c r="N89">
        <f>IF(G89&lt;B$2,1,0)</f>
        <v>1</v>
      </c>
      <c r="O89">
        <f>IF(I89&lt;B$2,1,0)</f>
        <v>1</v>
      </c>
      <c r="P89">
        <v>82</v>
      </c>
      <c r="Q89" s="8">
        <f>COUNTIF(I$8:I88,"&lt;"&amp;G89)</f>
        <v>80</v>
      </c>
      <c r="R89" s="8">
        <f>COUNTIF(H$8:H88,"&gt;"&amp;G89)</f>
        <v>0</v>
      </c>
      <c r="S89">
        <v>82</v>
      </c>
    </row>
    <row r="90" spans="1:19" x14ac:dyDescent="0.3">
      <c r="A90">
        <v>6</v>
      </c>
      <c r="B90">
        <v>0.28577532273323769</v>
      </c>
      <c r="C90">
        <v>2.7314065981017488E-2</v>
      </c>
      <c r="D90" s="4">
        <f>-LN(B90)/B$3</f>
        <v>5.2189556739357617</v>
      </c>
      <c r="E90" s="4">
        <f>1/F$4</f>
        <v>0.20833333333333334</v>
      </c>
      <c r="F90" s="8">
        <v>1</v>
      </c>
      <c r="G90" s="4">
        <v>27.212044823643623</v>
      </c>
      <c r="H90" s="4">
        <f>IF(G90&gt;MAX(I$8:I89),G90,MAX(I$8:I89))</f>
        <v>27.299582313985113</v>
      </c>
      <c r="I90" s="4">
        <f>+H90+E90</f>
        <v>27.507915647318445</v>
      </c>
      <c r="J90" s="4">
        <f>(H90-G90)*O90</f>
        <v>8.7537490341489388E-2</v>
      </c>
      <c r="K90" s="4">
        <f>(I90-H90)*O90</f>
        <v>0.20833333333333215</v>
      </c>
      <c r="L90">
        <f>_xlfn.RANK.EQ(I90,I$8:I$507,1)</f>
        <v>83</v>
      </c>
      <c r="M90">
        <f>IF(L90=A90,0,1)</f>
        <v>1</v>
      </c>
      <c r="N90">
        <f>IF(G90&lt;B$2,1,0)</f>
        <v>1</v>
      </c>
      <c r="O90">
        <f>IF(I90&lt;B$2,1,0)</f>
        <v>1</v>
      </c>
      <c r="P90">
        <v>85</v>
      </c>
      <c r="Q90" s="8">
        <f>COUNTIF(I$8:I89,"&lt;"&amp;G90)</f>
        <v>81</v>
      </c>
      <c r="R90" s="8">
        <f>COUNTIF(H$8:H89,"&gt;"&amp;G90)</f>
        <v>0</v>
      </c>
      <c r="S90">
        <v>83</v>
      </c>
    </row>
    <row r="91" spans="1:19" x14ac:dyDescent="0.3">
      <c r="A91">
        <v>322</v>
      </c>
      <c r="B91">
        <v>0.94570757164220098</v>
      </c>
      <c r="C91">
        <v>0.65080721457564017</v>
      </c>
      <c r="D91" s="4">
        <f>-LN(B91)/F$3</f>
        <v>2.325911608482948E-2</v>
      </c>
      <c r="E91" s="4">
        <f>1/F$4</f>
        <v>0.20833333333333334</v>
      </c>
      <c r="F91" s="8">
        <v>3</v>
      </c>
      <c r="G91" s="4">
        <v>27.083338868124855</v>
      </c>
      <c r="H91" s="4">
        <f>IF(G91&gt;MAX(I$8:I90),G91,MAX(I$8:I90))</f>
        <v>27.507915647318445</v>
      </c>
      <c r="I91" s="4">
        <f>+H91+E91</f>
        <v>27.716248980651777</v>
      </c>
      <c r="J91" s="4">
        <f>(H91-G91)*O91</f>
        <v>0.42457677919358972</v>
      </c>
      <c r="K91" s="4">
        <f>(I91-H91)*O91</f>
        <v>0.20833333333333215</v>
      </c>
      <c r="L91">
        <f>_xlfn.RANK.EQ(I91,I$8:I$507,1)</f>
        <v>84</v>
      </c>
      <c r="M91">
        <f>IF(L91=A91,0,1)</f>
        <v>1</v>
      </c>
      <c r="N91">
        <f>IF(G91&lt;B$2,1,0)</f>
        <v>1</v>
      </c>
      <c r="O91">
        <f>IF(I91&lt;B$2,1,0)</f>
        <v>1</v>
      </c>
      <c r="P91">
        <v>83</v>
      </c>
      <c r="Q91" s="8">
        <f>COUNTIF(I$8:I90,"&lt;"&amp;G91)</f>
        <v>80</v>
      </c>
      <c r="R91" s="8">
        <f>COUNTIF(H$8:H90,"&gt;"&amp;G91)</f>
        <v>2</v>
      </c>
      <c r="S91">
        <v>83</v>
      </c>
    </row>
    <row r="92" spans="1:19" x14ac:dyDescent="0.3">
      <c r="A92">
        <v>323</v>
      </c>
      <c r="B92">
        <v>0.75811029389324625</v>
      </c>
      <c r="C92">
        <v>0.87591174047059539</v>
      </c>
      <c r="D92" s="4">
        <f>-LN(B92)/F$3</f>
        <v>0.11538599894555537</v>
      </c>
      <c r="E92" s="4">
        <f>1/F$4</f>
        <v>0.20833333333333334</v>
      </c>
      <c r="F92" s="8">
        <v>3</v>
      </c>
      <c r="G92" s="4">
        <v>27.19872486707041</v>
      </c>
      <c r="H92" s="4">
        <f>IF(G92&gt;MAX(I$8:I91),G92,MAX(I$8:I91))</f>
        <v>27.716248980651777</v>
      </c>
      <c r="I92" s="4">
        <f>+H92+E92</f>
        <v>27.924582313985109</v>
      </c>
      <c r="J92" s="4">
        <f>(H92-G92)*O92</f>
        <v>0.51752411358136641</v>
      </c>
      <c r="K92" s="4">
        <f>(I92-H92)*O92</f>
        <v>0.20833333333333215</v>
      </c>
      <c r="L92">
        <f>_xlfn.RANK.EQ(I92,I$8:I$507,1)</f>
        <v>85</v>
      </c>
      <c r="M92">
        <f>IF(L92=A92,0,1)</f>
        <v>1</v>
      </c>
      <c r="N92">
        <f>IF(G92&lt;B$2,1,0)</f>
        <v>1</v>
      </c>
      <c r="O92">
        <f>IF(I92&lt;B$2,1,0)</f>
        <v>1</v>
      </c>
      <c r="P92">
        <v>84</v>
      </c>
      <c r="Q92" s="8">
        <f>COUNTIF(I$8:I91,"&lt;"&amp;G92)</f>
        <v>81</v>
      </c>
      <c r="R92" s="8">
        <f>COUNTIF(H$8:H91,"&gt;"&amp;G92)</f>
        <v>2</v>
      </c>
      <c r="S92">
        <v>84</v>
      </c>
    </row>
    <row r="93" spans="1:19" x14ac:dyDescent="0.3">
      <c r="A93">
        <v>63</v>
      </c>
      <c r="B93">
        <v>0.14703817865535448</v>
      </c>
      <c r="C93">
        <v>0.49629200109866634</v>
      </c>
      <c r="D93" s="4">
        <f>-LN(B93)/D$3</f>
        <v>2.6625875099730103</v>
      </c>
      <c r="E93" s="4">
        <f>1/F$4</f>
        <v>0.20833333333333334</v>
      </c>
      <c r="F93" s="8">
        <v>2</v>
      </c>
      <c r="G93" s="4">
        <v>27.277797054386422</v>
      </c>
      <c r="H93" s="4">
        <f>IF(G93&gt;MAX(I$8:I92),G93,MAX(I$8:I92))</f>
        <v>27.924582313985109</v>
      </c>
      <c r="I93" s="4">
        <f>+H93+E93</f>
        <v>28.132915647318441</v>
      </c>
      <c r="J93" s="4">
        <f>(H93-G93)*O93</f>
        <v>0.64678525959868693</v>
      </c>
      <c r="K93" s="4">
        <f>(I93-H93)*O93</f>
        <v>0.20833333333333215</v>
      </c>
      <c r="L93">
        <f>_xlfn.RANK.EQ(I93,I$8:I$507,1)</f>
        <v>86</v>
      </c>
      <c r="M93">
        <f>IF(L93=A93,0,1)</f>
        <v>1</v>
      </c>
      <c r="N93">
        <f>IF(G93&lt;B$2,1,0)</f>
        <v>1</v>
      </c>
      <c r="O93">
        <f>IF(I93&lt;B$2,1,0)</f>
        <v>1</v>
      </c>
      <c r="P93">
        <v>86</v>
      </c>
      <c r="Q93" s="8">
        <f>COUNTIF(I$8:I92,"&lt;"&amp;G93)</f>
        <v>81</v>
      </c>
      <c r="R93" s="8">
        <f>COUNTIF(H$8:H92,"&gt;"&amp;G93)</f>
        <v>3</v>
      </c>
      <c r="S93">
        <v>86</v>
      </c>
    </row>
    <row r="94" spans="1:19" x14ac:dyDescent="0.3">
      <c r="A94">
        <v>64</v>
      </c>
      <c r="B94">
        <v>0.81780449842829672</v>
      </c>
      <c r="C94">
        <v>0.25449385052034057</v>
      </c>
      <c r="D94" s="4">
        <f>-LN(B94)/D$3</f>
        <v>0.27934995891767522</v>
      </c>
      <c r="E94" s="4">
        <f>1/F$4</f>
        <v>0.20833333333333334</v>
      </c>
      <c r="F94" s="8">
        <v>2</v>
      </c>
      <c r="G94" s="4">
        <v>27.557147013304096</v>
      </c>
      <c r="H94" s="4">
        <f>IF(G94&gt;MAX(I$8:I93),G94,MAX(I$8:I93))</f>
        <v>28.132915647318441</v>
      </c>
      <c r="I94" s="4">
        <f>+H94+E94</f>
        <v>28.341248980651773</v>
      </c>
      <c r="J94" s="4">
        <f>(H94-G94)*O94</f>
        <v>0.57576863401434508</v>
      </c>
      <c r="K94" s="4">
        <f>(I94-H94)*O94</f>
        <v>0.20833333333333215</v>
      </c>
      <c r="L94">
        <f>_xlfn.RANK.EQ(I94,I$8:I$507,1)</f>
        <v>87</v>
      </c>
      <c r="M94">
        <f>IF(L94=A94,0,1)</f>
        <v>1</v>
      </c>
      <c r="N94">
        <f>IF(G94&lt;B$2,1,0)</f>
        <v>1</v>
      </c>
      <c r="O94">
        <f>IF(I94&lt;B$2,1,0)</f>
        <v>1</v>
      </c>
      <c r="P94">
        <v>87</v>
      </c>
      <c r="Q94" s="8">
        <f>COUNTIF(I$8:I93,"&lt;"&amp;G94)</f>
        <v>83</v>
      </c>
      <c r="R94" s="8">
        <f>COUNTIF(H$8:H93,"&gt;"&amp;G94)</f>
        <v>2</v>
      </c>
      <c r="S94">
        <v>87</v>
      </c>
    </row>
    <row r="95" spans="1:19" x14ac:dyDescent="0.3">
      <c r="A95">
        <v>324</v>
      </c>
      <c r="B95">
        <v>0.14636677144688254</v>
      </c>
      <c r="C95">
        <v>0.51683095797601242</v>
      </c>
      <c r="D95" s="4">
        <f>-LN(B95)/F$3</f>
        <v>0.80068319758665796</v>
      </c>
      <c r="E95" s="4">
        <f>1/F$4</f>
        <v>0.20833333333333334</v>
      </c>
      <c r="F95" s="8">
        <v>3</v>
      </c>
      <c r="G95" s="4">
        <v>27.999408064657068</v>
      </c>
      <c r="H95" s="4">
        <f>IF(G95&gt;MAX(I$8:I94),G95,MAX(I$8:I94))</f>
        <v>28.341248980651773</v>
      </c>
      <c r="I95" s="4">
        <f>+H95+E95</f>
        <v>28.549582313985105</v>
      </c>
      <c r="J95" s="4">
        <f>(H95-G95)*O95</f>
        <v>0.34184091599470534</v>
      </c>
      <c r="K95" s="4">
        <f>(I95-H95)*O95</f>
        <v>0.20833333333333215</v>
      </c>
      <c r="L95">
        <f>_xlfn.RANK.EQ(I95,I$8:I$507,1)</f>
        <v>88</v>
      </c>
      <c r="M95">
        <f>IF(L95=A95,0,1)</f>
        <v>1</v>
      </c>
      <c r="N95">
        <f>IF(G95&lt;B$2,1,0)</f>
        <v>1</v>
      </c>
      <c r="O95">
        <f>IF(I95&lt;B$2,1,0)</f>
        <v>1</v>
      </c>
      <c r="P95">
        <v>88</v>
      </c>
      <c r="Q95" s="8">
        <f>COUNTIF(I$8:I94,"&lt;"&amp;G95)</f>
        <v>85</v>
      </c>
      <c r="R95" s="8">
        <f>COUNTIF(H$8:H94,"&gt;"&amp;G95)</f>
        <v>1</v>
      </c>
      <c r="S95">
        <v>88</v>
      </c>
    </row>
    <row r="96" spans="1:19" x14ac:dyDescent="0.3">
      <c r="A96">
        <v>325</v>
      </c>
      <c r="B96">
        <v>0.98107852412488172</v>
      </c>
      <c r="C96">
        <v>0.92797631763664667</v>
      </c>
      <c r="D96" s="4">
        <f>-LN(B96)/F$3</f>
        <v>7.9594906836293021E-3</v>
      </c>
      <c r="E96" s="4">
        <f>1/F$4</f>
        <v>0.20833333333333334</v>
      </c>
      <c r="F96" s="8">
        <v>3</v>
      </c>
      <c r="G96" s="4">
        <v>28.007367555340696</v>
      </c>
      <c r="H96" s="4">
        <f>IF(G96&gt;MAX(I$8:I95),G96,MAX(I$8:I95))</f>
        <v>28.549582313985105</v>
      </c>
      <c r="I96" s="4">
        <f>+H96+E96</f>
        <v>28.757915647318438</v>
      </c>
      <c r="J96" s="4">
        <f>(H96-G96)*O96</f>
        <v>0.54221475864440905</v>
      </c>
      <c r="K96" s="4">
        <f>(I96-H96)*O96</f>
        <v>0.20833333333333215</v>
      </c>
      <c r="L96">
        <f>_xlfn.RANK.EQ(I96,I$8:I$507,1)</f>
        <v>89</v>
      </c>
      <c r="M96">
        <f>IF(L96=A96,0,1)</f>
        <v>1</v>
      </c>
      <c r="N96">
        <f>IF(G96&lt;B$2,1,0)</f>
        <v>1</v>
      </c>
      <c r="O96">
        <f>IF(I96&lt;B$2,1,0)</f>
        <v>1</v>
      </c>
      <c r="P96">
        <v>89</v>
      </c>
      <c r="Q96" s="8">
        <f>COUNTIF(I$8:I95,"&lt;"&amp;G96)</f>
        <v>85</v>
      </c>
      <c r="R96" s="8">
        <f>COUNTIF(H$8:H95,"&gt;"&amp;G96)</f>
        <v>2</v>
      </c>
      <c r="S96">
        <v>89</v>
      </c>
    </row>
    <row r="97" spans="1:19" x14ac:dyDescent="0.3">
      <c r="A97">
        <v>326</v>
      </c>
      <c r="B97">
        <v>0.5502182073427534</v>
      </c>
      <c r="C97">
        <v>0.34464552751243627</v>
      </c>
      <c r="D97" s="4">
        <f>-LN(B97)/F$3</f>
        <v>0.24893347450549316</v>
      </c>
      <c r="E97" s="4">
        <f>1/F$4</f>
        <v>0.20833333333333334</v>
      </c>
      <c r="F97" s="8">
        <v>3</v>
      </c>
      <c r="G97" s="4">
        <v>28.256301029846188</v>
      </c>
      <c r="H97" s="4">
        <f>IF(G97&gt;MAX(I$8:I96),G97,MAX(I$8:I96))</f>
        <v>28.757915647318438</v>
      </c>
      <c r="I97" s="4">
        <f>+H97+E97</f>
        <v>28.96624898065177</v>
      </c>
      <c r="J97" s="4">
        <f>(H97-G97)*O97</f>
        <v>0.50161461747224934</v>
      </c>
      <c r="K97" s="4">
        <f>(I97-H97)*O97</f>
        <v>0.20833333333333215</v>
      </c>
      <c r="L97">
        <f>_xlfn.RANK.EQ(I97,I$8:I$507,1)</f>
        <v>90</v>
      </c>
      <c r="M97">
        <f>IF(L97=A97,0,1)</f>
        <v>1</v>
      </c>
      <c r="N97">
        <f>IF(G97&lt;B$2,1,0)</f>
        <v>1</v>
      </c>
      <c r="O97">
        <f>IF(I97&lt;B$2,1,0)</f>
        <v>1</v>
      </c>
      <c r="P97">
        <v>90</v>
      </c>
      <c r="Q97" s="8">
        <f>COUNTIF(I$8:I96,"&lt;"&amp;G97)</f>
        <v>86</v>
      </c>
      <c r="R97" s="8">
        <f>COUNTIF(H$8:H96,"&gt;"&amp;G97)</f>
        <v>2</v>
      </c>
      <c r="S97">
        <v>90</v>
      </c>
    </row>
    <row r="98" spans="1:19" x14ac:dyDescent="0.3">
      <c r="A98">
        <v>327</v>
      </c>
      <c r="B98">
        <v>0.90783410138248843</v>
      </c>
      <c r="C98">
        <v>0.68883327738273259</v>
      </c>
      <c r="D98" s="4">
        <f>-LN(B98)/F$3</f>
        <v>4.0289010334362961E-2</v>
      </c>
      <c r="E98" s="4">
        <f>1/F$4</f>
        <v>0.20833333333333334</v>
      </c>
      <c r="F98" s="8">
        <v>3</v>
      </c>
      <c r="G98" s="4">
        <v>28.296590040180551</v>
      </c>
      <c r="H98" s="4">
        <f>IF(G98&gt;MAX(I$8:I97),G98,MAX(I$8:I97))</f>
        <v>28.96624898065177</v>
      </c>
      <c r="I98" s="4">
        <f>+H98+E98</f>
        <v>29.174582313985102</v>
      </c>
      <c r="J98" s="4">
        <f>(H98-G98)*O98</f>
        <v>0.66965894047121921</v>
      </c>
      <c r="K98" s="4">
        <f>(I98-H98)*O98</f>
        <v>0.20833333333333215</v>
      </c>
      <c r="L98">
        <f>_xlfn.RANK.EQ(I98,I$8:I$507,1)</f>
        <v>91</v>
      </c>
      <c r="M98">
        <f>IF(L98=A98,0,1)</f>
        <v>1</v>
      </c>
      <c r="N98">
        <f>IF(G98&lt;B$2,1,0)</f>
        <v>1</v>
      </c>
      <c r="O98">
        <f>IF(I98&lt;B$2,1,0)</f>
        <v>1</v>
      </c>
      <c r="P98">
        <v>91</v>
      </c>
      <c r="Q98" s="8">
        <f>COUNTIF(I$8:I97,"&lt;"&amp;G98)</f>
        <v>86</v>
      </c>
      <c r="R98" s="8">
        <f>COUNTIF(H$8:H97,"&gt;"&amp;G98)</f>
        <v>3</v>
      </c>
      <c r="S98">
        <v>91</v>
      </c>
    </row>
    <row r="99" spans="1:19" x14ac:dyDescent="0.3">
      <c r="A99">
        <v>65</v>
      </c>
      <c r="B99">
        <v>0.41883602404858544</v>
      </c>
      <c r="C99">
        <v>0.86178167058320876</v>
      </c>
      <c r="D99" s="4">
        <f>-LN(B99)/D$3</f>
        <v>1.2087163699681163</v>
      </c>
      <c r="E99" s="4">
        <f>1/F$4</f>
        <v>0.20833333333333334</v>
      </c>
      <c r="F99" s="8">
        <v>2</v>
      </c>
      <c r="G99" s="4">
        <v>28.765863383272212</v>
      </c>
      <c r="H99" s="4">
        <f>IF(G99&gt;MAX(I$8:I98),G99,MAX(I$8:I98))</f>
        <v>29.174582313985102</v>
      </c>
      <c r="I99" s="4">
        <f>+H99+E99</f>
        <v>29.382915647318434</v>
      </c>
      <c r="J99" s="4">
        <f>(H99-G99)*O99</f>
        <v>0.40871893071289023</v>
      </c>
      <c r="K99" s="4">
        <f>(I99-H99)*O99</f>
        <v>0.20833333333333215</v>
      </c>
      <c r="L99">
        <f>_xlfn.RANK.EQ(I99,I$8:I$507,1)</f>
        <v>92</v>
      </c>
      <c r="M99">
        <f>IF(L99=A99,0,1)</f>
        <v>1</v>
      </c>
      <c r="N99">
        <f>IF(G99&lt;B$2,1,0)</f>
        <v>1</v>
      </c>
      <c r="O99">
        <f>IF(I99&lt;B$2,1,0)</f>
        <v>1</v>
      </c>
      <c r="P99">
        <v>92</v>
      </c>
      <c r="Q99" s="8">
        <f>COUNTIF(I$8:I98,"&lt;"&amp;G99)</f>
        <v>89</v>
      </c>
      <c r="R99" s="8">
        <f>COUNTIF(H$8:H98,"&gt;"&amp;G99)</f>
        <v>1</v>
      </c>
      <c r="S99">
        <v>92</v>
      </c>
    </row>
    <row r="100" spans="1:19" x14ac:dyDescent="0.3">
      <c r="A100">
        <v>66</v>
      </c>
      <c r="B100">
        <v>0.98037659840693381</v>
      </c>
      <c r="C100">
        <v>0.27271340067751093</v>
      </c>
      <c r="D100" s="4">
        <f>-LN(B100)/D$3</f>
        <v>2.7525690343098697E-2</v>
      </c>
      <c r="E100" s="4">
        <f>1/F$4</f>
        <v>0.20833333333333334</v>
      </c>
      <c r="F100" s="8">
        <v>2</v>
      </c>
      <c r="G100" s="4">
        <v>28.793389073615309</v>
      </c>
      <c r="H100" s="4">
        <f>IF(G100&gt;MAX(I$8:I99),G100,MAX(I$8:I99))</f>
        <v>29.382915647318434</v>
      </c>
      <c r="I100" s="4">
        <f>+H100+E100</f>
        <v>29.591248980651766</v>
      </c>
      <c r="J100" s="4">
        <f>(H100-G100)*O100</f>
        <v>0.58952657370312522</v>
      </c>
      <c r="K100" s="4">
        <f>(I100-H100)*O100</f>
        <v>0.20833333333333215</v>
      </c>
      <c r="L100">
        <f>_xlfn.RANK.EQ(I100,I$8:I$507,1)</f>
        <v>93</v>
      </c>
      <c r="M100">
        <f>IF(L100=A100,0,1)</f>
        <v>1</v>
      </c>
      <c r="N100">
        <f>IF(G100&lt;B$2,1,0)</f>
        <v>1</v>
      </c>
      <c r="O100">
        <f>IF(I100&lt;B$2,1,0)</f>
        <v>1</v>
      </c>
      <c r="P100">
        <v>93</v>
      </c>
      <c r="Q100" s="8">
        <f>COUNTIF(I$8:I99,"&lt;"&amp;G100)</f>
        <v>89</v>
      </c>
      <c r="R100" s="8">
        <f>COUNTIF(H$8:H99,"&gt;"&amp;G100)</f>
        <v>2</v>
      </c>
      <c r="S100">
        <v>93</v>
      </c>
    </row>
    <row r="101" spans="1:19" x14ac:dyDescent="0.3">
      <c r="A101">
        <v>328</v>
      </c>
      <c r="B101">
        <v>0.2857142857142857</v>
      </c>
      <c r="C101">
        <v>0.74031800286873994</v>
      </c>
      <c r="D101" s="4">
        <f>-LN(B101)/F$3</f>
        <v>0.52198457020640343</v>
      </c>
      <c r="E101" s="4">
        <f>1/F$4</f>
        <v>0.20833333333333334</v>
      </c>
      <c r="F101" s="8">
        <v>3</v>
      </c>
      <c r="G101" s="4">
        <v>28.818574610386953</v>
      </c>
      <c r="H101" s="4">
        <f>IF(G101&gt;MAX(I$8:I100),G101,MAX(I$8:I100))</f>
        <v>29.591248980651766</v>
      </c>
      <c r="I101" s="4">
        <f>+H101+E101</f>
        <v>29.799582313985098</v>
      </c>
      <c r="J101" s="4">
        <f>(H101-G101)*O101</f>
        <v>0.77267437026481289</v>
      </c>
      <c r="K101" s="4">
        <f>(I101-H101)*O101</f>
        <v>0.20833333333333215</v>
      </c>
      <c r="L101">
        <f>_xlfn.RANK.EQ(I101,I$8:I$507,1)</f>
        <v>94</v>
      </c>
      <c r="M101">
        <f>IF(L101=A101,0,1)</f>
        <v>1</v>
      </c>
      <c r="N101">
        <f>IF(G101&lt;B$2,1,0)</f>
        <v>1</v>
      </c>
      <c r="O101">
        <f>IF(I101&lt;B$2,1,0)</f>
        <v>1</v>
      </c>
      <c r="P101">
        <v>94</v>
      </c>
      <c r="Q101" s="8">
        <f>COUNTIF(I$8:I100,"&lt;"&amp;G101)</f>
        <v>89</v>
      </c>
      <c r="R101" s="8">
        <f>COUNTIF(H$8:H100,"&gt;"&amp;G101)</f>
        <v>3</v>
      </c>
      <c r="S101">
        <v>94</v>
      </c>
    </row>
    <row r="102" spans="1:19" x14ac:dyDescent="0.3">
      <c r="A102">
        <v>329</v>
      </c>
      <c r="B102">
        <v>0.3618274483474227</v>
      </c>
      <c r="C102">
        <v>0.23355815301980651</v>
      </c>
      <c r="D102" s="4">
        <f>-LN(B102)/F$3</f>
        <v>0.42357826784146496</v>
      </c>
      <c r="E102" s="4">
        <f>1/F$4</f>
        <v>0.20833333333333334</v>
      </c>
      <c r="F102" s="8">
        <v>3</v>
      </c>
      <c r="G102" s="4">
        <v>29.242152878228417</v>
      </c>
      <c r="H102" s="4">
        <f>IF(G102&gt;MAX(I$8:I101),G102,MAX(I$8:I101))</f>
        <v>29.799582313985098</v>
      </c>
      <c r="I102" s="4">
        <f>+H102+E102</f>
        <v>30.007915647318431</v>
      </c>
      <c r="J102" s="4">
        <f>(H102-G102)*O102</f>
        <v>0.55742943575668136</v>
      </c>
      <c r="K102" s="4">
        <f>(I102-H102)*O102</f>
        <v>0.20833333333333215</v>
      </c>
      <c r="L102">
        <f>_xlfn.RANK.EQ(I102,I$8:I$507,1)</f>
        <v>95</v>
      </c>
      <c r="M102">
        <f>IF(L102=A102,0,1)</f>
        <v>1</v>
      </c>
      <c r="N102">
        <f>IF(G102&lt;B$2,1,0)</f>
        <v>1</v>
      </c>
      <c r="O102">
        <f>IF(I102&lt;B$2,1,0)</f>
        <v>1</v>
      </c>
      <c r="P102">
        <v>95</v>
      </c>
      <c r="Q102" s="8">
        <f>COUNTIF(I$8:I101,"&lt;"&amp;G102)</f>
        <v>91</v>
      </c>
      <c r="R102" s="8">
        <f>COUNTIF(H$8:H101,"&gt;"&amp;G102)</f>
        <v>2</v>
      </c>
      <c r="S102">
        <v>95</v>
      </c>
    </row>
    <row r="103" spans="1:19" x14ac:dyDescent="0.3">
      <c r="A103">
        <v>330</v>
      </c>
      <c r="B103">
        <v>0.31794183172093876</v>
      </c>
      <c r="C103">
        <v>0.61104159672841574</v>
      </c>
      <c r="D103" s="4">
        <f>-LN(B103)/F$3</f>
        <v>0.47745284668760291</v>
      </c>
      <c r="E103" s="4">
        <f>1/F$4</f>
        <v>0.20833333333333334</v>
      </c>
      <c r="F103" s="8">
        <v>3</v>
      </c>
      <c r="G103" s="4">
        <v>29.719605724916018</v>
      </c>
      <c r="H103" s="4">
        <f>IF(G103&gt;MAX(I$8:I102),G103,MAX(I$8:I102))</f>
        <v>30.007915647318431</v>
      </c>
      <c r="I103" s="4">
        <f>+H103+E103</f>
        <v>30.216248980651763</v>
      </c>
      <c r="J103" s="4">
        <f>(H103-G103)*O103</f>
        <v>0.28830992240241216</v>
      </c>
      <c r="K103" s="4">
        <f>(I103-H103)*O103</f>
        <v>0.20833333333333215</v>
      </c>
      <c r="L103">
        <f>_xlfn.RANK.EQ(I103,I$8:I$507,1)</f>
        <v>96</v>
      </c>
      <c r="M103">
        <f>IF(L103=A103,0,1)</f>
        <v>1</v>
      </c>
      <c r="N103">
        <f>IF(G103&lt;B$2,1,0)</f>
        <v>1</v>
      </c>
      <c r="O103">
        <f>IF(I103&lt;B$2,1,0)</f>
        <v>1</v>
      </c>
      <c r="P103">
        <v>96</v>
      </c>
      <c r="Q103" s="8">
        <f>COUNTIF(I$8:I102,"&lt;"&amp;G103)</f>
        <v>93</v>
      </c>
      <c r="R103" s="8">
        <f>COUNTIF(H$8:H102,"&gt;"&amp;G103)</f>
        <v>1</v>
      </c>
      <c r="S103">
        <v>96</v>
      </c>
    </row>
    <row r="104" spans="1:19" x14ac:dyDescent="0.3">
      <c r="A104">
        <v>331</v>
      </c>
      <c r="B104">
        <v>0.95443586535233615</v>
      </c>
      <c r="C104">
        <v>5.8900723288674581E-3</v>
      </c>
      <c r="D104" s="4">
        <f>-LN(B104)/F$3</f>
        <v>1.9431179146636807E-2</v>
      </c>
      <c r="E104" s="4">
        <f>1/F$4</f>
        <v>0.20833333333333334</v>
      </c>
      <c r="F104" s="8">
        <v>3</v>
      </c>
      <c r="G104" s="4">
        <v>29.739036904062655</v>
      </c>
      <c r="H104" s="4">
        <f>IF(G104&gt;MAX(I$8:I103),G104,MAX(I$8:I103))</f>
        <v>30.216248980651763</v>
      </c>
      <c r="I104" s="4">
        <f>+H104+E104</f>
        <v>30.424582313985095</v>
      </c>
      <c r="J104" s="4">
        <f>(H104-G104)*O104</f>
        <v>0.47721207658910814</v>
      </c>
      <c r="K104" s="4">
        <f>(I104-H104)*O104</f>
        <v>0.20833333333333215</v>
      </c>
      <c r="L104">
        <f>_xlfn.RANK.EQ(I104,I$8:I$507,1)</f>
        <v>97</v>
      </c>
      <c r="M104">
        <f>IF(L104=A104,0,1)</f>
        <v>1</v>
      </c>
      <c r="N104">
        <f>IF(G104&lt;B$2,1,0)</f>
        <v>1</v>
      </c>
      <c r="O104">
        <f>IF(I104&lt;B$2,1,0)</f>
        <v>1</v>
      </c>
      <c r="P104">
        <v>97</v>
      </c>
      <c r="Q104" s="8">
        <f>COUNTIF(I$8:I103,"&lt;"&amp;G104)</f>
        <v>93</v>
      </c>
      <c r="R104" s="8">
        <f>COUNTIF(H$8:H103,"&gt;"&amp;G104)</f>
        <v>2</v>
      </c>
      <c r="S104">
        <v>97</v>
      </c>
    </row>
    <row r="105" spans="1:19" x14ac:dyDescent="0.3">
      <c r="A105">
        <v>332</v>
      </c>
      <c r="B105">
        <v>0.85619678334910121</v>
      </c>
      <c r="C105">
        <v>0.4421216467787713</v>
      </c>
      <c r="D105" s="4">
        <f>-LN(B105)/F$3</f>
        <v>6.4689600904296471E-2</v>
      </c>
      <c r="E105" s="4">
        <f>1/F$4</f>
        <v>0.20833333333333334</v>
      </c>
      <c r="F105" s="8">
        <v>3</v>
      </c>
      <c r="G105" s="4">
        <v>29.803726504966949</v>
      </c>
      <c r="H105" s="4">
        <f>IF(G105&gt;MAX(I$8:I104),G105,MAX(I$8:I104))</f>
        <v>30.424582313985095</v>
      </c>
      <c r="I105" s="4">
        <f>+H105+E105</f>
        <v>30.632915647318427</v>
      </c>
      <c r="J105" s="4">
        <f>(H105-G105)*O105</f>
        <v>0.62085580901814552</v>
      </c>
      <c r="K105" s="4">
        <f>(I105-H105)*O105</f>
        <v>0.20833333333333215</v>
      </c>
      <c r="L105">
        <f>_xlfn.RANK.EQ(I105,I$8:I$507,1)</f>
        <v>98</v>
      </c>
      <c r="M105">
        <f>IF(L105=A105,0,1)</f>
        <v>1</v>
      </c>
      <c r="N105">
        <f>IF(G105&lt;B$2,1,0)</f>
        <v>1</v>
      </c>
      <c r="O105">
        <f>IF(I105&lt;B$2,1,0)</f>
        <v>1</v>
      </c>
      <c r="P105">
        <v>98</v>
      </c>
      <c r="Q105" s="8">
        <f>COUNTIF(I$8:I104,"&lt;"&amp;G105)</f>
        <v>94</v>
      </c>
      <c r="R105" s="8">
        <f>COUNTIF(H$8:H104,"&gt;"&amp;G105)</f>
        <v>2</v>
      </c>
      <c r="S105">
        <v>98</v>
      </c>
    </row>
    <row r="106" spans="1:19" x14ac:dyDescent="0.3">
      <c r="A106">
        <v>333</v>
      </c>
      <c r="B106">
        <v>0.24033326212347789</v>
      </c>
      <c r="C106">
        <v>0.16312143314920499</v>
      </c>
      <c r="D106" s="4">
        <f>-LN(B106)/F$3</f>
        <v>0.59405363610897921</v>
      </c>
      <c r="E106" s="4">
        <f>1/F$4</f>
        <v>0.20833333333333334</v>
      </c>
      <c r="F106" s="8">
        <v>3</v>
      </c>
      <c r="G106" s="4">
        <v>30.397780141075927</v>
      </c>
      <c r="H106" s="4">
        <f>IF(G106&gt;MAX(I$8:I105),G106,MAX(I$8:I105))</f>
        <v>30.632915647318427</v>
      </c>
      <c r="I106" s="4">
        <f>+H106+E106</f>
        <v>30.841248980651759</v>
      </c>
      <c r="J106" s="4">
        <f>(H106-G106)*O106</f>
        <v>0.23513550624250001</v>
      </c>
      <c r="K106" s="4">
        <f>(I106-H106)*O106</f>
        <v>0.20833333333333215</v>
      </c>
      <c r="L106">
        <f>_xlfn.RANK.EQ(I106,I$8:I$507,1)</f>
        <v>99</v>
      </c>
      <c r="M106">
        <f>IF(L106=A106,0,1)</f>
        <v>1</v>
      </c>
      <c r="N106">
        <f>IF(G106&lt;B$2,1,0)</f>
        <v>1</v>
      </c>
      <c r="O106">
        <f>IF(I106&lt;B$2,1,0)</f>
        <v>1</v>
      </c>
      <c r="P106">
        <v>99</v>
      </c>
      <c r="Q106" s="8">
        <f>COUNTIF(I$8:I105,"&lt;"&amp;G106)</f>
        <v>96</v>
      </c>
      <c r="R106" s="8">
        <f>COUNTIF(H$8:H105,"&gt;"&amp;G106)</f>
        <v>1</v>
      </c>
      <c r="S106">
        <v>99</v>
      </c>
    </row>
    <row r="107" spans="1:19" x14ac:dyDescent="0.3">
      <c r="A107">
        <v>334</v>
      </c>
      <c r="B107">
        <v>0.75060274056215093</v>
      </c>
      <c r="C107">
        <v>0.73491622669148837</v>
      </c>
      <c r="D107" s="4">
        <f>-LN(B107)/F$3</f>
        <v>0.11953280880247655</v>
      </c>
      <c r="E107" s="4">
        <f>1/F$4</f>
        <v>0.20833333333333334</v>
      </c>
      <c r="F107" s="8">
        <v>3</v>
      </c>
      <c r="G107" s="4">
        <v>30.517312949878402</v>
      </c>
      <c r="H107" s="4">
        <f>IF(G107&gt;MAX(I$8:I106),G107,MAX(I$8:I106))</f>
        <v>30.841248980651759</v>
      </c>
      <c r="I107" s="4">
        <f>+H107+E107</f>
        <v>31.049582313985091</v>
      </c>
      <c r="J107" s="4">
        <f>(H107-G107)*O107</f>
        <v>0.32393603077335698</v>
      </c>
      <c r="K107" s="4">
        <f>(I107-H107)*O107</f>
        <v>0.20833333333333215</v>
      </c>
      <c r="L107">
        <f>_xlfn.RANK.EQ(I107,I$8:I$507,1)</f>
        <v>100</v>
      </c>
      <c r="M107">
        <f>IF(L107=A107,0,1)</f>
        <v>1</v>
      </c>
      <c r="N107">
        <f>IF(G107&lt;B$2,1,0)</f>
        <v>1</v>
      </c>
      <c r="O107">
        <f>IF(I107&lt;B$2,1,0)</f>
        <v>1</v>
      </c>
      <c r="P107">
        <v>100</v>
      </c>
      <c r="Q107" s="8">
        <f>COUNTIF(I$8:I106,"&lt;"&amp;G107)</f>
        <v>97</v>
      </c>
      <c r="R107" s="8">
        <f>COUNTIF(H$8:H106,"&gt;"&amp;G107)</f>
        <v>1</v>
      </c>
      <c r="S107">
        <v>100</v>
      </c>
    </row>
    <row r="108" spans="1:19" x14ac:dyDescent="0.3">
      <c r="A108">
        <v>335</v>
      </c>
      <c r="B108">
        <v>0.93826105533005766</v>
      </c>
      <c r="C108">
        <v>0.84411145359660633</v>
      </c>
      <c r="D108" s="4">
        <f>-LN(B108)/F$3</f>
        <v>2.6552940879460016E-2</v>
      </c>
      <c r="E108" s="4">
        <f>1/F$4</f>
        <v>0.20833333333333334</v>
      </c>
      <c r="F108" s="8">
        <v>3</v>
      </c>
      <c r="G108" s="4">
        <v>30.543865890757861</v>
      </c>
      <c r="H108" s="4">
        <f>IF(G108&gt;MAX(I$8:I107),G108,MAX(I$8:I107))</f>
        <v>31.049582313985091</v>
      </c>
      <c r="I108" s="4">
        <f>+H108+E108</f>
        <v>31.257915647318423</v>
      </c>
      <c r="J108" s="4">
        <f>(H108-G108)*O108</f>
        <v>0.50571642322723065</v>
      </c>
      <c r="K108" s="4">
        <f>(I108-H108)*O108</f>
        <v>0.20833333333333215</v>
      </c>
      <c r="L108">
        <f>_xlfn.RANK.EQ(I108,I$8:I$507,1)</f>
        <v>101</v>
      </c>
      <c r="M108">
        <f>IF(L108=A108,0,1)</f>
        <v>1</v>
      </c>
      <c r="N108">
        <f>IF(G108&lt;B$2,1,0)</f>
        <v>1</v>
      </c>
      <c r="O108">
        <f>IF(I108&lt;B$2,1,0)</f>
        <v>1</v>
      </c>
      <c r="P108">
        <v>101</v>
      </c>
      <c r="Q108" s="8">
        <f>COUNTIF(I$8:I107,"&lt;"&amp;G108)</f>
        <v>97</v>
      </c>
      <c r="R108" s="8">
        <f>COUNTIF(H$8:H107,"&gt;"&amp;G108)</f>
        <v>2</v>
      </c>
      <c r="S108">
        <v>101</v>
      </c>
    </row>
    <row r="109" spans="1:19" x14ac:dyDescent="0.3">
      <c r="A109">
        <v>336</v>
      </c>
      <c r="B109">
        <v>0.60045167394024479</v>
      </c>
      <c r="C109">
        <v>0.456648457289346</v>
      </c>
      <c r="D109" s="4">
        <f>-LN(B109)/F$3</f>
        <v>0.21253046544574161</v>
      </c>
      <c r="E109" s="4">
        <f>1/F$4</f>
        <v>0.20833333333333334</v>
      </c>
      <c r="F109" s="8">
        <v>3</v>
      </c>
      <c r="G109" s="4">
        <v>30.756396356203602</v>
      </c>
      <c r="H109" s="4">
        <f>IF(G109&gt;MAX(I$8:I108),G109,MAX(I$8:I108))</f>
        <v>31.257915647318423</v>
      </c>
      <c r="I109" s="4">
        <f>+H109+E109</f>
        <v>31.466248980651756</v>
      </c>
      <c r="J109" s="4">
        <f>(H109-G109)*O109</f>
        <v>0.50151929111482119</v>
      </c>
      <c r="K109" s="4">
        <f>(I109-H109)*O109</f>
        <v>0.20833333333333215</v>
      </c>
      <c r="L109">
        <f>_xlfn.RANK.EQ(I109,I$8:I$507,1)</f>
        <v>102</v>
      </c>
      <c r="M109">
        <f>IF(L109=A109,0,1)</f>
        <v>1</v>
      </c>
      <c r="N109">
        <f>IF(G109&lt;B$2,1,0)</f>
        <v>1</v>
      </c>
      <c r="O109">
        <f>IF(I109&lt;B$2,1,0)</f>
        <v>1</v>
      </c>
      <c r="P109">
        <v>102</v>
      </c>
      <c r="Q109" s="8">
        <f>COUNTIF(I$8:I108,"&lt;"&amp;G109)</f>
        <v>98</v>
      </c>
      <c r="R109" s="8">
        <f>COUNTIF(H$8:H108,"&gt;"&amp;G109)</f>
        <v>2</v>
      </c>
      <c r="S109">
        <v>102</v>
      </c>
    </row>
    <row r="110" spans="1:19" x14ac:dyDescent="0.3">
      <c r="A110">
        <v>337</v>
      </c>
      <c r="B110">
        <v>0.29718924527726065</v>
      </c>
      <c r="C110">
        <v>5.783257545701468E-2</v>
      </c>
      <c r="D110" s="4">
        <f>-LN(B110)/F$3</f>
        <v>0.5055775640053074</v>
      </c>
      <c r="E110" s="4">
        <f>1/F$4</f>
        <v>0.20833333333333334</v>
      </c>
      <c r="F110" s="8">
        <v>3</v>
      </c>
      <c r="G110" s="4">
        <v>31.261973920208909</v>
      </c>
      <c r="H110" s="4">
        <f>IF(G110&gt;MAX(I$8:I109),G110,MAX(I$8:I109))</f>
        <v>31.466248980651756</v>
      </c>
      <c r="I110" s="4">
        <f>+H110+E110</f>
        <v>31.674582313985088</v>
      </c>
      <c r="J110" s="4">
        <f>(H110-G110)*O110</f>
        <v>0.20427506044284627</v>
      </c>
      <c r="K110" s="4">
        <f>(I110-H110)*O110</f>
        <v>0.20833333333333215</v>
      </c>
      <c r="L110">
        <f>_xlfn.RANK.EQ(I110,I$8:I$507,1)</f>
        <v>103</v>
      </c>
      <c r="M110">
        <f>IF(L110=A110,0,1)</f>
        <v>1</v>
      </c>
      <c r="N110">
        <f>IF(G110&lt;B$2,1,0)</f>
        <v>1</v>
      </c>
      <c r="O110">
        <f>IF(I110&lt;B$2,1,0)</f>
        <v>1</v>
      </c>
      <c r="P110">
        <v>103</v>
      </c>
      <c r="Q110" s="8">
        <f>COUNTIF(I$8:I109,"&lt;"&amp;G110)</f>
        <v>101</v>
      </c>
      <c r="R110" s="8">
        <f>COUNTIF(H$8:H109,"&gt;"&amp;G110)</f>
        <v>0</v>
      </c>
      <c r="S110">
        <v>103</v>
      </c>
    </row>
    <row r="111" spans="1:19" x14ac:dyDescent="0.3">
      <c r="A111">
        <v>338</v>
      </c>
      <c r="B111">
        <v>0.58027893917661066</v>
      </c>
      <c r="C111">
        <v>0.6598406933805353</v>
      </c>
      <c r="D111" s="4">
        <f>-LN(B111)/F$3</f>
        <v>0.22676931726517002</v>
      </c>
      <c r="E111" s="4">
        <f>1/F$4</f>
        <v>0.20833333333333334</v>
      </c>
      <c r="F111" s="8">
        <v>3</v>
      </c>
      <c r="G111" s="4">
        <v>31.488743237474079</v>
      </c>
      <c r="H111" s="4">
        <f>IF(G111&gt;MAX(I$8:I110),G111,MAX(I$8:I110))</f>
        <v>31.674582313985088</v>
      </c>
      <c r="I111" s="4">
        <f>+H111+E111</f>
        <v>31.88291564731842</v>
      </c>
      <c r="J111" s="4">
        <f>(H111-G111)*O111</f>
        <v>0.18583907651100873</v>
      </c>
      <c r="K111" s="4">
        <f>(I111-H111)*O111</f>
        <v>0.20833333333333215</v>
      </c>
      <c r="L111">
        <f>_xlfn.RANK.EQ(I111,I$8:I$507,1)</f>
        <v>104</v>
      </c>
      <c r="M111">
        <f>IF(L111=A111,0,1)</f>
        <v>1</v>
      </c>
      <c r="N111">
        <f>IF(G111&lt;B$2,1,0)</f>
        <v>1</v>
      </c>
      <c r="O111">
        <f>IF(I111&lt;B$2,1,0)</f>
        <v>1</v>
      </c>
      <c r="P111">
        <v>104</v>
      </c>
      <c r="Q111" s="8">
        <f>COUNTIF(I$8:I110,"&lt;"&amp;G111)</f>
        <v>102</v>
      </c>
      <c r="R111" s="8">
        <f>COUNTIF(H$8:H110,"&gt;"&amp;G111)</f>
        <v>0</v>
      </c>
      <c r="S111">
        <v>104</v>
      </c>
    </row>
    <row r="112" spans="1:19" x14ac:dyDescent="0.3">
      <c r="A112">
        <v>339</v>
      </c>
      <c r="B112">
        <v>0.84105960264900659</v>
      </c>
      <c r="C112">
        <v>0.97054963835566266</v>
      </c>
      <c r="D112" s="4">
        <f>-LN(B112)/F$3</f>
        <v>7.2121979315138793E-2</v>
      </c>
      <c r="E112" s="4">
        <f>1/F$4</f>
        <v>0.20833333333333334</v>
      </c>
      <c r="F112" s="8">
        <v>3</v>
      </c>
      <c r="G112" s="4">
        <v>31.560865216789217</v>
      </c>
      <c r="H112" s="4">
        <f>IF(G112&gt;MAX(I$8:I111),G112,MAX(I$8:I111))</f>
        <v>31.88291564731842</v>
      </c>
      <c r="I112" s="4">
        <f>+H112+E112</f>
        <v>32.091248980651756</v>
      </c>
      <c r="J112" s="4">
        <f>(H112-G112)*O112</f>
        <v>0.32205043052920246</v>
      </c>
      <c r="K112" s="4">
        <f>(I112-H112)*O112</f>
        <v>0.2083333333333357</v>
      </c>
      <c r="L112">
        <f>_xlfn.RANK.EQ(I112,I$8:I$507,1)</f>
        <v>105</v>
      </c>
      <c r="M112">
        <f>IF(L112=A112,0,1)</f>
        <v>1</v>
      </c>
      <c r="N112">
        <f>IF(G112&lt;B$2,1,0)</f>
        <v>1</v>
      </c>
      <c r="O112">
        <f>IF(I112&lt;B$2,1,0)</f>
        <v>1</v>
      </c>
      <c r="P112">
        <v>105</v>
      </c>
      <c r="Q112" s="8">
        <f>COUNTIF(I$8:I111,"&lt;"&amp;G112)</f>
        <v>102</v>
      </c>
      <c r="R112" s="8">
        <f>COUNTIF(H$8:H111,"&gt;"&amp;G112)</f>
        <v>1</v>
      </c>
      <c r="S112">
        <v>105</v>
      </c>
    </row>
    <row r="113" spans="1:19" x14ac:dyDescent="0.3">
      <c r="A113">
        <v>340</v>
      </c>
      <c r="B113">
        <v>0.53865169225135046</v>
      </c>
      <c r="C113">
        <v>0.1879329813531907</v>
      </c>
      <c r="D113" s="4">
        <f>-LN(B113)/F$3</f>
        <v>0.25778588666414215</v>
      </c>
      <c r="E113" s="4">
        <f>1/F$4</f>
        <v>0.20833333333333334</v>
      </c>
      <c r="F113" s="8">
        <v>3</v>
      </c>
      <c r="G113" s="4">
        <v>31.818651103453359</v>
      </c>
      <c r="H113" s="4">
        <f>IF(G113&gt;MAX(I$8:I112),G113,MAX(I$8:I112))</f>
        <v>32.091248980651756</v>
      </c>
      <c r="I113" s="4">
        <f>+H113+E113</f>
        <v>32.299582313985091</v>
      </c>
      <c r="J113" s="4">
        <f>(H113-G113)*O113</f>
        <v>0.27259787719839679</v>
      </c>
      <c r="K113" s="4">
        <f>(I113-H113)*O113</f>
        <v>0.2083333333333357</v>
      </c>
      <c r="L113">
        <f>_xlfn.RANK.EQ(I113,I$8:I$507,1)</f>
        <v>106</v>
      </c>
      <c r="M113">
        <f>IF(L113=A113,0,1)</f>
        <v>1</v>
      </c>
      <c r="N113">
        <f>IF(G113&lt;B$2,1,0)</f>
        <v>1</v>
      </c>
      <c r="O113">
        <f>IF(I113&lt;B$2,1,0)</f>
        <v>1</v>
      </c>
      <c r="P113">
        <v>106</v>
      </c>
      <c r="Q113" s="8">
        <f>COUNTIF(I$8:I112,"&lt;"&amp;G113)</f>
        <v>103</v>
      </c>
      <c r="R113" s="8">
        <f>COUNTIF(H$8:H112,"&gt;"&amp;G113)</f>
        <v>1</v>
      </c>
      <c r="S113">
        <v>106</v>
      </c>
    </row>
    <row r="114" spans="1:19" x14ac:dyDescent="0.3">
      <c r="A114">
        <v>67</v>
      </c>
      <c r="B114">
        <v>8.7984862819299903E-2</v>
      </c>
      <c r="C114">
        <v>0.20624408703878902</v>
      </c>
      <c r="D114" s="4">
        <f>-LN(B114)/D$3</f>
        <v>3.3758201287735861</v>
      </c>
      <c r="E114" s="4">
        <f>1/F$4</f>
        <v>0.20833333333333334</v>
      </c>
      <c r="F114" s="8">
        <v>2</v>
      </c>
      <c r="G114" s="4">
        <v>32.169209202388892</v>
      </c>
      <c r="H114" s="4">
        <f>IF(G114&gt;MAX(I$8:I113),G114,MAX(I$8:I113))</f>
        <v>32.299582313985091</v>
      </c>
      <c r="I114" s="4">
        <f>+H114+E114</f>
        <v>32.507915647318427</v>
      </c>
      <c r="J114" s="4">
        <f>(H114-G114)*O114</f>
        <v>0.13037311159619946</v>
      </c>
      <c r="K114" s="4">
        <f>(I114-H114)*O114</f>
        <v>0.2083333333333357</v>
      </c>
      <c r="L114">
        <f>_xlfn.RANK.EQ(I114,I$8:I$507,1)</f>
        <v>107</v>
      </c>
      <c r="M114">
        <f>IF(L114=A114,0,1)</f>
        <v>1</v>
      </c>
      <c r="N114">
        <f>IF(G114&lt;B$2,1,0)</f>
        <v>1</v>
      </c>
      <c r="O114">
        <f>IF(I114&lt;B$2,1,0)</f>
        <v>1</v>
      </c>
      <c r="P114">
        <v>107</v>
      </c>
      <c r="Q114" s="8">
        <f>COUNTIF(I$8:I113,"&lt;"&amp;G114)</f>
        <v>105</v>
      </c>
      <c r="R114" s="8">
        <f>COUNTIF(H$8:H113,"&gt;"&amp;G114)</f>
        <v>0</v>
      </c>
      <c r="S114">
        <v>107</v>
      </c>
    </row>
    <row r="115" spans="1:19" x14ac:dyDescent="0.3">
      <c r="A115">
        <v>341</v>
      </c>
      <c r="B115">
        <v>7.602160710470901E-2</v>
      </c>
      <c r="C115">
        <v>8.8747825556199839E-2</v>
      </c>
      <c r="D115" s="4">
        <f>-LN(B115)/F$3</f>
        <v>1.0736406979555015</v>
      </c>
      <c r="E115" s="4">
        <f>1/F$4</f>
        <v>0.20833333333333334</v>
      </c>
      <c r="F115" s="8">
        <v>3</v>
      </c>
      <c r="G115" s="4">
        <v>32.892291801408859</v>
      </c>
      <c r="H115" s="4">
        <f>IF(G115&gt;MAX(I$8:I114),G115,MAX(I$8:I114))</f>
        <v>32.892291801408859</v>
      </c>
      <c r="I115" s="4">
        <f>+H115+E115</f>
        <v>33.100625134742195</v>
      </c>
      <c r="J115" s="4">
        <f>(H115-G115)*O115</f>
        <v>0</v>
      </c>
      <c r="K115" s="4">
        <f>(I115-H115)*O115</f>
        <v>0.2083333333333357</v>
      </c>
      <c r="L115">
        <f>_xlfn.RANK.EQ(I115,I$8:I$507,1)</f>
        <v>108</v>
      </c>
      <c r="M115">
        <f>IF(L115=A115,0,1)</f>
        <v>1</v>
      </c>
      <c r="N115">
        <f>IF(G115&lt;B$2,1,0)</f>
        <v>1</v>
      </c>
      <c r="O115">
        <f>IF(I115&lt;B$2,1,0)</f>
        <v>1</v>
      </c>
      <c r="P115">
        <v>108</v>
      </c>
      <c r="Q115" s="8">
        <f>COUNTIF(I$8:I114,"&lt;"&amp;G115)</f>
        <v>107</v>
      </c>
      <c r="R115" s="8">
        <f>COUNTIF(H$8:H114,"&gt;"&amp;G115)</f>
        <v>0</v>
      </c>
      <c r="S115">
        <v>108</v>
      </c>
    </row>
    <row r="116" spans="1:19" x14ac:dyDescent="0.3">
      <c r="A116">
        <v>342</v>
      </c>
      <c r="B116">
        <v>0.86404004028443249</v>
      </c>
      <c r="C116">
        <v>0.2228156376842555</v>
      </c>
      <c r="D116" s="4">
        <f>-LN(B116)/F$3</f>
        <v>6.0890070137535258E-2</v>
      </c>
      <c r="E116" s="4">
        <f>1/F$4</f>
        <v>0.20833333333333334</v>
      </c>
      <c r="F116" s="8">
        <v>3</v>
      </c>
      <c r="G116" s="4">
        <v>32.953181871546391</v>
      </c>
      <c r="H116" s="4">
        <f>IF(G116&gt;MAX(I$8:I115),G116,MAX(I$8:I115))</f>
        <v>33.100625134742195</v>
      </c>
      <c r="I116" s="4">
        <f>+H116+E116</f>
        <v>33.308958468075531</v>
      </c>
      <c r="J116" s="4">
        <f>(H116-G116)*O116</f>
        <v>0.14744326319580381</v>
      </c>
      <c r="K116" s="4">
        <f>(I116-H116)*O116</f>
        <v>0.2083333333333357</v>
      </c>
      <c r="L116">
        <f>_xlfn.RANK.EQ(I116,I$8:I$507,1)</f>
        <v>109</v>
      </c>
      <c r="M116">
        <f>IF(L116=A116,0,1)</f>
        <v>1</v>
      </c>
      <c r="N116">
        <f>IF(G116&lt;B$2,1,0)</f>
        <v>1</v>
      </c>
      <c r="O116">
        <f>IF(I116&lt;B$2,1,0)</f>
        <v>1</v>
      </c>
      <c r="P116">
        <v>109</v>
      </c>
      <c r="Q116" s="8">
        <f>COUNTIF(I$8:I115,"&lt;"&amp;G116)</f>
        <v>107</v>
      </c>
      <c r="R116" s="8">
        <f>COUNTIF(H$8:H115,"&gt;"&amp;G116)</f>
        <v>0</v>
      </c>
      <c r="S116">
        <v>109</v>
      </c>
    </row>
    <row r="117" spans="1:19" x14ac:dyDescent="0.3">
      <c r="A117">
        <v>343</v>
      </c>
      <c r="B117">
        <v>0.92791528061769468</v>
      </c>
      <c r="C117">
        <v>0.32410657063509019</v>
      </c>
      <c r="D117" s="4">
        <f>-LN(B117)/F$3</f>
        <v>3.1172851167155718E-2</v>
      </c>
      <c r="E117" s="4">
        <f>1/F$4</f>
        <v>0.20833333333333334</v>
      </c>
      <c r="F117" s="8">
        <v>3</v>
      </c>
      <c r="G117" s="4">
        <v>32.984354722713547</v>
      </c>
      <c r="H117" s="4">
        <f>IF(G117&gt;MAX(I$8:I116),G117,MAX(I$8:I116))</f>
        <v>33.308958468075531</v>
      </c>
      <c r="I117" s="4">
        <f>+H117+E117</f>
        <v>33.517291801408867</v>
      </c>
      <c r="J117" s="4">
        <f>(H117-G117)*O117</f>
        <v>0.32460374536198344</v>
      </c>
      <c r="K117" s="4">
        <f>(I117-H117)*O117</f>
        <v>0.2083333333333357</v>
      </c>
      <c r="L117">
        <f>_xlfn.RANK.EQ(I117,I$8:I$507,1)</f>
        <v>110</v>
      </c>
      <c r="M117">
        <f>IF(L117=A117,0,1)</f>
        <v>1</v>
      </c>
      <c r="N117">
        <f>IF(G117&lt;B$2,1,0)</f>
        <v>1</v>
      </c>
      <c r="O117">
        <f>IF(I117&lt;B$2,1,0)</f>
        <v>1</v>
      </c>
      <c r="P117">
        <v>110</v>
      </c>
      <c r="Q117" s="8">
        <f>COUNTIF(I$8:I116,"&lt;"&amp;G117)</f>
        <v>107</v>
      </c>
      <c r="R117" s="8">
        <f>COUNTIF(H$8:H116,"&gt;"&amp;G117)</f>
        <v>1</v>
      </c>
      <c r="S117">
        <v>110</v>
      </c>
    </row>
    <row r="118" spans="1:19" x14ac:dyDescent="0.3">
      <c r="A118">
        <v>344</v>
      </c>
      <c r="B118">
        <v>6.747642445142979E-2</v>
      </c>
      <c r="C118">
        <v>0.97030549027985469</v>
      </c>
      <c r="D118" s="4">
        <f>-LN(B118)/F$3</f>
        <v>1.1233237539574741</v>
      </c>
      <c r="E118" s="4">
        <f>1/F$4</f>
        <v>0.20833333333333334</v>
      </c>
      <c r="F118" s="8">
        <v>3</v>
      </c>
      <c r="G118" s="4">
        <v>34.107678476671019</v>
      </c>
      <c r="H118" s="4">
        <f>IF(G118&gt;MAX(I$8:I117),G118,MAX(I$8:I117))</f>
        <v>34.107678476671019</v>
      </c>
      <c r="I118" s="4">
        <f>+H118+E118</f>
        <v>34.316011810004355</v>
      </c>
      <c r="J118" s="4">
        <f>(H118-G118)*O118</f>
        <v>0</v>
      </c>
      <c r="K118" s="4">
        <f>(I118-H118)*O118</f>
        <v>0.2083333333333357</v>
      </c>
      <c r="L118">
        <f>_xlfn.RANK.EQ(I118,I$8:I$507,1)</f>
        <v>111</v>
      </c>
      <c r="M118">
        <f>IF(L118=A118,0,1)</f>
        <v>1</v>
      </c>
      <c r="N118">
        <f>IF(G118&lt;B$2,1,0)</f>
        <v>1</v>
      </c>
      <c r="O118">
        <f>IF(I118&lt;B$2,1,0)</f>
        <v>1</v>
      </c>
      <c r="P118">
        <v>111</v>
      </c>
      <c r="Q118" s="8">
        <f>COUNTIF(I$8:I117,"&lt;"&amp;G118)</f>
        <v>110</v>
      </c>
      <c r="R118" s="8">
        <f>COUNTIF(H$8:H117,"&gt;"&amp;G118)</f>
        <v>0</v>
      </c>
      <c r="S118">
        <v>111</v>
      </c>
    </row>
    <row r="119" spans="1:19" x14ac:dyDescent="0.3">
      <c r="A119">
        <v>68</v>
      </c>
      <c r="B119">
        <v>0.22974333933530686</v>
      </c>
      <c r="C119">
        <v>0.81225012970366528</v>
      </c>
      <c r="D119" s="4">
        <f>-LN(B119)/D$3</f>
        <v>2.042767373736345</v>
      </c>
      <c r="E119" s="4">
        <f>1/F$4</f>
        <v>0.20833333333333334</v>
      </c>
      <c r="F119" s="8">
        <v>2</v>
      </c>
      <c r="G119" s="4">
        <v>34.211976576125238</v>
      </c>
      <c r="H119" s="4">
        <f>IF(G119&gt;MAX(I$8:I118),G119,MAX(I$8:I118))</f>
        <v>34.316011810004355</v>
      </c>
      <c r="I119" s="4">
        <f>+H119+E119</f>
        <v>34.52434514333769</v>
      </c>
      <c r="J119" s="4">
        <f>(H119-G119)*O119</f>
        <v>0.10403523387911662</v>
      </c>
      <c r="K119" s="4">
        <f>(I119-H119)*O119</f>
        <v>0.2083333333333357</v>
      </c>
      <c r="L119">
        <f>_xlfn.RANK.EQ(I119,I$8:I$507,1)</f>
        <v>112</v>
      </c>
      <c r="M119">
        <f>IF(L119=A119,0,1)</f>
        <v>1</v>
      </c>
      <c r="N119">
        <f>IF(G119&lt;B$2,1,0)</f>
        <v>1</v>
      </c>
      <c r="O119">
        <f>IF(I119&lt;B$2,1,0)</f>
        <v>1</v>
      </c>
      <c r="P119">
        <v>112</v>
      </c>
      <c r="Q119" s="8">
        <f>COUNTIF(I$8:I118,"&lt;"&amp;G119)</f>
        <v>110</v>
      </c>
      <c r="R119" s="8">
        <f>COUNTIF(H$8:H118,"&gt;"&amp;G119)</f>
        <v>0</v>
      </c>
      <c r="S119">
        <v>112</v>
      </c>
    </row>
    <row r="120" spans="1:19" x14ac:dyDescent="0.3">
      <c r="A120">
        <v>345</v>
      </c>
      <c r="B120">
        <v>0.31086153752250739</v>
      </c>
      <c r="C120">
        <v>0.30033265175328838</v>
      </c>
      <c r="D120" s="4">
        <f>-LN(B120)/F$3</f>
        <v>0.48683653454618087</v>
      </c>
      <c r="E120" s="4">
        <f>1/F$4</f>
        <v>0.20833333333333334</v>
      </c>
      <c r="F120" s="8">
        <v>3</v>
      </c>
      <c r="G120" s="4">
        <v>34.594515011217197</v>
      </c>
      <c r="H120" s="4">
        <f>IF(G120&gt;MAX(I$8:I119),G120,MAX(I$8:I119))</f>
        <v>34.594515011217197</v>
      </c>
      <c r="I120" s="4">
        <f>+H120+E120</f>
        <v>34.802848344550533</v>
      </c>
      <c r="J120" s="4">
        <f>(H120-G120)*O120</f>
        <v>0</v>
      </c>
      <c r="K120" s="4">
        <f>(I120-H120)*O120</f>
        <v>0.2083333333333357</v>
      </c>
      <c r="L120">
        <f>_xlfn.RANK.EQ(I120,I$8:I$507,1)</f>
        <v>113</v>
      </c>
      <c r="M120">
        <f>IF(L120=A120,0,1)</f>
        <v>1</v>
      </c>
      <c r="N120">
        <f>IF(G120&lt;B$2,1,0)</f>
        <v>1</v>
      </c>
      <c r="O120">
        <f>IF(I120&lt;B$2,1,0)</f>
        <v>1</v>
      </c>
      <c r="P120">
        <v>113</v>
      </c>
      <c r="Q120" s="8">
        <f>COUNTIF(I$8:I119,"&lt;"&amp;G120)</f>
        <v>112</v>
      </c>
      <c r="R120" s="8">
        <f>COUNTIF(H$8:H119,"&gt;"&amp;G120)</f>
        <v>0</v>
      </c>
      <c r="S120">
        <v>113</v>
      </c>
    </row>
    <row r="121" spans="1:19" x14ac:dyDescent="0.3">
      <c r="A121">
        <v>346</v>
      </c>
      <c r="B121">
        <v>0.12683492538224433</v>
      </c>
      <c r="C121">
        <v>0.64836573381756035</v>
      </c>
      <c r="D121" s="4">
        <f>-LN(B121)/F$3</f>
        <v>0.86036201589011085</v>
      </c>
      <c r="E121" s="4">
        <f>1/F$4</f>
        <v>0.20833333333333334</v>
      </c>
      <c r="F121" s="8">
        <v>3</v>
      </c>
      <c r="G121" s="4">
        <v>35.454877027107308</v>
      </c>
      <c r="H121" s="4">
        <f>IF(G121&gt;MAX(I$8:I120),G121,MAX(I$8:I120))</f>
        <v>35.454877027107308</v>
      </c>
      <c r="I121" s="4">
        <f>+H121+E121</f>
        <v>35.663210360440644</v>
      </c>
      <c r="J121" s="4">
        <f>(H121-G121)*O121</f>
        <v>0</v>
      </c>
      <c r="K121" s="4">
        <f>(I121-H121)*O121</f>
        <v>0.2083333333333357</v>
      </c>
      <c r="L121">
        <f>_xlfn.RANK.EQ(I121,I$8:I$507,1)</f>
        <v>114</v>
      </c>
      <c r="M121">
        <f>IF(L121=A121,0,1)</f>
        <v>1</v>
      </c>
      <c r="N121">
        <f>IF(G121&lt;B$2,1,0)</f>
        <v>1</v>
      </c>
      <c r="O121">
        <f>IF(I121&lt;B$2,1,0)</f>
        <v>1</v>
      </c>
      <c r="P121">
        <v>114</v>
      </c>
      <c r="Q121" s="8">
        <f>COUNTIF(I$8:I120,"&lt;"&amp;G121)</f>
        <v>113</v>
      </c>
      <c r="R121" s="8">
        <f>COUNTIF(H$8:H120,"&gt;"&amp;G121)</f>
        <v>0</v>
      </c>
      <c r="S121">
        <v>114</v>
      </c>
    </row>
    <row r="122" spans="1:19" x14ac:dyDescent="0.3">
      <c r="A122">
        <v>347</v>
      </c>
      <c r="B122">
        <v>0.94253364665669725</v>
      </c>
      <c r="C122">
        <v>0.65758232367931146</v>
      </c>
      <c r="D122" s="4">
        <f>-LN(B122)/F$3</f>
        <v>2.4659858719448965E-2</v>
      </c>
      <c r="E122" s="4">
        <f>1/F$4</f>
        <v>0.20833333333333334</v>
      </c>
      <c r="F122" s="8">
        <v>3</v>
      </c>
      <c r="G122" s="4">
        <v>35.479536885826754</v>
      </c>
      <c r="H122" s="4">
        <f>IF(G122&gt;MAX(I$8:I121),G122,MAX(I$8:I121))</f>
        <v>35.663210360440644</v>
      </c>
      <c r="I122" s="4">
        <f>+H122+E122</f>
        <v>35.87154369377398</v>
      </c>
      <c r="J122" s="4">
        <f>(H122-G122)*O122</f>
        <v>0.18367347461389016</v>
      </c>
      <c r="K122" s="4">
        <f>(I122-H122)*O122</f>
        <v>0.2083333333333357</v>
      </c>
      <c r="L122">
        <f>_xlfn.RANK.EQ(I122,I$8:I$507,1)</f>
        <v>115</v>
      </c>
      <c r="M122">
        <f>IF(L122=A122,0,1)</f>
        <v>1</v>
      </c>
      <c r="N122">
        <f>IF(G122&lt;B$2,1,0)</f>
        <v>1</v>
      </c>
      <c r="O122">
        <f>IF(I122&lt;B$2,1,0)</f>
        <v>1</v>
      </c>
      <c r="P122">
        <v>115</v>
      </c>
      <c r="Q122" s="8">
        <f>COUNTIF(I$8:I121,"&lt;"&amp;G122)</f>
        <v>113</v>
      </c>
      <c r="R122" s="8">
        <f>COUNTIF(H$8:H121,"&gt;"&amp;G122)</f>
        <v>0</v>
      </c>
      <c r="S122">
        <v>115</v>
      </c>
    </row>
    <row r="123" spans="1:19" x14ac:dyDescent="0.3">
      <c r="A123">
        <v>7</v>
      </c>
      <c r="B123">
        <v>0.12781151768547624</v>
      </c>
      <c r="C123">
        <v>0.6003295999023408</v>
      </c>
      <c r="D123" s="4">
        <f>-LN(B123)/B$3</f>
        <v>8.5716609098539838</v>
      </c>
      <c r="E123" s="4">
        <f>1/F$4</f>
        <v>0.20833333333333334</v>
      </c>
      <c r="F123" s="8">
        <v>1</v>
      </c>
      <c r="G123" s="4">
        <v>35.783705733497605</v>
      </c>
      <c r="H123" s="4">
        <f>IF(G123&gt;MAX(I$8:I122),G123,MAX(I$8:I122))</f>
        <v>35.87154369377398</v>
      </c>
      <c r="I123" s="4">
        <f>+H123+E123</f>
        <v>36.079877027107315</v>
      </c>
      <c r="J123" s="4">
        <f>(H123-G123)*O123</f>
        <v>8.7837960276374361E-2</v>
      </c>
      <c r="K123" s="4">
        <f>(I123-H123)*O123</f>
        <v>0.2083333333333357</v>
      </c>
      <c r="L123">
        <f>_xlfn.RANK.EQ(I123,I$8:I$507,1)</f>
        <v>116</v>
      </c>
      <c r="M123">
        <f>IF(L123=A123,0,1)</f>
        <v>1</v>
      </c>
      <c r="N123">
        <f>IF(G123&lt;B$2,1,0)</f>
        <v>1</v>
      </c>
      <c r="O123">
        <f>IF(I123&lt;B$2,1,0)</f>
        <v>1</v>
      </c>
      <c r="P123">
        <v>118</v>
      </c>
      <c r="Q123" s="8">
        <f>COUNTIF(I$8:I122,"&lt;"&amp;G123)</f>
        <v>114</v>
      </c>
      <c r="R123" s="8">
        <f>COUNTIF(H$8:H122,"&gt;"&amp;G123)</f>
        <v>0</v>
      </c>
      <c r="S123">
        <v>116</v>
      </c>
    </row>
    <row r="124" spans="1:19" x14ac:dyDescent="0.3">
      <c r="A124">
        <v>69</v>
      </c>
      <c r="B124">
        <v>0.38654744102298044</v>
      </c>
      <c r="C124">
        <v>0.55720694601275678</v>
      </c>
      <c r="D124" s="4">
        <f>-LN(B124)/D$3</f>
        <v>1.3201398239986226</v>
      </c>
      <c r="E124" s="4">
        <f>1/F$4</f>
        <v>0.20833333333333334</v>
      </c>
      <c r="F124" s="8">
        <v>2</v>
      </c>
      <c r="G124" s="4">
        <v>35.532116400123861</v>
      </c>
      <c r="H124" s="4">
        <f>IF(G124&gt;MAX(I$8:I123),G124,MAX(I$8:I123))</f>
        <v>36.079877027107315</v>
      </c>
      <c r="I124" s="4">
        <f>+H124+E124</f>
        <v>36.288210360440651</v>
      </c>
      <c r="J124" s="4">
        <f>(H124-G124)*O124</f>
        <v>0.54776062698345385</v>
      </c>
      <c r="K124" s="4">
        <f>(I124-H124)*O124</f>
        <v>0.2083333333333357</v>
      </c>
      <c r="L124">
        <f>_xlfn.RANK.EQ(I124,I$8:I$507,1)</f>
        <v>117</v>
      </c>
      <c r="M124">
        <f>IF(L124=A124,0,1)</f>
        <v>1</v>
      </c>
      <c r="N124">
        <f>IF(G124&lt;B$2,1,0)</f>
        <v>1</v>
      </c>
      <c r="O124">
        <f>IF(I124&lt;B$2,1,0)</f>
        <v>1</v>
      </c>
      <c r="P124">
        <v>116</v>
      </c>
      <c r="Q124" s="8">
        <f>COUNTIF(I$8:I123,"&lt;"&amp;G124)</f>
        <v>113</v>
      </c>
      <c r="R124" s="8">
        <f>COUNTIF(H$8:H123,"&gt;"&amp;G124)</f>
        <v>2</v>
      </c>
      <c r="S124">
        <v>116</v>
      </c>
    </row>
    <row r="125" spans="1:19" x14ac:dyDescent="0.3">
      <c r="A125">
        <v>348</v>
      </c>
      <c r="B125">
        <v>0.4991607409894101</v>
      </c>
      <c r="C125">
        <v>0.76659443952757345</v>
      </c>
      <c r="D125" s="4">
        <f>-LN(B125)/F$3</f>
        <v>0.28951129536285453</v>
      </c>
      <c r="E125" s="4">
        <f>1/F$4</f>
        <v>0.20833333333333334</v>
      </c>
      <c r="F125" s="8">
        <v>3</v>
      </c>
      <c r="G125" s="4">
        <v>35.769048181189611</v>
      </c>
      <c r="H125" s="4">
        <f>IF(G125&gt;MAX(I$8:I124),G125,MAX(I$8:I124))</f>
        <v>36.288210360440651</v>
      </c>
      <c r="I125" s="4">
        <f>+H125+E125</f>
        <v>36.496543693773987</v>
      </c>
      <c r="J125" s="4">
        <f>(H125-G125)*O125</f>
        <v>0.51916217925104036</v>
      </c>
      <c r="K125" s="4">
        <f>(I125-H125)*O125</f>
        <v>0.2083333333333357</v>
      </c>
      <c r="L125">
        <f>_xlfn.RANK.EQ(I125,I$8:I$507,1)</f>
        <v>118</v>
      </c>
      <c r="M125">
        <f>IF(L125=A125,0,1)</f>
        <v>1</v>
      </c>
      <c r="N125">
        <f>IF(G125&lt;B$2,1,0)</f>
        <v>1</v>
      </c>
      <c r="O125">
        <f>IF(I125&lt;B$2,1,0)</f>
        <v>1</v>
      </c>
      <c r="P125">
        <v>117</v>
      </c>
      <c r="Q125" s="8">
        <f>COUNTIF(I$8:I124,"&lt;"&amp;G125)</f>
        <v>114</v>
      </c>
      <c r="R125" s="8">
        <f>COUNTIF(H$8:H124,"&gt;"&amp;G125)</f>
        <v>2</v>
      </c>
      <c r="S125">
        <v>117</v>
      </c>
    </row>
    <row r="126" spans="1:19" x14ac:dyDescent="0.3">
      <c r="A126">
        <v>349</v>
      </c>
      <c r="B126">
        <v>0.93499557481612594</v>
      </c>
      <c r="C126">
        <v>0.64043092135380109</v>
      </c>
      <c r="D126" s="4">
        <f>-LN(B126)/F$3</f>
        <v>2.8005617717344781E-2</v>
      </c>
      <c r="E126" s="4">
        <f>1/F$4</f>
        <v>0.20833333333333334</v>
      </c>
      <c r="F126" s="8">
        <v>3</v>
      </c>
      <c r="G126" s="4">
        <v>35.797053798906958</v>
      </c>
      <c r="H126" s="4">
        <f>IF(G126&gt;MAX(I$8:I125),G126,MAX(I$8:I125))</f>
        <v>36.496543693773987</v>
      </c>
      <c r="I126" s="4">
        <f>+H126+E126</f>
        <v>36.704877027107322</v>
      </c>
      <c r="J126" s="4">
        <f>(H126-G126)*O126</f>
        <v>0.69948989486702828</v>
      </c>
      <c r="K126" s="4">
        <f>(I126-H126)*O126</f>
        <v>0.2083333333333357</v>
      </c>
      <c r="L126">
        <f>_xlfn.RANK.EQ(I126,I$8:I$507,1)</f>
        <v>119</v>
      </c>
      <c r="M126">
        <f>IF(L126=A126,0,1)</f>
        <v>1</v>
      </c>
      <c r="N126">
        <f>IF(G126&lt;B$2,1,0)</f>
        <v>1</v>
      </c>
      <c r="O126">
        <f>IF(I126&lt;B$2,1,0)</f>
        <v>1</v>
      </c>
      <c r="P126">
        <v>119</v>
      </c>
      <c r="Q126" s="8">
        <f>COUNTIF(I$8:I125,"&lt;"&amp;G126)</f>
        <v>114</v>
      </c>
      <c r="R126" s="8">
        <f>COUNTIF(H$8:H125,"&gt;"&amp;G126)</f>
        <v>3</v>
      </c>
      <c r="S126">
        <v>119</v>
      </c>
    </row>
    <row r="127" spans="1:19" x14ac:dyDescent="0.3">
      <c r="A127">
        <v>8</v>
      </c>
      <c r="B127">
        <v>0.81423383281960504</v>
      </c>
      <c r="C127">
        <v>0.22092349009674367</v>
      </c>
      <c r="D127" s="4">
        <f>-LN(B127)/B$3</f>
        <v>0.85628204302426636</v>
      </c>
      <c r="E127" s="4">
        <f>1/F$4</f>
        <v>0.20833333333333334</v>
      </c>
      <c r="F127" s="8">
        <v>1</v>
      </c>
      <c r="G127" s="4">
        <v>36.63998777652187</v>
      </c>
      <c r="H127" s="4">
        <f>IF(G127&gt;MAX(I$8:I126),G127,MAX(I$8:I126))</f>
        <v>36.704877027107322</v>
      </c>
      <c r="I127" s="4">
        <f>+H127+E127</f>
        <v>36.913210360440658</v>
      </c>
      <c r="J127" s="4">
        <f>(H127-G127)*O127</f>
        <v>6.4889250585451919E-2</v>
      </c>
      <c r="K127" s="4">
        <f>(I127-H127)*O127</f>
        <v>0.2083333333333357</v>
      </c>
      <c r="L127">
        <f>_xlfn.RANK.EQ(I127,I$8:I$507,1)</f>
        <v>120</v>
      </c>
      <c r="M127">
        <f>IF(L127=A127,0,1)</f>
        <v>1</v>
      </c>
      <c r="N127">
        <f>IF(G127&lt;B$2,1,0)</f>
        <v>1</v>
      </c>
      <c r="O127">
        <f>IF(I127&lt;B$2,1,0)</f>
        <v>1</v>
      </c>
      <c r="P127">
        <v>124</v>
      </c>
      <c r="Q127" s="8">
        <f>COUNTIF(I$8:I126,"&lt;"&amp;G127)</f>
        <v>118</v>
      </c>
      <c r="R127" s="8">
        <f>COUNTIF(H$8:H126,"&gt;"&amp;G127)</f>
        <v>0</v>
      </c>
      <c r="S127">
        <v>120</v>
      </c>
    </row>
    <row r="128" spans="1:19" x14ac:dyDescent="0.3">
      <c r="A128">
        <v>70</v>
      </c>
      <c r="B128">
        <v>0.74175237281411177</v>
      </c>
      <c r="C128">
        <v>0.78539384136478774</v>
      </c>
      <c r="D128" s="4">
        <f>-LN(B128)/D$3</f>
        <v>0.41491641788309447</v>
      </c>
      <c r="E128" s="4">
        <f>1/F$4</f>
        <v>0.20833333333333334</v>
      </c>
      <c r="F128" s="8">
        <v>2</v>
      </c>
      <c r="G128" s="4">
        <v>35.947032818006953</v>
      </c>
      <c r="H128" s="4">
        <f>IF(G128&gt;MAX(I$8:I127),G128,MAX(I$8:I127))</f>
        <v>36.913210360440658</v>
      </c>
      <c r="I128" s="4">
        <f>+H128+E128</f>
        <v>37.121543693773994</v>
      </c>
      <c r="J128" s="4">
        <f>(H128-G128)*O128</f>
        <v>0.96617754243370513</v>
      </c>
      <c r="K128" s="4">
        <f>(I128-H128)*O128</f>
        <v>0.2083333333333357</v>
      </c>
      <c r="L128">
        <f>_xlfn.RANK.EQ(I128,I$8:I$507,1)</f>
        <v>121</v>
      </c>
      <c r="M128">
        <f>IF(L128=A128,0,1)</f>
        <v>1</v>
      </c>
      <c r="N128">
        <f>IF(G128&lt;B$2,1,0)</f>
        <v>1</v>
      </c>
      <c r="O128">
        <f>IF(I128&lt;B$2,1,0)</f>
        <v>1</v>
      </c>
      <c r="P128">
        <v>120</v>
      </c>
      <c r="Q128" s="8">
        <f>COUNTIF(I$8:I127,"&lt;"&amp;G128)</f>
        <v>115</v>
      </c>
      <c r="R128" s="8">
        <f>COUNTIF(H$8:H127,"&gt;"&amp;G128)</f>
        <v>4</v>
      </c>
      <c r="S128">
        <v>120</v>
      </c>
    </row>
    <row r="129" spans="1:19" x14ac:dyDescent="0.3">
      <c r="A129">
        <v>71</v>
      </c>
      <c r="B129">
        <v>0.98397778252510149</v>
      </c>
      <c r="C129">
        <v>0.75609607226783049</v>
      </c>
      <c r="D129" s="4">
        <f>-LN(B129)/D$3</f>
        <v>2.2433279054777856E-2</v>
      </c>
      <c r="E129" s="4">
        <f>1/F$4</f>
        <v>0.20833333333333334</v>
      </c>
      <c r="F129" s="8">
        <v>2</v>
      </c>
      <c r="G129" s="4">
        <v>35.969466097061733</v>
      </c>
      <c r="H129" s="4">
        <f>IF(G129&gt;MAX(I$8:I128),G129,MAX(I$8:I128))</f>
        <v>37.121543693773994</v>
      </c>
      <c r="I129" s="4">
        <f>+H129+E129</f>
        <v>37.329877027107329</v>
      </c>
      <c r="J129" s="4">
        <f>(H129-G129)*O129</f>
        <v>1.1520775967122603</v>
      </c>
      <c r="K129" s="4">
        <f>(I129-H129)*O129</f>
        <v>0.2083333333333357</v>
      </c>
      <c r="L129">
        <f>_xlfn.RANK.EQ(I129,I$8:I$507,1)</f>
        <v>122</v>
      </c>
      <c r="M129">
        <f>IF(L129=A129,0,1)</f>
        <v>1</v>
      </c>
      <c r="N129">
        <f>IF(G129&lt;B$2,1,0)</f>
        <v>1</v>
      </c>
      <c r="O129">
        <f>IF(I129&lt;B$2,1,0)</f>
        <v>1</v>
      </c>
      <c r="P129">
        <v>121</v>
      </c>
      <c r="Q129" s="8">
        <f>COUNTIF(I$8:I128,"&lt;"&amp;G129)</f>
        <v>115</v>
      </c>
      <c r="R129" s="8">
        <f>COUNTIF(H$8:H128,"&gt;"&amp;G129)</f>
        <v>5</v>
      </c>
      <c r="S129">
        <v>121</v>
      </c>
    </row>
    <row r="130" spans="1:19" x14ac:dyDescent="0.3">
      <c r="A130">
        <v>350</v>
      </c>
      <c r="B130">
        <v>0.4600665303506577</v>
      </c>
      <c r="C130">
        <v>8.3773308511612299E-2</v>
      </c>
      <c r="D130" s="4">
        <f>-LN(B130)/F$3</f>
        <v>0.32349340364999901</v>
      </c>
      <c r="E130" s="4">
        <f>1/F$4</f>
        <v>0.20833333333333334</v>
      </c>
      <c r="F130" s="8">
        <v>3</v>
      </c>
      <c r="G130" s="4">
        <v>36.120547202556956</v>
      </c>
      <c r="H130" s="4">
        <f>IF(G130&gt;MAX(I$8:I129),G130,MAX(I$8:I129))</f>
        <v>37.329877027107329</v>
      </c>
      <c r="I130" s="4">
        <f>+H130+E130</f>
        <v>37.538210360440665</v>
      </c>
      <c r="J130" s="4">
        <f>(H130-G130)*O130</f>
        <v>1.2093298245503732</v>
      </c>
      <c r="K130" s="4">
        <f>(I130-H130)*O130</f>
        <v>0.2083333333333357</v>
      </c>
      <c r="L130">
        <f>_xlfn.RANK.EQ(I130,I$8:I$507,1)</f>
        <v>123</v>
      </c>
      <c r="M130">
        <f>IF(L130=A130,0,1)</f>
        <v>1</v>
      </c>
      <c r="N130">
        <f>IF(G130&lt;B$2,1,0)</f>
        <v>1</v>
      </c>
      <c r="O130">
        <f>IF(I130&lt;B$2,1,0)</f>
        <v>1</v>
      </c>
      <c r="P130">
        <v>122</v>
      </c>
      <c r="Q130" s="8">
        <f>COUNTIF(I$8:I129,"&lt;"&amp;G130)</f>
        <v>116</v>
      </c>
      <c r="R130" s="8">
        <f>COUNTIF(H$8:H129,"&gt;"&amp;G130)</f>
        <v>5</v>
      </c>
      <c r="S130">
        <v>122</v>
      </c>
    </row>
    <row r="131" spans="1:19" x14ac:dyDescent="0.3">
      <c r="A131">
        <v>351</v>
      </c>
      <c r="B131">
        <v>0.43763542588579973</v>
      </c>
      <c r="C131">
        <v>5.6764427625354781E-2</v>
      </c>
      <c r="D131" s="4">
        <f>-LN(B131)/F$3</f>
        <v>0.34432044841740528</v>
      </c>
      <c r="E131" s="4">
        <f>1/F$4</f>
        <v>0.20833333333333334</v>
      </c>
      <c r="F131" s="8">
        <v>3</v>
      </c>
      <c r="G131" s="4">
        <v>36.464867650974362</v>
      </c>
      <c r="H131" s="4">
        <f>IF(G131&gt;MAX(I$8:I130),G131,MAX(I$8:I130))</f>
        <v>37.538210360440665</v>
      </c>
      <c r="I131" s="4">
        <f>+H131+E131</f>
        <v>37.746543693774001</v>
      </c>
      <c r="J131" s="4">
        <f>(H131-G131)*O131</f>
        <v>1.0733427094663028</v>
      </c>
      <c r="K131" s="4">
        <f>(I131-H131)*O131</f>
        <v>0.2083333333333357</v>
      </c>
      <c r="L131">
        <f>_xlfn.RANK.EQ(I131,I$8:I$507,1)</f>
        <v>124</v>
      </c>
      <c r="M131">
        <f>IF(L131=A131,0,1)</f>
        <v>1</v>
      </c>
      <c r="N131">
        <f>IF(G131&lt;B$2,1,0)</f>
        <v>1</v>
      </c>
      <c r="O131">
        <f>IF(I131&lt;B$2,1,0)</f>
        <v>1</v>
      </c>
      <c r="P131">
        <v>123</v>
      </c>
      <c r="Q131" s="8">
        <f>COUNTIF(I$8:I130,"&lt;"&amp;G131)</f>
        <v>117</v>
      </c>
      <c r="R131" s="8">
        <f>COUNTIF(H$8:H130,"&gt;"&amp;G131)</f>
        <v>5</v>
      </c>
      <c r="S131">
        <v>123</v>
      </c>
    </row>
    <row r="132" spans="1:19" x14ac:dyDescent="0.3">
      <c r="A132">
        <v>9</v>
      </c>
      <c r="B132">
        <v>0.80437635425885801</v>
      </c>
      <c r="C132">
        <v>0.86526078066347245</v>
      </c>
      <c r="D132" s="4">
        <f>-LN(B132)/B$3</f>
        <v>0.90703340423694723</v>
      </c>
      <c r="E132" s="4">
        <f>1/F$4</f>
        <v>0.20833333333333334</v>
      </c>
      <c r="F132" s="8">
        <v>1</v>
      </c>
      <c r="G132" s="4">
        <v>37.547021180758819</v>
      </c>
      <c r="H132" s="4">
        <f>IF(G132&gt;MAX(I$8:I131),G132,MAX(I$8:I131))</f>
        <v>37.746543693774001</v>
      </c>
      <c r="I132" s="4">
        <f>+H132+E132</f>
        <v>37.954877027107337</v>
      </c>
      <c r="J132" s="4">
        <f>(H132-G132)*O132</f>
        <v>0.19952251301518231</v>
      </c>
      <c r="K132" s="4">
        <f>(I132-H132)*O132</f>
        <v>0.2083333333333357</v>
      </c>
      <c r="L132">
        <f>_xlfn.RANK.EQ(I132,I$8:I$507,1)</f>
        <v>125</v>
      </c>
      <c r="M132">
        <f>IF(L132=A132,0,1)</f>
        <v>1</v>
      </c>
      <c r="N132">
        <f>IF(G132&lt;B$2,1,0)</f>
        <v>1</v>
      </c>
      <c r="O132">
        <f>IF(I132&lt;B$2,1,0)</f>
        <v>1</v>
      </c>
      <c r="P132">
        <v>127</v>
      </c>
      <c r="Q132" s="8">
        <f>COUNTIF(I$8:I131,"&lt;"&amp;G132)</f>
        <v>123</v>
      </c>
      <c r="R132" s="8">
        <f>COUNTIF(H$8:H131,"&gt;"&amp;G132)</f>
        <v>0</v>
      </c>
      <c r="S132">
        <v>125</v>
      </c>
    </row>
    <row r="133" spans="1:19" x14ac:dyDescent="0.3">
      <c r="A133">
        <v>72</v>
      </c>
      <c r="B133">
        <v>0.48005615405743585</v>
      </c>
      <c r="C133">
        <v>0.24497207556382947</v>
      </c>
      <c r="D133" s="4">
        <f>-LN(B133)/D$3</f>
        <v>1.0192391587542506</v>
      </c>
      <c r="E133" s="4">
        <f>1/F$4</f>
        <v>0.20833333333333334</v>
      </c>
      <c r="F133" s="8">
        <v>2</v>
      </c>
      <c r="G133" s="4">
        <v>36.988705255815987</v>
      </c>
      <c r="H133" s="4">
        <f>IF(G133&gt;MAX(I$8:I132),G133,MAX(I$8:I132))</f>
        <v>37.954877027107337</v>
      </c>
      <c r="I133" s="4">
        <f>+H133+E133</f>
        <v>38.163210360440672</v>
      </c>
      <c r="J133" s="4">
        <f>(H133-G133)*O133</f>
        <v>0.96617177129135001</v>
      </c>
      <c r="K133" s="4">
        <f>(I133-H133)*O133</f>
        <v>0.2083333333333357</v>
      </c>
      <c r="L133">
        <f>_xlfn.RANK.EQ(I133,I$8:I$507,1)</f>
        <v>126</v>
      </c>
      <c r="M133">
        <f>IF(L133=A133,0,1)</f>
        <v>1</v>
      </c>
      <c r="N133">
        <f>IF(G133&lt;B$2,1,0)</f>
        <v>1</v>
      </c>
      <c r="O133">
        <f>IF(I133&lt;B$2,1,0)</f>
        <v>1</v>
      </c>
      <c r="P133">
        <v>125</v>
      </c>
      <c r="Q133" s="8">
        <f>COUNTIF(I$8:I132,"&lt;"&amp;G133)</f>
        <v>120</v>
      </c>
      <c r="R133" s="8">
        <f>COUNTIF(H$8:H132,"&gt;"&amp;G133)</f>
        <v>4</v>
      </c>
      <c r="S133">
        <v>125</v>
      </c>
    </row>
    <row r="134" spans="1:19" x14ac:dyDescent="0.3">
      <c r="A134">
        <v>352</v>
      </c>
      <c r="B134">
        <v>0.195532090212714</v>
      </c>
      <c r="C134">
        <v>0.23581652272103029</v>
      </c>
      <c r="D134" s="4">
        <f>-LN(B134)/F$3</f>
        <v>0.68001282029848442</v>
      </c>
      <c r="E134" s="4">
        <f>1/F$4</f>
        <v>0.20833333333333334</v>
      </c>
      <c r="F134" s="8">
        <v>3</v>
      </c>
      <c r="G134" s="4">
        <v>37.144880471272849</v>
      </c>
      <c r="H134" s="4">
        <f>IF(G134&gt;MAX(I$8:I133),G134,MAX(I$8:I133))</f>
        <v>38.163210360440672</v>
      </c>
      <c r="I134" s="4">
        <f>+H134+E134</f>
        <v>38.371543693774008</v>
      </c>
      <c r="J134" s="4">
        <f>(H134-G134)*O134</f>
        <v>1.0183298891678234</v>
      </c>
      <c r="K134" s="4">
        <f>(I134-H134)*O134</f>
        <v>0.2083333333333357</v>
      </c>
      <c r="L134">
        <f>_xlfn.RANK.EQ(I134,I$8:I$507,1)</f>
        <v>127</v>
      </c>
      <c r="M134">
        <f>IF(L134=A134,0,1)</f>
        <v>1</v>
      </c>
      <c r="N134">
        <f>IF(G134&lt;B$2,1,0)</f>
        <v>1</v>
      </c>
      <c r="O134">
        <f>IF(I134&lt;B$2,1,0)</f>
        <v>1</v>
      </c>
      <c r="P134">
        <v>126</v>
      </c>
      <c r="Q134" s="8">
        <f>COUNTIF(I$8:I133,"&lt;"&amp;G134)</f>
        <v>121</v>
      </c>
      <c r="R134" s="8">
        <f>COUNTIF(H$8:H133,"&gt;"&amp;G134)</f>
        <v>4</v>
      </c>
      <c r="S134">
        <v>126</v>
      </c>
    </row>
    <row r="135" spans="1:19" x14ac:dyDescent="0.3">
      <c r="A135">
        <v>353</v>
      </c>
      <c r="B135">
        <v>0.30265205847346416</v>
      </c>
      <c r="C135">
        <v>0.88259529404583881</v>
      </c>
      <c r="D135" s="4">
        <f>-LN(B135)/F$3</f>
        <v>0.49798810632052448</v>
      </c>
      <c r="E135" s="4">
        <f>1/F$4</f>
        <v>0.20833333333333334</v>
      </c>
      <c r="F135" s="8">
        <v>3</v>
      </c>
      <c r="G135" s="4">
        <v>37.642868577593376</v>
      </c>
      <c r="H135" s="4">
        <f>IF(G135&gt;MAX(I$8:I134),G135,MAX(I$8:I134))</f>
        <v>38.371543693774008</v>
      </c>
      <c r="I135" s="4">
        <f>+H135+E135</f>
        <v>38.579877027107344</v>
      </c>
      <c r="J135" s="4">
        <f>(H135-G135)*O135</f>
        <v>0.72867511618063219</v>
      </c>
      <c r="K135" s="4">
        <f>(I135-H135)*O135</f>
        <v>0.2083333333333357</v>
      </c>
      <c r="L135">
        <f>_xlfn.RANK.EQ(I135,I$8:I$507,1)</f>
        <v>128</v>
      </c>
      <c r="M135">
        <f>IF(L135=A135,0,1)</f>
        <v>1</v>
      </c>
      <c r="N135">
        <f>IF(G135&lt;B$2,1,0)</f>
        <v>1</v>
      </c>
      <c r="O135">
        <f>IF(I135&lt;B$2,1,0)</f>
        <v>1</v>
      </c>
      <c r="P135">
        <v>128</v>
      </c>
      <c r="Q135" s="8">
        <f>COUNTIF(I$8:I134,"&lt;"&amp;G135)</f>
        <v>123</v>
      </c>
      <c r="R135" s="8">
        <f>COUNTIF(H$8:H134,"&gt;"&amp;G135)</f>
        <v>3</v>
      </c>
      <c r="S135">
        <v>128</v>
      </c>
    </row>
    <row r="136" spans="1:19" x14ac:dyDescent="0.3">
      <c r="A136">
        <v>354</v>
      </c>
      <c r="B136">
        <v>0.98089541306802575</v>
      </c>
      <c r="C136">
        <v>0.45677053132724998</v>
      </c>
      <c r="D136" s="4">
        <f>-LN(B136)/F$3</f>
        <v>8.0372656962991208E-3</v>
      </c>
      <c r="E136" s="4">
        <f>1/F$4</f>
        <v>0.20833333333333334</v>
      </c>
      <c r="F136" s="8">
        <v>3</v>
      </c>
      <c r="G136" s="4">
        <v>37.650905843289678</v>
      </c>
      <c r="H136" s="4">
        <f>IF(G136&gt;MAX(I$8:I135),G136,MAX(I$8:I135))</f>
        <v>38.579877027107344</v>
      </c>
      <c r="I136" s="4">
        <f>+H136+E136</f>
        <v>38.788210360440679</v>
      </c>
      <c r="J136" s="4">
        <f>(H136-G136)*O136</f>
        <v>0.92897118381766575</v>
      </c>
      <c r="K136" s="4">
        <f>(I136-H136)*O136</f>
        <v>0.2083333333333357</v>
      </c>
      <c r="L136">
        <f>_xlfn.RANK.EQ(I136,I$8:I$507,1)</f>
        <v>129</v>
      </c>
      <c r="M136">
        <f>IF(L136=A136,0,1)</f>
        <v>1</v>
      </c>
      <c r="N136">
        <f>IF(G136&lt;B$2,1,0)</f>
        <v>1</v>
      </c>
      <c r="O136">
        <f>IF(I136&lt;B$2,1,0)</f>
        <v>1</v>
      </c>
      <c r="P136">
        <v>129</v>
      </c>
      <c r="Q136" s="8">
        <f>COUNTIF(I$8:I135,"&lt;"&amp;G136)</f>
        <v>123</v>
      </c>
      <c r="R136" s="8">
        <f>COUNTIF(H$8:H135,"&gt;"&amp;G136)</f>
        <v>4</v>
      </c>
      <c r="S136">
        <v>129</v>
      </c>
    </row>
    <row r="137" spans="1:19" x14ac:dyDescent="0.3">
      <c r="A137">
        <v>73</v>
      </c>
      <c r="B137">
        <v>0.38569292275765249</v>
      </c>
      <c r="C137">
        <v>0.97531052583391831</v>
      </c>
      <c r="D137" s="4">
        <f>-LN(B137)/D$3</f>
        <v>1.3232135597527548</v>
      </c>
      <c r="E137" s="4">
        <f>1/F$4</f>
        <v>0.20833333333333334</v>
      </c>
      <c r="F137" s="8">
        <v>2</v>
      </c>
      <c r="G137" s="4">
        <v>38.311918815568738</v>
      </c>
      <c r="H137" s="4">
        <f>IF(G137&gt;MAX(I$8:I136),G137,MAX(I$8:I136))</f>
        <v>38.788210360440679</v>
      </c>
      <c r="I137" s="4">
        <f>+H137+E137</f>
        <v>38.996543693774015</v>
      </c>
      <c r="J137" s="4">
        <f>(H137-G137)*O137</f>
        <v>0.47629154487194114</v>
      </c>
      <c r="K137" s="4">
        <f>(I137-H137)*O137</f>
        <v>0.2083333333333357</v>
      </c>
      <c r="L137">
        <f>_xlfn.RANK.EQ(I137,I$8:I$507,1)</f>
        <v>130</v>
      </c>
      <c r="M137">
        <f>IF(L137=A137,0,1)</f>
        <v>1</v>
      </c>
      <c r="N137">
        <f>IF(G137&lt;B$2,1,0)</f>
        <v>1</v>
      </c>
      <c r="O137">
        <f>IF(I137&lt;B$2,1,0)</f>
        <v>1</v>
      </c>
      <c r="P137">
        <v>130</v>
      </c>
      <c r="Q137" s="8">
        <f>COUNTIF(I$8:I136,"&lt;"&amp;G137)</f>
        <v>126</v>
      </c>
      <c r="R137" s="8">
        <f>COUNTIF(H$8:H136,"&gt;"&amp;G137)</f>
        <v>2</v>
      </c>
      <c r="S137">
        <v>130</v>
      </c>
    </row>
    <row r="138" spans="1:19" x14ac:dyDescent="0.3">
      <c r="A138">
        <v>74</v>
      </c>
      <c r="B138">
        <v>0.8009887997070223</v>
      </c>
      <c r="C138">
        <v>0.4936368907742546</v>
      </c>
      <c r="D138" s="4">
        <f>-LN(B138)/D$3</f>
        <v>0.30820599291548878</v>
      </c>
      <c r="E138" s="4">
        <f>1/F$4</f>
        <v>0.20833333333333334</v>
      </c>
      <c r="F138" s="8">
        <v>2</v>
      </c>
      <c r="G138" s="4">
        <v>38.620124808484228</v>
      </c>
      <c r="H138" s="4">
        <f>IF(G138&gt;MAX(I$8:I137),G138,MAX(I$8:I137))</f>
        <v>38.996543693774015</v>
      </c>
      <c r="I138" s="4">
        <f>+H138+E138</f>
        <v>39.204877027107351</v>
      </c>
      <c r="J138" s="4">
        <f>(H138-G138)*O138</f>
        <v>0.3764188852897874</v>
      </c>
      <c r="K138" s="4">
        <f>(I138-H138)*O138</f>
        <v>0.2083333333333357</v>
      </c>
      <c r="L138">
        <f>_xlfn.RANK.EQ(I138,I$8:I$507,1)</f>
        <v>131</v>
      </c>
      <c r="M138">
        <f>IF(L138=A138,0,1)</f>
        <v>1</v>
      </c>
      <c r="N138">
        <f>IF(G138&lt;B$2,1,0)</f>
        <v>1</v>
      </c>
      <c r="O138">
        <f>IF(I138&lt;B$2,1,0)</f>
        <v>1</v>
      </c>
      <c r="P138">
        <v>131</v>
      </c>
      <c r="Q138" s="8">
        <f>COUNTIF(I$8:I137,"&lt;"&amp;G138)</f>
        <v>128</v>
      </c>
      <c r="R138" s="8">
        <f>COUNTIF(H$8:H137,"&gt;"&amp;G138)</f>
        <v>1</v>
      </c>
      <c r="S138">
        <v>131</v>
      </c>
    </row>
    <row r="139" spans="1:19" x14ac:dyDescent="0.3">
      <c r="A139">
        <v>75</v>
      </c>
      <c r="B139">
        <v>0.71669667653431801</v>
      </c>
      <c r="C139">
        <v>0.40974150822473832</v>
      </c>
      <c r="D139" s="4">
        <f>-LN(B139)/D$3</f>
        <v>0.46264246273792697</v>
      </c>
      <c r="E139" s="4">
        <f>1/F$4</f>
        <v>0.20833333333333334</v>
      </c>
      <c r="F139" s="8">
        <v>2</v>
      </c>
      <c r="G139" s="4">
        <v>39.082767271222153</v>
      </c>
      <c r="H139" s="4">
        <f>IF(G139&gt;MAX(I$8:I138),G139,MAX(I$8:I138))</f>
        <v>39.204877027107351</v>
      </c>
      <c r="I139" s="4">
        <f>+H139+E139</f>
        <v>39.413210360440686</v>
      </c>
      <c r="J139" s="4">
        <f>(H139-G139)*O139</f>
        <v>0.12210975588519801</v>
      </c>
      <c r="K139" s="4">
        <f>(I139-H139)*O139</f>
        <v>0.2083333333333357</v>
      </c>
      <c r="L139">
        <f>_xlfn.RANK.EQ(I139,I$8:I$507,1)</f>
        <v>132</v>
      </c>
      <c r="M139">
        <f>IF(L139=A139,0,1)</f>
        <v>1</v>
      </c>
      <c r="N139">
        <f>IF(G139&lt;B$2,1,0)</f>
        <v>1</v>
      </c>
      <c r="O139">
        <f>IF(I139&lt;B$2,1,0)</f>
        <v>1</v>
      </c>
      <c r="P139">
        <v>132</v>
      </c>
      <c r="Q139" s="8">
        <f>COUNTIF(I$8:I138,"&lt;"&amp;G139)</f>
        <v>130</v>
      </c>
      <c r="R139" s="8">
        <f>COUNTIF(H$8:H138,"&gt;"&amp;G139)</f>
        <v>0</v>
      </c>
      <c r="S139">
        <v>132</v>
      </c>
    </row>
    <row r="140" spans="1:19" x14ac:dyDescent="0.3">
      <c r="A140">
        <v>355</v>
      </c>
      <c r="B140">
        <v>2.1118808557390057E-2</v>
      </c>
      <c r="C140">
        <v>0.49305703909421061</v>
      </c>
      <c r="D140" s="4">
        <f>-LN(B140)/F$3</f>
        <v>1.6073296811407143</v>
      </c>
      <c r="E140" s="4">
        <f>1/F$4</f>
        <v>0.20833333333333334</v>
      </c>
      <c r="F140" s="8">
        <v>3</v>
      </c>
      <c r="G140" s="4">
        <v>39.25823552443039</v>
      </c>
      <c r="H140" s="4">
        <f>IF(G140&gt;MAX(I$8:I139),G140,MAX(I$8:I139))</f>
        <v>39.413210360440686</v>
      </c>
      <c r="I140" s="4">
        <f>+H140+E140</f>
        <v>39.621543693774022</v>
      </c>
      <c r="J140" s="4">
        <f>(H140-G140)*O140</f>
        <v>0.15497483601029671</v>
      </c>
      <c r="K140" s="4">
        <f>(I140-H140)*O140</f>
        <v>0.2083333333333357</v>
      </c>
      <c r="L140">
        <f>_xlfn.RANK.EQ(I140,I$8:I$507,1)</f>
        <v>133</v>
      </c>
      <c r="M140">
        <f>IF(L140=A140,0,1)</f>
        <v>1</v>
      </c>
      <c r="N140">
        <f>IF(G140&lt;B$2,1,0)</f>
        <v>1</v>
      </c>
      <c r="O140">
        <f>IF(I140&lt;B$2,1,0)</f>
        <v>1</v>
      </c>
      <c r="P140">
        <v>133</v>
      </c>
      <c r="Q140" s="8">
        <f>COUNTIF(I$8:I139,"&lt;"&amp;G140)</f>
        <v>131</v>
      </c>
      <c r="R140" s="8">
        <f>COUNTIF(H$8:H139,"&gt;"&amp;G140)</f>
        <v>0</v>
      </c>
      <c r="S140">
        <v>133</v>
      </c>
    </row>
    <row r="141" spans="1:19" x14ac:dyDescent="0.3">
      <c r="A141">
        <v>356</v>
      </c>
      <c r="B141">
        <v>0.95455793939024014</v>
      </c>
      <c r="C141">
        <v>0.70088808862575147</v>
      </c>
      <c r="D141" s="4">
        <f>-LN(B141)/F$3</f>
        <v>1.9377890149676249E-2</v>
      </c>
      <c r="E141" s="4">
        <f>1/F$4</f>
        <v>0.20833333333333334</v>
      </c>
      <c r="F141" s="8">
        <v>3</v>
      </c>
      <c r="G141" s="4">
        <v>39.277613414580067</v>
      </c>
      <c r="H141" s="4">
        <f>IF(G141&gt;MAX(I$8:I140),G141,MAX(I$8:I140))</f>
        <v>39.621543693774022</v>
      </c>
      <c r="I141" s="4">
        <f>+H141+E141</f>
        <v>39.829877027107358</v>
      </c>
      <c r="J141" s="4">
        <f>(H141-G141)*O141</f>
        <v>0.34393027919395536</v>
      </c>
      <c r="K141" s="4">
        <f>(I141-H141)*O141</f>
        <v>0.2083333333333357</v>
      </c>
      <c r="L141">
        <f>_xlfn.RANK.EQ(I141,I$8:I$507,1)</f>
        <v>134</v>
      </c>
      <c r="M141">
        <f>IF(L141=A141,0,1)</f>
        <v>1</v>
      </c>
      <c r="N141">
        <f>IF(G141&lt;B$2,1,0)</f>
        <v>1</v>
      </c>
      <c r="O141">
        <f>IF(I141&lt;B$2,1,0)</f>
        <v>1</v>
      </c>
      <c r="P141">
        <v>134</v>
      </c>
      <c r="Q141" s="8">
        <f>COUNTIF(I$8:I140,"&lt;"&amp;G141)</f>
        <v>131</v>
      </c>
      <c r="R141" s="8">
        <f>COUNTIF(H$8:H140,"&gt;"&amp;G141)</f>
        <v>1</v>
      </c>
      <c r="S141">
        <v>134</v>
      </c>
    </row>
    <row r="142" spans="1:19" x14ac:dyDescent="0.3">
      <c r="A142">
        <v>357</v>
      </c>
      <c r="B142">
        <v>0.65529343546861174</v>
      </c>
      <c r="C142">
        <v>0.84756004516739403</v>
      </c>
      <c r="D142" s="4">
        <f>-LN(B142)/F$3</f>
        <v>0.17611339607665646</v>
      </c>
      <c r="E142" s="4">
        <f>1/F$4</f>
        <v>0.20833333333333334</v>
      </c>
      <c r="F142" s="8">
        <v>3</v>
      </c>
      <c r="G142" s="4">
        <v>39.453726810656725</v>
      </c>
      <c r="H142" s="4">
        <f>IF(G142&gt;MAX(I$8:I141),G142,MAX(I$8:I141))</f>
        <v>39.829877027107358</v>
      </c>
      <c r="I142" s="4">
        <f>+H142+E142</f>
        <v>40.038210360440694</v>
      </c>
      <c r="J142" s="4">
        <f>(H142-G142)*O142</f>
        <v>0.37615021645063251</v>
      </c>
      <c r="K142" s="4">
        <f>(I142-H142)*O142</f>
        <v>0.2083333333333357</v>
      </c>
      <c r="L142">
        <f>_xlfn.RANK.EQ(I142,I$8:I$507,1)</f>
        <v>135</v>
      </c>
      <c r="M142">
        <f>IF(L142=A142,0,1)</f>
        <v>1</v>
      </c>
      <c r="N142">
        <f>IF(G142&lt;B$2,1,0)</f>
        <v>1</v>
      </c>
      <c r="O142">
        <f>IF(I142&lt;B$2,1,0)</f>
        <v>1</v>
      </c>
      <c r="P142">
        <v>135</v>
      </c>
      <c r="Q142" s="8">
        <f>COUNTIF(I$8:I141,"&lt;"&amp;G142)</f>
        <v>132</v>
      </c>
      <c r="R142" s="8">
        <f>COUNTIF(H$8:H141,"&gt;"&amp;G142)</f>
        <v>1</v>
      </c>
      <c r="S142">
        <v>135</v>
      </c>
    </row>
    <row r="143" spans="1:19" x14ac:dyDescent="0.3">
      <c r="A143">
        <v>358</v>
      </c>
      <c r="B143">
        <v>0.5595263527329325</v>
      </c>
      <c r="C143">
        <v>0.43644520401623582</v>
      </c>
      <c r="D143" s="4">
        <f>-LN(B143)/F$3</f>
        <v>0.24194360493069292</v>
      </c>
      <c r="E143" s="4">
        <f>1/F$4</f>
        <v>0.20833333333333334</v>
      </c>
      <c r="F143" s="8">
        <v>3</v>
      </c>
      <c r="G143" s="4">
        <v>39.695670415587415</v>
      </c>
      <c r="H143" s="4">
        <f>IF(G143&gt;MAX(I$8:I142),G143,MAX(I$8:I142))</f>
        <v>40.038210360440694</v>
      </c>
      <c r="I143" s="4">
        <f>+H143+E143</f>
        <v>40.246543693774029</v>
      </c>
      <c r="J143" s="4">
        <f>(H143-G143)*O143</f>
        <v>0.34253994485327866</v>
      </c>
      <c r="K143" s="4">
        <f>(I143-H143)*O143</f>
        <v>0.2083333333333357</v>
      </c>
      <c r="L143">
        <f>_xlfn.RANK.EQ(I143,I$8:I$507,1)</f>
        <v>136</v>
      </c>
      <c r="M143">
        <f>IF(L143=A143,0,1)</f>
        <v>1</v>
      </c>
      <c r="N143">
        <f>IF(G143&lt;B$2,1,0)</f>
        <v>1</v>
      </c>
      <c r="O143">
        <f>IF(I143&lt;B$2,1,0)</f>
        <v>1</v>
      </c>
      <c r="P143">
        <v>136</v>
      </c>
      <c r="Q143" s="8">
        <f>COUNTIF(I$8:I142,"&lt;"&amp;G143)</f>
        <v>133</v>
      </c>
      <c r="R143" s="8">
        <f>COUNTIF(H$8:H142,"&gt;"&amp;G143)</f>
        <v>1</v>
      </c>
      <c r="S143">
        <v>136</v>
      </c>
    </row>
    <row r="144" spans="1:19" x14ac:dyDescent="0.3">
      <c r="A144">
        <v>359</v>
      </c>
      <c r="B144">
        <v>0.79952391125217448</v>
      </c>
      <c r="C144">
        <v>6.4882351145970033E-2</v>
      </c>
      <c r="D144" s="4">
        <f>-LN(B144)/F$3</f>
        <v>9.3224516415745681E-2</v>
      </c>
      <c r="E144" s="4">
        <f>1/F$4</f>
        <v>0.20833333333333334</v>
      </c>
      <c r="F144" s="8">
        <v>3</v>
      </c>
      <c r="G144" s="4">
        <v>39.78889493200316</v>
      </c>
      <c r="H144" s="4">
        <f>IF(G144&gt;MAX(I$8:I143),G144,MAX(I$8:I143))</f>
        <v>40.246543693774029</v>
      </c>
      <c r="I144" s="4">
        <f>+H144+E144</f>
        <v>40.454877027107365</v>
      </c>
      <c r="J144" s="4">
        <f>(H144-G144)*O144</f>
        <v>0.45764876177086933</v>
      </c>
      <c r="K144" s="4">
        <f>(I144-H144)*O144</f>
        <v>0.2083333333333357</v>
      </c>
      <c r="L144">
        <f>_xlfn.RANK.EQ(I144,I$8:I$507,1)</f>
        <v>137</v>
      </c>
      <c r="M144">
        <f>IF(L144=A144,0,1)</f>
        <v>1</v>
      </c>
      <c r="N144">
        <f>IF(G144&lt;B$2,1,0)</f>
        <v>1</v>
      </c>
      <c r="O144">
        <f>IF(I144&lt;B$2,1,0)</f>
        <v>1</v>
      </c>
      <c r="P144">
        <v>137</v>
      </c>
      <c r="Q144" s="8">
        <f>COUNTIF(I$8:I143,"&lt;"&amp;G144)</f>
        <v>133</v>
      </c>
      <c r="R144" s="8">
        <f>COUNTIF(H$8:H143,"&gt;"&amp;G144)</f>
        <v>2</v>
      </c>
      <c r="S144">
        <v>137</v>
      </c>
    </row>
    <row r="145" spans="1:19" x14ac:dyDescent="0.3">
      <c r="A145">
        <v>360</v>
      </c>
      <c r="B145">
        <v>0.80483413190099795</v>
      </c>
      <c r="C145">
        <v>4.8219244972075567E-2</v>
      </c>
      <c r="D145" s="4">
        <f>-LN(B145)/F$3</f>
        <v>9.0466279217580672E-2</v>
      </c>
      <c r="E145" s="4">
        <f>1/F$4</f>
        <v>0.20833333333333334</v>
      </c>
      <c r="F145" s="8">
        <v>3</v>
      </c>
      <c r="G145" s="4">
        <v>39.87936121122074</v>
      </c>
      <c r="H145" s="4">
        <f>IF(G145&gt;MAX(I$8:I144),G145,MAX(I$8:I144))</f>
        <v>40.454877027107365</v>
      </c>
      <c r="I145" s="4">
        <f>+H145+E145</f>
        <v>40.663210360440701</v>
      </c>
      <c r="J145" s="4">
        <f>(H145-G145)*O145</f>
        <v>0.57551581588662515</v>
      </c>
      <c r="K145" s="4">
        <f>(I145-H145)*O145</f>
        <v>0.2083333333333357</v>
      </c>
      <c r="L145">
        <f>_xlfn.RANK.EQ(I145,I$8:I$507,1)</f>
        <v>138</v>
      </c>
      <c r="M145">
        <f>IF(L145=A145,0,1)</f>
        <v>1</v>
      </c>
      <c r="N145">
        <f>IF(G145&lt;B$2,1,0)</f>
        <v>1</v>
      </c>
      <c r="O145">
        <f>IF(I145&lt;B$2,1,0)</f>
        <v>1</v>
      </c>
      <c r="P145">
        <v>138</v>
      </c>
      <c r="Q145" s="8">
        <f>COUNTIF(I$8:I144,"&lt;"&amp;G145)</f>
        <v>134</v>
      </c>
      <c r="R145" s="8">
        <f>COUNTIF(H$8:H144,"&gt;"&amp;G145)</f>
        <v>2</v>
      </c>
      <c r="S145">
        <v>138</v>
      </c>
    </row>
    <row r="146" spans="1:19" x14ac:dyDescent="0.3">
      <c r="A146">
        <v>361</v>
      </c>
      <c r="B146">
        <v>0.36246833704641868</v>
      </c>
      <c r="C146">
        <v>0.82961516159550763</v>
      </c>
      <c r="D146" s="4">
        <f>-LN(B146)/F$3</f>
        <v>0.42284089774214312</v>
      </c>
      <c r="E146" s="4">
        <f>1/F$4</f>
        <v>0.20833333333333334</v>
      </c>
      <c r="F146" s="8">
        <v>3</v>
      </c>
      <c r="G146" s="4">
        <v>40.302202108962881</v>
      </c>
      <c r="H146" s="4">
        <f>IF(G146&gt;MAX(I$8:I145),G146,MAX(I$8:I145))</f>
        <v>40.663210360440701</v>
      </c>
      <c r="I146" s="4">
        <f>+H146+E146</f>
        <v>40.871543693774036</v>
      </c>
      <c r="J146" s="4">
        <f>(H146-G146)*O146</f>
        <v>0.3610082514778199</v>
      </c>
      <c r="K146" s="4">
        <f>(I146-H146)*O146</f>
        <v>0.2083333333333357</v>
      </c>
      <c r="L146">
        <f>_xlfn.RANK.EQ(I146,I$8:I$507,1)</f>
        <v>139</v>
      </c>
      <c r="M146">
        <f>IF(L146=A146,0,1)</f>
        <v>1</v>
      </c>
      <c r="N146">
        <f>IF(G146&lt;B$2,1,0)</f>
        <v>1</v>
      </c>
      <c r="O146">
        <f>IF(I146&lt;B$2,1,0)</f>
        <v>1</v>
      </c>
      <c r="P146">
        <v>139</v>
      </c>
      <c r="Q146" s="8">
        <f>COUNTIF(I$8:I145,"&lt;"&amp;G146)</f>
        <v>136</v>
      </c>
      <c r="R146" s="8">
        <f>COUNTIF(H$8:H145,"&gt;"&amp;G146)</f>
        <v>1</v>
      </c>
      <c r="S146">
        <v>139</v>
      </c>
    </row>
    <row r="147" spans="1:19" x14ac:dyDescent="0.3">
      <c r="A147">
        <v>76</v>
      </c>
      <c r="B147">
        <v>0.31046479689931944</v>
      </c>
      <c r="C147">
        <v>0.95071260719626449</v>
      </c>
      <c r="D147" s="4">
        <f>-LN(B147)/D$3</f>
        <v>1.6245621660578271</v>
      </c>
      <c r="E147" s="4">
        <f>1/F$4</f>
        <v>0.20833333333333334</v>
      </c>
      <c r="F147" s="8">
        <v>2</v>
      </c>
      <c r="G147" s="4">
        <v>40.707329437279981</v>
      </c>
      <c r="H147" s="4">
        <f>IF(G147&gt;MAX(I$8:I146),G147,MAX(I$8:I146))</f>
        <v>40.871543693774036</v>
      </c>
      <c r="I147" s="4">
        <f>+H147+E147</f>
        <v>41.079877027107372</v>
      </c>
      <c r="J147" s="4">
        <f>(H147-G147)*O147</f>
        <v>0.16421425649405563</v>
      </c>
      <c r="K147" s="4">
        <f>(I147-H147)*O147</f>
        <v>0.2083333333333357</v>
      </c>
      <c r="L147">
        <f>_xlfn.RANK.EQ(I147,I$8:I$507,1)</f>
        <v>140</v>
      </c>
      <c r="M147">
        <f>IF(L147=A147,0,1)</f>
        <v>1</v>
      </c>
      <c r="N147">
        <f>IF(G147&lt;B$2,1,0)</f>
        <v>1</v>
      </c>
      <c r="O147">
        <f>IF(I147&lt;B$2,1,0)</f>
        <v>1</v>
      </c>
      <c r="P147">
        <v>140</v>
      </c>
      <c r="Q147" s="8">
        <f>COUNTIF(I$8:I146,"&lt;"&amp;G147)</f>
        <v>138</v>
      </c>
      <c r="R147" s="8">
        <f>COUNTIF(H$8:H146,"&gt;"&amp;G147)</f>
        <v>0</v>
      </c>
      <c r="S147">
        <v>140</v>
      </c>
    </row>
    <row r="148" spans="1:19" x14ac:dyDescent="0.3">
      <c r="A148">
        <v>362</v>
      </c>
      <c r="B148">
        <v>0.22034363841669974</v>
      </c>
      <c r="C148">
        <v>0.77925962096011225</v>
      </c>
      <c r="D148" s="4">
        <f>-LN(B148)/F$3</f>
        <v>0.63023623269521334</v>
      </c>
      <c r="E148" s="4">
        <f>1/F$4</f>
        <v>0.20833333333333334</v>
      </c>
      <c r="F148" s="8">
        <v>3</v>
      </c>
      <c r="G148" s="4">
        <v>40.932438341658091</v>
      </c>
      <c r="H148" s="4">
        <f>IF(G148&gt;MAX(I$8:I147),G148,MAX(I$8:I147))</f>
        <v>41.079877027107372</v>
      </c>
      <c r="I148" s="4">
        <f>+H148+E148</f>
        <v>41.288210360440708</v>
      </c>
      <c r="J148" s="4">
        <f>(H148-G148)*O148</f>
        <v>0.14743868544928063</v>
      </c>
      <c r="K148" s="4">
        <f>(I148-H148)*O148</f>
        <v>0.2083333333333357</v>
      </c>
      <c r="L148">
        <f>_xlfn.RANK.EQ(I148,I$8:I$507,1)</f>
        <v>141</v>
      </c>
      <c r="M148">
        <f>IF(L148=A148,0,1)</f>
        <v>1</v>
      </c>
      <c r="N148">
        <f>IF(G148&lt;B$2,1,0)</f>
        <v>1</v>
      </c>
      <c r="O148">
        <f>IF(I148&lt;B$2,1,0)</f>
        <v>1</v>
      </c>
      <c r="P148">
        <v>141</v>
      </c>
      <c r="Q148" s="8">
        <f>COUNTIF(I$8:I147,"&lt;"&amp;G148)</f>
        <v>139</v>
      </c>
      <c r="R148" s="8">
        <f>COUNTIF(H$8:H147,"&gt;"&amp;G148)</f>
        <v>0</v>
      </c>
      <c r="S148">
        <v>141</v>
      </c>
    </row>
    <row r="149" spans="1:19" x14ac:dyDescent="0.3">
      <c r="A149">
        <v>363</v>
      </c>
      <c r="B149">
        <v>0.79995117038483843</v>
      </c>
      <c r="C149">
        <v>8.5695974608600123E-2</v>
      </c>
      <c r="D149" s="4">
        <f>-LN(B149)/F$3</f>
        <v>9.3001912581665153E-2</v>
      </c>
      <c r="E149" s="4">
        <f>1/F$4</f>
        <v>0.20833333333333334</v>
      </c>
      <c r="F149" s="8">
        <v>3</v>
      </c>
      <c r="G149" s="4">
        <v>41.025440254239754</v>
      </c>
      <c r="H149" s="4">
        <f>IF(G149&gt;MAX(I$8:I148),G149,MAX(I$8:I148))</f>
        <v>41.288210360440708</v>
      </c>
      <c r="I149" s="4">
        <f>+H149+E149</f>
        <v>41.496543693774044</v>
      </c>
      <c r="J149" s="4">
        <f>(H149-G149)*O149</f>
        <v>0.26277010620095353</v>
      </c>
      <c r="K149" s="4">
        <f>(I149-H149)*O149</f>
        <v>0.2083333333333357</v>
      </c>
      <c r="L149">
        <f>_xlfn.RANK.EQ(I149,I$8:I$507,1)</f>
        <v>142</v>
      </c>
      <c r="M149">
        <f>IF(L149=A149,0,1)</f>
        <v>1</v>
      </c>
      <c r="N149">
        <f>IF(G149&lt;B$2,1,0)</f>
        <v>1</v>
      </c>
      <c r="O149">
        <f>IF(I149&lt;B$2,1,0)</f>
        <v>1</v>
      </c>
      <c r="P149">
        <v>142</v>
      </c>
      <c r="Q149" s="8">
        <f>COUNTIF(I$8:I148,"&lt;"&amp;G149)</f>
        <v>139</v>
      </c>
      <c r="R149" s="8">
        <f>COUNTIF(H$8:H148,"&gt;"&amp;G149)</f>
        <v>1</v>
      </c>
      <c r="S149">
        <v>142</v>
      </c>
    </row>
    <row r="150" spans="1:19" x14ac:dyDescent="0.3">
      <c r="A150">
        <v>364</v>
      </c>
      <c r="B150">
        <v>0.8647419660023804</v>
      </c>
      <c r="C150">
        <v>9.0273751029999696E-2</v>
      </c>
      <c r="D150" s="4">
        <f>-LN(B150)/F$3</f>
        <v>6.0551717396526802E-2</v>
      </c>
      <c r="E150" s="4">
        <f>1/F$4</f>
        <v>0.20833333333333334</v>
      </c>
      <c r="F150" s="8">
        <v>3</v>
      </c>
      <c r="G150" s="4">
        <v>41.085991971636282</v>
      </c>
      <c r="H150" s="4">
        <f>IF(G150&gt;MAX(I$8:I149),G150,MAX(I$8:I149))</f>
        <v>41.496543693774044</v>
      </c>
      <c r="I150" s="4">
        <f>+H150+E150</f>
        <v>41.704877027107379</v>
      </c>
      <c r="J150" s="4">
        <f>(H150-G150)*O150</f>
        <v>0.41055172213776103</v>
      </c>
      <c r="K150" s="4">
        <f>(I150-H150)*O150</f>
        <v>0.2083333333333357</v>
      </c>
      <c r="L150">
        <f>_xlfn.RANK.EQ(I150,I$8:I$507,1)</f>
        <v>143</v>
      </c>
      <c r="M150">
        <f>IF(L150=A150,0,1)</f>
        <v>1</v>
      </c>
      <c r="N150">
        <f>IF(G150&lt;B$2,1,0)</f>
        <v>1</v>
      </c>
      <c r="O150">
        <f>IF(I150&lt;B$2,1,0)</f>
        <v>1</v>
      </c>
      <c r="P150">
        <v>143</v>
      </c>
      <c r="Q150" s="8">
        <f>COUNTIF(I$8:I149,"&lt;"&amp;G150)</f>
        <v>140</v>
      </c>
      <c r="R150" s="8">
        <f>COUNTIF(H$8:H149,"&gt;"&amp;G150)</f>
        <v>1</v>
      </c>
      <c r="S150">
        <v>143</v>
      </c>
    </row>
    <row r="151" spans="1:19" x14ac:dyDescent="0.3">
      <c r="A151">
        <v>365</v>
      </c>
      <c r="B151">
        <v>0.9702139347514267</v>
      </c>
      <c r="C151">
        <v>0.63423566393017361</v>
      </c>
      <c r="D151" s="4">
        <f>-LN(B151)/F$3</f>
        <v>1.2599450213515929E-2</v>
      </c>
      <c r="E151" s="4">
        <f>1/F$4</f>
        <v>0.20833333333333334</v>
      </c>
      <c r="F151" s="8">
        <v>3</v>
      </c>
      <c r="G151" s="4">
        <v>41.098591421849797</v>
      </c>
      <c r="H151" s="4">
        <f>IF(G151&gt;MAX(I$8:I150),G151,MAX(I$8:I150))</f>
        <v>41.704877027107379</v>
      </c>
      <c r="I151" s="4">
        <f>+H151+E151</f>
        <v>41.913210360440715</v>
      </c>
      <c r="J151" s="4">
        <f>(H151-G151)*O151</f>
        <v>0.60628560525758246</v>
      </c>
      <c r="K151" s="4">
        <f>(I151-H151)*O151</f>
        <v>0.2083333333333357</v>
      </c>
      <c r="L151">
        <f>_xlfn.RANK.EQ(I151,I$8:I$507,1)</f>
        <v>144</v>
      </c>
      <c r="M151">
        <f>IF(L151=A151,0,1)</f>
        <v>1</v>
      </c>
      <c r="N151">
        <f>IF(G151&lt;B$2,1,0)</f>
        <v>1</v>
      </c>
      <c r="O151">
        <f>IF(I151&lt;B$2,1,0)</f>
        <v>1</v>
      </c>
      <c r="P151">
        <v>144</v>
      </c>
      <c r="Q151" s="8">
        <f>COUNTIF(I$8:I150,"&lt;"&amp;G151)</f>
        <v>140</v>
      </c>
      <c r="R151" s="8">
        <f>COUNTIF(H$8:H150,"&gt;"&amp;G151)</f>
        <v>2</v>
      </c>
      <c r="S151">
        <v>144</v>
      </c>
    </row>
    <row r="152" spans="1:19" x14ac:dyDescent="0.3">
      <c r="A152">
        <v>77</v>
      </c>
      <c r="B152">
        <v>0.52922147282326726</v>
      </c>
      <c r="C152">
        <v>0.85216834009826958</v>
      </c>
      <c r="D152" s="4">
        <f>-LN(B152)/D$3</f>
        <v>0.88381704382893711</v>
      </c>
      <c r="E152" s="4">
        <f>1/F$4</f>
        <v>0.20833333333333334</v>
      </c>
      <c r="F152" s="8">
        <v>2</v>
      </c>
      <c r="G152" s="4">
        <v>41.591146481108915</v>
      </c>
      <c r="H152" s="4">
        <f>IF(G152&gt;MAX(I$8:I151),G152,MAX(I$8:I151))</f>
        <v>41.913210360440715</v>
      </c>
      <c r="I152" s="4">
        <f>+H152+E152</f>
        <v>42.121543693774051</v>
      </c>
      <c r="J152" s="4">
        <f>(H152-G152)*O152</f>
        <v>0.32206387933180025</v>
      </c>
      <c r="K152" s="4">
        <f>(I152-H152)*O152</f>
        <v>0.2083333333333357</v>
      </c>
      <c r="L152">
        <f>_xlfn.RANK.EQ(I152,I$8:I$507,1)</f>
        <v>145</v>
      </c>
      <c r="M152">
        <f>IF(L152=A152,0,1)</f>
        <v>1</v>
      </c>
      <c r="N152">
        <f>IF(G152&lt;B$2,1,0)</f>
        <v>1</v>
      </c>
      <c r="O152">
        <f>IF(I152&lt;B$2,1,0)</f>
        <v>1</v>
      </c>
      <c r="P152">
        <v>145</v>
      </c>
      <c r="Q152" s="8">
        <f>COUNTIF(I$8:I151,"&lt;"&amp;G152)</f>
        <v>142</v>
      </c>
      <c r="R152" s="8">
        <f>COUNTIF(H$8:H151,"&gt;"&amp;G152)</f>
        <v>1</v>
      </c>
      <c r="S152">
        <v>145</v>
      </c>
    </row>
    <row r="153" spans="1:19" x14ac:dyDescent="0.3">
      <c r="A153">
        <v>366</v>
      </c>
      <c r="B153">
        <v>0.12280648213141271</v>
      </c>
      <c r="C153">
        <v>0.84063234351634264</v>
      </c>
      <c r="D153" s="4">
        <f>-LN(B153)/F$3</f>
        <v>0.87381061607325361</v>
      </c>
      <c r="E153" s="4">
        <f>1/F$4</f>
        <v>0.20833333333333334</v>
      </c>
      <c r="F153" s="8">
        <v>3</v>
      </c>
      <c r="G153" s="4">
        <v>41.972402037923054</v>
      </c>
      <c r="H153" s="4">
        <f>IF(G153&gt;MAX(I$8:I152),G153,MAX(I$8:I152))</f>
        <v>42.121543693774051</v>
      </c>
      <c r="I153" s="4">
        <f>+H153+E153</f>
        <v>42.329877027107386</v>
      </c>
      <c r="J153" s="4">
        <f>(H153-G153)*O153</f>
        <v>0.14914165585099681</v>
      </c>
      <c r="K153" s="4">
        <f>(I153-H153)*O153</f>
        <v>0.2083333333333357</v>
      </c>
      <c r="L153">
        <f>_xlfn.RANK.EQ(I153,I$8:I$507,1)</f>
        <v>146</v>
      </c>
      <c r="M153">
        <f>IF(L153=A153,0,1)</f>
        <v>1</v>
      </c>
      <c r="N153">
        <f>IF(G153&lt;B$2,1,0)</f>
        <v>1</v>
      </c>
      <c r="O153">
        <f>IF(I153&lt;B$2,1,0)</f>
        <v>1</v>
      </c>
      <c r="P153">
        <v>146</v>
      </c>
      <c r="Q153" s="8">
        <f>COUNTIF(I$8:I152,"&lt;"&amp;G153)</f>
        <v>144</v>
      </c>
      <c r="R153" s="8">
        <f>COUNTIF(H$8:H152,"&gt;"&amp;G153)</f>
        <v>0</v>
      </c>
      <c r="S153">
        <v>146</v>
      </c>
    </row>
    <row r="154" spans="1:19" x14ac:dyDescent="0.3">
      <c r="A154">
        <v>367</v>
      </c>
      <c r="B154">
        <v>0.65187536240730004</v>
      </c>
      <c r="C154">
        <v>0.67308572649311804</v>
      </c>
      <c r="D154" s="4">
        <f>-LN(B154)/F$3</f>
        <v>0.17829245720052198</v>
      </c>
      <c r="E154" s="4">
        <f>1/F$4</f>
        <v>0.20833333333333334</v>
      </c>
      <c r="F154" s="8">
        <v>3</v>
      </c>
      <c r="G154" s="4">
        <v>42.150694495123574</v>
      </c>
      <c r="H154" s="4">
        <f>IF(G154&gt;MAX(I$8:I153),G154,MAX(I$8:I153))</f>
        <v>42.329877027107386</v>
      </c>
      <c r="I154" s="4">
        <f>+H154+E154</f>
        <v>42.538210360440722</v>
      </c>
      <c r="J154" s="4">
        <f>(H154-G154)*O154</f>
        <v>0.17918253198381251</v>
      </c>
      <c r="K154" s="4">
        <f>(I154-H154)*O154</f>
        <v>0.2083333333333357</v>
      </c>
      <c r="L154">
        <f>_xlfn.RANK.EQ(I154,I$8:I$507,1)</f>
        <v>147</v>
      </c>
      <c r="M154">
        <f>IF(L154=A154,0,1)</f>
        <v>1</v>
      </c>
      <c r="N154">
        <f>IF(G154&lt;B$2,1,0)</f>
        <v>1</v>
      </c>
      <c r="O154">
        <f>IF(I154&lt;B$2,1,0)</f>
        <v>1</v>
      </c>
      <c r="P154">
        <v>147</v>
      </c>
      <c r="Q154" s="8">
        <f>COUNTIF(I$8:I153,"&lt;"&amp;G154)</f>
        <v>145</v>
      </c>
      <c r="R154" s="8">
        <f>COUNTIF(H$8:H153,"&gt;"&amp;G154)</f>
        <v>0</v>
      </c>
      <c r="S154">
        <v>147</v>
      </c>
    </row>
    <row r="155" spans="1:19" x14ac:dyDescent="0.3">
      <c r="A155">
        <v>368</v>
      </c>
      <c r="B155">
        <v>0.42188787499618519</v>
      </c>
      <c r="C155">
        <v>0.42191839350566118</v>
      </c>
      <c r="D155" s="4">
        <f>-LN(B155)/F$3</f>
        <v>0.35958987471314457</v>
      </c>
      <c r="E155" s="4">
        <f>1/F$4</f>
        <v>0.20833333333333334</v>
      </c>
      <c r="F155" s="8">
        <v>3</v>
      </c>
      <c r="G155" s="4">
        <v>42.510284369836718</v>
      </c>
      <c r="H155" s="4">
        <f>IF(G155&gt;MAX(I$8:I154),G155,MAX(I$8:I154))</f>
        <v>42.538210360440722</v>
      </c>
      <c r="I155" s="4">
        <f>+H155+E155</f>
        <v>42.746543693774058</v>
      </c>
      <c r="J155" s="4">
        <f>(H155-G155)*O155</f>
        <v>2.7925990604003914E-2</v>
      </c>
      <c r="K155" s="4">
        <f>(I155-H155)*O155</f>
        <v>0.2083333333333357</v>
      </c>
      <c r="L155">
        <f>_xlfn.RANK.EQ(I155,I$8:I$507,1)</f>
        <v>148</v>
      </c>
      <c r="M155">
        <f>IF(L155=A155,0,1)</f>
        <v>1</v>
      </c>
      <c r="N155">
        <f>IF(G155&lt;B$2,1,0)</f>
        <v>1</v>
      </c>
      <c r="O155">
        <f>IF(I155&lt;B$2,1,0)</f>
        <v>1</v>
      </c>
      <c r="P155">
        <v>148</v>
      </c>
      <c r="Q155" s="8">
        <f>COUNTIF(I$8:I154,"&lt;"&amp;G155)</f>
        <v>146</v>
      </c>
      <c r="R155" s="8">
        <f>COUNTIF(H$8:H154,"&gt;"&amp;G155)</f>
        <v>0</v>
      </c>
      <c r="S155">
        <v>148</v>
      </c>
    </row>
    <row r="156" spans="1:19" x14ac:dyDescent="0.3">
      <c r="A156">
        <v>369</v>
      </c>
      <c r="B156">
        <v>0.58662678914761801</v>
      </c>
      <c r="C156">
        <v>0.13345744193853573</v>
      </c>
      <c r="D156" s="4">
        <f>-LN(B156)/F$3</f>
        <v>0.22223602290506431</v>
      </c>
      <c r="E156" s="4">
        <f>1/F$4</f>
        <v>0.20833333333333334</v>
      </c>
      <c r="F156" s="8">
        <v>3</v>
      </c>
      <c r="G156" s="4">
        <v>42.732520392741783</v>
      </c>
      <c r="H156" s="4">
        <f>IF(G156&gt;MAX(I$8:I155),G156,MAX(I$8:I155))</f>
        <v>42.746543693774058</v>
      </c>
      <c r="I156" s="4">
        <f>+H156+E156</f>
        <v>42.954877027107393</v>
      </c>
      <c r="J156" s="4">
        <f>(H156-G156)*O156</f>
        <v>1.402330103227456E-2</v>
      </c>
      <c r="K156" s="4">
        <f>(I156-H156)*O156</f>
        <v>0.2083333333333357</v>
      </c>
      <c r="L156">
        <f>_xlfn.RANK.EQ(I156,I$8:I$507,1)</f>
        <v>149</v>
      </c>
      <c r="M156">
        <f>IF(L156=A156,0,1)</f>
        <v>1</v>
      </c>
      <c r="N156">
        <f>IF(G156&lt;B$2,1,0)</f>
        <v>1</v>
      </c>
      <c r="O156">
        <f>IF(I156&lt;B$2,1,0)</f>
        <v>1</v>
      </c>
      <c r="P156">
        <v>149</v>
      </c>
      <c r="Q156" s="8">
        <f>COUNTIF(I$8:I155,"&lt;"&amp;G156)</f>
        <v>147</v>
      </c>
      <c r="R156" s="8">
        <f>COUNTIF(H$8:H155,"&gt;"&amp;G156)</f>
        <v>0</v>
      </c>
      <c r="S156">
        <v>149</v>
      </c>
    </row>
    <row r="157" spans="1:19" x14ac:dyDescent="0.3">
      <c r="A157">
        <v>370</v>
      </c>
      <c r="B157">
        <v>0.5289162877285073</v>
      </c>
      <c r="C157">
        <v>0.53425702688680687</v>
      </c>
      <c r="D157" s="4">
        <f>-LN(B157)/F$3</f>
        <v>0.2653854607941703</v>
      </c>
      <c r="E157" s="4">
        <f>1/F$4</f>
        <v>0.20833333333333334</v>
      </c>
      <c r="F157" s="8">
        <v>3</v>
      </c>
      <c r="G157" s="4">
        <v>42.997905853535954</v>
      </c>
      <c r="H157" s="4">
        <f>IF(G157&gt;MAX(I$8:I156),G157,MAX(I$8:I156))</f>
        <v>42.997905853535954</v>
      </c>
      <c r="I157" s="4">
        <f>+H157+E157</f>
        <v>43.20623918686929</v>
      </c>
      <c r="J157" s="4">
        <f>(H157-G157)*O157</f>
        <v>0</v>
      </c>
      <c r="K157" s="4">
        <f>(I157-H157)*O157</f>
        <v>0.2083333333333357</v>
      </c>
      <c r="L157">
        <f>_xlfn.RANK.EQ(I157,I$8:I$507,1)</f>
        <v>150</v>
      </c>
      <c r="M157">
        <f>IF(L157=A157,0,1)</f>
        <v>1</v>
      </c>
      <c r="N157">
        <f>IF(G157&lt;B$2,1,0)</f>
        <v>1</v>
      </c>
      <c r="O157">
        <f>IF(I157&lt;B$2,1,0)</f>
        <v>1</v>
      </c>
      <c r="P157">
        <v>150</v>
      </c>
      <c r="Q157" s="8">
        <f>COUNTIF(I$8:I156,"&lt;"&amp;G157)</f>
        <v>149</v>
      </c>
      <c r="R157" s="8">
        <f>COUNTIF(H$8:H156,"&gt;"&amp;G157)</f>
        <v>0</v>
      </c>
      <c r="S157">
        <v>150</v>
      </c>
    </row>
    <row r="158" spans="1:19" x14ac:dyDescent="0.3">
      <c r="A158">
        <v>78</v>
      </c>
      <c r="B158">
        <v>0.30372020630512409</v>
      </c>
      <c r="C158">
        <v>0.89867854853968931</v>
      </c>
      <c r="D158" s="4">
        <f>-LN(B158)/D$3</f>
        <v>1.6550671880228098</v>
      </c>
      <c r="E158" s="4">
        <f>1/F$4</f>
        <v>0.20833333333333334</v>
      </c>
      <c r="F158" s="8">
        <v>2</v>
      </c>
      <c r="G158" s="4">
        <v>43.246213669131727</v>
      </c>
      <c r="H158" s="4">
        <f>IF(G158&gt;MAX(I$8:I157),G158,MAX(I$8:I157))</f>
        <v>43.246213669131727</v>
      </c>
      <c r="I158" s="4">
        <f>+H158+E158</f>
        <v>43.454547002465063</v>
      </c>
      <c r="J158" s="4">
        <f>(H158-G158)*O158</f>
        <v>0</v>
      </c>
      <c r="K158" s="4">
        <f>(I158-H158)*O158</f>
        <v>0.2083333333333357</v>
      </c>
      <c r="L158">
        <f>_xlfn.RANK.EQ(I158,I$8:I$507,1)</f>
        <v>151</v>
      </c>
      <c r="M158">
        <f>IF(L158=A158,0,1)</f>
        <v>1</v>
      </c>
      <c r="N158">
        <f>IF(G158&lt;B$2,1,0)</f>
        <v>1</v>
      </c>
      <c r="O158">
        <f>IF(I158&lt;B$2,1,0)</f>
        <v>1</v>
      </c>
      <c r="P158">
        <v>151</v>
      </c>
      <c r="Q158" s="8">
        <f>COUNTIF(I$8:I157,"&lt;"&amp;G158)</f>
        <v>150</v>
      </c>
      <c r="R158" s="8">
        <f>COUNTIF(H$8:H157,"&gt;"&amp;G158)</f>
        <v>0</v>
      </c>
      <c r="S158">
        <v>151</v>
      </c>
    </row>
    <row r="159" spans="1:19" x14ac:dyDescent="0.3">
      <c r="A159">
        <v>79</v>
      </c>
      <c r="B159">
        <v>0.89443647572252571</v>
      </c>
      <c r="C159">
        <v>3.5279396954252758E-2</v>
      </c>
      <c r="D159" s="4">
        <f>-LN(B159)/D$3</f>
        <v>0.15494638204934638</v>
      </c>
      <c r="E159" s="4">
        <f>1/F$4</f>
        <v>0.20833333333333334</v>
      </c>
      <c r="F159" s="8">
        <v>2</v>
      </c>
      <c r="G159" s="4">
        <v>43.401160051181073</v>
      </c>
      <c r="H159" s="4">
        <f>IF(G159&gt;MAX(I$8:I158),G159,MAX(I$8:I158))</f>
        <v>43.454547002465063</v>
      </c>
      <c r="I159" s="4">
        <f>+H159+E159</f>
        <v>43.662880335798398</v>
      </c>
      <c r="J159" s="4">
        <f>(H159-G159)*O159</f>
        <v>5.3386951283989958E-2</v>
      </c>
      <c r="K159" s="4">
        <f>(I159-H159)*O159</f>
        <v>0.2083333333333357</v>
      </c>
      <c r="L159">
        <f>_xlfn.RANK.EQ(I159,I$8:I$507,1)</f>
        <v>152</v>
      </c>
      <c r="M159">
        <f>IF(L159=A159,0,1)</f>
        <v>1</v>
      </c>
      <c r="N159">
        <f>IF(G159&lt;B$2,1,0)</f>
        <v>1</v>
      </c>
      <c r="O159">
        <f>IF(I159&lt;B$2,1,0)</f>
        <v>1</v>
      </c>
      <c r="P159">
        <v>152</v>
      </c>
      <c r="Q159" s="8">
        <f>COUNTIF(I$8:I158,"&lt;"&amp;G159)</f>
        <v>150</v>
      </c>
      <c r="R159" s="8">
        <f>COUNTIF(H$8:H158,"&gt;"&amp;G159)</f>
        <v>0</v>
      </c>
      <c r="S159">
        <v>152</v>
      </c>
    </row>
    <row r="160" spans="1:19" x14ac:dyDescent="0.3">
      <c r="A160">
        <v>371</v>
      </c>
      <c r="B160">
        <v>0.31006805627613149</v>
      </c>
      <c r="C160">
        <v>0.9965819269386883</v>
      </c>
      <c r="D160" s="4">
        <f>-LN(B160)/F$3</f>
        <v>0.48790144550954623</v>
      </c>
      <c r="E160" s="4">
        <f>1/F$4</f>
        <v>0.20833333333333334</v>
      </c>
      <c r="F160" s="8">
        <v>3</v>
      </c>
      <c r="G160" s="4">
        <v>43.485807299045497</v>
      </c>
      <c r="H160" s="4">
        <f>IF(G160&gt;MAX(I$8:I159),G160,MAX(I$8:I159))</f>
        <v>43.662880335798398</v>
      </c>
      <c r="I160" s="4">
        <f>+H160+E160</f>
        <v>43.871213669131734</v>
      </c>
      <c r="J160" s="4">
        <f>(H160-G160)*O160</f>
        <v>0.1770730367529012</v>
      </c>
      <c r="K160" s="4">
        <f>(I160-H160)*O160</f>
        <v>0.2083333333333357</v>
      </c>
      <c r="L160">
        <f>_xlfn.RANK.EQ(I160,I$8:I$507,1)</f>
        <v>153</v>
      </c>
      <c r="M160">
        <f>IF(L160=A160,0,1)</f>
        <v>1</v>
      </c>
      <c r="N160">
        <f>IF(G160&lt;B$2,1,0)</f>
        <v>1</v>
      </c>
      <c r="O160">
        <f>IF(I160&lt;B$2,1,0)</f>
        <v>1</v>
      </c>
      <c r="P160">
        <v>153</v>
      </c>
      <c r="Q160" s="8">
        <f>COUNTIF(I$8:I159,"&lt;"&amp;G160)</f>
        <v>151</v>
      </c>
      <c r="R160" s="8">
        <f>COUNTIF(H$8:H159,"&gt;"&amp;G160)</f>
        <v>0</v>
      </c>
      <c r="S160">
        <v>153</v>
      </c>
    </row>
    <row r="161" spans="1:19" x14ac:dyDescent="0.3">
      <c r="A161">
        <v>372</v>
      </c>
      <c r="B161">
        <v>0.89007232886745813</v>
      </c>
      <c r="C161">
        <v>0.30252998443556017</v>
      </c>
      <c r="D161" s="4">
        <f>-LN(B161)/F$3</f>
        <v>4.8521896319852445E-2</v>
      </c>
      <c r="E161" s="4">
        <f>1/F$4</f>
        <v>0.20833333333333334</v>
      </c>
      <c r="F161" s="8">
        <v>3</v>
      </c>
      <c r="G161" s="4">
        <v>43.534329195365352</v>
      </c>
      <c r="H161" s="4">
        <f>IF(G161&gt;MAX(I$8:I160),G161,MAX(I$8:I160))</f>
        <v>43.871213669131734</v>
      </c>
      <c r="I161" s="4">
        <f>+H161+E161</f>
        <v>44.07954700246507</v>
      </c>
      <c r="J161" s="4">
        <f>(H161-G161)*O161</f>
        <v>0.33688447376638209</v>
      </c>
      <c r="K161" s="4">
        <f>(I161-H161)*O161</f>
        <v>0.2083333333333357</v>
      </c>
      <c r="L161">
        <f>_xlfn.RANK.EQ(I161,I$8:I$507,1)</f>
        <v>154</v>
      </c>
      <c r="M161">
        <f>IF(L161=A161,0,1)</f>
        <v>1</v>
      </c>
      <c r="N161">
        <f>IF(G161&lt;B$2,1,0)</f>
        <v>1</v>
      </c>
      <c r="O161">
        <f>IF(I161&lt;B$2,1,0)</f>
        <v>1</v>
      </c>
      <c r="P161">
        <v>154</v>
      </c>
      <c r="Q161" s="8">
        <f>COUNTIF(I$8:I160,"&lt;"&amp;G161)</f>
        <v>151</v>
      </c>
      <c r="R161" s="8">
        <f>COUNTIF(H$8:H160,"&gt;"&amp;G161)</f>
        <v>1</v>
      </c>
      <c r="S161">
        <v>154</v>
      </c>
    </row>
    <row r="162" spans="1:19" x14ac:dyDescent="0.3">
      <c r="A162">
        <v>373</v>
      </c>
      <c r="B162">
        <v>0.63704336680196538</v>
      </c>
      <c r="C162">
        <v>0.74498733481856749</v>
      </c>
      <c r="D162" s="4">
        <f>-LN(B162)/F$3</f>
        <v>0.18788231082307785</v>
      </c>
      <c r="E162" s="4">
        <f>1/F$4</f>
        <v>0.20833333333333334</v>
      </c>
      <c r="F162" s="8">
        <v>3</v>
      </c>
      <c r="G162" s="4">
        <v>43.72221150618843</v>
      </c>
      <c r="H162" s="4">
        <f>IF(G162&gt;MAX(I$8:I161),G162,MAX(I$8:I161))</f>
        <v>44.07954700246507</v>
      </c>
      <c r="I162" s="4">
        <f>+H162+E162</f>
        <v>44.287880335798405</v>
      </c>
      <c r="J162" s="4">
        <f>(H162-G162)*O162</f>
        <v>0.35733549627664019</v>
      </c>
      <c r="K162" s="4">
        <f>(I162-H162)*O162</f>
        <v>0.2083333333333357</v>
      </c>
      <c r="L162">
        <f>_xlfn.RANK.EQ(I162,I$8:I$507,1)</f>
        <v>155</v>
      </c>
      <c r="M162">
        <f>IF(L162=A162,0,1)</f>
        <v>1</v>
      </c>
      <c r="N162">
        <f>IF(G162&lt;B$2,1,0)</f>
        <v>1</v>
      </c>
      <c r="O162">
        <f>IF(I162&lt;B$2,1,0)</f>
        <v>1</v>
      </c>
      <c r="P162">
        <v>155</v>
      </c>
      <c r="Q162" s="8">
        <f>COUNTIF(I$8:I161,"&lt;"&amp;G162)</f>
        <v>152</v>
      </c>
      <c r="R162" s="8">
        <f>COUNTIF(H$8:H161,"&gt;"&amp;G162)</f>
        <v>1</v>
      </c>
      <c r="S162">
        <v>155</v>
      </c>
    </row>
    <row r="163" spans="1:19" x14ac:dyDescent="0.3">
      <c r="A163">
        <v>374</v>
      </c>
      <c r="B163">
        <v>0.66319772942289501</v>
      </c>
      <c r="C163">
        <v>0.51969969786675618</v>
      </c>
      <c r="D163" s="4">
        <f>-LN(B163)/F$3</f>
        <v>0.17111754118151978</v>
      </c>
      <c r="E163" s="4">
        <f>1/F$4</f>
        <v>0.20833333333333334</v>
      </c>
      <c r="F163" s="8">
        <v>3</v>
      </c>
      <c r="G163" s="4">
        <v>43.893329047369946</v>
      </c>
      <c r="H163" s="4">
        <f>IF(G163&gt;MAX(I$8:I162),G163,MAX(I$8:I162))</f>
        <v>44.287880335798405</v>
      </c>
      <c r="I163" s="4">
        <f>+H163+E163</f>
        <v>44.496213669131741</v>
      </c>
      <c r="J163" s="4">
        <f>(H163-G163)*O163</f>
        <v>0.39455128842845966</v>
      </c>
      <c r="K163" s="4">
        <f>(I163-H163)*O163</f>
        <v>0.2083333333333357</v>
      </c>
      <c r="L163">
        <f>_xlfn.RANK.EQ(I163,I$8:I$507,1)</f>
        <v>156</v>
      </c>
      <c r="M163">
        <f>IF(L163=A163,0,1)</f>
        <v>1</v>
      </c>
      <c r="N163">
        <f>IF(G163&lt;B$2,1,0)</f>
        <v>1</v>
      </c>
      <c r="O163">
        <f>IF(I163&lt;B$2,1,0)</f>
        <v>1</v>
      </c>
      <c r="P163">
        <v>156</v>
      </c>
      <c r="Q163" s="8">
        <f>COUNTIF(I$8:I162,"&lt;"&amp;G163)</f>
        <v>153</v>
      </c>
      <c r="R163" s="8">
        <f>COUNTIF(H$8:H162,"&gt;"&amp;G163)</f>
        <v>1</v>
      </c>
      <c r="S163">
        <v>156</v>
      </c>
    </row>
    <row r="164" spans="1:19" x14ac:dyDescent="0.3">
      <c r="A164">
        <v>375</v>
      </c>
      <c r="B164">
        <v>9.9398785363322861E-2</v>
      </c>
      <c r="C164">
        <v>0.83986938077944273</v>
      </c>
      <c r="D164" s="4">
        <f>-LN(B164)/F$3</f>
        <v>0.96192307711631275</v>
      </c>
      <c r="E164" s="4">
        <f>1/F$4</f>
        <v>0.20833333333333334</v>
      </c>
      <c r="F164" s="8">
        <v>3</v>
      </c>
      <c r="G164" s="4">
        <v>44.855252124486256</v>
      </c>
      <c r="H164" s="4">
        <f>IF(G164&gt;MAX(I$8:I163),G164,MAX(I$8:I163))</f>
        <v>44.855252124486256</v>
      </c>
      <c r="I164" s="4">
        <f>+H164+E164</f>
        <v>45.063585457819592</v>
      </c>
      <c r="J164" s="4">
        <f>(H164-G164)*O164</f>
        <v>0</v>
      </c>
      <c r="K164" s="4">
        <f>(I164-H164)*O164</f>
        <v>0.2083333333333357</v>
      </c>
      <c r="L164">
        <f>_xlfn.RANK.EQ(I164,I$8:I$507,1)</f>
        <v>157</v>
      </c>
      <c r="M164">
        <f>IF(L164=A164,0,1)</f>
        <v>1</v>
      </c>
      <c r="N164">
        <f>IF(G164&lt;B$2,1,0)</f>
        <v>1</v>
      </c>
      <c r="O164">
        <f>IF(I164&lt;B$2,1,0)</f>
        <v>1</v>
      </c>
      <c r="P164">
        <v>157</v>
      </c>
      <c r="Q164" s="8">
        <f>COUNTIF(I$8:I163,"&lt;"&amp;G164)</f>
        <v>156</v>
      </c>
      <c r="R164" s="8">
        <f>COUNTIF(H$8:H163,"&gt;"&amp;G164)</f>
        <v>0</v>
      </c>
      <c r="S164">
        <v>157</v>
      </c>
    </row>
    <row r="165" spans="1:19" x14ac:dyDescent="0.3">
      <c r="A165">
        <v>376</v>
      </c>
      <c r="B165">
        <v>0.79891354106265455</v>
      </c>
      <c r="C165">
        <v>0.59453108310190128</v>
      </c>
      <c r="D165" s="4">
        <f>-LN(B165)/F$3</f>
        <v>9.3542728334883016E-2</v>
      </c>
      <c r="E165" s="4">
        <f>1/F$4</f>
        <v>0.20833333333333334</v>
      </c>
      <c r="F165" s="8">
        <v>3</v>
      </c>
      <c r="G165" s="4">
        <v>44.948794852821138</v>
      </c>
      <c r="H165" s="4">
        <f>IF(G165&gt;MAX(I$8:I164),G165,MAX(I$8:I164))</f>
        <v>45.063585457819592</v>
      </c>
      <c r="I165" s="4">
        <f>+H165+E165</f>
        <v>45.271918791152927</v>
      </c>
      <c r="J165" s="4">
        <f>(H165-G165)*O165</f>
        <v>0.11479060499845417</v>
      </c>
      <c r="K165" s="4">
        <f>(I165-H165)*O165</f>
        <v>0.2083333333333357</v>
      </c>
      <c r="L165">
        <f>_xlfn.RANK.EQ(I165,I$8:I$507,1)</f>
        <v>158</v>
      </c>
      <c r="M165">
        <f>IF(L165=A165,0,1)</f>
        <v>1</v>
      </c>
      <c r="N165">
        <f>IF(G165&lt;B$2,1,0)</f>
        <v>1</v>
      </c>
      <c r="O165">
        <f>IF(I165&lt;B$2,1,0)</f>
        <v>1</v>
      </c>
      <c r="P165">
        <v>158</v>
      </c>
      <c r="Q165" s="8">
        <f>COUNTIF(I$8:I164,"&lt;"&amp;G165)</f>
        <v>156</v>
      </c>
      <c r="R165" s="8">
        <f>COUNTIF(H$8:H164,"&gt;"&amp;G165)</f>
        <v>0</v>
      </c>
      <c r="S165">
        <v>158</v>
      </c>
    </row>
    <row r="166" spans="1:19" x14ac:dyDescent="0.3">
      <c r="A166">
        <v>377</v>
      </c>
      <c r="B166">
        <v>0.51933347575304423</v>
      </c>
      <c r="C166">
        <v>0.74138615070039982</v>
      </c>
      <c r="D166" s="4">
        <f>-LN(B166)/F$3</f>
        <v>0.27300377790997804</v>
      </c>
      <c r="E166" s="4">
        <f>1/F$4</f>
        <v>0.20833333333333334</v>
      </c>
      <c r="F166" s="8">
        <v>3</v>
      </c>
      <c r="G166" s="4">
        <v>45.221798630731115</v>
      </c>
      <c r="H166" s="4">
        <f>IF(G166&gt;MAX(I$8:I165),G166,MAX(I$8:I165))</f>
        <v>45.271918791152927</v>
      </c>
      <c r="I166" s="4">
        <f>+H166+E166</f>
        <v>45.480252124486263</v>
      </c>
      <c r="J166" s="4">
        <f>(H166-G166)*O166</f>
        <v>5.0120160421812443E-2</v>
      </c>
      <c r="K166" s="4">
        <f>(I166-H166)*O166</f>
        <v>0.2083333333333357</v>
      </c>
      <c r="L166">
        <f>_xlfn.RANK.EQ(I166,I$8:I$507,1)</f>
        <v>159</v>
      </c>
      <c r="M166">
        <f>IF(L166=A166,0,1)</f>
        <v>1</v>
      </c>
      <c r="N166">
        <f>IF(G166&lt;B$2,1,0)</f>
        <v>1</v>
      </c>
      <c r="O166">
        <f>IF(I166&lt;B$2,1,0)</f>
        <v>1</v>
      </c>
      <c r="P166">
        <v>159</v>
      </c>
      <c r="Q166" s="8">
        <f>COUNTIF(I$8:I165,"&lt;"&amp;G166)</f>
        <v>157</v>
      </c>
      <c r="R166" s="8">
        <f>COUNTIF(H$8:H165,"&gt;"&amp;G166)</f>
        <v>0</v>
      </c>
      <c r="S166">
        <v>159</v>
      </c>
    </row>
    <row r="167" spans="1:19" x14ac:dyDescent="0.3">
      <c r="A167">
        <v>80</v>
      </c>
      <c r="B167">
        <v>0.26010925626392406</v>
      </c>
      <c r="C167">
        <v>0.71053193762016664</v>
      </c>
      <c r="D167" s="4">
        <f>-LN(B167)/D$3</f>
        <v>1.8703521108792864</v>
      </c>
      <c r="E167" s="4">
        <f>1/F$4</f>
        <v>0.20833333333333334</v>
      </c>
      <c r="F167" s="8">
        <v>2</v>
      </c>
      <c r="G167" s="4">
        <v>45.271512162060361</v>
      </c>
      <c r="H167" s="4">
        <f>IF(G167&gt;MAX(I$8:I166),G167,MAX(I$8:I166))</f>
        <v>45.480252124486263</v>
      </c>
      <c r="I167" s="4">
        <f>+H167+E167</f>
        <v>45.688585457819599</v>
      </c>
      <c r="J167" s="4">
        <f>(H167-G167)*O167</f>
        <v>0.20873996242590209</v>
      </c>
      <c r="K167" s="4">
        <f>(I167-H167)*O167</f>
        <v>0.2083333333333357</v>
      </c>
      <c r="L167">
        <f>_xlfn.RANK.EQ(I167,I$8:I$507,1)</f>
        <v>160</v>
      </c>
      <c r="M167">
        <f>IF(L167=A167,0,1)</f>
        <v>1</v>
      </c>
      <c r="N167">
        <f>IF(G167&lt;B$2,1,0)</f>
        <v>1</v>
      </c>
      <c r="O167">
        <f>IF(I167&lt;B$2,1,0)</f>
        <v>1</v>
      </c>
      <c r="P167">
        <v>160</v>
      </c>
      <c r="Q167" s="8">
        <f>COUNTIF(I$8:I166,"&lt;"&amp;G167)</f>
        <v>157</v>
      </c>
      <c r="R167" s="8">
        <f>COUNTIF(H$8:H166,"&gt;"&amp;G167)</f>
        <v>1</v>
      </c>
      <c r="S167">
        <v>160</v>
      </c>
    </row>
    <row r="168" spans="1:19" x14ac:dyDescent="0.3">
      <c r="A168">
        <v>378</v>
      </c>
      <c r="B168">
        <v>0.8715781121250038</v>
      </c>
      <c r="C168">
        <v>0.89971617786187319</v>
      </c>
      <c r="D168" s="4">
        <f>-LN(B168)/F$3</f>
        <v>5.7270745216862519E-2</v>
      </c>
      <c r="E168" s="4">
        <f>1/F$4</f>
        <v>0.20833333333333334</v>
      </c>
      <c r="F168" s="8">
        <v>3</v>
      </c>
      <c r="G168" s="4">
        <v>45.279069375947977</v>
      </c>
      <c r="H168" s="4">
        <f>IF(G168&gt;MAX(I$8:I167),G168,MAX(I$8:I167))</f>
        <v>45.688585457819599</v>
      </c>
      <c r="I168" s="4">
        <f>+H168+E168</f>
        <v>45.896918791152935</v>
      </c>
      <c r="J168" s="4">
        <f>(H168-G168)*O168</f>
        <v>0.40951608187162236</v>
      </c>
      <c r="K168" s="4">
        <f>(I168-H168)*O168</f>
        <v>0.2083333333333357</v>
      </c>
      <c r="L168">
        <f>_xlfn.RANK.EQ(I168,I$8:I$507,1)</f>
        <v>161</v>
      </c>
      <c r="M168">
        <f>IF(L168=A168,0,1)</f>
        <v>1</v>
      </c>
      <c r="N168">
        <f>IF(G168&lt;B$2,1,0)</f>
        <v>1</v>
      </c>
      <c r="O168">
        <f>IF(I168&lt;B$2,1,0)</f>
        <v>1</v>
      </c>
      <c r="P168">
        <v>161</v>
      </c>
      <c r="Q168" s="8">
        <f>COUNTIF(I$8:I167,"&lt;"&amp;G168)</f>
        <v>158</v>
      </c>
      <c r="R168" s="8">
        <f>COUNTIF(H$8:H167,"&gt;"&amp;G168)</f>
        <v>1</v>
      </c>
      <c r="S168">
        <v>161</v>
      </c>
    </row>
    <row r="169" spans="1:19" x14ac:dyDescent="0.3">
      <c r="A169">
        <v>379</v>
      </c>
      <c r="B169">
        <v>0.86364329966124453</v>
      </c>
      <c r="C169">
        <v>0.6334727011932737</v>
      </c>
      <c r="D169" s="4">
        <f>-LN(B169)/F$3</f>
        <v>6.108143459892542E-2</v>
      </c>
      <c r="E169" s="4">
        <f>1/F$4</f>
        <v>0.20833333333333334</v>
      </c>
      <c r="F169" s="8">
        <v>3</v>
      </c>
      <c r="G169" s="4">
        <v>45.340150810546902</v>
      </c>
      <c r="H169" s="4">
        <f>IF(G169&gt;MAX(I$8:I168),G169,MAX(I$8:I168))</f>
        <v>45.896918791152935</v>
      </c>
      <c r="I169" s="4">
        <f>+H169+E169</f>
        <v>46.10525212448627</v>
      </c>
      <c r="J169" s="4">
        <f>(H169-G169)*O169</f>
        <v>0.55676798060603261</v>
      </c>
      <c r="K169" s="4">
        <f>(I169-H169)*O169</f>
        <v>0.2083333333333357</v>
      </c>
      <c r="L169">
        <f>_xlfn.RANK.EQ(I169,I$8:I$507,1)</f>
        <v>162</v>
      </c>
      <c r="M169">
        <f>IF(L169=A169,0,1)</f>
        <v>1</v>
      </c>
      <c r="N169">
        <f>IF(G169&lt;B$2,1,0)</f>
        <v>1</v>
      </c>
      <c r="O169">
        <f>IF(I169&lt;B$2,1,0)</f>
        <v>1</v>
      </c>
      <c r="P169">
        <v>162</v>
      </c>
      <c r="Q169" s="8">
        <f>COUNTIF(I$8:I168,"&lt;"&amp;G169)</f>
        <v>158</v>
      </c>
      <c r="R169" s="8">
        <f>COUNTIF(H$8:H168,"&gt;"&amp;G169)</f>
        <v>2</v>
      </c>
      <c r="S169">
        <v>162</v>
      </c>
    </row>
    <row r="170" spans="1:19" x14ac:dyDescent="0.3">
      <c r="A170">
        <v>380</v>
      </c>
      <c r="B170">
        <v>0.47325052644428844</v>
      </c>
      <c r="C170">
        <v>0.28989532151249731</v>
      </c>
      <c r="D170" s="4">
        <f>-LN(B170)/F$3</f>
        <v>0.31172099020468125</v>
      </c>
      <c r="E170" s="4">
        <f>1/F$4</f>
        <v>0.20833333333333334</v>
      </c>
      <c r="F170" s="8">
        <v>3</v>
      </c>
      <c r="G170" s="4">
        <v>45.651871800751586</v>
      </c>
      <c r="H170" s="4">
        <f>IF(G170&gt;MAX(I$8:I169),G170,MAX(I$8:I169))</f>
        <v>46.10525212448627</v>
      </c>
      <c r="I170" s="4">
        <f>+H170+E170</f>
        <v>46.313585457819606</v>
      </c>
      <c r="J170" s="4">
        <f>(H170-G170)*O170</f>
        <v>0.45338032373468451</v>
      </c>
      <c r="K170" s="4">
        <f>(I170-H170)*O170</f>
        <v>0.2083333333333357</v>
      </c>
      <c r="L170">
        <f>_xlfn.RANK.EQ(I170,I$8:I$507,1)</f>
        <v>163</v>
      </c>
      <c r="M170">
        <f>IF(L170=A170,0,1)</f>
        <v>1</v>
      </c>
      <c r="N170">
        <f>IF(G170&lt;B$2,1,0)</f>
        <v>1</v>
      </c>
      <c r="O170">
        <f>IF(I170&lt;B$2,1,0)</f>
        <v>1</v>
      </c>
      <c r="P170">
        <v>163</v>
      </c>
      <c r="Q170" s="8">
        <f>COUNTIF(I$8:I169,"&lt;"&amp;G170)</f>
        <v>159</v>
      </c>
      <c r="R170" s="8">
        <f>COUNTIF(H$8:H169,"&gt;"&amp;G170)</f>
        <v>2</v>
      </c>
      <c r="S170">
        <v>163</v>
      </c>
    </row>
    <row r="171" spans="1:19" x14ac:dyDescent="0.3">
      <c r="A171">
        <v>10</v>
      </c>
      <c r="B171">
        <v>0.12494277779473251</v>
      </c>
      <c r="C171">
        <v>0.33903012176885283</v>
      </c>
      <c r="D171" s="4">
        <f>-LN(B171)/B$3</f>
        <v>8.6662476005589539</v>
      </c>
      <c r="E171" s="4">
        <f>1/F$4</f>
        <v>0.20833333333333334</v>
      </c>
      <c r="F171" s="8">
        <v>1</v>
      </c>
      <c r="G171" s="4">
        <v>46.213268781317772</v>
      </c>
      <c r="H171" s="4">
        <f>IF(G171&gt;MAX(I$8:I170),G171,MAX(I$8:I170))</f>
        <v>46.313585457819606</v>
      </c>
      <c r="I171" s="4">
        <f>+H171+E171</f>
        <v>46.521918791152942</v>
      </c>
      <c r="J171" s="4">
        <f>(H171-G171)*O171</f>
        <v>0.10031667650183351</v>
      </c>
      <c r="K171" s="4">
        <f>(I171-H171)*O171</f>
        <v>0.2083333333333357</v>
      </c>
      <c r="L171">
        <f>_xlfn.RANK.EQ(I171,I$8:I$507,1)</f>
        <v>164</v>
      </c>
      <c r="M171">
        <f>IF(L171=A171,0,1)</f>
        <v>1</v>
      </c>
      <c r="N171">
        <f>IF(G171&lt;B$2,1,0)</f>
        <v>1</v>
      </c>
      <c r="O171">
        <f>IF(I171&lt;B$2,1,0)</f>
        <v>1</v>
      </c>
      <c r="P171">
        <v>165</v>
      </c>
      <c r="Q171" s="8">
        <f>COUNTIF(I$8:I170,"&lt;"&amp;G171)</f>
        <v>162</v>
      </c>
      <c r="R171" s="8">
        <f>COUNTIF(H$8:H170,"&gt;"&amp;G171)</f>
        <v>0</v>
      </c>
      <c r="S171">
        <v>164</v>
      </c>
    </row>
    <row r="172" spans="1:19" x14ac:dyDescent="0.3">
      <c r="A172">
        <v>81</v>
      </c>
      <c r="B172">
        <v>0.60866115298928802</v>
      </c>
      <c r="C172">
        <v>0.18863490707113864</v>
      </c>
      <c r="D172" s="4">
        <f>-LN(B172)/D$3</f>
        <v>0.68957439604443072</v>
      </c>
      <c r="E172" s="4">
        <f>1/F$4</f>
        <v>0.20833333333333334</v>
      </c>
      <c r="F172" s="8">
        <v>2</v>
      </c>
      <c r="G172" s="4">
        <v>45.961086558104789</v>
      </c>
      <c r="H172" s="4">
        <f>IF(G172&gt;MAX(I$8:I171),G172,MAX(I$8:I171))</f>
        <v>46.521918791152942</v>
      </c>
      <c r="I172" s="4">
        <f>+H172+E172</f>
        <v>46.730252124486277</v>
      </c>
      <c r="J172" s="4">
        <f>(H172-G172)*O172</f>
        <v>0.56083223304815277</v>
      </c>
      <c r="K172" s="4">
        <f>(I172-H172)*O172</f>
        <v>0.2083333333333357</v>
      </c>
      <c r="L172">
        <f>_xlfn.RANK.EQ(I172,I$8:I$507,1)</f>
        <v>165</v>
      </c>
      <c r="M172">
        <f>IF(L172=A172,0,1)</f>
        <v>1</v>
      </c>
      <c r="N172">
        <f>IF(G172&lt;B$2,1,0)</f>
        <v>1</v>
      </c>
      <c r="O172">
        <f>IF(I172&lt;B$2,1,0)</f>
        <v>1</v>
      </c>
      <c r="P172">
        <v>164</v>
      </c>
      <c r="Q172" s="8">
        <f>COUNTIF(I$8:I171,"&lt;"&amp;G172)</f>
        <v>161</v>
      </c>
      <c r="R172" s="8">
        <f>COUNTIF(H$8:H171,"&gt;"&amp;G172)</f>
        <v>2</v>
      </c>
      <c r="S172">
        <v>164</v>
      </c>
    </row>
    <row r="173" spans="1:19" x14ac:dyDescent="0.3">
      <c r="A173">
        <v>381</v>
      </c>
      <c r="B173">
        <v>0.19101535081026644</v>
      </c>
      <c r="C173">
        <v>0.79558702352977084</v>
      </c>
      <c r="D173" s="4">
        <f>-LN(B173)/F$3</f>
        <v>0.6897506180961176</v>
      </c>
      <c r="E173" s="4">
        <f>1/F$4</f>
        <v>0.20833333333333334</v>
      </c>
      <c r="F173" s="8">
        <v>3</v>
      </c>
      <c r="G173" s="4">
        <v>46.341622418847706</v>
      </c>
      <c r="H173" s="4">
        <f>IF(G173&gt;MAX(I$8:I172),G173,MAX(I$8:I172))</f>
        <v>46.730252124486277</v>
      </c>
      <c r="I173" s="4">
        <f>+H173+E173</f>
        <v>46.938585457819613</v>
      </c>
      <c r="J173" s="4">
        <f>(H173-G173)*O173</f>
        <v>0.38862970563857147</v>
      </c>
      <c r="K173" s="4">
        <f>(I173-H173)*O173</f>
        <v>0.2083333333333357</v>
      </c>
      <c r="L173">
        <f>_xlfn.RANK.EQ(I173,I$8:I$507,1)</f>
        <v>166</v>
      </c>
      <c r="M173">
        <f>IF(L173=A173,0,1)</f>
        <v>1</v>
      </c>
      <c r="N173">
        <f>IF(G173&lt;B$2,1,0)</f>
        <v>1</v>
      </c>
      <c r="O173">
        <f>IF(I173&lt;B$2,1,0)</f>
        <v>1</v>
      </c>
      <c r="P173">
        <v>166</v>
      </c>
      <c r="Q173" s="8">
        <f>COUNTIF(I$8:I172,"&lt;"&amp;G173)</f>
        <v>163</v>
      </c>
      <c r="R173" s="8">
        <f>COUNTIF(H$8:H172,"&gt;"&amp;G173)</f>
        <v>1</v>
      </c>
      <c r="S173">
        <v>166</v>
      </c>
    </row>
    <row r="174" spans="1:19" x14ac:dyDescent="0.3">
      <c r="A174">
        <v>382</v>
      </c>
      <c r="B174">
        <v>0.98510696737571335</v>
      </c>
      <c r="C174">
        <v>0.20853297524948883</v>
      </c>
      <c r="D174" s="4">
        <f>-LN(B174)/F$3</f>
        <v>6.2521030773668987E-3</v>
      </c>
      <c r="E174" s="4">
        <f>1/F$4</f>
        <v>0.20833333333333334</v>
      </c>
      <c r="F174" s="8">
        <v>3</v>
      </c>
      <c r="G174" s="4">
        <v>46.347874521925071</v>
      </c>
      <c r="H174" s="4">
        <f>IF(G174&gt;MAX(I$8:I173),G174,MAX(I$8:I173))</f>
        <v>46.938585457819613</v>
      </c>
      <c r="I174" s="4">
        <f>+H174+E174</f>
        <v>47.146918791152949</v>
      </c>
      <c r="J174" s="4">
        <f>(H174-G174)*O174</f>
        <v>0.59071093589454193</v>
      </c>
      <c r="K174" s="4">
        <f>(I174-H174)*O174</f>
        <v>0.2083333333333357</v>
      </c>
      <c r="L174">
        <f>_xlfn.RANK.EQ(I174,I$8:I$507,1)</f>
        <v>167</v>
      </c>
      <c r="M174">
        <f>IF(L174=A174,0,1)</f>
        <v>1</v>
      </c>
      <c r="N174">
        <f>IF(G174&lt;B$2,1,0)</f>
        <v>1</v>
      </c>
      <c r="O174">
        <f>IF(I174&lt;B$2,1,0)</f>
        <v>1</v>
      </c>
      <c r="P174">
        <v>167</v>
      </c>
      <c r="Q174" s="8">
        <f>COUNTIF(I$8:I173,"&lt;"&amp;G174)</f>
        <v>163</v>
      </c>
      <c r="R174" s="8">
        <f>COUNTIF(H$8:H173,"&gt;"&amp;G174)</f>
        <v>2</v>
      </c>
      <c r="S174">
        <v>167</v>
      </c>
    </row>
    <row r="175" spans="1:19" x14ac:dyDescent="0.3">
      <c r="A175">
        <v>383</v>
      </c>
      <c r="B175">
        <v>0.49848933378093813</v>
      </c>
      <c r="C175">
        <v>0.6147343363750114</v>
      </c>
      <c r="D175" s="4">
        <f>-LN(B175)/F$3</f>
        <v>0.29007211934881788</v>
      </c>
      <c r="E175" s="4">
        <f>1/F$4</f>
        <v>0.20833333333333334</v>
      </c>
      <c r="F175" s="8">
        <v>3</v>
      </c>
      <c r="G175" s="4">
        <v>46.637946641273892</v>
      </c>
      <c r="H175" s="4">
        <f>IF(G175&gt;MAX(I$8:I174),G175,MAX(I$8:I174))</f>
        <v>47.146918791152949</v>
      </c>
      <c r="I175" s="4">
        <f>+H175+E175</f>
        <v>47.355252124486285</v>
      </c>
      <c r="J175" s="4">
        <f>(H175-G175)*O175</f>
        <v>0.5089721498790567</v>
      </c>
      <c r="K175" s="4">
        <f>(I175-H175)*O175</f>
        <v>0.2083333333333357</v>
      </c>
      <c r="L175">
        <f>_xlfn.RANK.EQ(I175,I$8:I$507,1)</f>
        <v>168</v>
      </c>
      <c r="M175">
        <f>IF(L175=A175,0,1)</f>
        <v>1</v>
      </c>
      <c r="N175">
        <f>IF(G175&lt;B$2,1,0)</f>
        <v>1</v>
      </c>
      <c r="O175">
        <f>IF(I175&lt;B$2,1,0)</f>
        <v>1</v>
      </c>
      <c r="P175">
        <v>168</v>
      </c>
      <c r="Q175" s="8">
        <f>COUNTIF(I$8:I174,"&lt;"&amp;G175)</f>
        <v>164</v>
      </c>
      <c r="R175" s="8">
        <f>COUNTIF(H$8:H174,"&gt;"&amp;G175)</f>
        <v>2</v>
      </c>
      <c r="S175">
        <v>168</v>
      </c>
    </row>
    <row r="176" spans="1:19" x14ac:dyDescent="0.3">
      <c r="A176">
        <v>384</v>
      </c>
      <c r="B176">
        <v>0.55827509384441665</v>
      </c>
      <c r="C176">
        <v>0.65587328714865567</v>
      </c>
      <c r="D176" s="4">
        <f>-LN(B176)/F$3</f>
        <v>0.24287643265170236</v>
      </c>
      <c r="E176" s="4">
        <f>1/F$4</f>
        <v>0.20833333333333334</v>
      </c>
      <c r="F176" s="8">
        <v>3</v>
      </c>
      <c r="G176" s="4">
        <v>46.880823073925598</v>
      </c>
      <c r="H176" s="4">
        <f>IF(G176&gt;MAX(I$8:I175),G176,MAX(I$8:I175))</f>
        <v>47.355252124486285</v>
      </c>
      <c r="I176" s="4">
        <f>+H176+E176</f>
        <v>47.56358545781962</v>
      </c>
      <c r="J176" s="4">
        <f>(H176-G176)*O176</f>
        <v>0.47442905056068696</v>
      </c>
      <c r="K176" s="4">
        <f>(I176-H176)*O176</f>
        <v>0.2083333333333357</v>
      </c>
      <c r="L176">
        <f>_xlfn.RANK.EQ(I176,I$8:I$507,1)</f>
        <v>169</v>
      </c>
      <c r="M176">
        <f>IF(L176=A176,0,1)</f>
        <v>1</v>
      </c>
      <c r="N176">
        <f>IF(G176&lt;B$2,1,0)</f>
        <v>1</v>
      </c>
      <c r="O176">
        <f>IF(I176&lt;B$2,1,0)</f>
        <v>1</v>
      </c>
      <c r="P176">
        <v>169</v>
      </c>
      <c r="Q176" s="8">
        <f>COUNTIF(I$8:I175,"&lt;"&amp;G176)</f>
        <v>165</v>
      </c>
      <c r="R176" s="8">
        <f>COUNTIF(H$8:H175,"&gt;"&amp;G176)</f>
        <v>2</v>
      </c>
      <c r="S176">
        <v>169</v>
      </c>
    </row>
    <row r="177" spans="1:19" x14ac:dyDescent="0.3">
      <c r="A177">
        <v>385</v>
      </c>
      <c r="B177">
        <v>0.21915341654713583</v>
      </c>
      <c r="C177">
        <v>0.66908780175176241</v>
      </c>
      <c r="D177" s="4">
        <f>-LN(B177)/F$3</f>
        <v>0.63249302593544432</v>
      </c>
      <c r="E177" s="4">
        <f>1/F$4</f>
        <v>0.20833333333333334</v>
      </c>
      <c r="F177" s="8">
        <v>3</v>
      </c>
      <c r="G177" s="4">
        <v>47.513316099861044</v>
      </c>
      <c r="H177" s="4">
        <f>IF(G177&gt;MAX(I$8:I176),G177,MAX(I$8:I176))</f>
        <v>47.56358545781962</v>
      </c>
      <c r="I177" s="4">
        <f>+H177+E177</f>
        <v>47.771918791152956</v>
      </c>
      <c r="J177" s="4">
        <f>(H177-G177)*O177</f>
        <v>5.0269357958576677E-2</v>
      </c>
      <c r="K177" s="4">
        <f>(I177-H177)*O177</f>
        <v>0.2083333333333357</v>
      </c>
      <c r="L177">
        <f>_xlfn.RANK.EQ(I177,I$8:I$507,1)</f>
        <v>170</v>
      </c>
      <c r="M177">
        <f>IF(L177=A177,0,1)</f>
        <v>1</v>
      </c>
      <c r="N177">
        <f>IF(G177&lt;B$2,1,0)</f>
        <v>1</v>
      </c>
      <c r="O177">
        <f>IF(I177&lt;B$2,1,0)</f>
        <v>1</v>
      </c>
      <c r="P177">
        <v>170</v>
      </c>
      <c r="Q177" s="8">
        <f>COUNTIF(I$8:I176,"&lt;"&amp;G177)</f>
        <v>168</v>
      </c>
      <c r="R177" s="8">
        <f>COUNTIF(H$8:H176,"&gt;"&amp;G177)</f>
        <v>0</v>
      </c>
      <c r="S177">
        <v>170</v>
      </c>
    </row>
    <row r="178" spans="1:19" x14ac:dyDescent="0.3">
      <c r="A178">
        <v>386</v>
      </c>
      <c r="B178">
        <v>0.29538865321817681</v>
      </c>
      <c r="C178">
        <v>0.97296060060426648</v>
      </c>
      <c r="D178" s="4">
        <f>-LN(B178)/F$3</f>
        <v>0.50810971716928977</v>
      </c>
      <c r="E178" s="4">
        <f>1/F$4</f>
        <v>0.20833333333333334</v>
      </c>
      <c r="F178" s="8">
        <v>3</v>
      </c>
      <c r="G178" s="4">
        <v>48.021425817030334</v>
      </c>
      <c r="H178" s="4">
        <f>IF(G178&gt;MAX(I$8:I177),G178,MAX(I$8:I177))</f>
        <v>48.021425817030334</v>
      </c>
      <c r="I178" s="4">
        <f>+H178+E178</f>
        <v>48.22975915036367</v>
      </c>
      <c r="J178" s="4">
        <f>(H178-G178)*O178</f>
        <v>0</v>
      </c>
      <c r="K178" s="4">
        <f>(I178-H178)*O178</f>
        <v>0.2083333333333357</v>
      </c>
      <c r="L178">
        <f>_xlfn.RANK.EQ(I178,I$8:I$507,1)</f>
        <v>171</v>
      </c>
      <c r="M178">
        <f>IF(L178=A178,0,1)</f>
        <v>1</v>
      </c>
      <c r="N178">
        <f>IF(G178&lt;B$2,1,0)</f>
        <v>1</v>
      </c>
      <c r="O178">
        <f>IF(I178&lt;B$2,1,0)</f>
        <v>1</v>
      </c>
      <c r="P178">
        <v>171</v>
      </c>
      <c r="Q178" s="8">
        <f>COUNTIF(I$8:I177,"&lt;"&amp;G178)</f>
        <v>170</v>
      </c>
      <c r="R178" s="8">
        <f>COUNTIF(H$8:H177,"&gt;"&amp;G178)</f>
        <v>0</v>
      </c>
      <c r="S178">
        <v>171</v>
      </c>
    </row>
    <row r="179" spans="1:19" x14ac:dyDescent="0.3">
      <c r="A179">
        <v>387</v>
      </c>
      <c r="B179">
        <v>0.65123447370830412</v>
      </c>
      <c r="C179">
        <v>0.27054658650471514</v>
      </c>
      <c r="D179" s="4">
        <f>-LN(B179)/F$3</f>
        <v>0.17870230289739958</v>
      </c>
      <c r="E179" s="4">
        <f>1/F$4</f>
        <v>0.20833333333333334</v>
      </c>
      <c r="F179" s="8">
        <v>3</v>
      </c>
      <c r="G179" s="4">
        <v>48.200128119927733</v>
      </c>
      <c r="H179" s="4">
        <f>IF(G179&gt;MAX(I$8:I178),G179,MAX(I$8:I178))</f>
        <v>48.22975915036367</v>
      </c>
      <c r="I179" s="4">
        <f>+H179+E179</f>
        <v>48.438092483697005</v>
      </c>
      <c r="J179" s="4">
        <f>(H179-G179)*O179</f>
        <v>2.9631030435936623E-2</v>
      </c>
      <c r="K179" s="4">
        <f>(I179-H179)*O179</f>
        <v>0.2083333333333357</v>
      </c>
      <c r="L179">
        <f>_xlfn.RANK.EQ(I179,I$8:I$507,1)</f>
        <v>172</v>
      </c>
      <c r="M179">
        <f>IF(L179=A179,0,1)</f>
        <v>1</v>
      </c>
      <c r="N179">
        <f>IF(G179&lt;B$2,1,0)</f>
        <v>1</v>
      </c>
      <c r="O179">
        <f>IF(I179&lt;B$2,1,0)</f>
        <v>1</v>
      </c>
      <c r="P179">
        <v>172</v>
      </c>
      <c r="Q179" s="8">
        <f>COUNTIF(I$8:I178,"&lt;"&amp;G179)</f>
        <v>170</v>
      </c>
      <c r="R179" s="8">
        <f>COUNTIF(H$8:H178,"&gt;"&amp;G179)</f>
        <v>0</v>
      </c>
      <c r="S179">
        <v>172</v>
      </c>
    </row>
    <row r="180" spans="1:19" x14ac:dyDescent="0.3">
      <c r="A180">
        <v>82</v>
      </c>
      <c r="B180">
        <v>0.14969328897976622</v>
      </c>
      <c r="C180">
        <v>0.46507156590472121</v>
      </c>
      <c r="D180" s="4">
        <f>-LN(B180)/D$3</f>
        <v>2.6377316921610006</v>
      </c>
      <c r="E180" s="4">
        <f>1/F$4</f>
        <v>0.20833333333333334</v>
      </c>
      <c r="F180" s="8">
        <v>2</v>
      </c>
      <c r="G180" s="4">
        <v>48.598818250265786</v>
      </c>
      <c r="H180" s="4">
        <f>IF(G180&gt;MAX(I$8:I179),G180,MAX(I$8:I179))</f>
        <v>48.598818250265786</v>
      </c>
      <c r="I180" s="4">
        <f>+H180+E180</f>
        <v>48.807151583599122</v>
      </c>
      <c r="J180" s="4">
        <f>(H180-G180)*O180</f>
        <v>0</v>
      </c>
      <c r="K180" s="4">
        <f>(I180-H180)*O180</f>
        <v>0.2083333333333357</v>
      </c>
      <c r="L180">
        <f>_xlfn.RANK.EQ(I180,I$8:I$507,1)</f>
        <v>173</v>
      </c>
      <c r="M180">
        <f>IF(L180=A180,0,1)</f>
        <v>1</v>
      </c>
      <c r="N180">
        <f>IF(G180&lt;B$2,1,0)</f>
        <v>1</v>
      </c>
      <c r="O180">
        <f>IF(I180&lt;B$2,1,0)</f>
        <v>1</v>
      </c>
      <c r="P180">
        <v>173</v>
      </c>
      <c r="Q180" s="8">
        <f>COUNTIF(I$8:I179,"&lt;"&amp;G180)</f>
        <v>172</v>
      </c>
      <c r="R180" s="8">
        <f>COUNTIF(H$8:H179,"&gt;"&amp;G180)</f>
        <v>0</v>
      </c>
      <c r="S180">
        <v>173</v>
      </c>
    </row>
    <row r="181" spans="1:19" x14ac:dyDescent="0.3">
      <c r="A181">
        <v>11</v>
      </c>
      <c r="B181">
        <v>0.47334208197271643</v>
      </c>
      <c r="C181">
        <v>0.42167424542985321</v>
      </c>
      <c r="D181" s="4">
        <f>-LN(B181)/B$3</f>
        <v>3.1164038924366646</v>
      </c>
      <c r="E181" s="4">
        <f>1/F$4</f>
        <v>0.20833333333333334</v>
      </c>
      <c r="F181" s="8">
        <v>1</v>
      </c>
      <c r="G181" s="4">
        <v>49.329672673754438</v>
      </c>
      <c r="H181" s="4">
        <f>IF(G181&gt;MAX(I$8:I180),G181,MAX(I$8:I180))</f>
        <v>49.329672673754438</v>
      </c>
      <c r="I181" s="4">
        <f>+H181+E181</f>
        <v>49.538006007087773</v>
      </c>
      <c r="J181" s="4">
        <f>(H181-G181)*O181</f>
        <v>0</v>
      </c>
      <c r="K181" s="4">
        <f>(I181-H181)*O181</f>
        <v>0.2083333333333357</v>
      </c>
      <c r="L181">
        <f>_xlfn.RANK.EQ(I181,I$8:I$507,1)</f>
        <v>174</v>
      </c>
      <c r="M181">
        <f>IF(L181=A181,0,1)</f>
        <v>1</v>
      </c>
      <c r="N181">
        <f>IF(G181&lt;B$2,1,0)</f>
        <v>1</v>
      </c>
      <c r="O181">
        <f>IF(I181&lt;B$2,1,0)</f>
        <v>1</v>
      </c>
      <c r="P181">
        <v>174</v>
      </c>
      <c r="Q181" s="8">
        <f>COUNTIF(I$8:I180,"&lt;"&amp;G181)</f>
        <v>173</v>
      </c>
      <c r="R181" s="8">
        <f>COUNTIF(H$8:H180,"&gt;"&amp;G181)</f>
        <v>0</v>
      </c>
      <c r="S181">
        <v>174</v>
      </c>
    </row>
    <row r="182" spans="1:19" x14ac:dyDescent="0.3">
      <c r="A182">
        <v>388</v>
      </c>
      <c r="B182">
        <v>4.632709738456374E-2</v>
      </c>
      <c r="C182">
        <v>0.53074739829706719</v>
      </c>
      <c r="D182" s="4">
        <f>-LN(B182)/F$3</f>
        <v>1.2800117634999204</v>
      </c>
      <c r="E182" s="4">
        <f>1/F$4</f>
        <v>0.20833333333333334</v>
      </c>
      <c r="F182" s="8">
        <v>3</v>
      </c>
      <c r="G182" s="4">
        <v>49.480139883427654</v>
      </c>
      <c r="H182" s="4">
        <f>IF(G182&gt;MAX(I$8:I181),G182,MAX(I$8:I181))</f>
        <v>49.538006007087773</v>
      </c>
      <c r="I182" s="4">
        <f>+H182+E182</f>
        <v>49.746339340421109</v>
      </c>
      <c r="J182" s="4">
        <f>(H182-G182)*O182</f>
        <v>5.7866123660119229E-2</v>
      </c>
      <c r="K182" s="4">
        <f>(I182-H182)*O182</f>
        <v>0.2083333333333357</v>
      </c>
      <c r="L182">
        <f>_xlfn.RANK.EQ(I182,I$8:I$507,1)</f>
        <v>175</v>
      </c>
      <c r="M182">
        <f>IF(L182=A182,0,1)</f>
        <v>1</v>
      </c>
      <c r="N182">
        <f>IF(G182&lt;B$2,1,0)</f>
        <v>1</v>
      </c>
      <c r="O182">
        <f>IF(I182&lt;B$2,1,0)</f>
        <v>1</v>
      </c>
      <c r="P182">
        <v>175</v>
      </c>
      <c r="Q182" s="8">
        <f>COUNTIF(I$8:I181,"&lt;"&amp;G182)</f>
        <v>173</v>
      </c>
      <c r="R182" s="8">
        <f>COUNTIF(H$8:H181,"&gt;"&amp;G182)</f>
        <v>0</v>
      </c>
      <c r="S182">
        <v>175</v>
      </c>
    </row>
    <row r="183" spans="1:19" x14ac:dyDescent="0.3">
      <c r="A183">
        <v>83</v>
      </c>
      <c r="B183">
        <v>0.49650563066499831</v>
      </c>
      <c r="C183">
        <v>0.33689382610553298</v>
      </c>
      <c r="D183" s="4">
        <f>-LN(B183)/D$3</f>
        <v>0.97244507617529663</v>
      </c>
      <c r="E183" s="4">
        <f>1/F$4</f>
        <v>0.20833333333333334</v>
      </c>
      <c r="F183" s="8">
        <v>2</v>
      </c>
      <c r="G183" s="4">
        <v>49.571263326441084</v>
      </c>
      <c r="H183" s="4">
        <f>IF(G183&gt;MAX(I$8:I182),G183,MAX(I$8:I182))</f>
        <v>49.746339340421109</v>
      </c>
      <c r="I183" s="4">
        <f>+H183+E183</f>
        <v>49.954672673754445</v>
      </c>
      <c r="J183" s="4">
        <f>(H183-G183)*O183</f>
        <v>0.17507601398002492</v>
      </c>
      <c r="K183" s="4">
        <f>(I183-H183)*O183</f>
        <v>0.2083333333333357</v>
      </c>
      <c r="L183">
        <f>_xlfn.RANK.EQ(I183,I$8:I$507,1)</f>
        <v>176</v>
      </c>
      <c r="M183">
        <f>IF(L183=A183,0,1)</f>
        <v>1</v>
      </c>
      <c r="N183">
        <f>IF(G183&lt;B$2,1,0)</f>
        <v>1</v>
      </c>
      <c r="O183">
        <f>IF(I183&lt;B$2,1,0)</f>
        <v>1</v>
      </c>
      <c r="P183">
        <v>176</v>
      </c>
      <c r="Q183" s="8">
        <f>COUNTIF(I$8:I182,"&lt;"&amp;G183)</f>
        <v>174</v>
      </c>
      <c r="R183" s="8">
        <f>COUNTIF(H$8:H182,"&gt;"&amp;G183)</f>
        <v>0</v>
      </c>
      <c r="S183">
        <v>176</v>
      </c>
    </row>
    <row r="184" spans="1:19" x14ac:dyDescent="0.3">
      <c r="A184">
        <v>84</v>
      </c>
      <c r="B184">
        <v>0.85637989440595719</v>
      </c>
      <c r="C184">
        <v>0.61754203924680318</v>
      </c>
      <c r="D184" s="4">
        <f>-LN(B184)/D$3</f>
        <v>0.21533499918778054</v>
      </c>
      <c r="E184" s="4">
        <f>1/F$4</f>
        <v>0.20833333333333334</v>
      </c>
      <c r="F184" s="8">
        <v>2</v>
      </c>
      <c r="G184" s="4">
        <v>49.786598325628866</v>
      </c>
      <c r="H184" s="4">
        <f>IF(G184&gt;MAX(I$8:I183),G184,MAX(I$8:I183))</f>
        <v>49.954672673754445</v>
      </c>
      <c r="I184" s="4">
        <f>+H184+E184</f>
        <v>50.16300600708778</v>
      </c>
      <c r="J184" s="4">
        <f>(H184-G184)*O184</f>
        <v>0.16807434812557887</v>
      </c>
      <c r="K184" s="4">
        <f>(I184-H184)*O184</f>
        <v>0.2083333333333357</v>
      </c>
      <c r="L184">
        <f>_xlfn.RANK.EQ(I184,I$8:I$507,1)</f>
        <v>177</v>
      </c>
      <c r="M184">
        <f>IF(L184=A184,0,1)</f>
        <v>1</v>
      </c>
      <c r="N184">
        <f>IF(G184&lt;B$2,1,0)</f>
        <v>1</v>
      </c>
      <c r="O184">
        <f>IF(I184&lt;B$2,1,0)</f>
        <v>1</v>
      </c>
      <c r="P184">
        <v>177</v>
      </c>
      <c r="Q184" s="8">
        <f>COUNTIF(I$8:I183,"&lt;"&amp;G184)</f>
        <v>175</v>
      </c>
      <c r="R184" s="8">
        <f>COUNTIF(H$8:H183,"&gt;"&amp;G184)</f>
        <v>0</v>
      </c>
      <c r="S184">
        <v>177</v>
      </c>
    </row>
    <row r="185" spans="1:19" x14ac:dyDescent="0.3">
      <c r="A185">
        <v>389</v>
      </c>
      <c r="B185">
        <v>0.32432020020142216</v>
      </c>
      <c r="C185">
        <v>0.44874416333506273</v>
      </c>
      <c r="D185" s="4">
        <f>-LN(B185)/F$3</f>
        <v>0.46917665790945362</v>
      </c>
      <c r="E185" s="4">
        <f>1/F$4</f>
        <v>0.20833333333333334</v>
      </c>
      <c r="F185" s="8">
        <v>3</v>
      </c>
      <c r="G185" s="4">
        <v>49.949316541337105</v>
      </c>
      <c r="H185" s="4">
        <f>IF(G185&gt;MAX(I$8:I184),G185,MAX(I$8:I184))</f>
        <v>50.16300600708778</v>
      </c>
      <c r="I185" s="4">
        <f>+H185+E185</f>
        <v>50.371339340421116</v>
      </c>
      <c r="J185" s="4">
        <f>(H185-G185)*O185</f>
        <v>0.21368946575067582</v>
      </c>
      <c r="K185" s="4">
        <f>(I185-H185)*O185</f>
        <v>0.2083333333333357</v>
      </c>
      <c r="L185">
        <f>_xlfn.RANK.EQ(I185,I$8:I$507,1)</f>
        <v>178</v>
      </c>
      <c r="M185">
        <f>IF(L185=A185,0,1)</f>
        <v>1</v>
      </c>
      <c r="N185">
        <f>IF(G185&lt;B$2,1,0)</f>
        <v>1</v>
      </c>
      <c r="O185">
        <f>IF(I185&lt;B$2,1,0)</f>
        <v>1</v>
      </c>
      <c r="P185">
        <v>178</v>
      </c>
      <c r="Q185" s="8">
        <f>COUNTIF(I$8:I184,"&lt;"&amp;G185)</f>
        <v>175</v>
      </c>
      <c r="R185" s="8">
        <f>COUNTIF(H$8:H184,"&gt;"&amp;G185)</f>
        <v>1</v>
      </c>
      <c r="S185">
        <v>178</v>
      </c>
    </row>
    <row r="186" spans="1:19" x14ac:dyDescent="0.3">
      <c r="A186">
        <v>390</v>
      </c>
      <c r="B186">
        <v>4.7273171178319653E-2</v>
      </c>
      <c r="C186">
        <v>0.62596514786217838</v>
      </c>
      <c r="D186" s="4">
        <f>-LN(B186)/F$3</f>
        <v>1.2715884791410479</v>
      </c>
      <c r="E186" s="4">
        <f>1/F$4</f>
        <v>0.20833333333333334</v>
      </c>
      <c r="F186" s="8">
        <v>3</v>
      </c>
      <c r="G186" s="4">
        <v>51.220905020478149</v>
      </c>
      <c r="H186" s="4">
        <f>IF(G186&gt;MAX(I$8:I185),G186,MAX(I$8:I185))</f>
        <v>51.220905020478149</v>
      </c>
      <c r="I186" s="4">
        <f>+H186+E186</f>
        <v>51.429238353811485</v>
      </c>
      <c r="J186" s="4">
        <f>(H186-G186)*O186</f>
        <v>0</v>
      </c>
      <c r="K186" s="4">
        <f>(I186-H186)*O186</f>
        <v>0.2083333333333357</v>
      </c>
      <c r="L186">
        <f>_xlfn.RANK.EQ(I186,I$8:I$507,1)</f>
        <v>179</v>
      </c>
      <c r="M186">
        <f>IF(L186=A186,0,1)</f>
        <v>1</v>
      </c>
      <c r="N186">
        <f>IF(G186&lt;B$2,1,0)</f>
        <v>1</v>
      </c>
      <c r="O186">
        <f>IF(I186&lt;B$2,1,0)</f>
        <v>1</v>
      </c>
      <c r="P186">
        <v>179</v>
      </c>
      <c r="Q186" s="8">
        <f>COUNTIF(I$8:I185,"&lt;"&amp;G186)</f>
        <v>178</v>
      </c>
      <c r="R186" s="8">
        <f>COUNTIF(H$8:H185,"&gt;"&amp;G186)</f>
        <v>0</v>
      </c>
      <c r="S186">
        <v>179</v>
      </c>
    </row>
    <row r="187" spans="1:19" x14ac:dyDescent="0.3">
      <c r="A187">
        <v>391</v>
      </c>
      <c r="B187">
        <v>0.86715292825098422</v>
      </c>
      <c r="C187">
        <v>0.72014526810510571</v>
      </c>
      <c r="D187" s="4">
        <f>-LN(B187)/F$3</f>
        <v>5.9391637468067283E-2</v>
      </c>
      <c r="E187" s="4">
        <f>1/F$4</f>
        <v>0.20833333333333334</v>
      </c>
      <c r="F187" s="8">
        <v>3</v>
      </c>
      <c r="G187" s="4">
        <v>51.280296657946216</v>
      </c>
      <c r="H187" s="4">
        <f>IF(G187&gt;MAX(I$8:I186),G187,MAX(I$8:I186))</f>
        <v>51.429238353811485</v>
      </c>
      <c r="I187" s="4">
        <f>+H187+E187</f>
        <v>51.63757168714482</v>
      </c>
      <c r="J187" s="4">
        <f>(H187-G187)*O187</f>
        <v>0.14894169586526829</v>
      </c>
      <c r="K187" s="4">
        <f>(I187-H187)*O187</f>
        <v>0.2083333333333357</v>
      </c>
      <c r="L187">
        <f>_xlfn.RANK.EQ(I187,I$8:I$507,1)</f>
        <v>180</v>
      </c>
      <c r="M187">
        <f>IF(L187=A187,0,1)</f>
        <v>1</v>
      </c>
      <c r="N187">
        <f>IF(G187&lt;B$2,1,0)</f>
        <v>1</v>
      </c>
      <c r="O187">
        <f>IF(I187&lt;B$2,1,0)</f>
        <v>1</v>
      </c>
      <c r="P187">
        <v>180</v>
      </c>
      <c r="Q187" s="8">
        <f>COUNTIF(I$8:I186,"&lt;"&amp;G187)</f>
        <v>178</v>
      </c>
      <c r="R187" s="8">
        <f>COUNTIF(H$8:H186,"&gt;"&amp;G187)</f>
        <v>0</v>
      </c>
      <c r="S187">
        <v>180</v>
      </c>
    </row>
    <row r="188" spans="1:19" x14ac:dyDescent="0.3">
      <c r="A188">
        <v>392</v>
      </c>
      <c r="B188">
        <v>0.96221808526871544</v>
      </c>
      <c r="C188">
        <v>0.8018433179723502</v>
      </c>
      <c r="D188" s="4">
        <f>-LN(B188)/F$3</f>
        <v>1.6047564227263392E-2</v>
      </c>
      <c r="E188" s="4">
        <f>1/F$4</f>
        <v>0.20833333333333334</v>
      </c>
      <c r="F188" s="8">
        <v>3</v>
      </c>
      <c r="G188" s="4">
        <v>51.296344222173481</v>
      </c>
      <c r="H188" s="4">
        <f>IF(G188&gt;MAX(I$8:I187),G188,MAX(I$8:I187))</f>
        <v>51.63757168714482</v>
      </c>
      <c r="I188" s="4">
        <f>+H188+E188</f>
        <v>51.845905020478156</v>
      </c>
      <c r="J188" s="4">
        <f>(H188-G188)*O188</f>
        <v>0.3412274649713396</v>
      </c>
      <c r="K188" s="4">
        <f>(I188-H188)*O188</f>
        <v>0.2083333333333357</v>
      </c>
      <c r="L188">
        <f>_xlfn.RANK.EQ(I188,I$8:I$507,1)</f>
        <v>181</v>
      </c>
      <c r="M188">
        <f>IF(L188=A188,0,1)</f>
        <v>1</v>
      </c>
      <c r="N188">
        <f>IF(G188&lt;B$2,1,0)</f>
        <v>1</v>
      </c>
      <c r="O188">
        <f>IF(I188&lt;B$2,1,0)</f>
        <v>1</v>
      </c>
      <c r="P188">
        <v>181</v>
      </c>
      <c r="Q188" s="8">
        <f>COUNTIF(I$8:I187,"&lt;"&amp;G188)</f>
        <v>178</v>
      </c>
      <c r="R188" s="8">
        <f>COUNTIF(H$8:H187,"&gt;"&amp;G188)</f>
        <v>1</v>
      </c>
      <c r="S188">
        <v>181</v>
      </c>
    </row>
    <row r="189" spans="1:19" x14ac:dyDescent="0.3">
      <c r="A189">
        <v>393</v>
      </c>
      <c r="B189">
        <v>0.95025482955412455</v>
      </c>
      <c r="C189">
        <v>0.23899044770653402</v>
      </c>
      <c r="D189" s="4">
        <f>-LN(B189)/F$3</f>
        <v>2.1260453634160511E-2</v>
      </c>
      <c r="E189" s="4">
        <f>1/F$4</f>
        <v>0.20833333333333334</v>
      </c>
      <c r="F189" s="8">
        <v>3</v>
      </c>
      <c r="G189" s="4">
        <v>51.317604675807644</v>
      </c>
      <c r="H189" s="4">
        <f>IF(G189&gt;MAX(I$8:I188),G189,MAX(I$8:I188))</f>
        <v>51.845905020478156</v>
      </c>
      <c r="I189" s="4">
        <f>+H189+E189</f>
        <v>52.054238353811492</v>
      </c>
      <c r="J189" s="4">
        <f>(H189-G189)*O189</f>
        <v>0.52830034467051235</v>
      </c>
      <c r="K189" s="4">
        <f>(I189-H189)*O189</f>
        <v>0.2083333333333357</v>
      </c>
      <c r="L189">
        <f>_xlfn.RANK.EQ(I189,I$8:I$507,1)</f>
        <v>182</v>
      </c>
      <c r="M189">
        <f>IF(L189=A189,0,1)</f>
        <v>1</v>
      </c>
      <c r="N189">
        <f>IF(G189&lt;B$2,1,0)</f>
        <v>1</v>
      </c>
      <c r="O189">
        <f>IF(I189&lt;B$2,1,0)</f>
        <v>1</v>
      </c>
      <c r="P189">
        <v>182</v>
      </c>
      <c r="Q189" s="8">
        <f>COUNTIF(I$8:I188,"&lt;"&amp;G189)</f>
        <v>178</v>
      </c>
      <c r="R189" s="8">
        <f>COUNTIF(H$8:H188,"&gt;"&amp;G189)</f>
        <v>2</v>
      </c>
      <c r="S189">
        <v>182</v>
      </c>
    </row>
    <row r="190" spans="1:19" x14ac:dyDescent="0.3">
      <c r="A190">
        <v>394</v>
      </c>
      <c r="B190">
        <v>0.85552537614062929</v>
      </c>
      <c r="C190">
        <v>5.6123538926358837E-2</v>
      </c>
      <c r="D190" s="4">
        <f>-LN(B190)/F$3</f>
        <v>6.5016468224820378E-2</v>
      </c>
      <c r="E190" s="4">
        <f>1/F$4</f>
        <v>0.20833333333333334</v>
      </c>
      <c r="F190" s="8">
        <v>3</v>
      </c>
      <c r="G190" s="4">
        <v>51.382621144032463</v>
      </c>
      <c r="H190" s="4">
        <f>IF(G190&gt;MAX(I$8:I189),G190,MAX(I$8:I189))</f>
        <v>52.054238353811492</v>
      </c>
      <c r="I190" s="4">
        <f>+H190+E190</f>
        <v>52.262571687144828</v>
      </c>
      <c r="J190" s="4">
        <f>(H190-G190)*O190</f>
        <v>0.67161720977902917</v>
      </c>
      <c r="K190" s="4">
        <f>(I190-H190)*O190</f>
        <v>0.2083333333333357</v>
      </c>
      <c r="L190">
        <f>_xlfn.RANK.EQ(I190,I$8:I$507,1)</f>
        <v>183</v>
      </c>
      <c r="M190">
        <f>IF(L190=A190,0,1)</f>
        <v>1</v>
      </c>
      <c r="N190">
        <f>IF(G190&lt;B$2,1,0)</f>
        <v>1</v>
      </c>
      <c r="O190">
        <f>IF(I190&lt;B$2,1,0)</f>
        <v>1</v>
      </c>
      <c r="P190">
        <v>183</v>
      </c>
      <c r="Q190" s="8">
        <f>COUNTIF(I$8:I189,"&lt;"&amp;G190)</f>
        <v>178</v>
      </c>
      <c r="R190" s="8">
        <f>COUNTIF(H$8:H189,"&gt;"&amp;G190)</f>
        <v>3</v>
      </c>
      <c r="S190">
        <v>183</v>
      </c>
    </row>
    <row r="191" spans="1:19" x14ac:dyDescent="0.3">
      <c r="A191">
        <v>395</v>
      </c>
      <c r="B191">
        <v>0.96469008453627125</v>
      </c>
      <c r="C191">
        <v>0.19287697988830227</v>
      </c>
      <c r="D191" s="4">
        <f>-LN(B191)/F$3</f>
        <v>1.4978493810716861E-2</v>
      </c>
      <c r="E191" s="4">
        <f>1/F$4</f>
        <v>0.20833333333333334</v>
      </c>
      <c r="F191" s="8">
        <v>3</v>
      </c>
      <c r="G191" s="4">
        <v>51.397599637843179</v>
      </c>
      <c r="H191" s="4">
        <f>IF(G191&gt;MAX(I$8:I190),G191,MAX(I$8:I190))</f>
        <v>52.262571687144828</v>
      </c>
      <c r="I191" s="4">
        <f>+H191+E191</f>
        <v>52.470905020478163</v>
      </c>
      <c r="J191" s="4">
        <f>(H191-G191)*O191</f>
        <v>0.86497204930164884</v>
      </c>
      <c r="K191" s="4">
        <f>(I191-H191)*O191</f>
        <v>0.2083333333333357</v>
      </c>
      <c r="L191">
        <f>_xlfn.RANK.EQ(I191,I$8:I$507,1)</f>
        <v>184</v>
      </c>
      <c r="M191">
        <f>IF(L191=A191,0,1)</f>
        <v>1</v>
      </c>
      <c r="N191">
        <f>IF(G191&lt;B$2,1,0)</f>
        <v>1</v>
      </c>
      <c r="O191">
        <f>IF(I191&lt;B$2,1,0)</f>
        <v>1</v>
      </c>
      <c r="P191">
        <v>184</v>
      </c>
      <c r="Q191" s="8">
        <f>COUNTIF(I$8:I190,"&lt;"&amp;G191)</f>
        <v>178</v>
      </c>
      <c r="R191" s="8">
        <f>COUNTIF(H$8:H190,"&gt;"&amp;G191)</f>
        <v>4</v>
      </c>
      <c r="S191">
        <v>184</v>
      </c>
    </row>
    <row r="192" spans="1:19" x14ac:dyDescent="0.3">
      <c r="A192">
        <v>396</v>
      </c>
      <c r="B192">
        <v>0.36274300363170264</v>
      </c>
      <c r="C192">
        <v>0.59575182348094124</v>
      </c>
      <c r="D192" s="4">
        <f>-LN(B192)/F$3</f>
        <v>0.42252528101199083</v>
      </c>
      <c r="E192" s="4">
        <f>1/F$4</f>
        <v>0.20833333333333334</v>
      </c>
      <c r="F192" s="8">
        <v>3</v>
      </c>
      <c r="G192" s="4">
        <v>51.820124918855171</v>
      </c>
      <c r="H192" s="4">
        <f>IF(G192&gt;MAX(I$8:I191),G192,MAX(I$8:I191))</f>
        <v>52.470905020478163</v>
      </c>
      <c r="I192" s="4">
        <f>+H192+E192</f>
        <v>52.679238353811499</v>
      </c>
      <c r="J192" s="4">
        <f>(H192-G192)*O192</f>
        <v>0.65078010162299194</v>
      </c>
      <c r="K192" s="4">
        <f>(I192-H192)*O192</f>
        <v>0.2083333333333357</v>
      </c>
      <c r="L192">
        <f>_xlfn.RANK.EQ(I192,I$8:I$507,1)</f>
        <v>185</v>
      </c>
      <c r="M192">
        <f>IF(L192=A192,0,1)</f>
        <v>1</v>
      </c>
      <c r="N192">
        <f>IF(G192&lt;B$2,1,0)</f>
        <v>1</v>
      </c>
      <c r="O192">
        <f>IF(I192&lt;B$2,1,0)</f>
        <v>1</v>
      </c>
      <c r="P192">
        <v>185</v>
      </c>
      <c r="Q192" s="8">
        <f>COUNTIF(I$8:I191,"&lt;"&amp;G192)</f>
        <v>180</v>
      </c>
      <c r="R192" s="8">
        <f>COUNTIF(H$8:H191,"&gt;"&amp;G192)</f>
        <v>3</v>
      </c>
      <c r="S192">
        <v>185</v>
      </c>
    </row>
    <row r="193" spans="1:19" x14ac:dyDescent="0.3">
      <c r="A193">
        <v>12</v>
      </c>
      <c r="B193">
        <v>0.44846949674977876</v>
      </c>
      <c r="C193">
        <v>0.98947111423078093</v>
      </c>
      <c r="D193" s="4">
        <f>-LN(B193)/B$3</f>
        <v>3.3413108812598589</v>
      </c>
      <c r="E193" s="4">
        <f>1/F$4</f>
        <v>0.20833333333333334</v>
      </c>
      <c r="F193" s="8">
        <v>1</v>
      </c>
      <c r="G193" s="4">
        <v>52.670983555014296</v>
      </c>
      <c r="H193" s="4">
        <f>IF(G193&gt;MAX(I$8:I192),G193,MAX(I$8:I192))</f>
        <v>52.679238353811499</v>
      </c>
      <c r="I193" s="4">
        <f>+H193+E193</f>
        <v>52.887571687144835</v>
      </c>
      <c r="J193" s="4">
        <f>(H193-G193)*O193</f>
        <v>8.2547987972034775E-3</v>
      </c>
      <c r="K193" s="4">
        <f>(I193-H193)*O193</f>
        <v>0.2083333333333357</v>
      </c>
      <c r="L193">
        <f>_xlfn.RANK.EQ(I193,I$8:I$507,1)</f>
        <v>186</v>
      </c>
      <c r="M193">
        <f>IF(L193=A193,0,1)</f>
        <v>1</v>
      </c>
      <c r="N193">
        <f>IF(G193&lt;B$2,1,0)</f>
        <v>1</v>
      </c>
      <c r="O193">
        <f>IF(I193&lt;B$2,1,0)</f>
        <v>1</v>
      </c>
      <c r="P193">
        <v>194</v>
      </c>
      <c r="Q193" s="8">
        <f>COUNTIF(I$8:I192,"&lt;"&amp;G193)</f>
        <v>184</v>
      </c>
      <c r="R193" s="8">
        <f>COUNTIF(H$8:H192,"&gt;"&amp;G193)</f>
        <v>0</v>
      </c>
      <c r="S193">
        <v>186</v>
      </c>
    </row>
    <row r="194" spans="1:19" x14ac:dyDescent="0.3">
      <c r="A194">
        <v>397</v>
      </c>
      <c r="B194">
        <v>0.88976714377269817</v>
      </c>
      <c r="C194">
        <v>0.71498764000366222</v>
      </c>
      <c r="D194" s="4">
        <f>-LN(B194)/F$3</f>
        <v>4.8664786124636455E-2</v>
      </c>
      <c r="E194" s="4">
        <f>1/F$4</f>
        <v>0.20833333333333334</v>
      </c>
      <c r="F194" s="8">
        <v>3</v>
      </c>
      <c r="G194" s="4">
        <v>51.868789704979811</v>
      </c>
      <c r="H194" s="4">
        <f>IF(G194&gt;MAX(I$8:I193),G194,MAX(I$8:I193))</f>
        <v>52.887571687144835</v>
      </c>
      <c r="I194" s="4">
        <f>+H194+E194</f>
        <v>53.09590502047817</v>
      </c>
      <c r="J194" s="4">
        <f>(H194-G194)*O194</f>
        <v>1.0187819821650237</v>
      </c>
      <c r="K194" s="4">
        <f>(I194-H194)*O194</f>
        <v>0.2083333333333357</v>
      </c>
      <c r="L194">
        <f>_xlfn.RANK.EQ(I194,I$8:I$507,1)</f>
        <v>187</v>
      </c>
      <c r="M194">
        <f>IF(L194=A194,0,1)</f>
        <v>1</v>
      </c>
      <c r="N194">
        <f>IF(G194&lt;B$2,1,0)</f>
        <v>1</v>
      </c>
      <c r="O194">
        <f>IF(I194&lt;B$2,1,0)</f>
        <v>1</v>
      </c>
      <c r="P194">
        <v>186</v>
      </c>
      <c r="Q194" s="8">
        <f>COUNTIF(I$8:I193,"&lt;"&amp;G194)</f>
        <v>181</v>
      </c>
      <c r="R194" s="8">
        <f>COUNTIF(H$8:H193,"&gt;"&amp;G194)</f>
        <v>4</v>
      </c>
      <c r="S194">
        <v>186</v>
      </c>
    </row>
    <row r="195" spans="1:19" x14ac:dyDescent="0.3">
      <c r="A195">
        <v>398</v>
      </c>
      <c r="B195">
        <v>0.95135349589526053</v>
      </c>
      <c r="C195">
        <v>0.57240516373180339</v>
      </c>
      <c r="D195" s="4">
        <f>-LN(B195)/F$3</f>
        <v>2.0778989931094758E-2</v>
      </c>
      <c r="E195" s="4">
        <f>1/F$4</f>
        <v>0.20833333333333334</v>
      </c>
      <c r="F195" s="8">
        <v>3</v>
      </c>
      <c r="G195" s="4">
        <v>51.889568694910906</v>
      </c>
      <c r="H195" s="4">
        <f>IF(G195&gt;MAX(I$8:I194),G195,MAX(I$8:I194))</f>
        <v>53.09590502047817</v>
      </c>
      <c r="I195" s="4">
        <f>+H195+E195</f>
        <v>53.304238353811506</v>
      </c>
      <c r="J195" s="4">
        <f>(H195-G195)*O195</f>
        <v>1.2063363255672641</v>
      </c>
      <c r="K195" s="4">
        <f>(I195-H195)*O195</f>
        <v>0.2083333333333357</v>
      </c>
      <c r="L195">
        <f>_xlfn.RANK.EQ(I195,I$8:I$507,1)</f>
        <v>188</v>
      </c>
      <c r="M195">
        <f>IF(L195=A195,0,1)</f>
        <v>1</v>
      </c>
      <c r="N195">
        <f>IF(G195&lt;B$2,1,0)</f>
        <v>1</v>
      </c>
      <c r="O195">
        <f>IF(I195&lt;B$2,1,0)</f>
        <v>1</v>
      </c>
      <c r="P195">
        <v>187</v>
      </c>
      <c r="Q195" s="8">
        <f>COUNTIF(I$8:I194,"&lt;"&amp;G195)</f>
        <v>181</v>
      </c>
      <c r="R195" s="8">
        <f>COUNTIF(H$8:H194,"&gt;"&amp;G195)</f>
        <v>5</v>
      </c>
      <c r="S195">
        <v>187</v>
      </c>
    </row>
    <row r="196" spans="1:19" x14ac:dyDescent="0.3">
      <c r="A196">
        <v>399</v>
      </c>
      <c r="B196">
        <v>0.92037720877712337</v>
      </c>
      <c r="C196">
        <v>0.25858333079012419</v>
      </c>
      <c r="D196" s="4">
        <f>-LN(B196)/F$3</f>
        <v>3.4571534762351232E-2</v>
      </c>
      <c r="E196" s="4">
        <f>1/F$4</f>
        <v>0.20833333333333334</v>
      </c>
      <c r="F196" s="8">
        <v>3</v>
      </c>
      <c r="G196" s="4">
        <v>51.924140229673256</v>
      </c>
      <c r="H196" s="4">
        <f>IF(G196&gt;MAX(I$8:I195),G196,MAX(I$8:I195))</f>
        <v>53.304238353811506</v>
      </c>
      <c r="I196" s="4">
        <f>+H196+E196</f>
        <v>53.512571687144842</v>
      </c>
      <c r="J196" s="4">
        <f>(H196-G196)*O196</f>
        <v>1.3800981241382502</v>
      </c>
      <c r="K196" s="4">
        <f>(I196-H196)*O196</f>
        <v>0.2083333333333357</v>
      </c>
      <c r="L196">
        <f>_xlfn.RANK.EQ(I196,I$8:I$507,1)</f>
        <v>189</v>
      </c>
      <c r="M196">
        <f>IF(L196=A196,0,1)</f>
        <v>1</v>
      </c>
      <c r="N196">
        <f>IF(G196&lt;B$2,1,0)</f>
        <v>1</v>
      </c>
      <c r="O196">
        <f>IF(I196&lt;B$2,1,0)</f>
        <v>1</v>
      </c>
      <c r="P196">
        <v>188</v>
      </c>
      <c r="Q196" s="8">
        <f>COUNTIF(I$8:I195,"&lt;"&amp;G196)</f>
        <v>181</v>
      </c>
      <c r="R196" s="8">
        <f>COUNTIF(H$8:H195,"&gt;"&amp;G196)</f>
        <v>6</v>
      </c>
      <c r="S196">
        <v>188</v>
      </c>
    </row>
    <row r="197" spans="1:19" x14ac:dyDescent="0.3">
      <c r="A197">
        <v>400</v>
      </c>
      <c r="B197">
        <v>0.80721457564012578</v>
      </c>
      <c r="C197">
        <v>0.21329386272774437</v>
      </c>
      <c r="D197" s="4">
        <f>-LN(B197)/F$3</f>
        <v>8.9235730445391001E-2</v>
      </c>
      <c r="E197" s="4">
        <f>1/F$4</f>
        <v>0.20833333333333334</v>
      </c>
      <c r="F197" s="8">
        <v>3</v>
      </c>
      <c r="G197" s="4">
        <v>52.013375960118644</v>
      </c>
      <c r="H197" s="4">
        <f>IF(G197&gt;MAX(I$8:I196),G197,MAX(I$8:I196))</f>
        <v>53.512571687144842</v>
      </c>
      <c r="I197" s="4">
        <f>+H197+E197</f>
        <v>53.720905020478178</v>
      </c>
      <c r="J197" s="4">
        <f>(H197-G197)*O197</f>
        <v>1.4991957270261977</v>
      </c>
      <c r="K197" s="4">
        <f>(I197-H197)*O197</f>
        <v>0.2083333333333357</v>
      </c>
      <c r="L197">
        <f>_xlfn.RANK.EQ(I197,I$8:I$507,1)</f>
        <v>190</v>
      </c>
      <c r="M197">
        <f>IF(L197=A197,0,1)</f>
        <v>1</v>
      </c>
      <c r="N197">
        <f>IF(G197&lt;B$2,1,0)</f>
        <v>1</v>
      </c>
      <c r="O197">
        <f>IF(I197&lt;B$2,1,0)</f>
        <v>1</v>
      </c>
      <c r="P197">
        <v>189</v>
      </c>
      <c r="Q197" s="8">
        <f>COUNTIF(I$8:I196,"&lt;"&amp;G197)</f>
        <v>181</v>
      </c>
      <c r="R197" s="8">
        <f>COUNTIF(H$8:H196,"&gt;"&amp;G197)</f>
        <v>7</v>
      </c>
      <c r="S197">
        <v>189</v>
      </c>
    </row>
    <row r="198" spans="1:19" x14ac:dyDescent="0.3">
      <c r="A198">
        <v>401</v>
      </c>
      <c r="B198">
        <v>0.49888607440412608</v>
      </c>
      <c r="C198">
        <v>0.44364757225257118</v>
      </c>
      <c r="D198" s="4">
        <f>-LN(B198)/F$3</f>
        <v>0.28974063212674001</v>
      </c>
      <c r="E198" s="4">
        <f>1/F$4</f>
        <v>0.20833333333333334</v>
      </c>
      <c r="F198" s="8">
        <v>3</v>
      </c>
      <c r="G198" s="4">
        <v>52.303116592245381</v>
      </c>
      <c r="H198" s="4">
        <f>IF(G198&gt;MAX(I$8:I197),G198,MAX(I$8:I197))</f>
        <v>53.720905020478178</v>
      </c>
      <c r="I198" s="4">
        <f>+H198+E198</f>
        <v>53.929238353811513</v>
      </c>
      <c r="J198" s="4">
        <f>(H198-G198)*O198</f>
        <v>1.4177884282327966</v>
      </c>
      <c r="K198" s="4">
        <f>(I198-H198)*O198</f>
        <v>0.2083333333333357</v>
      </c>
      <c r="L198">
        <f>_xlfn.RANK.EQ(I198,I$8:I$507,1)</f>
        <v>191</v>
      </c>
      <c r="M198">
        <f>IF(L198=A198,0,1)</f>
        <v>1</v>
      </c>
      <c r="N198">
        <f>IF(G198&lt;B$2,1,0)</f>
        <v>1</v>
      </c>
      <c r="O198">
        <f>IF(I198&lt;B$2,1,0)</f>
        <v>1</v>
      </c>
      <c r="P198">
        <v>190</v>
      </c>
      <c r="Q198" s="8">
        <f>COUNTIF(I$8:I197,"&lt;"&amp;G198)</f>
        <v>183</v>
      </c>
      <c r="R198" s="8">
        <f>COUNTIF(H$8:H197,"&gt;"&amp;G198)</f>
        <v>6</v>
      </c>
      <c r="S198">
        <v>190</v>
      </c>
    </row>
    <row r="199" spans="1:19" x14ac:dyDescent="0.3">
      <c r="A199">
        <v>85</v>
      </c>
      <c r="B199">
        <v>0.1456343272194586</v>
      </c>
      <c r="C199">
        <v>0.58891567735831785</v>
      </c>
      <c r="D199" s="4">
        <f>-LN(B199)/D$3</f>
        <v>2.6759116765799682</v>
      </c>
      <c r="E199" s="4">
        <f>1/F$4</f>
        <v>0.20833333333333334</v>
      </c>
      <c r="F199" s="8">
        <v>2</v>
      </c>
      <c r="G199" s="4">
        <v>52.46251000220883</v>
      </c>
      <c r="H199" s="4">
        <f>IF(G199&gt;MAX(I$8:I198),G199,MAX(I$8:I198))</f>
        <v>53.929238353811513</v>
      </c>
      <c r="I199" s="4">
        <f>+H199+E199</f>
        <v>54.137571687144849</v>
      </c>
      <c r="J199" s="4">
        <f>(H199-G199)*O199</f>
        <v>1.4667283516026828</v>
      </c>
      <c r="K199" s="4">
        <f>(I199-H199)*O199</f>
        <v>0.2083333333333357</v>
      </c>
      <c r="L199">
        <f>_xlfn.RANK.EQ(I199,I$8:I$507,1)</f>
        <v>192</v>
      </c>
      <c r="M199">
        <f>IF(L199=A199,0,1)</f>
        <v>1</v>
      </c>
      <c r="N199">
        <f>IF(G199&lt;B$2,1,0)</f>
        <v>1</v>
      </c>
      <c r="O199">
        <f>IF(I199&lt;B$2,1,0)</f>
        <v>1</v>
      </c>
      <c r="P199">
        <v>191</v>
      </c>
      <c r="Q199" s="8">
        <f>COUNTIF(I$8:I198,"&lt;"&amp;G199)</f>
        <v>183</v>
      </c>
      <c r="R199" s="8">
        <f>COUNTIF(H$8:H198,"&gt;"&amp;G199)</f>
        <v>7</v>
      </c>
      <c r="S199">
        <v>191</v>
      </c>
    </row>
    <row r="200" spans="1:19" x14ac:dyDescent="0.3">
      <c r="A200">
        <v>402</v>
      </c>
      <c r="B200">
        <v>0.66570024719992671</v>
      </c>
      <c r="C200">
        <v>0.5663014618366039</v>
      </c>
      <c r="D200" s="4">
        <f>-LN(B200)/F$3</f>
        <v>0.16954824543217392</v>
      </c>
      <c r="E200" s="4">
        <f>1/F$4</f>
        <v>0.20833333333333334</v>
      </c>
      <c r="F200" s="8">
        <v>3</v>
      </c>
      <c r="G200" s="4">
        <v>52.472664837677556</v>
      </c>
      <c r="H200" s="4">
        <f>IF(G200&gt;MAX(I$8:I199),G200,MAX(I$8:I199))</f>
        <v>54.137571687144849</v>
      </c>
      <c r="I200" s="4">
        <f>+H200+E200</f>
        <v>54.345905020478185</v>
      </c>
      <c r="J200" s="4">
        <f>(H200-G200)*O200</f>
        <v>1.6649068494672932</v>
      </c>
      <c r="K200" s="4">
        <f>(I200-H200)*O200</f>
        <v>0.2083333333333357</v>
      </c>
      <c r="L200">
        <f>_xlfn.RANK.EQ(I200,I$8:I$507,1)</f>
        <v>193</v>
      </c>
      <c r="M200">
        <f>IF(L200=A200,0,1)</f>
        <v>1</v>
      </c>
      <c r="N200">
        <f>IF(G200&lt;B$2,1,0)</f>
        <v>1</v>
      </c>
      <c r="O200">
        <f>IF(I200&lt;B$2,1,0)</f>
        <v>1</v>
      </c>
      <c r="P200">
        <v>192</v>
      </c>
      <c r="Q200" s="8">
        <f>COUNTIF(I$8:I199,"&lt;"&amp;G200)</f>
        <v>184</v>
      </c>
      <c r="R200" s="8">
        <f>COUNTIF(H$8:H199,"&gt;"&amp;G200)</f>
        <v>7</v>
      </c>
      <c r="S200">
        <v>192</v>
      </c>
    </row>
    <row r="201" spans="1:19" x14ac:dyDescent="0.3">
      <c r="A201">
        <v>86</v>
      </c>
      <c r="B201">
        <v>0.96176030762657549</v>
      </c>
      <c r="C201">
        <v>0.23056733909115879</v>
      </c>
      <c r="D201" s="4">
        <f>-LN(B201)/D$3</f>
        <v>5.4152805324157019E-2</v>
      </c>
      <c r="E201" s="4">
        <f>1/F$4</f>
        <v>0.20833333333333334</v>
      </c>
      <c r="F201" s="8">
        <v>2</v>
      </c>
      <c r="G201" s="4">
        <v>52.516662807532988</v>
      </c>
      <c r="H201" s="4">
        <f>IF(G201&gt;MAX(I$8:I200),G201,MAX(I$8:I200))</f>
        <v>54.345905020478185</v>
      </c>
      <c r="I201" s="4">
        <f>+H201+E201</f>
        <v>54.55423835381152</v>
      </c>
      <c r="J201" s="4">
        <f>(H201-G201)*O201</f>
        <v>1.8292422129451964</v>
      </c>
      <c r="K201" s="4">
        <f>(I201-H201)*O201</f>
        <v>0.2083333333333357</v>
      </c>
      <c r="L201">
        <f>_xlfn.RANK.EQ(I201,I$8:I$507,1)</f>
        <v>194</v>
      </c>
      <c r="M201">
        <f>IF(L201=A201,0,1)</f>
        <v>1</v>
      </c>
      <c r="N201">
        <f>IF(G201&lt;B$2,1,0)</f>
        <v>1</v>
      </c>
      <c r="O201">
        <f>IF(I201&lt;B$2,1,0)</f>
        <v>1</v>
      </c>
      <c r="P201">
        <v>193</v>
      </c>
      <c r="Q201" s="8">
        <f>COUNTIF(I$8:I200,"&lt;"&amp;G201)</f>
        <v>184</v>
      </c>
      <c r="R201" s="8">
        <f>COUNTIF(H$8:H200,"&gt;"&amp;G201)</f>
        <v>8</v>
      </c>
      <c r="S201">
        <v>193</v>
      </c>
    </row>
    <row r="202" spans="1:19" x14ac:dyDescent="0.3">
      <c r="A202">
        <v>87</v>
      </c>
      <c r="B202">
        <v>0.5901669362468337</v>
      </c>
      <c r="C202">
        <v>0.15134128849147008</v>
      </c>
      <c r="D202" s="4">
        <f>-LN(B202)/D$3</f>
        <v>0.73243033237762645</v>
      </c>
      <c r="E202" s="4">
        <f>1/F$4</f>
        <v>0.20833333333333334</v>
      </c>
      <c r="F202" s="8">
        <v>2</v>
      </c>
      <c r="G202" s="4">
        <v>53.249093139910613</v>
      </c>
      <c r="H202" s="4">
        <f>IF(G202&gt;MAX(I$8:I201),G202,MAX(I$8:I201))</f>
        <v>54.55423835381152</v>
      </c>
      <c r="I202" s="4">
        <f>+H202+E202</f>
        <v>54.762571687144856</v>
      </c>
      <c r="J202" s="4">
        <f>(H202-G202)*O202</f>
        <v>1.3051452139009072</v>
      </c>
      <c r="K202" s="4">
        <f>(I202-H202)*O202</f>
        <v>0.2083333333333357</v>
      </c>
      <c r="L202">
        <f>_xlfn.RANK.EQ(I202,I$8:I$507,1)</f>
        <v>195</v>
      </c>
      <c r="M202">
        <f>IF(L202=A202,0,1)</f>
        <v>1</v>
      </c>
      <c r="N202">
        <f>IF(G202&lt;B$2,1,0)</f>
        <v>1</v>
      </c>
      <c r="O202">
        <f>IF(I202&lt;B$2,1,0)</f>
        <v>1</v>
      </c>
      <c r="P202">
        <v>195</v>
      </c>
      <c r="Q202" s="8">
        <f>COUNTIF(I$8:I201,"&lt;"&amp;G202)</f>
        <v>187</v>
      </c>
      <c r="R202" s="8">
        <f>COUNTIF(H$8:H201,"&gt;"&amp;G202)</f>
        <v>6</v>
      </c>
      <c r="S202">
        <v>195</v>
      </c>
    </row>
    <row r="203" spans="1:19" x14ac:dyDescent="0.3">
      <c r="A203">
        <v>403</v>
      </c>
      <c r="B203">
        <v>4.4648579363383893E-2</v>
      </c>
      <c r="C203">
        <v>0.96581926938688312</v>
      </c>
      <c r="D203" s="4">
        <f>-LN(B203)/F$3</f>
        <v>1.2953886622230248</v>
      </c>
      <c r="E203" s="4">
        <f>1/F$4</f>
        <v>0.20833333333333334</v>
      </c>
      <c r="F203" s="8">
        <v>3</v>
      </c>
      <c r="G203" s="4">
        <v>53.768053499900581</v>
      </c>
      <c r="H203" s="4">
        <f>IF(G203&gt;MAX(I$8:I202),G203,MAX(I$8:I202))</f>
        <v>54.762571687144856</v>
      </c>
      <c r="I203" s="4">
        <f>+H203+E203</f>
        <v>54.970905020478192</v>
      </c>
      <c r="J203" s="4">
        <f>(H203-G203)*O203</f>
        <v>0.99451818724427454</v>
      </c>
      <c r="K203" s="4">
        <f>(I203-H203)*O203</f>
        <v>0.2083333333333357</v>
      </c>
      <c r="L203">
        <f>_xlfn.RANK.EQ(I203,I$8:I$507,1)</f>
        <v>196</v>
      </c>
      <c r="M203">
        <f>IF(L203=A203,0,1)</f>
        <v>1</v>
      </c>
      <c r="N203">
        <f>IF(G203&lt;B$2,1,0)</f>
        <v>1</v>
      </c>
      <c r="O203">
        <f>IF(I203&lt;B$2,1,0)</f>
        <v>1</v>
      </c>
      <c r="P203">
        <v>196</v>
      </c>
      <c r="Q203" s="8">
        <f>COUNTIF(I$8:I202,"&lt;"&amp;G203)</f>
        <v>190</v>
      </c>
      <c r="R203" s="8">
        <f>COUNTIF(H$8:H202,"&gt;"&amp;G203)</f>
        <v>4</v>
      </c>
      <c r="S203">
        <v>196</v>
      </c>
    </row>
    <row r="204" spans="1:19" x14ac:dyDescent="0.3">
      <c r="A204">
        <v>404</v>
      </c>
      <c r="B204">
        <v>0.95446638386181215</v>
      </c>
      <c r="C204">
        <v>0.33942686239204078</v>
      </c>
      <c r="D204" s="4">
        <f>-LN(B204)/F$3</f>
        <v>1.9417856258446681E-2</v>
      </c>
      <c r="E204" s="4">
        <f>1/F$4</f>
        <v>0.20833333333333334</v>
      </c>
      <c r="F204" s="8">
        <v>3</v>
      </c>
      <c r="G204" s="4">
        <v>53.787471356159031</v>
      </c>
      <c r="H204" s="4">
        <f>IF(G204&gt;MAX(I$8:I203),G204,MAX(I$8:I203))</f>
        <v>54.970905020478192</v>
      </c>
      <c r="I204" s="4">
        <f>+H204+E204</f>
        <v>55.179238353811527</v>
      </c>
      <c r="J204" s="4">
        <f>(H204-G204)*O204</f>
        <v>1.1834336643191605</v>
      </c>
      <c r="K204" s="4">
        <f>(I204-H204)*O204</f>
        <v>0.2083333333333357</v>
      </c>
      <c r="L204">
        <f>_xlfn.RANK.EQ(I204,I$8:I$507,1)</f>
        <v>197</v>
      </c>
      <c r="M204">
        <f>IF(L204=A204,0,1)</f>
        <v>1</v>
      </c>
      <c r="N204">
        <f>IF(G204&lt;B$2,1,0)</f>
        <v>1</v>
      </c>
      <c r="O204">
        <f>IF(I204&lt;B$2,1,0)</f>
        <v>1</v>
      </c>
      <c r="P204">
        <v>197</v>
      </c>
      <c r="Q204" s="8">
        <f>COUNTIF(I$8:I203,"&lt;"&amp;G204)</f>
        <v>190</v>
      </c>
      <c r="R204" s="8">
        <f>COUNTIF(H$8:H203,"&gt;"&amp;G204)</f>
        <v>5</v>
      </c>
      <c r="S204">
        <v>197</v>
      </c>
    </row>
    <row r="205" spans="1:19" x14ac:dyDescent="0.3">
      <c r="A205">
        <v>88</v>
      </c>
      <c r="B205">
        <v>0.58934293649098179</v>
      </c>
      <c r="C205">
        <v>0.81215857417523729</v>
      </c>
      <c r="D205" s="4">
        <f>-LN(B205)/D$3</f>
        <v>0.73437087449258098</v>
      </c>
      <c r="E205" s="4">
        <f>1/F$4</f>
        <v>0.20833333333333334</v>
      </c>
      <c r="F205" s="8">
        <v>2</v>
      </c>
      <c r="G205" s="4">
        <v>53.983464014403197</v>
      </c>
      <c r="H205" s="4">
        <f>IF(G205&gt;MAX(I$8:I204),G205,MAX(I$8:I204))</f>
        <v>55.179238353811527</v>
      </c>
      <c r="I205" s="4">
        <f>+H205+E205</f>
        <v>55.387571687144863</v>
      </c>
      <c r="J205" s="4">
        <f>(H205-G205)*O205</f>
        <v>1.1957743394083309</v>
      </c>
      <c r="K205" s="4">
        <f>(I205-H205)*O205</f>
        <v>0.2083333333333357</v>
      </c>
      <c r="L205">
        <f>_xlfn.RANK.EQ(I205,I$8:I$507,1)</f>
        <v>198</v>
      </c>
      <c r="M205">
        <f>IF(L205=A205,0,1)</f>
        <v>1</v>
      </c>
      <c r="N205">
        <f>IF(G205&lt;B$2,1,0)</f>
        <v>1</v>
      </c>
      <c r="O205">
        <f>IF(I205&lt;B$2,1,0)</f>
        <v>1</v>
      </c>
      <c r="P205">
        <v>198</v>
      </c>
      <c r="Q205" s="8">
        <f>COUNTIF(I$8:I204,"&lt;"&amp;G205)</f>
        <v>191</v>
      </c>
      <c r="R205" s="8">
        <f>COUNTIF(H$8:H204,"&gt;"&amp;G205)</f>
        <v>5</v>
      </c>
      <c r="S205">
        <v>198</v>
      </c>
    </row>
    <row r="206" spans="1:19" x14ac:dyDescent="0.3">
      <c r="A206">
        <v>405</v>
      </c>
      <c r="B206">
        <v>0.52989288003173929</v>
      </c>
      <c r="C206">
        <v>0.37836848048341321</v>
      </c>
      <c r="D206" s="4">
        <f>-LN(B206)/F$3</f>
        <v>0.26461683583801915</v>
      </c>
      <c r="E206" s="4">
        <f>1/F$4</f>
        <v>0.20833333333333334</v>
      </c>
      <c r="F206" s="8">
        <v>3</v>
      </c>
      <c r="G206" s="4">
        <v>54.052088191997051</v>
      </c>
      <c r="H206" s="4">
        <f>IF(G206&gt;MAX(I$8:I205),G206,MAX(I$8:I205))</f>
        <v>55.387571687144863</v>
      </c>
      <c r="I206" s="4">
        <f>+H206+E206</f>
        <v>55.595905020478199</v>
      </c>
      <c r="J206" s="4">
        <f>(H206-G206)*O206</f>
        <v>1.3354834951478125</v>
      </c>
      <c r="K206" s="4">
        <f>(I206-H206)*O206</f>
        <v>0.2083333333333357</v>
      </c>
      <c r="L206">
        <f>_xlfn.RANK.EQ(I206,I$8:I$507,1)</f>
        <v>199</v>
      </c>
      <c r="M206">
        <f>IF(L206=A206,0,1)</f>
        <v>1</v>
      </c>
      <c r="N206">
        <f>IF(G206&lt;B$2,1,0)</f>
        <v>1</v>
      </c>
      <c r="O206">
        <f>IF(I206&lt;B$2,1,0)</f>
        <v>1</v>
      </c>
      <c r="P206">
        <v>199</v>
      </c>
      <c r="Q206" s="8">
        <f>COUNTIF(I$8:I205,"&lt;"&amp;G206)</f>
        <v>191</v>
      </c>
      <c r="R206" s="8">
        <f>COUNTIF(H$8:H205,"&gt;"&amp;G206)</f>
        <v>6</v>
      </c>
      <c r="S206">
        <v>199</v>
      </c>
    </row>
    <row r="207" spans="1:19" x14ac:dyDescent="0.3">
      <c r="A207">
        <v>406</v>
      </c>
      <c r="B207">
        <v>5.4719687490462965E-2</v>
      </c>
      <c r="C207">
        <v>0.65269936216315194</v>
      </c>
      <c r="D207" s="4">
        <f>-LN(B207)/F$3</f>
        <v>1.2106382153126047</v>
      </c>
      <c r="E207" s="4">
        <f>1/F$4</f>
        <v>0.20833333333333334</v>
      </c>
      <c r="F207" s="8">
        <v>3</v>
      </c>
      <c r="G207" s="4">
        <v>55.262726407309657</v>
      </c>
      <c r="H207" s="4">
        <f>IF(G207&gt;MAX(I$8:I206),G207,MAX(I$8:I206))</f>
        <v>55.595905020478199</v>
      </c>
      <c r="I207" s="4">
        <f>+H207+E207</f>
        <v>55.804238353811535</v>
      </c>
      <c r="J207" s="4">
        <f>(H207-G207)*O207</f>
        <v>0.33317861316854192</v>
      </c>
      <c r="K207" s="4">
        <f>(I207-H207)*O207</f>
        <v>0.2083333333333357</v>
      </c>
      <c r="L207">
        <f>_xlfn.RANK.EQ(I207,I$8:I$507,1)</f>
        <v>200</v>
      </c>
      <c r="M207">
        <f>IF(L207=A207,0,1)</f>
        <v>1</v>
      </c>
      <c r="N207">
        <f>IF(G207&lt;B$2,1,0)</f>
        <v>1</v>
      </c>
      <c r="O207">
        <f>IF(I207&lt;B$2,1,0)</f>
        <v>1</v>
      </c>
      <c r="P207">
        <v>200</v>
      </c>
      <c r="Q207" s="8">
        <f>COUNTIF(I$8:I206,"&lt;"&amp;G207)</f>
        <v>197</v>
      </c>
      <c r="R207" s="8">
        <f>COUNTIF(H$8:H206,"&gt;"&amp;G207)</f>
        <v>1</v>
      </c>
      <c r="S207">
        <v>200</v>
      </c>
    </row>
    <row r="208" spans="1:19" x14ac:dyDescent="0.3">
      <c r="A208">
        <v>407</v>
      </c>
      <c r="B208">
        <v>0.73018585772270883</v>
      </c>
      <c r="C208">
        <v>0.54457228308969385</v>
      </c>
      <c r="D208" s="4">
        <f>-LN(B208)/F$3</f>
        <v>0.131023407343556</v>
      </c>
      <c r="E208" s="4">
        <f>1/F$4</f>
        <v>0.20833333333333334</v>
      </c>
      <c r="F208" s="8">
        <v>3</v>
      </c>
      <c r="G208" s="4">
        <v>55.393749814653212</v>
      </c>
      <c r="H208" s="4">
        <f>IF(G208&gt;MAX(I$8:I207),G208,MAX(I$8:I207))</f>
        <v>55.804238353811535</v>
      </c>
      <c r="I208" s="4">
        <f>+H208+E208</f>
        <v>56.01257168714487</v>
      </c>
      <c r="J208" s="4">
        <f>(H208-G208)*O208</f>
        <v>0.4104885391583224</v>
      </c>
      <c r="K208" s="4">
        <f>(I208-H208)*O208</f>
        <v>0.2083333333333357</v>
      </c>
      <c r="L208">
        <f>_xlfn.RANK.EQ(I208,I$8:I$507,1)</f>
        <v>201</v>
      </c>
      <c r="M208">
        <f>IF(L208=A208,0,1)</f>
        <v>1</v>
      </c>
      <c r="N208">
        <f>IF(G208&lt;B$2,1,0)</f>
        <v>1</v>
      </c>
      <c r="O208">
        <f>IF(I208&lt;B$2,1,0)</f>
        <v>1</v>
      </c>
      <c r="P208">
        <v>201</v>
      </c>
      <c r="Q208" s="8">
        <f>COUNTIF(I$8:I207,"&lt;"&amp;G208)</f>
        <v>198</v>
      </c>
      <c r="R208" s="8">
        <f>COUNTIF(H$8:H207,"&gt;"&amp;G208)</f>
        <v>1</v>
      </c>
      <c r="S208">
        <v>201</v>
      </c>
    </row>
    <row r="209" spans="1:19" x14ac:dyDescent="0.3">
      <c r="A209">
        <v>408</v>
      </c>
      <c r="B209">
        <v>0.44358653523361918</v>
      </c>
      <c r="C209">
        <v>0.56007568590350043</v>
      </c>
      <c r="D209" s="4">
        <f>-LN(B209)/F$3</f>
        <v>0.3386926572343365</v>
      </c>
      <c r="E209" s="4">
        <f>1/F$4</f>
        <v>0.20833333333333334</v>
      </c>
      <c r="F209" s="8">
        <v>3</v>
      </c>
      <c r="G209" s="4">
        <v>55.732442471887552</v>
      </c>
      <c r="H209" s="4">
        <f>IF(G209&gt;MAX(I$8:I208),G209,MAX(I$8:I208))</f>
        <v>56.01257168714487</v>
      </c>
      <c r="I209" s="4">
        <f>+H209+E209</f>
        <v>56.220905020478206</v>
      </c>
      <c r="J209" s="4">
        <f>(H209-G209)*O209</f>
        <v>0.28012921525731826</v>
      </c>
      <c r="K209" s="4">
        <f>(I209-H209)*O209</f>
        <v>0.2083333333333357</v>
      </c>
      <c r="L209">
        <f>_xlfn.RANK.EQ(I209,I$8:I$507,1)</f>
        <v>202</v>
      </c>
      <c r="M209">
        <f>IF(L209=A209,0,1)</f>
        <v>1</v>
      </c>
      <c r="N209">
        <f>IF(G209&lt;B$2,1,0)</f>
        <v>1</v>
      </c>
      <c r="O209">
        <f>IF(I209&lt;B$2,1,0)</f>
        <v>1</v>
      </c>
      <c r="P209">
        <v>202</v>
      </c>
      <c r="Q209" s="8">
        <f>COUNTIF(I$8:I208,"&lt;"&amp;G209)</f>
        <v>199</v>
      </c>
      <c r="R209" s="8">
        <f>COUNTIF(H$8:H208,"&gt;"&amp;G209)</f>
        <v>1</v>
      </c>
      <c r="S209">
        <v>202</v>
      </c>
    </row>
    <row r="210" spans="1:19" x14ac:dyDescent="0.3">
      <c r="A210">
        <v>409</v>
      </c>
      <c r="B210">
        <v>0.11487166966765343</v>
      </c>
      <c r="C210">
        <v>0.43388164922025207</v>
      </c>
      <c r="D210" s="4">
        <f>-LN(B210)/F$3</f>
        <v>0.90164153735421404</v>
      </c>
      <c r="E210" s="4">
        <f>1/F$4</f>
        <v>0.20833333333333334</v>
      </c>
      <c r="F210" s="8">
        <v>3</v>
      </c>
      <c r="G210" s="4">
        <v>56.634084009241768</v>
      </c>
      <c r="H210" s="4">
        <f>IF(G210&gt;MAX(I$8:I209),G210,MAX(I$8:I209))</f>
        <v>56.634084009241768</v>
      </c>
      <c r="I210" s="4">
        <f>+H210+E210</f>
        <v>56.842417342575104</v>
      </c>
      <c r="J210" s="4">
        <f>(H210-G210)*O210</f>
        <v>0</v>
      </c>
      <c r="K210" s="4">
        <f>(I210-H210)*O210</f>
        <v>0.2083333333333357</v>
      </c>
      <c r="L210">
        <f>_xlfn.RANK.EQ(I210,I$8:I$507,1)</f>
        <v>203</v>
      </c>
      <c r="M210">
        <f>IF(L210=A210,0,1)</f>
        <v>1</v>
      </c>
      <c r="N210">
        <f>IF(G210&lt;B$2,1,0)</f>
        <v>1</v>
      </c>
      <c r="O210">
        <f>IF(I210&lt;B$2,1,0)</f>
        <v>1</v>
      </c>
      <c r="P210">
        <v>203</v>
      </c>
      <c r="Q210" s="8">
        <f>COUNTIF(I$8:I209,"&lt;"&amp;G210)</f>
        <v>202</v>
      </c>
      <c r="R210" s="8">
        <f>COUNTIF(H$8:H209,"&gt;"&amp;G210)</f>
        <v>0</v>
      </c>
      <c r="S210">
        <v>203</v>
      </c>
    </row>
    <row r="211" spans="1:19" x14ac:dyDescent="0.3">
      <c r="A211">
        <v>89</v>
      </c>
      <c r="B211">
        <v>9.4363231299783315E-2</v>
      </c>
      <c r="C211">
        <v>0.17896053956724753</v>
      </c>
      <c r="D211" s="4">
        <f>-LN(B211)/D$3</f>
        <v>3.2786163620112103</v>
      </c>
      <c r="E211" s="4">
        <f>1/F$4</f>
        <v>0.20833333333333334</v>
      </c>
      <c r="F211" s="8">
        <v>2</v>
      </c>
      <c r="G211" s="4">
        <v>57.26208037641441</v>
      </c>
      <c r="H211" s="4">
        <f>IF(G211&gt;MAX(I$8:I210),G211,MAX(I$8:I210))</f>
        <v>57.26208037641441</v>
      </c>
      <c r="I211" s="4">
        <f>+H211+E211</f>
        <v>57.470413709747746</v>
      </c>
      <c r="J211" s="4">
        <f>(H211-G211)*O211</f>
        <v>0</v>
      </c>
      <c r="K211" s="4">
        <f>(I211-H211)*O211</f>
        <v>0.2083333333333357</v>
      </c>
      <c r="L211">
        <f>_xlfn.RANK.EQ(I211,I$8:I$507,1)</f>
        <v>204</v>
      </c>
      <c r="M211">
        <f>IF(L211=A211,0,1)</f>
        <v>1</v>
      </c>
      <c r="N211">
        <f>IF(G211&lt;B$2,1,0)</f>
        <v>1</v>
      </c>
      <c r="O211">
        <f>IF(I211&lt;B$2,1,0)</f>
        <v>1</v>
      </c>
      <c r="P211">
        <v>204</v>
      </c>
      <c r="Q211" s="8">
        <f>COUNTIF(I$8:I210,"&lt;"&amp;G211)</f>
        <v>203</v>
      </c>
      <c r="R211" s="8">
        <f>COUNTIF(H$8:H210,"&gt;"&amp;G211)</f>
        <v>0</v>
      </c>
      <c r="S211">
        <v>204</v>
      </c>
    </row>
    <row r="212" spans="1:19" x14ac:dyDescent="0.3">
      <c r="A212">
        <v>410</v>
      </c>
      <c r="B212">
        <v>7.4251533555101168E-2</v>
      </c>
      <c r="C212">
        <v>0.57039094210638752</v>
      </c>
      <c r="D212" s="4">
        <f>-LN(B212)/F$3</f>
        <v>1.0834570198216089</v>
      </c>
      <c r="E212" s="4">
        <f>1/F$4</f>
        <v>0.20833333333333334</v>
      </c>
      <c r="F212" s="8">
        <v>3</v>
      </c>
      <c r="G212" s="4">
        <v>57.717541029063376</v>
      </c>
      <c r="H212" s="4">
        <f>IF(G212&gt;MAX(I$8:I211),G212,MAX(I$8:I211))</f>
        <v>57.717541029063376</v>
      </c>
      <c r="I212" s="4">
        <f>+H212+E212</f>
        <v>57.925874362396712</v>
      </c>
      <c r="J212" s="4">
        <f>(H212-G212)*O212</f>
        <v>0</v>
      </c>
      <c r="K212" s="4">
        <f>(I212-H212)*O212</f>
        <v>0.2083333333333357</v>
      </c>
      <c r="L212">
        <f>_xlfn.RANK.EQ(I212,I$8:I$507,1)</f>
        <v>205</v>
      </c>
      <c r="M212">
        <f>IF(L212=A212,0,1)</f>
        <v>1</v>
      </c>
      <c r="N212">
        <f>IF(G212&lt;B$2,1,0)</f>
        <v>1</v>
      </c>
      <c r="O212">
        <f>IF(I212&lt;B$2,1,0)</f>
        <v>1</v>
      </c>
      <c r="P212">
        <v>205</v>
      </c>
      <c r="Q212" s="8">
        <f>COUNTIF(I$8:I211,"&lt;"&amp;G212)</f>
        <v>204</v>
      </c>
      <c r="R212" s="8">
        <f>COUNTIF(H$8:H211,"&gt;"&amp;G212)</f>
        <v>0</v>
      </c>
      <c r="S212">
        <v>205</v>
      </c>
    </row>
    <row r="213" spans="1:19" x14ac:dyDescent="0.3">
      <c r="A213">
        <v>411</v>
      </c>
      <c r="B213">
        <v>0.55333109530930513</v>
      </c>
      <c r="C213">
        <v>0.82973723563341162</v>
      </c>
      <c r="D213" s="4">
        <f>-LN(B213)/F$3</f>
        <v>0.24658280455398959</v>
      </c>
      <c r="E213" s="4">
        <f>1/F$4</f>
        <v>0.20833333333333334</v>
      </c>
      <c r="F213" s="8">
        <v>3</v>
      </c>
      <c r="G213" s="4">
        <v>57.964123833617364</v>
      </c>
      <c r="H213" s="4">
        <f>IF(G213&gt;MAX(I$8:I212),G213,MAX(I$8:I212))</f>
        <v>57.964123833617364</v>
      </c>
      <c r="I213" s="4">
        <f>+H213+E213</f>
        <v>58.1724571669507</v>
      </c>
      <c r="J213" s="4">
        <f>(H213-G213)*O213</f>
        <v>0</v>
      </c>
      <c r="K213" s="4">
        <f>(I213-H213)*O213</f>
        <v>0.2083333333333357</v>
      </c>
      <c r="L213">
        <f>_xlfn.RANK.EQ(I213,I$8:I$507,1)</f>
        <v>206</v>
      </c>
      <c r="M213">
        <f>IF(L213=A213,0,1)</f>
        <v>1</v>
      </c>
      <c r="N213">
        <f>IF(G213&lt;B$2,1,0)</f>
        <v>1</v>
      </c>
      <c r="O213">
        <f>IF(I213&lt;B$2,1,0)</f>
        <v>1</v>
      </c>
      <c r="P213">
        <v>206</v>
      </c>
      <c r="Q213" s="8">
        <f>COUNTIF(I$8:I212,"&lt;"&amp;G213)</f>
        <v>205</v>
      </c>
      <c r="R213" s="8">
        <f>COUNTIF(H$8:H212,"&gt;"&amp;G213)</f>
        <v>0</v>
      </c>
      <c r="S213">
        <v>206</v>
      </c>
    </row>
    <row r="214" spans="1:19" x14ac:dyDescent="0.3">
      <c r="A214">
        <v>412</v>
      </c>
      <c r="B214">
        <v>0.71382793664357436</v>
      </c>
      <c r="C214">
        <v>0.71657460249641403</v>
      </c>
      <c r="D214" s="4">
        <f>-LN(B214)/F$3</f>
        <v>0.1404638878238163</v>
      </c>
      <c r="E214" s="4">
        <f>1/F$4</f>
        <v>0.20833333333333334</v>
      </c>
      <c r="F214" s="8">
        <v>3</v>
      </c>
      <c r="G214" s="4">
        <v>58.104587721441177</v>
      </c>
      <c r="H214" s="4">
        <f>IF(G214&gt;MAX(I$8:I213),G214,MAX(I$8:I213))</f>
        <v>58.1724571669507</v>
      </c>
      <c r="I214" s="4">
        <f>+H214+E214</f>
        <v>58.380790500284036</v>
      </c>
      <c r="J214" s="4">
        <f>(H214-G214)*O214</f>
        <v>6.7869445509522563E-2</v>
      </c>
      <c r="K214" s="4">
        <f>(I214-H214)*O214</f>
        <v>0.2083333333333357</v>
      </c>
      <c r="L214">
        <f>_xlfn.RANK.EQ(I214,I$8:I$507,1)</f>
        <v>207</v>
      </c>
      <c r="M214">
        <f>IF(L214=A214,0,1)</f>
        <v>1</v>
      </c>
      <c r="N214">
        <f>IF(G214&lt;B$2,1,0)</f>
        <v>1</v>
      </c>
      <c r="O214">
        <f>IF(I214&lt;B$2,1,0)</f>
        <v>1</v>
      </c>
      <c r="P214">
        <v>207</v>
      </c>
      <c r="Q214" s="8">
        <f>COUNTIF(I$8:I213,"&lt;"&amp;G214)</f>
        <v>205</v>
      </c>
      <c r="R214" s="8">
        <f>COUNTIF(H$8:H213,"&gt;"&amp;G214)</f>
        <v>0</v>
      </c>
      <c r="S214">
        <v>207</v>
      </c>
    </row>
    <row r="215" spans="1:19" x14ac:dyDescent="0.3">
      <c r="A215">
        <v>413</v>
      </c>
      <c r="B215">
        <v>0.93087557603686633</v>
      </c>
      <c r="C215">
        <v>0.54734946745200963</v>
      </c>
      <c r="D215" s="4">
        <f>-LN(B215)/F$3</f>
        <v>2.9845690058022848E-2</v>
      </c>
      <c r="E215" s="4">
        <f>1/F$4</f>
        <v>0.20833333333333334</v>
      </c>
      <c r="F215" s="8">
        <v>3</v>
      </c>
      <c r="G215" s="4">
        <v>58.134433411499202</v>
      </c>
      <c r="H215" s="4">
        <f>IF(G215&gt;MAX(I$8:I214),G215,MAX(I$8:I214))</f>
        <v>58.380790500284036</v>
      </c>
      <c r="I215" s="4">
        <f>+H215+E215</f>
        <v>58.589123833617371</v>
      </c>
      <c r="J215" s="4">
        <f>(H215-G215)*O215</f>
        <v>0.24635708878483342</v>
      </c>
      <c r="K215" s="4">
        <f>(I215-H215)*O215</f>
        <v>0.2083333333333357</v>
      </c>
      <c r="L215">
        <f>_xlfn.RANK.EQ(I215,I$8:I$507,1)</f>
        <v>208</v>
      </c>
      <c r="M215">
        <f>IF(L215=A215,0,1)</f>
        <v>1</v>
      </c>
      <c r="N215">
        <f>IF(G215&lt;B$2,1,0)</f>
        <v>1</v>
      </c>
      <c r="O215">
        <f>IF(I215&lt;B$2,1,0)</f>
        <v>1</v>
      </c>
      <c r="P215">
        <v>208</v>
      </c>
      <c r="Q215" s="8">
        <f>COUNTIF(I$8:I214,"&lt;"&amp;G215)</f>
        <v>205</v>
      </c>
      <c r="R215" s="8">
        <f>COUNTIF(H$8:H214,"&gt;"&amp;G215)</f>
        <v>1</v>
      </c>
      <c r="S215">
        <v>208</v>
      </c>
    </row>
    <row r="216" spans="1:19" x14ac:dyDescent="0.3">
      <c r="A216">
        <v>414</v>
      </c>
      <c r="B216">
        <v>0.20923490096743674</v>
      </c>
      <c r="C216">
        <v>0.62361522263252667</v>
      </c>
      <c r="D216" s="4">
        <f>-LN(B216)/F$3</f>
        <v>0.65179072086573686</v>
      </c>
      <c r="E216" s="4">
        <f>1/F$4</f>
        <v>0.20833333333333334</v>
      </c>
      <c r="F216" s="8">
        <v>3</v>
      </c>
      <c r="G216" s="4">
        <v>58.786224132364936</v>
      </c>
      <c r="H216" s="4">
        <f>IF(G216&gt;MAX(I$8:I215),G216,MAX(I$8:I215))</f>
        <v>58.786224132364936</v>
      </c>
      <c r="I216" s="4">
        <f>+H216+E216</f>
        <v>58.994557465698271</v>
      </c>
      <c r="J216" s="4">
        <f>(H216-G216)*O216</f>
        <v>0</v>
      </c>
      <c r="K216" s="4">
        <f>(I216-H216)*O216</f>
        <v>0.2083333333333357</v>
      </c>
      <c r="L216">
        <f>_xlfn.RANK.EQ(I216,I$8:I$507,1)</f>
        <v>209</v>
      </c>
      <c r="M216">
        <f>IF(L216=A216,0,1)</f>
        <v>1</v>
      </c>
      <c r="N216">
        <f>IF(G216&lt;B$2,1,0)</f>
        <v>1</v>
      </c>
      <c r="O216">
        <f>IF(I216&lt;B$2,1,0)</f>
        <v>1</v>
      </c>
      <c r="P216">
        <v>209</v>
      </c>
      <c r="Q216" s="8">
        <f>COUNTIF(I$8:I215,"&lt;"&amp;G216)</f>
        <v>208</v>
      </c>
      <c r="R216" s="8">
        <f>COUNTIF(H$8:H215,"&gt;"&amp;G216)</f>
        <v>0</v>
      </c>
      <c r="S216">
        <v>209</v>
      </c>
    </row>
    <row r="217" spans="1:19" x14ac:dyDescent="0.3">
      <c r="A217">
        <v>90</v>
      </c>
      <c r="B217">
        <v>0.10428174687948241</v>
      </c>
      <c r="C217">
        <v>0.67497787408062992</v>
      </c>
      <c r="D217" s="4">
        <f>-LN(B217)/D$3</f>
        <v>3.1398040808890171</v>
      </c>
      <c r="E217" s="4">
        <f>1/F$4</f>
        <v>0.20833333333333334</v>
      </c>
      <c r="F217" s="8">
        <v>2</v>
      </c>
      <c r="G217" s="4">
        <v>60.401884457303424</v>
      </c>
      <c r="H217" s="4">
        <f>IF(G217&gt;MAX(I$8:I216),G217,MAX(I$8:I216))</f>
        <v>60.401884457303424</v>
      </c>
      <c r="I217" s="4">
        <f>+H217+E217</f>
        <v>60.61021779063676</v>
      </c>
      <c r="J217" s="4">
        <f>(H217-G217)*O217</f>
        <v>0</v>
      </c>
      <c r="K217" s="4">
        <f>(I217-H217)*O217</f>
        <v>0.2083333333333357</v>
      </c>
      <c r="L217">
        <f>_xlfn.RANK.EQ(I217,I$8:I$507,1)</f>
        <v>210</v>
      </c>
      <c r="M217">
        <f>IF(L217=A217,0,1)</f>
        <v>1</v>
      </c>
      <c r="N217">
        <f>IF(G217&lt;B$2,1,0)</f>
        <v>1</v>
      </c>
      <c r="O217">
        <f>IF(I217&lt;B$2,1,0)</f>
        <v>1</v>
      </c>
      <c r="P217">
        <v>210</v>
      </c>
      <c r="Q217" s="8">
        <f>COUNTIF(I$8:I216,"&lt;"&amp;G217)</f>
        <v>209</v>
      </c>
      <c r="R217" s="8">
        <f>COUNTIF(H$8:H216,"&gt;"&amp;G217)</f>
        <v>0</v>
      </c>
      <c r="S217">
        <v>210</v>
      </c>
    </row>
    <row r="218" spans="1:19" x14ac:dyDescent="0.3">
      <c r="A218">
        <v>91</v>
      </c>
      <c r="B218">
        <v>0.90115054780724513</v>
      </c>
      <c r="C218">
        <v>0.96536149174474317</v>
      </c>
      <c r="D218" s="4">
        <f>-LN(B218)/D$3</f>
        <v>0.14455964672992966</v>
      </c>
      <c r="E218" s="4">
        <f>1/F$4</f>
        <v>0.20833333333333334</v>
      </c>
      <c r="F218" s="8">
        <v>2</v>
      </c>
      <c r="G218" s="4">
        <v>60.546444104033355</v>
      </c>
      <c r="H218" s="4">
        <f>IF(G218&gt;MAX(I$8:I217),G218,MAX(I$8:I217))</f>
        <v>60.61021779063676</v>
      </c>
      <c r="I218" s="4">
        <f>+H218+E218</f>
        <v>60.818551123970096</v>
      </c>
      <c r="J218" s="4">
        <f>(H218-G218)*O218</f>
        <v>6.3773686603404656E-2</v>
      </c>
      <c r="K218" s="4">
        <f>(I218-H218)*O218</f>
        <v>0.2083333333333357</v>
      </c>
      <c r="L218">
        <f>_xlfn.RANK.EQ(I218,I$8:I$507,1)</f>
        <v>211</v>
      </c>
      <c r="M218">
        <f>IF(L218=A218,0,1)</f>
        <v>1</v>
      </c>
      <c r="N218">
        <f>IF(G218&lt;B$2,1,0)</f>
        <v>1</v>
      </c>
      <c r="O218">
        <f>IF(I218&lt;B$2,1,0)</f>
        <v>1</v>
      </c>
      <c r="P218">
        <v>211</v>
      </c>
      <c r="Q218" s="8">
        <f>COUNTIF(I$8:I217,"&lt;"&amp;G218)</f>
        <v>209</v>
      </c>
      <c r="R218" s="8">
        <f>COUNTIF(H$8:H217,"&gt;"&amp;G218)</f>
        <v>0</v>
      </c>
      <c r="S218">
        <v>211</v>
      </c>
    </row>
    <row r="219" spans="1:19" x14ac:dyDescent="0.3">
      <c r="A219">
        <v>415</v>
      </c>
      <c r="B219">
        <v>1.0803552354503006E-2</v>
      </c>
      <c r="C219">
        <v>6.1616870632038329E-2</v>
      </c>
      <c r="D219" s="4">
        <f>-LN(B219)/F$3</f>
        <v>1.8866167821756707</v>
      </c>
      <c r="E219" s="4">
        <f>1/F$4</f>
        <v>0.20833333333333334</v>
      </c>
      <c r="F219" s="8">
        <v>3</v>
      </c>
      <c r="G219" s="4">
        <v>60.672840914540608</v>
      </c>
      <c r="H219" s="4">
        <f>IF(G219&gt;MAX(I$8:I218),G219,MAX(I$8:I218))</f>
        <v>60.818551123970096</v>
      </c>
      <c r="I219" s="4">
        <f>+H219+E219</f>
        <v>61.026884457303431</v>
      </c>
      <c r="J219" s="4">
        <f>(H219-G219)*O219</f>
        <v>0.1457102094294882</v>
      </c>
      <c r="K219" s="4">
        <f>(I219-H219)*O219</f>
        <v>0.2083333333333357</v>
      </c>
      <c r="L219">
        <f>_xlfn.RANK.EQ(I219,I$8:I$507,1)</f>
        <v>212</v>
      </c>
      <c r="M219">
        <f>IF(L219=A219,0,1)</f>
        <v>1</v>
      </c>
      <c r="N219">
        <f>IF(G219&lt;B$2,1,0)</f>
        <v>1</v>
      </c>
      <c r="O219">
        <f>IF(I219&lt;B$2,1,0)</f>
        <v>1</v>
      </c>
      <c r="P219">
        <v>212</v>
      </c>
      <c r="Q219" s="8">
        <f>COUNTIF(I$8:I218,"&lt;"&amp;G219)</f>
        <v>210</v>
      </c>
      <c r="R219" s="8">
        <f>COUNTIF(H$8:H218,"&gt;"&amp;G219)</f>
        <v>0</v>
      </c>
      <c r="S219">
        <v>212</v>
      </c>
    </row>
    <row r="220" spans="1:19" x14ac:dyDescent="0.3">
      <c r="A220">
        <v>416</v>
      </c>
      <c r="B220">
        <v>0.9200720236823634</v>
      </c>
      <c r="C220">
        <v>0.12967314676351208</v>
      </c>
      <c r="D220" s="4">
        <f>-LN(B220)/F$3</f>
        <v>3.4709718913343048E-2</v>
      </c>
      <c r="E220" s="4">
        <f>1/F$4</f>
        <v>0.20833333333333334</v>
      </c>
      <c r="F220" s="8">
        <v>3</v>
      </c>
      <c r="G220" s="4">
        <v>60.707550633453948</v>
      </c>
      <c r="H220" s="4">
        <f>IF(G220&gt;MAX(I$8:I219),G220,MAX(I$8:I219))</f>
        <v>61.026884457303431</v>
      </c>
      <c r="I220" s="4">
        <f>+H220+E220</f>
        <v>61.235217790636767</v>
      </c>
      <c r="J220" s="4">
        <f>(H220-G220)*O220</f>
        <v>0.31933382384948317</v>
      </c>
      <c r="K220" s="4">
        <f>(I220-H220)*O220</f>
        <v>0.2083333333333357</v>
      </c>
      <c r="L220">
        <f>_xlfn.RANK.EQ(I220,I$8:I$507,1)</f>
        <v>213</v>
      </c>
      <c r="M220">
        <f>IF(L220=A220,0,1)</f>
        <v>1</v>
      </c>
      <c r="N220">
        <f>IF(G220&lt;B$2,1,0)</f>
        <v>1</v>
      </c>
      <c r="O220">
        <f>IF(I220&lt;B$2,1,0)</f>
        <v>1</v>
      </c>
      <c r="P220">
        <v>213</v>
      </c>
      <c r="Q220" s="8">
        <f>COUNTIF(I$8:I219,"&lt;"&amp;G220)</f>
        <v>210</v>
      </c>
      <c r="R220" s="8">
        <f>COUNTIF(H$8:H219,"&gt;"&amp;G220)</f>
        <v>1</v>
      </c>
      <c r="S220">
        <v>213</v>
      </c>
    </row>
    <row r="221" spans="1:19" x14ac:dyDescent="0.3">
      <c r="A221">
        <v>417</v>
      </c>
      <c r="B221">
        <v>7.7913754692220838E-2</v>
      </c>
      <c r="C221">
        <v>0.13214514603106783</v>
      </c>
      <c r="D221" s="4">
        <f>-LN(B221)/F$3</f>
        <v>1.0633969887974584</v>
      </c>
      <c r="E221" s="4">
        <f>1/F$4</f>
        <v>0.20833333333333334</v>
      </c>
      <c r="F221" s="8">
        <v>3</v>
      </c>
      <c r="G221" s="4">
        <v>61.770947622251406</v>
      </c>
      <c r="H221" s="4">
        <f>IF(G221&gt;MAX(I$8:I220),G221,MAX(I$8:I220))</f>
        <v>61.770947622251406</v>
      </c>
      <c r="I221" s="4">
        <f>+H221+E221</f>
        <v>61.979280955584741</v>
      </c>
      <c r="J221" s="4">
        <f>(H221-G221)*O221</f>
        <v>0</v>
      </c>
      <c r="K221" s="4">
        <f>(I221-H221)*O221</f>
        <v>0.2083333333333357</v>
      </c>
      <c r="L221">
        <f>_xlfn.RANK.EQ(I221,I$8:I$507,1)</f>
        <v>214</v>
      </c>
      <c r="M221">
        <f>IF(L221=A221,0,1)</f>
        <v>1</v>
      </c>
      <c r="N221">
        <f>IF(G221&lt;B$2,1,0)</f>
        <v>1</v>
      </c>
      <c r="O221">
        <f>IF(I221&lt;B$2,1,0)</f>
        <v>1</v>
      </c>
      <c r="P221">
        <v>214</v>
      </c>
      <c r="Q221" s="8">
        <f>COUNTIF(I$8:I220,"&lt;"&amp;G221)</f>
        <v>213</v>
      </c>
      <c r="R221" s="8">
        <f>COUNTIF(H$8:H220,"&gt;"&amp;G221)</f>
        <v>0</v>
      </c>
      <c r="S221">
        <v>214</v>
      </c>
    </row>
    <row r="222" spans="1:19" x14ac:dyDescent="0.3">
      <c r="A222">
        <v>13</v>
      </c>
      <c r="B222">
        <v>0.11017181920834987</v>
      </c>
      <c r="C222">
        <v>0.35593737601855524</v>
      </c>
      <c r="D222" s="4">
        <f>-LN(B222)/B$3</f>
        <v>9.1904755792852377</v>
      </c>
      <c r="E222" s="4">
        <f>1/F$4</f>
        <v>0.20833333333333334</v>
      </c>
      <c r="F222" s="8">
        <v>1</v>
      </c>
      <c r="G222" s="4">
        <v>61.861459134299537</v>
      </c>
      <c r="H222" s="4">
        <f>IF(G222&gt;MAX(I$8:I221),G222,MAX(I$8:I221))</f>
        <v>61.979280955584741</v>
      </c>
      <c r="I222" s="4">
        <f>+H222+E222</f>
        <v>62.187614288918077</v>
      </c>
      <c r="J222" s="4">
        <f>(H222-G222)*O222</f>
        <v>0.11782182128520446</v>
      </c>
      <c r="K222" s="4">
        <f>(I222-H222)*O222</f>
        <v>0.2083333333333357</v>
      </c>
      <c r="L222">
        <f>_xlfn.RANK.EQ(I222,I$8:I$507,1)</f>
        <v>215</v>
      </c>
      <c r="M222">
        <f>IF(L222=A222,0,1)</f>
        <v>1</v>
      </c>
      <c r="N222">
        <f>IF(G222&lt;B$2,1,0)</f>
        <v>1</v>
      </c>
      <c r="O222">
        <f>IF(I222&lt;B$2,1,0)</f>
        <v>1</v>
      </c>
      <c r="P222">
        <v>216</v>
      </c>
      <c r="Q222" s="8">
        <f>COUNTIF(I$8:I221,"&lt;"&amp;G222)</f>
        <v>213</v>
      </c>
      <c r="R222" s="8">
        <f>COUNTIF(H$8:H221,"&gt;"&amp;G222)</f>
        <v>0</v>
      </c>
      <c r="S222">
        <v>215</v>
      </c>
    </row>
    <row r="223" spans="1:19" x14ac:dyDescent="0.3">
      <c r="A223">
        <v>418</v>
      </c>
      <c r="B223">
        <v>0.96472060304574725</v>
      </c>
      <c r="C223">
        <v>0.94567705313272499</v>
      </c>
      <c r="D223" s="4">
        <f>-LN(B223)/F$3</f>
        <v>1.4965312536561078E-2</v>
      </c>
      <c r="E223" s="4">
        <f>1/F$4</f>
        <v>0.20833333333333334</v>
      </c>
      <c r="F223" s="8">
        <v>3</v>
      </c>
      <c r="G223" s="4">
        <v>61.785912934787966</v>
      </c>
      <c r="H223" s="4">
        <f>IF(G223&gt;MAX(I$8:I222),G223,MAX(I$8:I222))</f>
        <v>62.187614288918077</v>
      </c>
      <c r="I223" s="4">
        <f>+H223+E223</f>
        <v>62.395947622251413</v>
      </c>
      <c r="J223" s="4">
        <f>(H223-G223)*O223</f>
        <v>0.4017013541301111</v>
      </c>
      <c r="K223" s="4">
        <f>(I223-H223)*O223</f>
        <v>0.2083333333333357</v>
      </c>
      <c r="L223">
        <f>_xlfn.RANK.EQ(I223,I$8:I$507,1)</f>
        <v>216</v>
      </c>
      <c r="M223">
        <f>IF(L223=A223,0,1)</f>
        <v>1</v>
      </c>
      <c r="N223">
        <f>IF(G223&lt;B$2,1,0)</f>
        <v>1</v>
      </c>
      <c r="O223">
        <f>IF(I223&lt;B$2,1,0)</f>
        <v>1</v>
      </c>
      <c r="P223">
        <v>215</v>
      </c>
      <c r="Q223" s="8">
        <f>COUNTIF(I$8:I222,"&lt;"&amp;G223)</f>
        <v>213</v>
      </c>
      <c r="R223" s="8">
        <f>COUNTIF(H$8:H222,"&gt;"&amp;G223)</f>
        <v>1</v>
      </c>
      <c r="S223">
        <v>215</v>
      </c>
    </row>
    <row r="224" spans="1:19" x14ac:dyDescent="0.3">
      <c r="A224">
        <v>14</v>
      </c>
      <c r="B224">
        <v>0.91973632007812733</v>
      </c>
      <c r="C224">
        <v>0.9957884456923124</v>
      </c>
      <c r="D224" s="4">
        <f>-LN(B224)/B$3</f>
        <v>0.34861774429116477</v>
      </c>
      <c r="E224" s="4">
        <f>1/F$4</f>
        <v>0.20833333333333334</v>
      </c>
      <c r="F224" s="8">
        <v>1</v>
      </c>
      <c r="G224" s="4">
        <v>62.210076878590705</v>
      </c>
      <c r="H224" s="4">
        <f>IF(G224&gt;MAX(I$8:I223),G224,MAX(I$8:I223))</f>
        <v>62.395947622251413</v>
      </c>
      <c r="I224" s="4">
        <f>+H224+E224</f>
        <v>62.604280955584748</v>
      </c>
      <c r="J224" s="4">
        <f>(H224-G224)*O224</f>
        <v>0.18587074366070766</v>
      </c>
      <c r="K224" s="4">
        <f>(I224-H224)*O224</f>
        <v>0.2083333333333357</v>
      </c>
      <c r="L224">
        <f>_xlfn.RANK.EQ(I224,I$8:I$507,1)</f>
        <v>217</v>
      </c>
      <c r="M224">
        <f>IF(L224=A224,0,1)</f>
        <v>1</v>
      </c>
      <c r="N224">
        <f>IF(G224&lt;B$2,1,0)</f>
        <v>1</v>
      </c>
      <c r="O224">
        <f>IF(I224&lt;B$2,1,0)</f>
        <v>1</v>
      </c>
      <c r="P224">
        <v>220</v>
      </c>
      <c r="Q224" s="8">
        <f>COUNTIF(I$8:I223,"&lt;"&amp;G224)</f>
        <v>215</v>
      </c>
      <c r="R224" s="8">
        <f>COUNTIF(H$8:H223,"&gt;"&amp;G224)</f>
        <v>0</v>
      </c>
      <c r="S224">
        <v>217</v>
      </c>
    </row>
    <row r="225" spans="1:19" x14ac:dyDescent="0.3">
      <c r="A225">
        <v>419</v>
      </c>
      <c r="B225">
        <v>0.67204809717093417</v>
      </c>
      <c r="C225">
        <v>0.21942808313241982</v>
      </c>
      <c r="D225" s="4">
        <f>-LN(B225)/F$3</f>
        <v>0.16559390327049656</v>
      </c>
      <c r="E225" s="4">
        <f>1/F$4</f>
        <v>0.20833333333333334</v>
      </c>
      <c r="F225" s="8">
        <v>3</v>
      </c>
      <c r="G225" s="4">
        <v>61.951506838058464</v>
      </c>
      <c r="H225" s="4">
        <f>IF(G225&gt;MAX(I$8:I224),G225,MAX(I$8:I224))</f>
        <v>62.604280955584748</v>
      </c>
      <c r="I225" s="4">
        <f>+H225+E225</f>
        <v>62.812614288918084</v>
      </c>
      <c r="J225" s="4">
        <f>(H225-G225)*O225</f>
        <v>0.65277411752628467</v>
      </c>
      <c r="K225" s="4">
        <f>(I225-H225)*O225</f>
        <v>0.2083333333333357</v>
      </c>
      <c r="L225">
        <f>_xlfn.RANK.EQ(I225,I$8:I$507,1)</f>
        <v>218</v>
      </c>
      <c r="M225">
        <f>IF(L225=A225,0,1)</f>
        <v>1</v>
      </c>
      <c r="N225">
        <f>IF(G225&lt;B$2,1,0)</f>
        <v>1</v>
      </c>
      <c r="O225">
        <f>IF(I225&lt;B$2,1,0)</f>
        <v>1</v>
      </c>
      <c r="P225">
        <v>217</v>
      </c>
      <c r="Q225" s="8">
        <f>COUNTIF(I$8:I224,"&lt;"&amp;G225)</f>
        <v>213</v>
      </c>
      <c r="R225" s="8">
        <f>COUNTIF(H$8:H224,"&gt;"&amp;G225)</f>
        <v>3</v>
      </c>
      <c r="S225">
        <v>217</v>
      </c>
    </row>
    <row r="226" spans="1:19" x14ac:dyDescent="0.3">
      <c r="A226">
        <v>15</v>
      </c>
      <c r="B226">
        <v>0.93865779595324561</v>
      </c>
      <c r="C226">
        <v>0.51219214453566086</v>
      </c>
      <c r="D226" s="4">
        <f>-LN(B226)/B$3</f>
        <v>0.26376791979528619</v>
      </c>
      <c r="E226" s="4">
        <f>1/F$4</f>
        <v>0.20833333333333334</v>
      </c>
      <c r="F226" s="8">
        <v>1</v>
      </c>
      <c r="G226" s="4">
        <v>62.47384479838599</v>
      </c>
      <c r="H226" s="4">
        <f>IF(G226&gt;MAX(I$8:I225),G226,MAX(I$8:I225))</f>
        <v>62.812614288918084</v>
      </c>
      <c r="I226" s="4">
        <f>+H226+E226</f>
        <v>63.02094762225142</v>
      </c>
      <c r="J226" s="4">
        <f>(H226-G226)*O226</f>
        <v>0.33876949053209415</v>
      </c>
      <c r="K226" s="4">
        <f>(I226-H226)*O226</f>
        <v>0.2083333333333357</v>
      </c>
      <c r="L226">
        <f>_xlfn.RANK.EQ(I226,I$8:I$507,1)</f>
        <v>219</v>
      </c>
      <c r="M226">
        <f>IF(L226=A226,0,1)</f>
        <v>1</v>
      </c>
      <c r="N226">
        <f>IF(G226&lt;B$2,1,0)</f>
        <v>1</v>
      </c>
      <c r="O226">
        <f>IF(I226&lt;B$2,1,0)</f>
        <v>1</v>
      </c>
      <c r="P226">
        <v>222</v>
      </c>
      <c r="Q226" s="8">
        <f>COUNTIF(I$8:I225,"&lt;"&amp;G226)</f>
        <v>216</v>
      </c>
      <c r="R226" s="8">
        <f>COUNTIF(H$8:H225,"&gt;"&amp;G226)</f>
        <v>1</v>
      </c>
      <c r="S226">
        <v>218</v>
      </c>
    </row>
    <row r="227" spans="1:19" x14ac:dyDescent="0.3">
      <c r="A227">
        <v>92</v>
      </c>
      <c r="B227">
        <v>0.3252662739951781</v>
      </c>
      <c r="C227">
        <v>0.55558946501052886</v>
      </c>
      <c r="D227" s="4">
        <f>-LN(B227)/D$3</f>
        <v>1.559876565970356</v>
      </c>
      <c r="E227" s="4">
        <f>1/F$4</f>
        <v>0.20833333333333334</v>
      </c>
      <c r="F227" s="8">
        <v>2</v>
      </c>
      <c r="G227" s="4">
        <v>62.106320670003711</v>
      </c>
      <c r="H227" s="4">
        <f>IF(G227&gt;MAX(I$8:I226),G227,MAX(I$8:I226))</f>
        <v>63.02094762225142</v>
      </c>
      <c r="I227" s="4">
        <f>+H227+E227</f>
        <v>63.229280955584755</v>
      </c>
      <c r="J227" s="4">
        <f>(H227-G227)*O227</f>
        <v>0.9146269522477084</v>
      </c>
      <c r="K227" s="4">
        <f>(I227-H227)*O227</f>
        <v>0.2083333333333357</v>
      </c>
      <c r="L227">
        <f>_xlfn.RANK.EQ(I227,I$8:I$507,1)</f>
        <v>220</v>
      </c>
      <c r="M227">
        <f>IF(L227=A227,0,1)</f>
        <v>1</v>
      </c>
      <c r="N227">
        <f>IF(G227&lt;B$2,1,0)</f>
        <v>1</v>
      </c>
      <c r="O227">
        <f>IF(I227&lt;B$2,1,0)</f>
        <v>1</v>
      </c>
      <c r="P227">
        <v>218</v>
      </c>
      <c r="Q227" s="8">
        <f>COUNTIF(I$8:I226,"&lt;"&amp;G227)</f>
        <v>214</v>
      </c>
      <c r="R227" s="8">
        <f>COUNTIF(H$8:H226,"&gt;"&amp;G227)</f>
        <v>4</v>
      </c>
      <c r="S227">
        <v>218</v>
      </c>
    </row>
    <row r="228" spans="1:19" x14ac:dyDescent="0.3">
      <c r="A228">
        <v>420</v>
      </c>
      <c r="B228">
        <v>0.60069582201605276</v>
      </c>
      <c r="C228">
        <v>0.22348704489272744</v>
      </c>
      <c r="D228" s="4">
        <f>-LN(B228)/F$3</f>
        <v>0.21236108014266528</v>
      </c>
      <c r="E228" s="4">
        <f>1/F$4</f>
        <v>0.20833333333333334</v>
      </c>
      <c r="F228" s="8">
        <v>3</v>
      </c>
      <c r="G228" s="4">
        <v>62.163867918201127</v>
      </c>
      <c r="H228" s="4">
        <f>IF(G228&gt;MAX(I$8:I227),G228,MAX(I$8:I227))</f>
        <v>63.229280955584755</v>
      </c>
      <c r="I228" s="4">
        <f>+H228+E228</f>
        <v>63.437614288918091</v>
      </c>
      <c r="J228" s="4">
        <f>(H228-G228)*O228</f>
        <v>1.0654130373836281</v>
      </c>
      <c r="K228" s="4">
        <f>(I228-H228)*O228</f>
        <v>0.2083333333333357</v>
      </c>
      <c r="L228">
        <f>_xlfn.RANK.EQ(I228,I$8:I$507,1)</f>
        <v>221</v>
      </c>
      <c r="M228">
        <f>IF(L228=A228,0,1)</f>
        <v>1</v>
      </c>
      <c r="N228">
        <f>IF(G228&lt;B$2,1,0)</f>
        <v>1</v>
      </c>
      <c r="O228">
        <f>IF(I228&lt;B$2,1,0)</f>
        <v>1</v>
      </c>
      <c r="P228">
        <v>219</v>
      </c>
      <c r="Q228" s="8">
        <f>COUNTIF(I$8:I227,"&lt;"&amp;G228)</f>
        <v>214</v>
      </c>
      <c r="R228" s="8">
        <f>COUNTIF(H$8:H227,"&gt;"&amp;G228)</f>
        <v>5</v>
      </c>
      <c r="S228">
        <v>219</v>
      </c>
    </row>
    <row r="229" spans="1:19" x14ac:dyDescent="0.3">
      <c r="A229">
        <v>421</v>
      </c>
      <c r="B229">
        <v>0.70131534775841553</v>
      </c>
      <c r="C229">
        <v>0.33045442060609759</v>
      </c>
      <c r="D229" s="4">
        <f>-LN(B229)/F$3</f>
        <v>0.14783234956359881</v>
      </c>
      <c r="E229" s="4">
        <f>1/F$4</f>
        <v>0.20833333333333334</v>
      </c>
      <c r="F229" s="8">
        <v>3</v>
      </c>
      <c r="G229" s="4">
        <v>62.311700267764728</v>
      </c>
      <c r="H229" s="4">
        <f>IF(G229&gt;MAX(I$8:I228),G229,MAX(I$8:I228))</f>
        <v>63.437614288918091</v>
      </c>
      <c r="I229" s="4">
        <f>+H229+E229</f>
        <v>63.645947622251427</v>
      </c>
      <c r="J229" s="4">
        <f>(H229-G229)*O229</f>
        <v>1.1259140211533634</v>
      </c>
      <c r="K229" s="4">
        <f>(I229-H229)*O229</f>
        <v>0.2083333333333357</v>
      </c>
      <c r="L229">
        <f>_xlfn.RANK.EQ(I229,I$8:I$507,1)</f>
        <v>222</v>
      </c>
      <c r="M229">
        <f>IF(L229=A229,0,1)</f>
        <v>1</v>
      </c>
      <c r="N229">
        <f>IF(G229&lt;B$2,1,0)</f>
        <v>1</v>
      </c>
      <c r="O229">
        <f>IF(I229&lt;B$2,1,0)</f>
        <v>1</v>
      </c>
      <c r="P229">
        <v>221</v>
      </c>
      <c r="Q229" s="8">
        <f>COUNTIF(I$8:I228,"&lt;"&amp;G229)</f>
        <v>215</v>
      </c>
      <c r="R229" s="8">
        <f>COUNTIF(H$8:H228,"&gt;"&amp;G229)</f>
        <v>5</v>
      </c>
      <c r="S229">
        <v>221</v>
      </c>
    </row>
    <row r="230" spans="1:19" x14ac:dyDescent="0.3">
      <c r="A230">
        <v>422</v>
      </c>
      <c r="B230">
        <v>0.12414929654835657</v>
      </c>
      <c r="C230">
        <v>0.3665272988067263</v>
      </c>
      <c r="D230" s="4">
        <f>-LN(B230)/F$3</f>
        <v>0.86927934716122224</v>
      </c>
      <c r="E230" s="4">
        <f>1/F$4</f>
        <v>0.20833333333333334</v>
      </c>
      <c r="F230" s="8">
        <v>3</v>
      </c>
      <c r="G230" s="4">
        <v>63.180979614925953</v>
      </c>
      <c r="H230" s="4">
        <f>IF(G230&gt;MAX(I$8:I229),G230,MAX(I$8:I229))</f>
        <v>63.645947622251427</v>
      </c>
      <c r="I230" s="4">
        <f>+H230+E230</f>
        <v>63.854280955584763</v>
      </c>
      <c r="J230" s="4">
        <f>(H230-G230)*O230</f>
        <v>0.46496800732547428</v>
      </c>
      <c r="K230" s="4">
        <f>(I230-H230)*O230</f>
        <v>0.2083333333333357</v>
      </c>
      <c r="L230">
        <f>_xlfn.RANK.EQ(I230,I$8:I$507,1)</f>
        <v>223</v>
      </c>
      <c r="M230">
        <f>IF(L230=A230,0,1)</f>
        <v>1</v>
      </c>
      <c r="N230">
        <f>IF(G230&lt;B$2,1,0)</f>
        <v>1</v>
      </c>
      <c r="O230">
        <f>IF(I230&lt;B$2,1,0)</f>
        <v>1</v>
      </c>
      <c r="P230">
        <v>223</v>
      </c>
      <c r="Q230" s="8">
        <f>COUNTIF(I$8:I229,"&lt;"&amp;G230)</f>
        <v>219</v>
      </c>
      <c r="R230" s="8">
        <f>COUNTIF(H$8:H229,"&gt;"&amp;G230)</f>
        <v>2</v>
      </c>
      <c r="S230">
        <v>223</v>
      </c>
    </row>
    <row r="231" spans="1:19" x14ac:dyDescent="0.3">
      <c r="A231">
        <v>93</v>
      </c>
      <c r="B231">
        <v>0.22559282204657125</v>
      </c>
      <c r="C231">
        <v>0.51161229285561693</v>
      </c>
      <c r="D231" s="4">
        <f>-LN(B231)/D$3</f>
        <v>2.0680883014359219</v>
      </c>
      <c r="E231" s="4">
        <f>1/F$4</f>
        <v>0.20833333333333334</v>
      </c>
      <c r="F231" s="8">
        <v>2</v>
      </c>
      <c r="G231" s="4">
        <v>64.174408971439632</v>
      </c>
      <c r="H231" s="4">
        <f>IF(G231&gt;MAX(I$8:I230),G231,MAX(I$8:I230))</f>
        <v>64.174408971439632</v>
      </c>
      <c r="I231" s="4">
        <f>+H231+E231</f>
        <v>64.382742304772961</v>
      </c>
      <c r="J231" s="4">
        <f>(H231-G231)*O231</f>
        <v>0</v>
      </c>
      <c r="K231" s="4">
        <f>(I231-H231)*O231</f>
        <v>0.2083333333333286</v>
      </c>
      <c r="L231">
        <f>_xlfn.RANK.EQ(I231,I$8:I$507,1)</f>
        <v>224</v>
      </c>
      <c r="M231">
        <f>IF(L231=A231,0,1)</f>
        <v>1</v>
      </c>
      <c r="N231">
        <f>IF(G231&lt;B$2,1,0)</f>
        <v>1</v>
      </c>
      <c r="O231">
        <f>IF(I231&lt;B$2,1,0)</f>
        <v>1</v>
      </c>
      <c r="P231">
        <v>224</v>
      </c>
      <c r="Q231" s="8">
        <f>COUNTIF(I$8:I230,"&lt;"&amp;G231)</f>
        <v>223</v>
      </c>
      <c r="R231" s="8">
        <f>COUNTIF(H$8:H230,"&gt;"&amp;G231)</f>
        <v>0</v>
      </c>
      <c r="S231">
        <v>224</v>
      </c>
    </row>
    <row r="232" spans="1:19" x14ac:dyDescent="0.3">
      <c r="A232">
        <v>423</v>
      </c>
      <c r="B232">
        <v>2.8870509964293346E-2</v>
      </c>
      <c r="C232">
        <v>0.54445020905178987</v>
      </c>
      <c r="D232" s="4">
        <f>-LN(B232)/F$3</f>
        <v>1.4770560922097939</v>
      </c>
      <c r="E232" s="4">
        <f>1/F$4</f>
        <v>0.20833333333333334</v>
      </c>
      <c r="F232" s="8">
        <v>3</v>
      </c>
      <c r="G232" s="4">
        <v>64.658035707135753</v>
      </c>
      <c r="H232" s="4">
        <f>IF(G232&gt;MAX(I$8:I231),G232,MAX(I$8:I231))</f>
        <v>64.658035707135753</v>
      </c>
      <c r="I232" s="4">
        <f>+H232+E232</f>
        <v>64.866369040469081</v>
      </c>
      <c r="J232" s="4">
        <f>(H232-G232)*O232</f>
        <v>0</v>
      </c>
      <c r="K232" s="4">
        <f>(I232-H232)*O232</f>
        <v>0.2083333333333286</v>
      </c>
      <c r="L232">
        <f>_xlfn.RANK.EQ(I232,I$8:I$507,1)</f>
        <v>225</v>
      </c>
      <c r="M232">
        <f>IF(L232=A232,0,1)</f>
        <v>1</v>
      </c>
      <c r="N232">
        <f>IF(G232&lt;B$2,1,0)</f>
        <v>1</v>
      </c>
      <c r="O232">
        <f>IF(I232&lt;B$2,1,0)</f>
        <v>1</v>
      </c>
      <c r="P232">
        <v>225</v>
      </c>
      <c r="Q232" s="8">
        <f>COUNTIF(I$8:I231,"&lt;"&amp;G232)</f>
        <v>224</v>
      </c>
      <c r="R232" s="8">
        <f>COUNTIF(H$8:H231,"&gt;"&amp;G232)</f>
        <v>0</v>
      </c>
      <c r="S232">
        <v>225</v>
      </c>
    </row>
    <row r="233" spans="1:19" x14ac:dyDescent="0.3">
      <c r="A233">
        <v>94</v>
      </c>
      <c r="B233">
        <v>0.6564531388286996</v>
      </c>
      <c r="C233">
        <v>0.63069551683095793</v>
      </c>
      <c r="D233" s="4">
        <f>-LN(B233)/D$3</f>
        <v>0.58458884457445581</v>
      </c>
      <c r="E233" s="4">
        <f>1/F$4</f>
        <v>0.20833333333333334</v>
      </c>
      <c r="F233" s="8">
        <v>2</v>
      </c>
      <c r="G233" s="4">
        <v>64.758997816014087</v>
      </c>
      <c r="H233" s="4">
        <f>IF(G233&gt;MAX(I$8:I232),G233,MAX(I$8:I232))</f>
        <v>64.866369040469081</v>
      </c>
      <c r="I233" s="4">
        <f>+H233+E233</f>
        <v>65.07470237380241</v>
      </c>
      <c r="J233" s="4">
        <f>(H233-G233)*O233</f>
        <v>0.10737122445499381</v>
      </c>
      <c r="K233" s="4">
        <f>(I233-H233)*O233</f>
        <v>0.2083333333333286</v>
      </c>
      <c r="L233">
        <f>_xlfn.RANK.EQ(I233,I$8:I$507,1)</f>
        <v>226</v>
      </c>
      <c r="M233">
        <f>IF(L233=A233,0,1)</f>
        <v>1</v>
      </c>
      <c r="N233">
        <f>IF(G233&lt;B$2,1,0)</f>
        <v>1</v>
      </c>
      <c r="O233">
        <f>IF(I233&lt;B$2,1,0)</f>
        <v>1</v>
      </c>
      <c r="P233">
        <v>226</v>
      </c>
      <c r="Q233" s="8">
        <f>COUNTIF(I$8:I232,"&lt;"&amp;G233)</f>
        <v>224</v>
      </c>
      <c r="R233" s="8">
        <f>COUNTIF(H$8:H232,"&gt;"&amp;G233)</f>
        <v>0</v>
      </c>
      <c r="S233">
        <v>226</v>
      </c>
    </row>
    <row r="234" spans="1:19" x14ac:dyDescent="0.3">
      <c r="A234">
        <v>16</v>
      </c>
      <c r="B234">
        <v>0.54472487563707384</v>
      </c>
      <c r="C234">
        <v>0.19373149815363017</v>
      </c>
      <c r="D234" s="4">
        <f>-LN(B234)/B$3</f>
        <v>2.5311434463578175</v>
      </c>
      <c r="E234" s="4">
        <f>1/F$4</f>
        <v>0.20833333333333334</v>
      </c>
      <c r="F234" s="8">
        <v>1</v>
      </c>
      <c r="G234" s="4">
        <v>65.004988244743814</v>
      </c>
      <c r="H234" s="4">
        <f>IF(G234&gt;MAX(I$8:I233),G234,MAX(I$8:I233))</f>
        <v>65.07470237380241</v>
      </c>
      <c r="I234" s="4">
        <f>+H234+E234</f>
        <v>65.283035707135738</v>
      </c>
      <c r="J234" s="4">
        <f>(H234-G234)*O234</f>
        <v>6.9714129058596086E-2</v>
      </c>
      <c r="K234" s="4">
        <f>(I234-H234)*O234</f>
        <v>0.2083333333333286</v>
      </c>
      <c r="L234">
        <f>_xlfn.RANK.EQ(I234,I$8:I$507,1)</f>
        <v>227</v>
      </c>
      <c r="M234">
        <f>IF(L234=A234,0,1)</f>
        <v>1</v>
      </c>
      <c r="N234">
        <f>IF(G234&lt;B$2,1,0)</f>
        <v>1</v>
      </c>
      <c r="O234">
        <f>IF(I234&lt;B$2,1,0)</f>
        <v>1</v>
      </c>
      <c r="P234">
        <v>227</v>
      </c>
      <c r="Q234" s="8">
        <f>COUNTIF(I$8:I233,"&lt;"&amp;G234)</f>
        <v>225</v>
      </c>
      <c r="R234" s="8">
        <f>COUNTIF(H$8:H233,"&gt;"&amp;G234)</f>
        <v>0</v>
      </c>
      <c r="S234">
        <v>227</v>
      </c>
    </row>
    <row r="235" spans="1:19" x14ac:dyDescent="0.3">
      <c r="A235">
        <v>424</v>
      </c>
      <c r="B235">
        <v>0.25321207312234872</v>
      </c>
      <c r="C235">
        <v>0.58140812402722253</v>
      </c>
      <c r="D235" s="4">
        <f>-LN(B235)/F$3</f>
        <v>0.57230329487129106</v>
      </c>
      <c r="E235" s="4">
        <f>1/F$4</f>
        <v>0.20833333333333334</v>
      </c>
      <c r="F235" s="8">
        <v>3</v>
      </c>
      <c r="G235" s="4">
        <v>65.230339002007042</v>
      </c>
      <c r="H235" s="4">
        <f>IF(G235&gt;MAX(I$8:I234),G235,MAX(I$8:I234))</f>
        <v>65.283035707135738</v>
      </c>
      <c r="I235" s="4">
        <f>+H235+E235</f>
        <v>65.491369040469067</v>
      </c>
      <c r="J235" s="4">
        <f>(H235-G235)*O235</f>
        <v>5.2696705128695953E-2</v>
      </c>
      <c r="K235" s="4">
        <f>(I235-H235)*O235</f>
        <v>0.2083333333333286</v>
      </c>
      <c r="L235">
        <f>_xlfn.RANK.EQ(I235,I$8:I$507,1)</f>
        <v>228</v>
      </c>
      <c r="M235">
        <f>IF(L235=A235,0,1)</f>
        <v>1</v>
      </c>
      <c r="N235">
        <f>IF(G235&lt;B$2,1,0)</f>
        <v>1</v>
      </c>
      <c r="O235">
        <f>IF(I235&lt;B$2,1,0)</f>
        <v>1</v>
      </c>
      <c r="P235">
        <v>228</v>
      </c>
      <c r="Q235" s="8">
        <f>COUNTIF(I$8:I234,"&lt;"&amp;G235)</f>
        <v>226</v>
      </c>
      <c r="R235" s="8">
        <f>COUNTIF(H$8:H234,"&gt;"&amp;G235)</f>
        <v>0</v>
      </c>
      <c r="S235">
        <v>228</v>
      </c>
    </row>
    <row r="236" spans="1:19" x14ac:dyDescent="0.3">
      <c r="A236">
        <v>425</v>
      </c>
      <c r="B236">
        <v>0.88903469954527425</v>
      </c>
      <c r="C236">
        <v>0.97079378643147074</v>
      </c>
      <c r="D236" s="4">
        <f>-LN(B236)/F$3</f>
        <v>4.9007921716893992E-2</v>
      </c>
      <c r="E236" s="4">
        <f>1/F$4</f>
        <v>0.20833333333333334</v>
      </c>
      <c r="F236" s="8">
        <v>3</v>
      </c>
      <c r="G236" s="4">
        <v>65.279346923723935</v>
      </c>
      <c r="H236" s="4">
        <f>IF(G236&gt;MAX(I$8:I235),G236,MAX(I$8:I235))</f>
        <v>65.491369040469067</v>
      </c>
      <c r="I236" s="4">
        <f>+H236+E236</f>
        <v>65.699702373802396</v>
      </c>
      <c r="J236" s="4">
        <f>(H236-G236)*O236</f>
        <v>0.21202211674513194</v>
      </c>
      <c r="K236" s="4">
        <f>(I236-H236)*O236</f>
        <v>0.2083333333333286</v>
      </c>
      <c r="L236">
        <f>_xlfn.RANK.EQ(I236,I$8:I$507,1)</f>
        <v>229</v>
      </c>
      <c r="M236">
        <f>IF(L236=A236,0,1)</f>
        <v>1</v>
      </c>
      <c r="N236">
        <f>IF(G236&lt;B$2,1,0)</f>
        <v>1</v>
      </c>
      <c r="O236">
        <f>IF(I236&lt;B$2,1,0)</f>
        <v>1</v>
      </c>
      <c r="P236">
        <v>229</v>
      </c>
      <c r="Q236" s="8">
        <f>COUNTIF(I$8:I235,"&lt;"&amp;G236)</f>
        <v>226</v>
      </c>
      <c r="R236" s="8">
        <f>COUNTIF(H$8:H235,"&gt;"&amp;G236)</f>
        <v>1</v>
      </c>
      <c r="S236">
        <v>229</v>
      </c>
    </row>
    <row r="237" spans="1:19" x14ac:dyDescent="0.3">
      <c r="A237">
        <v>95</v>
      </c>
      <c r="B237">
        <v>0.51878414258247629</v>
      </c>
      <c r="C237">
        <v>0.3095187231055635</v>
      </c>
      <c r="D237" s="4">
        <f>-LN(B237)/D$3</f>
        <v>0.91148248968974188</v>
      </c>
      <c r="E237" s="4">
        <f>1/F$4</f>
        <v>0.20833333333333334</v>
      </c>
      <c r="F237" s="8">
        <v>2</v>
      </c>
      <c r="G237" s="4">
        <v>65.670480305703833</v>
      </c>
      <c r="H237" s="4">
        <f>IF(G237&gt;MAX(I$8:I236),G237,MAX(I$8:I236))</f>
        <v>65.699702373802396</v>
      </c>
      <c r="I237" s="4">
        <f>+H237+E237</f>
        <v>65.908035707135724</v>
      </c>
      <c r="J237" s="4">
        <f>(H237-G237)*O237</f>
        <v>2.9222068098562204E-2</v>
      </c>
      <c r="K237" s="4">
        <f>(I237-H237)*O237</f>
        <v>0.2083333333333286</v>
      </c>
      <c r="L237">
        <f>_xlfn.RANK.EQ(I237,I$8:I$507,1)</f>
        <v>230</v>
      </c>
      <c r="M237">
        <f>IF(L237=A237,0,1)</f>
        <v>1</v>
      </c>
      <c r="N237">
        <f>IF(G237&lt;B$2,1,0)</f>
        <v>1</v>
      </c>
      <c r="O237">
        <f>IF(I237&lt;B$2,1,0)</f>
        <v>1</v>
      </c>
      <c r="P237">
        <v>230</v>
      </c>
      <c r="Q237" s="8">
        <f>COUNTIF(I$8:I236,"&lt;"&amp;G237)</f>
        <v>228</v>
      </c>
      <c r="R237" s="8">
        <f>COUNTIF(H$8:H236,"&gt;"&amp;G237)</f>
        <v>0</v>
      </c>
      <c r="S237">
        <v>230</v>
      </c>
    </row>
    <row r="238" spans="1:19" x14ac:dyDescent="0.3">
      <c r="A238">
        <v>426</v>
      </c>
      <c r="B238">
        <v>0.18170720542008728</v>
      </c>
      <c r="C238">
        <v>0.16464735862300486</v>
      </c>
      <c r="D238" s="4">
        <f>-LN(B238)/F$3</f>
        <v>0.71056610365819262</v>
      </c>
      <c r="E238" s="4">
        <f>1/F$4</f>
        <v>0.20833333333333334</v>
      </c>
      <c r="F238" s="8">
        <v>3</v>
      </c>
      <c r="G238" s="4">
        <v>65.98991302738213</v>
      </c>
      <c r="H238" s="4">
        <f>IF(G238&gt;MAX(I$8:I237),G238,MAX(I$8:I237))</f>
        <v>65.98991302738213</v>
      </c>
      <c r="I238" s="4">
        <f>+H238+E238</f>
        <v>66.198246360715459</v>
      </c>
      <c r="J238" s="4">
        <f>(H238-G238)*O238</f>
        <v>0</v>
      </c>
      <c r="K238" s="4">
        <f>(I238-H238)*O238</f>
        <v>0.2083333333333286</v>
      </c>
      <c r="L238">
        <f>_xlfn.RANK.EQ(I238,I$8:I$507,1)</f>
        <v>231</v>
      </c>
      <c r="M238">
        <f>IF(L238=A238,0,1)</f>
        <v>1</v>
      </c>
      <c r="N238">
        <f>IF(G238&lt;B$2,1,0)</f>
        <v>1</v>
      </c>
      <c r="O238">
        <f>IF(I238&lt;B$2,1,0)</f>
        <v>1</v>
      </c>
      <c r="P238">
        <v>231</v>
      </c>
      <c r="Q238" s="8">
        <f>COUNTIF(I$8:I237,"&lt;"&amp;G238)</f>
        <v>230</v>
      </c>
      <c r="R238" s="8">
        <f>COUNTIF(H$8:H237,"&gt;"&amp;G238)</f>
        <v>0</v>
      </c>
      <c r="S238">
        <v>231</v>
      </c>
    </row>
    <row r="239" spans="1:19" x14ac:dyDescent="0.3">
      <c r="A239">
        <v>427</v>
      </c>
      <c r="B239">
        <v>0.8239692373424482</v>
      </c>
      <c r="C239">
        <v>0.40870387890255439</v>
      </c>
      <c r="D239" s="4">
        <f>-LN(B239)/F$3</f>
        <v>8.0675867954934491E-2</v>
      </c>
      <c r="E239" s="4">
        <f>1/F$4</f>
        <v>0.20833333333333334</v>
      </c>
      <c r="F239" s="8">
        <v>3</v>
      </c>
      <c r="G239" s="4">
        <v>66.070588895337067</v>
      </c>
      <c r="H239" s="4">
        <f>IF(G239&gt;MAX(I$8:I238),G239,MAX(I$8:I238))</f>
        <v>66.198246360715459</v>
      </c>
      <c r="I239" s="4">
        <f>+H239+E239</f>
        <v>66.406579694048787</v>
      </c>
      <c r="J239" s="4">
        <f>(H239-G239)*O239</f>
        <v>0.12765746537839107</v>
      </c>
      <c r="K239" s="4">
        <f>(I239-H239)*O239</f>
        <v>0.2083333333333286</v>
      </c>
      <c r="L239">
        <f>_xlfn.RANK.EQ(I239,I$8:I$507,1)</f>
        <v>232</v>
      </c>
      <c r="M239">
        <f>IF(L239=A239,0,1)</f>
        <v>1</v>
      </c>
      <c r="N239">
        <f>IF(G239&lt;B$2,1,0)</f>
        <v>1</v>
      </c>
      <c r="O239">
        <f>IF(I239&lt;B$2,1,0)</f>
        <v>1</v>
      </c>
      <c r="P239">
        <v>232</v>
      </c>
      <c r="Q239" s="8">
        <f>COUNTIF(I$8:I238,"&lt;"&amp;G239)</f>
        <v>230</v>
      </c>
      <c r="R239" s="8">
        <f>COUNTIF(H$8:H238,"&gt;"&amp;G239)</f>
        <v>0</v>
      </c>
      <c r="S239">
        <v>232</v>
      </c>
    </row>
    <row r="240" spans="1:19" x14ac:dyDescent="0.3">
      <c r="A240">
        <v>428</v>
      </c>
      <c r="B240">
        <v>0.47456282235175634</v>
      </c>
      <c r="C240">
        <v>0.96465956602679526</v>
      </c>
      <c r="D240" s="4">
        <f>-LN(B240)/F$3</f>
        <v>0.3105671969783349</v>
      </c>
      <c r="E240" s="4">
        <f>1/F$4</f>
        <v>0.20833333333333334</v>
      </c>
      <c r="F240" s="8">
        <v>3</v>
      </c>
      <c r="G240" s="4">
        <v>66.381156092315408</v>
      </c>
      <c r="H240" s="4">
        <f>IF(G240&gt;MAX(I$8:I239),G240,MAX(I$8:I239))</f>
        <v>66.406579694048787</v>
      </c>
      <c r="I240" s="4">
        <f>+H240+E240</f>
        <v>66.614913027382116</v>
      </c>
      <c r="J240" s="4">
        <f>(H240-G240)*O240</f>
        <v>2.5423601733379542E-2</v>
      </c>
      <c r="K240" s="4">
        <f>(I240-H240)*O240</f>
        <v>0.2083333333333286</v>
      </c>
      <c r="L240">
        <f>_xlfn.RANK.EQ(I240,I$8:I$507,1)</f>
        <v>233</v>
      </c>
      <c r="M240">
        <f>IF(L240=A240,0,1)</f>
        <v>1</v>
      </c>
      <c r="N240">
        <f>IF(G240&lt;B$2,1,0)</f>
        <v>1</v>
      </c>
      <c r="O240">
        <f>IF(I240&lt;B$2,1,0)</f>
        <v>1</v>
      </c>
      <c r="P240">
        <v>233</v>
      </c>
      <c r="Q240" s="8">
        <f>COUNTIF(I$8:I239,"&lt;"&amp;G240)</f>
        <v>231</v>
      </c>
      <c r="R240" s="8">
        <f>COUNTIF(H$8:H239,"&gt;"&amp;G240)</f>
        <v>0</v>
      </c>
      <c r="S240">
        <v>233</v>
      </c>
    </row>
    <row r="241" spans="1:19" x14ac:dyDescent="0.3">
      <c r="A241">
        <v>429</v>
      </c>
      <c r="B241">
        <v>0.87618640705587936</v>
      </c>
      <c r="C241">
        <v>0.63710440382091738</v>
      </c>
      <c r="D241" s="4">
        <f>-LN(B241)/F$3</f>
        <v>5.5073507183447626E-2</v>
      </c>
      <c r="E241" s="4">
        <f>1/F$4</f>
        <v>0.20833333333333334</v>
      </c>
      <c r="F241" s="8">
        <v>3</v>
      </c>
      <c r="G241" s="4">
        <v>66.436229599498859</v>
      </c>
      <c r="H241" s="4">
        <f>IF(G241&gt;MAX(I$8:I240),G241,MAX(I$8:I240))</f>
        <v>66.614913027382116</v>
      </c>
      <c r="I241" s="4">
        <f>+H241+E241</f>
        <v>66.823246360715444</v>
      </c>
      <c r="J241" s="4">
        <f>(H241-G241)*O241</f>
        <v>0.1786834278832572</v>
      </c>
      <c r="K241" s="4">
        <f>(I241-H241)*O241</f>
        <v>0.2083333333333286</v>
      </c>
      <c r="L241">
        <f>_xlfn.RANK.EQ(I241,I$8:I$507,1)</f>
        <v>234</v>
      </c>
      <c r="M241">
        <f>IF(L241=A241,0,1)</f>
        <v>1</v>
      </c>
      <c r="N241">
        <f>IF(G241&lt;B$2,1,0)</f>
        <v>1</v>
      </c>
      <c r="O241">
        <f>IF(I241&lt;B$2,1,0)</f>
        <v>1</v>
      </c>
      <c r="P241">
        <v>234</v>
      </c>
      <c r="Q241" s="8">
        <f>COUNTIF(I$8:I240,"&lt;"&amp;G241)</f>
        <v>232</v>
      </c>
      <c r="R241" s="8">
        <f>COUNTIF(H$8:H240,"&gt;"&amp;G241)</f>
        <v>0</v>
      </c>
      <c r="S241">
        <v>234</v>
      </c>
    </row>
    <row r="242" spans="1:19" x14ac:dyDescent="0.3">
      <c r="A242">
        <v>430</v>
      </c>
      <c r="B242">
        <v>0.8546098208563494</v>
      </c>
      <c r="C242">
        <v>0.48521378215887934</v>
      </c>
      <c r="D242" s="4">
        <f>-LN(B242)/F$3</f>
        <v>6.5462610033452495E-2</v>
      </c>
      <c r="E242" s="4">
        <f>1/F$4</f>
        <v>0.20833333333333334</v>
      </c>
      <c r="F242" s="8">
        <v>3</v>
      </c>
      <c r="G242" s="4">
        <v>66.501692209532308</v>
      </c>
      <c r="H242" s="4">
        <f>IF(G242&gt;MAX(I$8:I241),G242,MAX(I$8:I241))</f>
        <v>66.823246360715444</v>
      </c>
      <c r="I242" s="4">
        <f>+H242+E242</f>
        <v>67.031579694048773</v>
      </c>
      <c r="J242" s="4">
        <f>(H242-G242)*O242</f>
        <v>0.32155415118313613</v>
      </c>
      <c r="K242" s="4">
        <f>(I242-H242)*O242</f>
        <v>0.2083333333333286</v>
      </c>
      <c r="L242">
        <f>_xlfn.RANK.EQ(I242,I$8:I$507,1)</f>
        <v>235</v>
      </c>
      <c r="M242">
        <f>IF(L242=A242,0,1)</f>
        <v>1</v>
      </c>
      <c r="N242">
        <f>IF(G242&lt;B$2,1,0)</f>
        <v>1</v>
      </c>
      <c r="O242">
        <f>IF(I242&lt;B$2,1,0)</f>
        <v>1</v>
      </c>
      <c r="P242">
        <v>235</v>
      </c>
      <c r="Q242" s="8">
        <f>COUNTIF(I$8:I241,"&lt;"&amp;G242)</f>
        <v>232</v>
      </c>
      <c r="R242" s="8">
        <f>COUNTIF(H$8:H241,"&gt;"&amp;G242)</f>
        <v>1</v>
      </c>
      <c r="S242">
        <v>235</v>
      </c>
    </row>
    <row r="243" spans="1:19" x14ac:dyDescent="0.3">
      <c r="A243">
        <v>96</v>
      </c>
      <c r="B243">
        <v>0.31623279519028291</v>
      </c>
      <c r="C243">
        <v>0.67235328226569413</v>
      </c>
      <c r="D243" s="4">
        <f>-LN(B243)/D$3</f>
        <v>1.5989953374731254</v>
      </c>
      <c r="E243" s="4">
        <f>1/F$4</f>
        <v>0.20833333333333334</v>
      </c>
      <c r="F243" s="8">
        <v>2</v>
      </c>
      <c r="G243" s="4">
        <v>67.26947564317696</v>
      </c>
      <c r="H243" s="4">
        <f>IF(G243&gt;MAX(I$8:I242),G243,MAX(I$8:I242))</f>
        <v>67.26947564317696</v>
      </c>
      <c r="I243" s="4">
        <f>+H243+E243</f>
        <v>67.477808976510289</v>
      </c>
      <c r="J243" s="4">
        <f>(H243-G243)*O243</f>
        <v>0</v>
      </c>
      <c r="K243" s="4">
        <f>(I243-H243)*O243</f>
        <v>0.2083333333333286</v>
      </c>
      <c r="L243">
        <f>_xlfn.RANK.EQ(I243,I$8:I$507,1)</f>
        <v>236</v>
      </c>
      <c r="M243">
        <f>IF(L243=A243,0,1)</f>
        <v>1</v>
      </c>
      <c r="N243">
        <f>IF(G243&lt;B$2,1,0)</f>
        <v>1</v>
      </c>
      <c r="O243">
        <f>IF(I243&lt;B$2,1,0)</f>
        <v>1</v>
      </c>
      <c r="P243">
        <v>236</v>
      </c>
      <c r="Q243" s="8">
        <f>COUNTIF(I$8:I242,"&lt;"&amp;G243)</f>
        <v>235</v>
      </c>
      <c r="R243" s="8">
        <f>COUNTIF(H$8:H242,"&gt;"&amp;G243)</f>
        <v>0</v>
      </c>
      <c r="S243">
        <v>236</v>
      </c>
    </row>
    <row r="244" spans="1:19" x14ac:dyDescent="0.3">
      <c r="A244">
        <v>431</v>
      </c>
      <c r="B244">
        <v>0.13852351451155126</v>
      </c>
      <c r="C244">
        <v>0.1858272041993469</v>
      </c>
      <c r="D244" s="4">
        <f>-LN(B244)/F$3</f>
        <v>0.82363132829121599</v>
      </c>
      <c r="E244" s="4">
        <f>1/F$4</f>
        <v>0.20833333333333334</v>
      </c>
      <c r="F244" s="8">
        <v>3</v>
      </c>
      <c r="G244" s="4">
        <v>67.325323537823522</v>
      </c>
      <c r="H244" s="4">
        <f>IF(G244&gt;MAX(I$8:I243),G244,MAX(I$8:I243))</f>
        <v>67.477808976510289</v>
      </c>
      <c r="I244" s="4">
        <f>+H244+E244</f>
        <v>67.686142309843618</v>
      </c>
      <c r="J244" s="4">
        <f>(H244-G244)*O244</f>
        <v>0.15248543868676734</v>
      </c>
      <c r="K244" s="4">
        <f>(I244-H244)*O244</f>
        <v>0.2083333333333286</v>
      </c>
      <c r="L244">
        <f>_xlfn.RANK.EQ(I244,I$8:I$507,1)</f>
        <v>237</v>
      </c>
      <c r="M244">
        <f>IF(L244=A244,0,1)</f>
        <v>1</v>
      </c>
      <c r="N244">
        <f>IF(G244&lt;B$2,1,0)</f>
        <v>1</v>
      </c>
      <c r="O244">
        <f>IF(I244&lt;B$2,1,0)</f>
        <v>1</v>
      </c>
      <c r="P244">
        <v>237</v>
      </c>
      <c r="Q244" s="8">
        <f>COUNTIF(I$8:I243,"&lt;"&amp;G244)</f>
        <v>235</v>
      </c>
      <c r="R244" s="8">
        <f>COUNTIF(H$8:H243,"&gt;"&amp;G244)</f>
        <v>0</v>
      </c>
      <c r="S244">
        <v>237</v>
      </c>
    </row>
    <row r="245" spans="1:19" x14ac:dyDescent="0.3">
      <c r="A245">
        <v>432</v>
      </c>
      <c r="B245">
        <v>0.82207708975493632</v>
      </c>
      <c r="C245">
        <v>0.32517471846675006</v>
      </c>
      <c r="D245" s="4">
        <f>-LN(B245)/F$3</f>
        <v>8.1633793819360687E-2</v>
      </c>
      <c r="E245" s="4">
        <f>1/F$4</f>
        <v>0.20833333333333334</v>
      </c>
      <c r="F245" s="8">
        <v>3</v>
      </c>
      <c r="G245" s="4">
        <v>67.406957331642886</v>
      </c>
      <c r="H245" s="4">
        <f>IF(G245&gt;MAX(I$8:I244),G245,MAX(I$8:I244))</f>
        <v>67.686142309843618</v>
      </c>
      <c r="I245" s="4">
        <f>+H245+E245</f>
        <v>67.894475643176946</v>
      </c>
      <c r="J245" s="4">
        <f>(H245-G245)*O245</f>
        <v>0.27918497820073185</v>
      </c>
      <c r="K245" s="4">
        <f>(I245-H245)*O245</f>
        <v>0.2083333333333286</v>
      </c>
      <c r="L245">
        <f>_xlfn.RANK.EQ(I245,I$8:I$507,1)</f>
        <v>238</v>
      </c>
      <c r="M245">
        <f>IF(L245=A245,0,1)</f>
        <v>1</v>
      </c>
      <c r="N245">
        <f>IF(G245&lt;B$2,1,0)</f>
        <v>1</v>
      </c>
      <c r="O245">
        <f>IF(I245&lt;B$2,1,0)</f>
        <v>1</v>
      </c>
      <c r="P245">
        <v>238</v>
      </c>
      <c r="Q245" s="8">
        <f>COUNTIF(I$8:I244,"&lt;"&amp;G245)</f>
        <v>235</v>
      </c>
      <c r="R245" s="8">
        <f>COUNTIF(H$8:H244,"&gt;"&amp;G245)</f>
        <v>1</v>
      </c>
      <c r="S245">
        <v>238</v>
      </c>
    </row>
    <row r="246" spans="1:19" x14ac:dyDescent="0.3">
      <c r="A246">
        <v>97</v>
      </c>
      <c r="B246">
        <v>0.72316660054322945</v>
      </c>
      <c r="C246">
        <v>0.36387218848231451</v>
      </c>
      <c r="D246" s="4">
        <f>-LN(B246)/D$3</f>
        <v>0.45016063034417209</v>
      </c>
      <c r="E246" s="4">
        <f>1/F$4</f>
        <v>0.20833333333333334</v>
      </c>
      <c r="F246" s="8">
        <v>2</v>
      </c>
      <c r="G246" s="4">
        <v>67.719636273521132</v>
      </c>
      <c r="H246" s="4">
        <f>IF(G246&gt;MAX(I$8:I245),G246,MAX(I$8:I245))</f>
        <v>67.894475643176946</v>
      </c>
      <c r="I246" s="4">
        <f>+H246+E246</f>
        <v>68.102808976510275</v>
      </c>
      <c r="J246" s="4">
        <f>(H246-G246)*O246</f>
        <v>0.17483936965581393</v>
      </c>
      <c r="K246" s="4">
        <f>(I246-H246)*O246</f>
        <v>0.2083333333333286</v>
      </c>
      <c r="L246">
        <f>_xlfn.RANK.EQ(I246,I$8:I$507,1)</f>
        <v>239</v>
      </c>
      <c r="M246">
        <f>IF(L246=A246,0,1)</f>
        <v>1</v>
      </c>
      <c r="N246">
        <f>IF(G246&lt;B$2,1,0)</f>
        <v>1</v>
      </c>
      <c r="O246">
        <f>IF(I246&lt;B$2,1,0)</f>
        <v>1</v>
      </c>
      <c r="P246">
        <v>239</v>
      </c>
      <c r="Q246" s="8">
        <f>COUNTIF(I$8:I245,"&lt;"&amp;G246)</f>
        <v>237</v>
      </c>
      <c r="R246" s="8">
        <f>COUNTIF(H$8:H245,"&gt;"&amp;G246)</f>
        <v>0</v>
      </c>
      <c r="S246">
        <v>239</v>
      </c>
    </row>
    <row r="247" spans="1:19" x14ac:dyDescent="0.3">
      <c r="A247">
        <v>98</v>
      </c>
      <c r="B247">
        <v>0.7466048158207953</v>
      </c>
      <c r="C247">
        <v>0.51515243995483262</v>
      </c>
      <c r="D247" s="4">
        <f>-LN(B247)/D$3</f>
        <v>0.40586008637019499</v>
      </c>
      <c r="E247" s="4">
        <f>1/F$4</f>
        <v>0.20833333333333334</v>
      </c>
      <c r="F247" s="8">
        <v>2</v>
      </c>
      <c r="G247" s="4">
        <v>68.125496359891329</v>
      </c>
      <c r="H247" s="4">
        <f>IF(G247&gt;MAX(I$8:I246),G247,MAX(I$8:I246))</f>
        <v>68.125496359891329</v>
      </c>
      <c r="I247" s="4">
        <f>+H247+E247</f>
        <v>68.333829693224658</v>
      </c>
      <c r="J247" s="4">
        <f>(H247-G247)*O247</f>
        <v>0</v>
      </c>
      <c r="K247" s="4">
        <f>(I247-H247)*O247</f>
        <v>0.2083333333333286</v>
      </c>
      <c r="L247">
        <f>_xlfn.RANK.EQ(I247,I$8:I$507,1)</f>
        <v>240</v>
      </c>
      <c r="M247">
        <f>IF(L247=A247,0,1)</f>
        <v>1</v>
      </c>
      <c r="N247">
        <f>IF(G247&lt;B$2,1,0)</f>
        <v>1</v>
      </c>
      <c r="O247">
        <f>IF(I247&lt;B$2,1,0)</f>
        <v>1</v>
      </c>
      <c r="P247">
        <v>240</v>
      </c>
      <c r="Q247" s="8">
        <f>COUNTIF(I$8:I246,"&lt;"&amp;G247)</f>
        <v>239</v>
      </c>
      <c r="R247" s="8">
        <f>COUNTIF(H$8:H246,"&gt;"&amp;G247)</f>
        <v>0</v>
      </c>
      <c r="S247">
        <v>240</v>
      </c>
    </row>
    <row r="248" spans="1:19" x14ac:dyDescent="0.3">
      <c r="A248">
        <v>433</v>
      </c>
      <c r="B248">
        <v>8.6916714987640004E-2</v>
      </c>
      <c r="C248">
        <v>0.75527207251197848</v>
      </c>
      <c r="D248" s="4">
        <f>-LN(B248)/F$3</f>
        <v>1.0178353824264657</v>
      </c>
      <c r="E248" s="4">
        <f>1/F$4</f>
        <v>0.20833333333333334</v>
      </c>
      <c r="F248" s="8">
        <v>3</v>
      </c>
      <c r="G248" s="4">
        <v>68.424792714069355</v>
      </c>
      <c r="H248" s="4">
        <f>IF(G248&gt;MAX(I$8:I247),G248,MAX(I$8:I247))</f>
        <v>68.424792714069355</v>
      </c>
      <c r="I248" s="4">
        <f>+H248+E248</f>
        <v>68.633126047402683</v>
      </c>
      <c r="J248" s="4">
        <f>(H248-G248)*O248</f>
        <v>0</v>
      </c>
      <c r="K248" s="4">
        <f>(I248-H248)*O248</f>
        <v>0.2083333333333286</v>
      </c>
      <c r="L248">
        <f>_xlfn.RANK.EQ(I248,I$8:I$507,1)</f>
        <v>241</v>
      </c>
      <c r="M248">
        <f>IF(L248=A248,0,1)</f>
        <v>1</v>
      </c>
      <c r="N248">
        <f>IF(G248&lt;B$2,1,0)</f>
        <v>1</v>
      </c>
      <c r="O248">
        <f>IF(I248&lt;B$2,1,0)</f>
        <v>1</v>
      </c>
      <c r="P248">
        <v>241</v>
      </c>
      <c r="Q248" s="8">
        <f>COUNTIF(I$8:I247,"&lt;"&amp;G248)</f>
        <v>240</v>
      </c>
      <c r="R248" s="8">
        <f>COUNTIF(H$8:H247,"&gt;"&amp;G248)</f>
        <v>0</v>
      </c>
      <c r="S248">
        <v>241</v>
      </c>
    </row>
    <row r="249" spans="1:19" x14ac:dyDescent="0.3">
      <c r="A249">
        <v>99</v>
      </c>
      <c r="B249">
        <v>0.51722769859920037</v>
      </c>
      <c r="C249">
        <v>0.18591875972777488</v>
      </c>
      <c r="D249" s="4">
        <f>-LN(B249)/D$3</f>
        <v>0.91565566473463078</v>
      </c>
      <c r="E249" s="4">
        <f>1/F$4</f>
        <v>0.20833333333333334</v>
      </c>
      <c r="F249" s="8">
        <v>2</v>
      </c>
      <c r="G249" s="4">
        <v>69.041152024625958</v>
      </c>
      <c r="H249" s="4">
        <f>IF(G249&gt;MAX(I$8:I248),G249,MAX(I$8:I248))</f>
        <v>69.041152024625958</v>
      </c>
      <c r="I249" s="4">
        <f>+H249+E249</f>
        <v>69.249485357959287</v>
      </c>
      <c r="J249" s="4">
        <f>(H249-G249)*O249</f>
        <v>0</v>
      </c>
      <c r="K249" s="4">
        <f>(I249-H249)*O249</f>
        <v>0.2083333333333286</v>
      </c>
      <c r="L249">
        <f>_xlfn.RANK.EQ(I249,I$8:I$507,1)</f>
        <v>242</v>
      </c>
      <c r="M249">
        <f>IF(L249=A249,0,1)</f>
        <v>1</v>
      </c>
      <c r="N249">
        <f>IF(G249&lt;B$2,1,0)</f>
        <v>1</v>
      </c>
      <c r="O249">
        <f>IF(I249&lt;B$2,1,0)</f>
        <v>1</v>
      </c>
      <c r="P249">
        <v>242</v>
      </c>
      <c r="Q249" s="8">
        <f>COUNTIF(I$8:I248,"&lt;"&amp;G249)</f>
        <v>241</v>
      </c>
      <c r="R249" s="8">
        <f>COUNTIF(H$8:H248,"&gt;"&amp;G249)</f>
        <v>0</v>
      </c>
      <c r="S249">
        <v>242</v>
      </c>
    </row>
    <row r="250" spans="1:19" x14ac:dyDescent="0.3">
      <c r="A250">
        <v>434</v>
      </c>
      <c r="B250">
        <v>8.1698049867244479E-2</v>
      </c>
      <c r="C250">
        <v>0.70537430951872315</v>
      </c>
      <c r="D250" s="4">
        <f>-LN(B250)/F$3</f>
        <v>1.0436354778479298</v>
      </c>
      <c r="E250" s="4">
        <f>1/F$4</f>
        <v>0.20833333333333334</v>
      </c>
      <c r="F250" s="8">
        <v>3</v>
      </c>
      <c r="G250" s="4">
        <v>69.468428191917283</v>
      </c>
      <c r="H250" s="4">
        <f>IF(G250&gt;MAX(I$8:I249),G250,MAX(I$8:I249))</f>
        <v>69.468428191917283</v>
      </c>
      <c r="I250" s="4">
        <f>+H250+E250</f>
        <v>69.676761525250612</v>
      </c>
      <c r="J250" s="4">
        <f>(H250-G250)*O250</f>
        <v>0</v>
      </c>
      <c r="K250" s="4">
        <f>(I250-H250)*O250</f>
        <v>0.2083333333333286</v>
      </c>
      <c r="L250">
        <f>_xlfn.RANK.EQ(I250,I$8:I$507,1)</f>
        <v>243</v>
      </c>
      <c r="M250">
        <f>IF(L250=A250,0,1)</f>
        <v>1</v>
      </c>
      <c r="N250">
        <f>IF(G250&lt;B$2,1,0)</f>
        <v>1</v>
      </c>
      <c r="O250">
        <f>IF(I250&lt;B$2,1,0)</f>
        <v>1</v>
      </c>
      <c r="P250">
        <v>243</v>
      </c>
      <c r="Q250" s="8">
        <f>COUNTIF(I$8:I249,"&lt;"&amp;G250)</f>
        <v>242</v>
      </c>
      <c r="R250" s="8">
        <f>COUNTIF(H$8:H249,"&gt;"&amp;G250)</f>
        <v>0</v>
      </c>
      <c r="S250">
        <v>243</v>
      </c>
    </row>
    <row r="251" spans="1:19" x14ac:dyDescent="0.3">
      <c r="A251">
        <v>100</v>
      </c>
      <c r="B251">
        <v>0.46122623371074556</v>
      </c>
      <c r="C251">
        <v>0.89309366130558188</v>
      </c>
      <c r="D251" s="4">
        <f>-LN(B251)/D$3</f>
        <v>1.0748147372017545</v>
      </c>
      <c r="E251" s="4">
        <f>1/F$4</f>
        <v>0.20833333333333334</v>
      </c>
      <c r="F251" s="8">
        <v>2</v>
      </c>
      <c r="G251" s="4">
        <v>70.115966761827707</v>
      </c>
      <c r="H251" s="4">
        <f>IF(G251&gt;MAX(I$8:I250),G251,MAX(I$8:I250))</f>
        <v>70.115966761827707</v>
      </c>
      <c r="I251" s="4">
        <f>+H251+E251</f>
        <v>70.324300095161036</v>
      </c>
      <c r="J251" s="4">
        <f>(H251-G251)*O251</f>
        <v>0</v>
      </c>
      <c r="K251" s="4">
        <f>(I251-H251)*O251</f>
        <v>0.2083333333333286</v>
      </c>
      <c r="L251">
        <f>_xlfn.RANK.EQ(I251,I$8:I$507,1)</f>
        <v>244</v>
      </c>
      <c r="M251">
        <f>IF(L251=A251,0,1)</f>
        <v>1</v>
      </c>
      <c r="N251">
        <f>IF(G251&lt;B$2,1,0)</f>
        <v>1</v>
      </c>
      <c r="O251">
        <f>IF(I251&lt;B$2,1,0)</f>
        <v>1</v>
      </c>
      <c r="P251">
        <v>244</v>
      </c>
      <c r="Q251" s="8">
        <f>COUNTIF(I$8:I250,"&lt;"&amp;G251)</f>
        <v>243</v>
      </c>
      <c r="R251" s="8">
        <f>COUNTIF(H$8:H250,"&gt;"&amp;G251)</f>
        <v>0</v>
      </c>
      <c r="S251">
        <v>244</v>
      </c>
    </row>
    <row r="252" spans="1:19" x14ac:dyDescent="0.3">
      <c r="A252">
        <v>435</v>
      </c>
      <c r="B252">
        <v>2.1668141727958008E-2</v>
      </c>
      <c r="C252">
        <v>0.27988525040437023</v>
      </c>
      <c r="D252" s="4">
        <f>-LN(B252)/F$3</f>
        <v>1.5966300918000096</v>
      </c>
      <c r="E252" s="4">
        <f>1/F$4</f>
        <v>0.20833333333333334</v>
      </c>
      <c r="F252" s="8">
        <v>3</v>
      </c>
      <c r="G252" s="4">
        <v>71.065058283717292</v>
      </c>
      <c r="H252" s="4">
        <f>IF(G252&gt;MAX(I$8:I251),G252,MAX(I$8:I251))</f>
        <v>71.065058283717292</v>
      </c>
      <c r="I252" s="4">
        <f>+H252+E252</f>
        <v>71.273391617050621</v>
      </c>
      <c r="J252" s="4">
        <f>(H252-G252)*O252</f>
        <v>0</v>
      </c>
      <c r="K252" s="4">
        <f>(I252-H252)*O252</f>
        <v>0.2083333333333286</v>
      </c>
      <c r="L252">
        <f>_xlfn.RANK.EQ(I252,I$8:I$507,1)</f>
        <v>245</v>
      </c>
      <c r="M252">
        <f>IF(L252=A252,0,1)</f>
        <v>1</v>
      </c>
      <c r="N252">
        <f>IF(G252&lt;B$2,1,0)</f>
        <v>1</v>
      </c>
      <c r="O252">
        <f>IF(I252&lt;B$2,1,0)</f>
        <v>1</v>
      </c>
      <c r="P252">
        <v>245</v>
      </c>
      <c r="Q252" s="8">
        <f>COUNTIF(I$8:I251,"&lt;"&amp;G252)</f>
        <v>244</v>
      </c>
      <c r="R252" s="8">
        <f>COUNTIF(H$8:H251,"&gt;"&amp;G252)</f>
        <v>0</v>
      </c>
      <c r="S252">
        <v>245</v>
      </c>
    </row>
    <row r="253" spans="1:19" x14ac:dyDescent="0.3">
      <c r="A253">
        <v>17</v>
      </c>
      <c r="B253">
        <v>0.22193060090945158</v>
      </c>
      <c r="C253">
        <v>0.34101382488479265</v>
      </c>
      <c r="D253" s="4">
        <f>-LN(B253)/B$3</f>
        <v>6.2724606437419554</v>
      </c>
      <c r="E253" s="4">
        <f>1/F$4</f>
        <v>0.20833333333333334</v>
      </c>
      <c r="F253" s="8">
        <v>1</v>
      </c>
      <c r="G253" s="4">
        <v>71.277448888485765</v>
      </c>
      <c r="H253" s="4">
        <f>IF(G253&gt;MAX(I$8:I252),G253,MAX(I$8:I252))</f>
        <v>71.277448888485765</v>
      </c>
      <c r="I253" s="4">
        <f>+H253+E253</f>
        <v>71.485782221819093</v>
      </c>
      <c r="J253" s="4">
        <f>(H253-G253)*O253</f>
        <v>0</v>
      </c>
      <c r="K253" s="4">
        <f>(I253-H253)*O253</f>
        <v>0.2083333333333286</v>
      </c>
      <c r="L253">
        <f>_xlfn.RANK.EQ(I253,I$8:I$507,1)</f>
        <v>246</v>
      </c>
      <c r="M253">
        <f>IF(L253=A253,0,1)</f>
        <v>1</v>
      </c>
      <c r="N253">
        <f>IF(G253&lt;B$2,1,0)</f>
        <v>1</v>
      </c>
      <c r="O253">
        <f>IF(I253&lt;B$2,1,0)</f>
        <v>1</v>
      </c>
      <c r="P253">
        <v>246</v>
      </c>
      <c r="Q253" s="8">
        <f>COUNTIF(I$8:I252,"&lt;"&amp;G253)</f>
        <v>245</v>
      </c>
      <c r="R253" s="8">
        <f>COUNTIF(H$8:H252,"&gt;"&amp;G253)</f>
        <v>0</v>
      </c>
      <c r="S253">
        <v>246</v>
      </c>
    </row>
    <row r="254" spans="1:19" x14ac:dyDescent="0.3">
      <c r="A254">
        <v>436</v>
      </c>
      <c r="B254">
        <v>5.1362651448103272E-2</v>
      </c>
      <c r="C254">
        <v>0.34385204626606036</v>
      </c>
      <c r="D254" s="4">
        <f>-LN(B254)/F$3</f>
        <v>1.237018331735241</v>
      </c>
      <c r="E254" s="4">
        <f>1/F$4</f>
        <v>0.20833333333333334</v>
      </c>
      <c r="F254" s="8">
        <v>3</v>
      </c>
      <c r="G254" s="4">
        <v>72.302076615452535</v>
      </c>
      <c r="H254" s="4">
        <f>IF(G254&gt;MAX(I$8:I253),G254,MAX(I$8:I253))</f>
        <v>72.302076615452535</v>
      </c>
      <c r="I254" s="4">
        <f>+H254+E254</f>
        <v>72.510409948785863</v>
      </c>
      <c r="J254" s="4">
        <f>(H254-G254)*O254</f>
        <v>0</v>
      </c>
      <c r="K254" s="4">
        <f>(I254-H254)*O254</f>
        <v>0.2083333333333286</v>
      </c>
      <c r="L254">
        <f>_xlfn.RANK.EQ(I254,I$8:I$507,1)</f>
        <v>247</v>
      </c>
      <c r="M254">
        <f>IF(L254=A254,0,1)</f>
        <v>1</v>
      </c>
      <c r="N254">
        <f>IF(G254&lt;B$2,1,0)</f>
        <v>1</v>
      </c>
      <c r="O254">
        <f>IF(I254&lt;B$2,1,0)</f>
        <v>1</v>
      </c>
      <c r="P254">
        <v>247</v>
      </c>
      <c r="Q254" s="8">
        <f>COUNTIF(I$8:I253,"&lt;"&amp;G254)</f>
        <v>246</v>
      </c>
      <c r="R254" s="8">
        <f>COUNTIF(H$8:H253,"&gt;"&amp;G254)</f>
        <v>0</v>
      </c>
      <c r="S254">
        <v>247</v>
      </c>
    </row>
    <row r="255" spans="1:19" x14ac:dyDescent="0.3">
      <c r="A255">
        <v>18</v>
      </c>
      <c r="B255">
        <v>0.75225074007385484</v>
      </c>
      <c r="C255">
        <v>0.17062898648030031</v>
      </c>
      <c r="D255" s="4">
        <f>-LN(B255)/B$3</f>
        <v>1.1861899152448656</v>
      </c>
      <c r="E255" s="4">
        <f>1/F$4</f>
        <v>0.20833333333333334</v>
      </c>
      <c r="F255" s="8">
        <v>1</v>
      </c>
      <c r="G255" s="4">
        <v>72.463638803730632</v>
      </c>
      <c r="H255" s="4">
        <f>IF(G255&gt;MAX(I$8:I254),G255,MAX(I$8:I254))</f>
        <v>72.510409948785863</v>
      </c>
      <c r="I255" s="4">
        <f>+H255+E255</f>
        <v>72.718743282119192</v>
      </c>
      <c r="J255" s="4">
        <f>(H255-G255)*O255</f>
        <v>4.67711450552315E-2</v>
      </c>
      <c r="K255" s="4">
        <f>(I255-H255)*O255</f>
        <v>0.2083333333333286</v>
      </c>
      <c r="L255">
        <f>_xlfn.RANK.EQ(I255,I$8:I$507,1)</f>
        <v>248</v>
      </c>
      <c r="M255">
        <f>IF(L255=A255,0,1)</f>
        <v>1</v>
      </c>
      <c r="N255">
        <f>IF(G255&lt;B$2,1,0)</f>
        <v>1</v>
      </c>
      <c r="O255">
        <f>IF(I255&lt;B$2,1,0)</f>
        <v>1</v>
      </c>
      <c r="P255">
        <v>248</v>
      </c>
      <c r="Q255" s="8">
        <f>COUNTIF(I$8:I254,"&lt;"&amp;G255)</f>
        <v>246</v>
      </c>
      <c r="R255" s="8">
        <f>COUNTIF(H$8:H254,"&gt;"&amp;G255)</f>
        <v>0</v>
      </c>
      <c r="S255">
        <v>248</v>
      </c>
    </row>
    <row r="256" spans="1:19" x14ac:dyDescent="0.3">
      <c r="A256">
        <v>19</v>
      </c>
      <c r="B256">
        <v>0.83056123538926363</v>
      </c>
      <c r="C256">
        <v>0.82592242194891197</v>
      </c>
      <c r="D256" s="4">
        <f>-LN(B256)/B$3</f>
        <v>0.77355674786284767</v>
      </c>
      <c r="E256" s="4">
        <f>1/F$4</f>
        <v>0.20833333333333334</v>
      </c>
      <c r="F256" s="8">
        <v>1</v>
      </c>
      <c r="G256" s="4">
        <v>73.237195551593473</v>
      </c>
      <c r="H256" s="4">
        <f>IF(G256&gt;MAX(I$8:I255),G256,MAX(I$8:I255))</f>
        <v>73.237195551593473</v>
      </c>
      <c r="I256" s="4">
        <f>+H256+E256</f>
        <v>73.445528884926802</v>
      </c>
      <c r="J256" s="4">
        <f>(H256-G256)*O256</f>
        <v>0</v>
      </c>
      <c r="K256" s="4">
        <f>(I256-H256)*O256</f>
        <v>0.2083333333333286</v>
      </c>
      <c r="L256">
        <f>_xlfn.RANK.EQ(I256,I$8:I$507,1)</f>
        <v>249</v>
      </c>
      <c r="M256">
        <f>IF(L256=A256,0,1)</f>
        <v>1</v>
      </c>
      <c r="N256">
        <f>IF(G256&lt;B$2,1,0)</f>
        <v>1</v>
      </c>
      <c r="O256">
        <f>IF(I256&lt;B$2,1,0)</f>
        <v>1</v>
      </c>
      <c r="P256">
        <v>249</v>
      </c>
      <c r="Q256" s="8">
        <f>COUNTIF(I$8:I255,"&lt;"&amp;G256)</f>
        <v>248</v>
      </c>
      <c r="R256" s="8">
        <f>COUNTIF(H$8:H255,"&gt;"&amp;G256)</f>
        <v>0</v>
      </c>
      <c r="S256">
        <v>249</v>
      </c>
    </row>
    <row r="257" spans="1:19" x14ac:dyDescent="0.3">
      <c r="A257">
        <v>437</v>
      </c>
      <c r="B257">
        <v>4.5838801232947785E-2</v>
      </c>
      <c r="C257">
        <v>0.10342722861415449</v>
      </c>
      <c r="D257" s="4">
        <f>-LN(B257)/F$3</f>
        <v>1.2844268158463765</v>
      </c>
      <c r="E257" s="4">
        <f>1/F$4</f>
        <v>0.20833333333333334</v>
      </c>
      <c r="F257" s="8">
        <v>3</v>
      </c>
      <c r="G257" s="4">
        <v>73.586503431298908</v>
      </c>
      <c r="H257" s="4">
        <f>IF(G257&gt;MAX(I$8:I256),G257,MAX(I$8:I256))</f>
        <v>73.586503431298908</v>
      </c>
      <c r="I257" s="4">
        <f>+H257+E257</f>
        <v>73.794836764632237</v>
      </c>
      <c r="J257" s="4">
        <f>(H257-G257)*O257</f>
        <v>0</v>
      </c>
      <c r="K257" s="4">
        <f>(I257-H257)*O257</f>
        <v>0.2083333333333286</v>
      </c>
      <c r="L257">
        <f>_xlfn.RANK.EQ(I257,I$8:I$507,1)</f>
        <v>250</v>
      </c>
      <c r="M257">
        <f>IF(L257=A257,0,1)</f>
        <v>1</v>
      </c>
      <c r="N257">
        <f>IF(G257&lt;B$2,1,0)</f>
        <v>1</v>
      </c>
      <c r="O257">
        <f>IF(I257&lt;B$2,1,0)</f>
        <v>1</v>
      </c>
      <c r="P257">
        <v>250</v>
      </c>
      <c r="Q257" s="8">
        <f>COUNTIF(I$8:I256,"&lt;"&amp;G257)</f>
        <v>249</v>
      </c>
      <c r="R257" s="8">
        <f>COUNTIF(H$8:H256,"&gt;"&amp;G257)</f>
        <v>0</v>
      </c>
      <c r="S257">
        <v>250</v>
      </c>
    </row>
    <row r="258" spans="1:19" x14ac:dyDescent="0.3">
      <c r="A258">
        <v>438</v>
      </c>
      <c r="B258">
        <v>0.41486861781670581</v>
      </c>
      <c r="C258">
        <v>0.52827539902951137</v>
      </c>
      <c r="D258" s="4">
        <f>-LN(B258)/F$3</f>
        <v>0.36658058018700018</v>
      </c>
      <c r="E258" s="4">
        <f>1/F$4</f>
        <v>0.20833333333333334</v>
      </c>
      <c r="F258" s="8">
        <v>3</v>
      </c>
      <c r="G258" s="4">
        <v>73.953084011485913</v>
      </c>
      <c r="H258" s="4">
        <f>IF(G258&gt;MAX(I$8:I257),G258,MAX(I$8:I257))</f>
        <v>73.953084011485913</v>
      </c>
      <c r="I258" s="4">
        <f>+H258+E258</f>
        <v>74.161417344819242</v>
      </c>
      <c r="J258" s="4">
        <f>(H258-G258)*O258</f>
        <v>0</v>
      </c>
      <c r="K258" s="4">
        <f>(I258-H258)*O258</f>
        <v>0.2083333333333286</v>
      </c>
      <c r="L258">
        <f>_xlfn.RANK.EQ(I258,I$8:I$507,1)</f>
        <v>251</v>
      </c>
      <c r="M258">
        <f>IF(L258=A258,0,1)</f>
        <v>1</v>
      </c>
      <c r="N258">
        <f>IF(G258&lt;B$2,1,0)</f>
        <v>1</v>
      </c>
      <c r="O258">
        <f>IF(I258&lt;B$2,1,0)</f>
        <v>1</v>
      </c>
      <c r="P258">
        <v>251</v>
      </c>
      <c r="Q258" s="8">
        <f>COUNTIF(I$8:I257,"&lt;"&amp;G258)</f>
        <v>250</v>
      </c>
      <c r="R258" s="8">
        <f>COUNTIF(H$8:H257,"&gt;"&amp;G258)</f>
        <v>0</v>
      </c>
      <c r="S258">
        <v>251</v>
      </c>
    </row>
    <row r="259" spans="1:19" x14ac:dyDescent="0.3">
      <c r="A259">
        <v>439</v>
      </c>
      <c r="B259">
        <v>0.94155705435346537</v>
      </c>
      <c r="C259">
        <v>0.96877956480605487</v>
      </c>
      <c r="D259" s="4">
        <f>-LN(B259)/F$3</f>
        <v>2.5091805542289208E-2</v>
      </c>
      <c r="E259" s="4">
        <f>1/F$4</f>
        <v>0.20833333333333334</v>
      </c>
      <c r="F259" s="8">
        <v>3</v>
      </c>
      <c r="G259" s="4">
        <v>73.978175817028202</v>
      </c>
      <c r="H259" s="4">
        <f>IF(G259&gt;MAX(I$8:I258),G259,MAX(I$8:I258))</f>
        <v>74.161417344819242</v>
      </c>
      <c r="I259" s="4">
        <f>+H259+E259</f>
        <v>74.36975067815257</v>
      </c>
      <c r="J259" s="4">
        <f>(H259-G259)*O259</f>
        <v>0.18324152779103997</v>
      </c>
      <c r="K259" s="4">
        <f>(I259-H259)*O259</f>
        <v>0.2083333333333286</v>
      </c>
      <c r="L259">
        <f>_xlfn.RANK.EQ(I259,I$8:I$507,1)</f>
        <v>252</v>
      </c>
      <c r="M259">
        <f>IF(L259=A259,0,1)</f>
        <v>1</v>
      </c>
      <c r="N259">
        <f>IF(G259&lt;B$2,1,0)</f>
        <v>1</v>
      </c>
      <c r="O259">
        <f>IF(I259&lt;B$2,1,0)</f>
        <v>1</v>
      </c>
      <c r="P259">
        <v>252</v>
      </c>
      <c r="Q259" s="8">
        <f>COUNTIF(I$8:I258,"&lt;"&amp;G259)</f>
        <v>250</v>
      </c>
      <c r="R259" s="8">
        <f>COUNTIF(H$8:H258,"&gt;"&amp;G259)</f>
        <v>0</v>
      </c>
      <c r="S259">
        <v>252</v>
      </c>
    </row>
    <row r="260" spans="1:19" x14ac:dyDescent="0.3">
      <c r="A260">
        <v>440</v>
      </c>
      <c r="B260">
        <v>0.88760032959990232</v>
      </c>
      <c r="C260">
        <v>0.52534562211981561</v>
      </c>
      <c r="D260" s="4">
        <f>-LN(B260)/F$3</f>
        <v>4.9680715243931854E-2</v>
      </c>
      <c r="E260" s="4">
        <f>1/F$4</f>
        <v>0.20833333333333334</v>
      </c>
      <c r="F260" s="8">
        <v>3</v>
      </c>
      <c r="G260" s="4">
        <v>74.027856532272139</v>
      </c>
      <c r="H260" s="4">
        <f>IF(G260&gt;MAX(I$8:I259),G260,MAX(I$8:I259))</f>
        <v>74.36975067815257</v>
      </c>
      <c r="I260" s="4">
        <f>+H260+E260</f>
        <v>74.578084011485899</v>
      </c>
      <c r="J260" s="4">
        <f>(H260-G260)*O260</f>
        <v>0.34189414588043121</v>
      </c>
      <c r="K260" s="4">
        <f>(I260-H260)*O260</f>
        <v>0.2083333333333286</v>
      </c>
      <c r="L260">
        <f>_xlfn.RANK.EQ(I260,I$8:I$507,1)</f>
        <v>253</v>
      </c>
      <c r="M260">
        <f>IF(L260=A260,0,1)</f>
        <v>1</v>
      </c>
      <c r="N260">
        <f>IF(G260&lt;B$2,1,0)</f>
        <v>1</v>
      </c>
      <c r="O260">
        <f>IF(I260&lt;B$2,1,0)</f>
        <v>1</v>
      </c>
      <c r="P260">
        <v>253</v>
      </c>
      <c r="Q260" s="8">
        <f>COUNTIF(I$8:I259,"&lt;"&amp;G260)</f>
        <v>250</v>
      </c>
      <c r="R260" s="8">
        <f>COUNTIF(H$8:H259,"&gt;"&amp;G260)</f>
        <v>1</v>
      </c>
      <c r="S260">
        <v>253</v>
      </c>
    </row>
    <row r="261" spans="1:19" x14ac:dyDescent="0.3">
      <c r="A261">
        <v>441</v>
      </c>
      <c r="B261">
        <v>0.68950468459120462</v>
      </c>
      <c r="C261">
        <v>0.65254676961577196</v>
      </c>
      <c r="D261" s="4">
        <f>-LN(B261)/F$3</f>
        <v>0.15490907816080102</v>
      </c>
      <c r="E261" s="4">
        <f>1/F$4</f>
        <v>0.20833333333333334</v>
      </c>
      <c r="F261" s="8">
        <v>3</v>
      </c>
      <c r="G261" s="4">
        <v>74.182765610432938</v>
      </c>
      <c r="H261" s="4">
        <f>IF(G261&gt;MAX(I$8:I260),G261,MAX(I$8:I260))</f>
        <v>74.578084011485899</v>
      </c>
      <c r="I261" s="4">
        <f>+H261+E261</f>
        <v>74.786417344819228</v>
      </c>
      <c r="J261" s="4">
        <f>(H261-G261)*O261</f>
        <v>0.39531840105296112</v>
      </c>
      <c r="K261" s="4">
        <f>(I261-H261)*O261</f>
        <v>0.2083333333333286</v>
      </c>
      <c r="L261">
        <f>_xlfn.RANK.EQ(I261,I$8:I$507,1)</f>
        <v>254</v>
      </c>
      <c r="M261">
        <f>IF(L261=A261,0,1)</f>
        <v>1</v>
      </c>
      <c r="N261">
        <f>IF(G261&lt;B$2,1,0)</f>
        <v>1</v>
      </c>
      <c r="O261">
        <f>IF(I261&lt;B$2,1,0)</f>
        <v>1</v>
      </c>
      <c r="P261">
        <v>254</v>
      </c>
      <c r="Q261" s="8">
        <f>COUNTIF(I$8:I260,"&lt;"&amp;G261)</f>
        <v>251</v>
      </c>
      <c r="R261" s="8">
        <f>COUNTIF(H$8:H260,"&gt;"&amp;G261)</f>
        <v>1</v>
      </c>
      <c r="S261">
        <v>254</v>
      </c>
    </row>
    <row r="262" spans="1:19" x14ac:dyDescent="0.3">
      <c r="A262">
        <v>442</v>
      </c>
      <c r="B262">
        <v>0.20880764183477279</v>
      </c>
      <c r="C262">
        <v>8.6489455854976041E-2</v>
      </c>
      <c r="D262" s="4">
        <f>-LN(B262)/F$3</f>
        <v>0.6526424270074308</v>
      </c>
      <c r="E262" s="4">
        <f>1/F$4</f>
        <v>0.20833333333333334</v>
      </c>
      <c r="F262" s="8">
        <v>3</v>
      </c>
      <c r="G262" s="4">
        <v>74.835408037440374</v>
      </c>
      <c r="H262" s="4">
        <f>IF(G262&gt;MAX(I$8:I261),G262,MAX(I$8:I261))</f>
        <v>74.835408037440374</v>
      </c>
      <c r="I262" s="4">
        <f>+H262+E262</f>
        <v>75.043741370773702</v>
      </c>
      <c r="J262" s="4">
        <f>(H262-G262)*O262</f>
        <v>0</v>
      </c>
      <c r="K262" s="4">
        <f>(I262-H262)*O262</f>
        <v>0.2083333333333286</v>
      </c>
      <c r="L262">
        <f>_xlfn.RANK.EQ(I262,I$8:I$507,1)</f>
        <v>255</v>
      </c>
      <c r="M262">
        <f>IF(L262=A262,0,1)</f>
        <v>1</v>
      </c>
      <c r="N262">
        <f>IF(G262&lt;B$2,1,0)</f>
        <v>1</v>
      </c>
      <c r="O262">
        <f>IF(I262&lt;B$2,1,0)</f>
        <v>1</v>
      </c>
      <c r="P262">
        <v>255</v>
      </c>
      <c r="Q262" s="8">
        <f>COUNTIF(I$8:I261,"&lt;"&amp;G262)</f>
        <v>254</v>
      </c>
      <c r="R262" s="8">
        <f>COUNTIF(H$8:H261,"&gt;"&amp;G262)</f>
        <v>0</v>
      </c>
      <c r="S262">
        <v>255</v>
      </c>
    </row>
    <row r="263" spans="1:19" x14ac:dyDescent="0.3">
      <c r="A263">
        <v>443</v>
      </c>
      <c r="B263">
        <v>0.84002197332682271</v>
      </c>
      <c r="C263">
        <v>0.21829889828180793</v>
      </c>
      <c r="D263" s="4">
        <f>-LN(B263)/F$3</f>
        <v>7.2636345318543002E-2</v>
      </c>
      <c r="E263" s="4">
        <f>1/F$4</f>
        <v>0.20833333333333334</v>
      </c>
      <c r="F263" s="8">
        <v>3</v>
      </c>
      <c r="G263" s="4">
        <v>74.908044382758916</v>
      </c>
      <c r="H263" s="4">
        <f>IF(G263&gt;MAX(I$8:I262),G263,MAX(I$8:I262))</f>
        <v>75.043741370773702</v>
      </c>
      <c r="I263" s="4">
        <f>+H263+E263</f>
        <v>75.252074704107031</v>
      </c>
      <c r="J263" s="4">
        <f>(H263-G263)*O263</f>
        <v>0.1356969880147858</v>
      </c>
      <c r="K263" s="4">
        <f>(I263-H263)*O263</f>
        <v>0.2083333333333286</v>
      </c>
      <c r="L263">
        <f>_xlfn.RANK.EQ(I263,I$8:I$507,1)</f>
        <v>256</v>
      </c>
      <c r="M263">
        <f>IF(L263=A263,0,1)</f>
        <v>1</v>
      </c>
      <c r="N263">
        <f>IF(G263&lt;B$2,1,0)</f>
        <v>1</v>
      </c>
      <c r="O263">
        <f>IF(I263&lt;B$2,1,0)</f>
        <v>1</v>
      </c>
      <c r="P263">
        <v>256</v>
      </c>
      <c r="Q263" s="8">
        <f>COUNTIF(I$8:I262,"&lt;"&amp;G263)</f>
        <v>254</v>
      </c>
      <c r="R263" s="8">
        <f>COUNTIF(H$8:H262,"&gt;"&amp;G263)</f>
        <v>0</v>
      </c>
      <c r="S263">
        <v>256</v>
      </c>
    </row>
    <row r="264" spans="1:19" x14ac:dyDescent="0.3">
      <c r="A264">
        <v>444</v>
      </c>
      <c r="B264">
        <v>0.98574785607470927</v>
      </c>
      <c r="C264">
        <v>0.38080996124149297</v>
      </c>
      <c r="D264" s="4">
        <f>-LN(B264)/F$3</f>
        <v>5.9811171435983383E-3</v>
      </c>
      <c r="E264" s="4">
        <f>1/F$4</f>
        <v>0.20833333333333334</v>
      </c>
      <c r="F264" s="8">
        <v>3</v>
      </c>
      <c r="G264" s="4">
        <v>74.914025499902522</v>
      </c>
      <c r="H264" s="4">
        <f>IF(G264&gt;MAX(I$8:I263),G264,MAX(I$8:I263))</f>
        <v>75.252074704107031</v>
      </c>
      <c r="I264" s="4">
        <f>+H264+E264</f>
        <v>75.460408037440359</v>
      </c>
      <c r="J264" s="4">
        <f>(H264-G264)*O264</f>
        <v>0.33804920420450912</v>
      </c>
      <c r="K264" s="4">
        <f>(I264-H264)*O264</f>
        <v>0.2083333333333286</v>
      </c>
      <c r="L264">
        <f>_xlfn.RANK.EQ(I264,I$8:I$507,1)</f>
        <v>257</v>
      </c>
      <c r="M264">
        <f>IF(L264=A264,0,1)</f>
        <v>1</v>
      </c>
      <c r="N264">
        <f>IF(G264&lt;B$2,1,0)</f>
        <v>1</v>
      </c>
      <c r="O264">
        <f>IF(I264&lt;B$2,1,0)</f>
        <v>1</v>
      </c>
      <c r="P264">
        <v>257</v>
      </c>
      <c r="Q264" s="8">
        <f>COUNTIF(I$8:I263,"&lt;"&amp;G264)</f>
        <v>254</v>
      </c>
      <c r="R264" s="8">
        <f>COUNTIF(H$8:H263,"&gt;"&amp;G264)</f>
        <v>1</v>
      </c>
      <c r="S264">
        <v>257</v>
      </c>
    </row>
    <row r="265" spans="1:19" x14ac:dyDescent="0.3">
      <c r="A265">
        <v>101</v>
      </c>
      <c r="B265">
        <v>2.5177770317697683E-2</v>
      </c>
      <c r="C265">
        <v>0.8333384197515793</v>
      </c>
      <c r="D265" s="4">
        <f>-LN(B265)/D$3</f>
        <v>5.1136025055843097</v>
      </c>
      <c r="E265" s="4">
        <f>1/F$4</f>
        <v>0.20833333333333334</v>
      </c>
      <c r="F265" s="8">
        <v>2</v>
      </c>
      <c r="G265" s="4">
        <v>75.229569267412018</v>
      </c>
      <c r="H265" s="4">
        <f>IF(G265&gt;MAX(I$8:I264),G265,MAX(I$8:I264))</f>
        <v>75.460408037440359</v>
      </c>
      <c r="I265" s="4">
        <f>+H265+E265</f>
        <v>75.668741370773688</v>
      </c>
      <c r="J265" s="4">
        <f>(H265-G265)*O265</f>
        <v>0.23083877002834186</v>
      </c>
      <c r="K265" s="4">
        <f>(I265-H265)*O265</f>
        <v>0.2083333333333286</v>
      </c>
      <c r="L265">
        <f>_xlfn.RANK.EQ(I265,I$8:I$507,1)</f>
        <v>258</v>
      </c>
      <c r="M265">
        <f>IF(L265=A265,0,1)</f>
        <v>1</v>
      </c>
      <c r="N265">
        <f>IF(G265&lt;B$2,1,0)</f>
        <v>1</v>
      </c>
      <c r="O265">
        <f>IF(I265&lt;B$2,1,0)</f>
        <v>1</v>
      </c>
      <c r="P265">
        <v>258</v>
      </c>
      <c r="Q265" s="8">
        <f>COUNTIF(I$8:I264,"&lt;"&amp;G265)</f>
        <v>255</v>
      </c>
      <c r="R265" s="8">
        <f>COUNTIF(H$8:H264,"&gt;"&amp;G265)</f>
        <v>1</v>
      </c>
      <c r="S265">
        <v>258</v>
      </c>
    </row>
    <row r="266" spans="1:19" x14ac:dyDescent="0.3">
      <c r="A266">
        <v>445</v>
      </c>
      <c r="B266">
        <v>0.10974456007568591</v>
      </c>
      <c r="C266">
        <v>0.14304025391399883</v>
      </c>
      <c r="D266" s="4">
        <f>-LN(B266)/F$3</f>
        <v>0.92066658115161371</v>
      </c>
      <c r="E266" s="4">
        <f>1/F$4</f>
        <v>0.20833333333333334</v>
      </c>
      <c r="F266" s="8">
        <v>3</v>
      </c>
      <c r="G266" s="4">
        <v>75.834692081054129</v>
      </c>
      <c r="H266" s="4">
        <f>IF(G266&gt;MAX(I$8:I265),G266,MAX(I$8:I265))</f>
        <v>75.834692081054129</v>
      </c>
      <c r="I266" s="4">
        <f>+H266+E266</f>
        <v>76.043025414387458</v>
      </c>
      <c r="J266" s="4">
        <f>(H266-G266)*O266</f>
        <v>0</v>
      </c>
      <c r="K266" s="4">
        <f>(I266-H266)*O266</f>
        <v>0.2083333333333286</v>
      </c>
      <c r="L266">
        <f>_xlfn.RANK.EQ(I266,I$8:I$507,1)</f>
        <v>259</v>
      </c>
      <c r="M266">
        <f>IF(L266=A266,0,1)</f>
        <v>1</v>
      </c>
      <c r="N266">
        <f>IF(G266&lt;B$2,1,0)</f>
        <v>1</v>
      </c>
      <c r="O266">
        <f>IF(I266&lt;B$2,1,0)</f>
        <v>1</v>
      </c>
      <c r="P266">
        <v>259</v>
      </c>
      <c r="Q266" s="8">
        <f>COUNTIF(I$8:I265,"&lt;"&amp;G266)</f>
        <v>258</v>
      </c>
      <c r="R266" s="8">
        <f>COUNTIF(H$8:H265,"&gt;"&amp;G266)</f>
        <v>0</v>
      </c>
      <c r="S266">
        <v>259</v>
      </c>
    </row>
    <row r="267" spans="1:19" x14ac:dyDescent="0.3">
      <c r="A267">
        <v>446</v>
      </c>
      <c r="B267">
        <v>0.51652577288125245</v>
      </c>
      <c r="C267">
        <v>0.83697012237922297</v>
      </c>
      <c r="D267" s="4">
        <f>-LN(B267)/F$3</f>
        <v>0.27526253857287847</v>
      </c>
      <c r="E267" s="4">
        <f>1/F$4</f>
        <v>0.20833333333333334</v>
      </c>
      <c r="F267" s="8">
        <v>3</v>
      </c>
      <c r="G267" s="4">
        <v>76.109954619627004</v>
      </c>
      <c r="H267" s="4">
        <f>IF(G267&gt;MAX(I$8:I266),G267,MAX(I$8:I266))</f>
        <v>76.109954619627004</v>
      </c>
      <c r="I267" s="4">
        <f>+H267+E267</f>
        <v>76.318287952960333</v>
      </c>
      <c r="J267" s="4">
        <f>(H267-G267)*O267</f>
        <v>0</v>
      </c>
      <c r="K267" s="4">
        <f>(I267-H267)*O267</f>
        <v>0.2083333333333286</v>
      </c>
      <c r="L267">
        <f>_xlfn.RANK.EQ(I267,I$8:I$507,1)</f>
        <v>260</v>
      </c>
      <c r="M267">
        <f>IF(L267=A267,0,1)</f>
        <v>1</v>
      </c>
      <c r="N267">
        <f>IF(G267&lt;B$2,1,0)</f>
        <v>1</v>
      </c>
      <c r="O267">
        <f>IF(I267&lt;B$2,1,0)</f>
        <v>1</v>
      </c>
      <c r="P267">
        <v>260</v>
      </c>
      <c r="Q267" s="8">
        <f>COUNTIF(I$8:I266,"&lt;"&amp;G267)</f>
        <v>259</v>
      </c>
      <c r="R267" s="8">
        <f>COUNTIF(H$8:H266,"&gt;"&amp;G267)</f>
        <v>0</v>
      </c>
      <c r="S267">
        <v>260</v>
      </c>
    </row>
    <row r="268" spans="1:19" x14ac:dyDescent="0.3">
      <c r="A268">
        <v>447</v>
      </c>
      <c r="B268">
        <v>7.2542497024445332E-2</v>
      </c>
      <c r="C268">
        <v>0.12332529679250466</v>
      </c>
      <c r="D268" s="4">
        <f>-LN(B268)/F$3</f>
        <v>1.0931594679146626</v>
      </c>
      <c r="E268" s="4">
        <f>1/F$4</f>
        <v>0.20833333333333334</v>
      </c>
      <c r="F268" s="8">
        <v>3</v>
      </c>
      <c r="G268" s="4">
        <v>77.203114087541664</v>
      </c>
      <c r="H268" s="4">
        <f>IF(G268&gt;MAX(I$8:I267),G268,MAX(I$8:I267))</f>
        <v>77.203114087541664</v>
      </c>
      <c r="I268" s="4">
        <f>+H268+E268</f>
        <v>77.411447420874993</v>
      </c>
      <c r="J268" s="4">
        <f>(H268-G268)*O268</f>
        <v>0</v>
      </c>
      <c r="K268" s="4">
        <f>(I268-H268)*O268</f>
        <v>0.2083333333333286</v>
      </c>
      <c r="L268">
        <f>_xlfn.RANK.EQ(I268,I$8:I$507,1)</f>
        <v>261</v>
      </c>
      <c r="M268">
        <f>IF(L268=A268,0,1)</f>
        <v>1</v>
      </c>
      <c r="N268">
        <f>IF(G268&lt;B$2,1,0)</f>
        <v>1</v>
      </c>
      <c r="O268">
        <f>IF(I268&lt;B$2,1,0)</f>
        <v>1</v>
      </c>
      <c r="P268">
        <v>261</v>
      </c>
      <c r="Q268" s="8">
        <f>COUNTIF(I$8:I267,"&lt;"&amp;G268)</f>
        <v>260</v>
      </c>
      <c r="R268" s="8">
        <f>COUNTIF(H$8:H267,"&gt;"&amp;G268)</f>
        <v>0</v>
      </c>
      <c r="S268">
        <v>261</v>
      </c>
    </row>
    <row r="269" spans="1:19" x14ac:dyDescent="0.3">
      <c r="A269">
        <v>448</v>
      </c>
      <c r="B269">
        <v>0.23722037415692618</v>
      </c>
      <c r="C269">
        <v>0.72975859859004488</v>
      </c>
      <c r="D269" s="4">
        <f>-LN(B269)/F$3</f>
        <v>0.59948571713548504</v>
      </c>
      <c r="E269" s="4">
        <f>1/F$4</f>
        <v>0.20833333333333334</v>
      </c>
      <c r="F269" s="8">
        <v>3</v>
      </c>
      <c r="G269" s="4">
        <v>77.802599804677143</v>
      </c>
      <c r="H269" s="4">
        <f>IF(G269&gt;MAX(I$8:I268),G269,MAX(I$8:I268))</f>
        <v>77.802599804677143</v>
      </c>
      <c r="I269" s="4">
        <f>+H269+E269</f>
        <v>78.010933138010472</v>
      </c>
      <c r="J269" s="4">
        <f>(H269-G269)*O269</f>
        <v>0</v>
      </c>
      <c r="K269" s="4">
        <f>(I269-H269)*O269</f>
        <v>0.2083333333333286</v>
      </c>
      <c r="L269">
        <f>_xlfn.RANK.EQ(I269,I$8:I$507,1)</f>
        <v>262</v>
      </c>
      <c r="M269">
        <f>IF(L269=A269,0,1)</f>
        <v>1</v>
      </c>
      <c r="N269">
        <f>IF(G269&lt;B$2,1,0)</f>
        <v>1</v>
      </c>
      <c r="O269">
        <f>IF(I269&lt;B$2,1,0)</f>
        <v>1</v>
      </c>
      <c r="P269">
        <v>262</v>
      </c>
      <c r="Q269" s="8">
        <f>COUNTIF(I$8:I268,"&lt;"&amp;G269)</f>
        <v>261</v>
      </c>
      <c r="R269" s="8">
        <f>COUNTIF(H$8:H268,"&gt;"&amp;G269)</f>
        <v>0</v>
      </c>
      <c r="S269">
        <v>262</v>
      </c>
    </row>
    <row r="270" spans="1:19" x14ac:dyDescent="0.3">
      <c r="A270">
        <v>102</v>
      </c>
      <c r="B270">
        <v>0.15472884304330575</v>
      </c>
      <c r="C270">
        <v>0.66692098757896667</v>
      </c>
      <c r="D270" s="4">
        <f>-LN(B270)/D$3</f>
        <v>2.5917792969029931</v>
      </c>
      <c r="E270" s="4">
        <f>1/F$4</f>
        <v>0.20833333333333334</v>
      </c>
      <c r="F270" s="8">
        <v>2</v>
      </c>
      <c r="G270" s="4">
        <v>77.821348564315016</v>
      </c>
      <c r="H270" s="4">
        <f>IF(G270&gt;MAX(I$8:I269),G270,MAX(I$8:I269))</f>
        <v>78.010933138010472</v>
      </c>
      <c r="I270" s="4">
        <f>+H270+E270</f>
        <v>78.219266471343801</v>
      </c>
      <c r="J270" s="4">
        <f>(H270-G270)*O270</f>
        <v>0.18958457369545556</v>
      </c>
      <c r="K270" s="4">
        <f>(I270-H270)*O270</f>
        <v>0.2083333333333286</v>
      </c>
      <c r="L270">
        <f>_xlfn.RANK.EQ(I270,I$8:I$507,1)</f>
        <v>263</v>
      </c>
      <c r="M270">
        <f>IF(L270=A270,0,1)</f>
        <v>1</v>
      </c>
      <c r="N270">
        <f>IF(G270&lt;B$2,1,0)</f>
        <v>1</v>
      </c>
      <c r="O270">
        <f>IF(I270&lt;B$2,1,0)</f>
        <v>1</v>
      </c>
      <c r="P270">
        <v>263</v>
      </c>
      <c r="Q270" s="8">
        <f>COUNTIF(I$8:I269,"&lt;"&amp;G270)</f>
        <v>261</v>
      </c>
      <c r="R270" s="8">
        <f>COUNTIF(H$8:H269,"&gt;"&amp;G270)</f>
        <v>0</v>
      </c>
      <c r="S270">
        <v>263</v>
      </c>
    </row>
    <row r="271" spans="1:19" x14ac:dyDescent="0.3">
      <c r="A271">
        <v>103</v>
      </c>
      <c r="B271">
        <v>0.77404095583971677</v>
      </c>
      <c r="C271">
        <v>0.18485061189611499</v>
      </c>
      <c r="D271" s="4">
        <f>-LN(B271)/D$3</f>
        <v>0.35573679482046666</v>
      </c>
      <c r="E271" s="4">
        <f>1/F$4</f>
        <v>0.20833333333333334</v>
      </c>
      <c r="F271" s="8">
        <v>2</v>
      </c>
      <c r="G271" s="4">
        <v>78.177085359135489</v>
      </c>
      <c r="H271" s="4">
        <f>IF(G271&gt;MAX(I$8:I270),G271,MAX(I$8:I270))</f>
        <v>78.219266471343801</v>
      </c>
      <c r="I271" s="4">
        <f>+H271+E271</f>
        <v>78.427599804677129</v>
      </c>
      <c r="J271" s="4">
        <f>(H271-G271)*O271</f>
        <v>4.2181112208311333E-2</v>
      </c>
      <c r="K271" s="4">
        <f>(I271-H271)*O271</f>
        <v>0.2083333333333286</v>
      </c>
      <c r="L271">
        <f>_xlfn.RANK.EQ(I271,I$8:I$507,1)</f>
        <v>264</v>
      </c>
      <c r="M271">
        <f>IF(L271=A271,0,1)</f>
        <v>1</v>
      </c>
      <c r="N271">
        <f>IF(G271&lt;B$2,1,0)</f>
        <v>1</v>
      </c>
      <c r="O271">
        <f>IF(I271&lt;B$2,1,0)</f>
        <v>1</v>
      </c>
      <c r="P271">
        <v>264</v>
      </c>
      <c r="Q271" s="8">
        <f>COUNTIF(I$8:I270,"&lt;"&amp;G271)</f>
        <v>262</v>
      </c>
      <c r="R271" s="8">
        <f>COUNTIF(H$8:H270,"&gt;"&amp;G271)</f>
        <v>0</v>
      </c>
      <c r="S271">
        <v>264</v>
      </c>
    </row>
    <row r="272" spans="1:19" x14ac:dyDescent="0.3">
      <c r="A272">
        <v>104</v>
      </c>
      <c r="B272">
        <v>0.97595141453291423</v>
      </c>
      <c r="C272">
        <v>0.12909329508346812</v>
      </c>
      <c r="D272" s="4">
        <f>-LN(B272)/D$3</f>
        <v>3.3808991666396761E-2</v>
      </c>
      <c r="E272" s="4">
        <f>1/F$4</f>
        <v>0.20833333333333334</v>
      </c>
      <c r="F272" s="8">
        <v>2</v>
      </c>
      <c r="G272" s="4">
        <v>78.21089435080188</v>
      </c>
      <c r="H272" s="4">
        <f>IF(G272&gt;MAX(I$8:I271),G272,MAX(I$8:I271))</f>
        <v>78.427599804677129</v>
      </c>
      <c r="I272" s="4">
        <f>+H272+E272</f>
        <v>78.635933138010458</v>
      </c>
      <c r="J272" s="4">
        <f>(H272-G272)*O272</f>
        <v>0.21670545387524953</v>
      </c>
      <c r="K272" s="4">
        <f>(I272-H272)*O272</f>
        <v>0.2083333333333286</v>
      </c>
      <c r="L272">
        <f>_xlfn.RANK.EQ(I272,I$8:I$507,1)</f>
        <v>265</v>
      </c>
      <c r="M272">
        <f>IF(L272=A272,0,1)</f>
        <v>1</v>
      </c>
      <c r="N272">
        <f>IF(G272&lt;B$2,1,0)</f>
        <v>1</v>
      </c>
      <c r="O272">
        <f>IF(I272&lt;B$2,1,0)</f>
        <v>1</v>
      </c>
      <c r="P272">
        <v>265</v>
      </c>
      <c r="Q272" s="8">
        <f>COUNTIF(I$8:I271,"&lt;"&amp;G272)</f>
        <v>262</v>
      </c>
      <c r="R272" s="8">
        <f>COUNTIF(H$8:H271,"&gt;"&amp;G272)</f>
        <v>1</v>
      </c>
      <c r="S272">
        <v>265</v>
      </c>
    </row>
    <row r="273" spans="1:19" x14ac:dyDescent="0.3">
      <c r="A273">
        <v>449</v>
      </c>
      <c r="B273">
        <v>0.26007873775444806</v>
      </c>
      <c r="C273">
        <v>0.30430005798516802</v>
      </c>
      <c r="D273" s="4">
        <f>-LN(B273)/F$3</f>
        <v>0.56115452345646943</v>
      </c>
      <c r="E273" s="4">
        <f>1/F$4</f>
        <v>0.20833333333333334</v>
      </c>
      <c r="F273" s="8">
        <v>3</v>
      </c>
      <c r="G273" s="4">
        <v>78.363754328133609</v>
      </c>
      <c r="H273" s="4">
        <f>IF(G273&gt;MAX(I$8:I272),G273,MAX(I$8:I272))</f>
        <v>78.635933138010458</v>
      </c>
      <c r="I273" s="4">
        <f>+H273+E273</f>
        <v>78.844266471343786</v>
      </c>
      <c r="J273" s="4">
        <f>(H273-G273)*O273</f>
        <v>0.2721788098768485</v>
      </c>
      <c r="K273" s="4">
        <f>(I273-H273)*O273</f>
        <v>0.2083333333333286</v>
      </c>
      <c r="L273">
        <f>_xlfn.RANK.EQ(I273,I$8:I$507,1)</f>
        <v>266</v>
      </c>
      <c r="M273">
        <f>IF(L273=A273,0,1)</f>
        <v>1</v>
      </c>
      <c r="N273">
        <f>IF(G273&lt;B$2,1,0)</f>
        <v>1</v>
      </c>
      <c r="O273">
        <f>IF(I273&lt;B$2,1,0)</f>
        <v>1</v>
      </c>
      <c r="P273">
        <v>266</v>
      </c>
      <c r="Q273" s="8">
        <f>COUNTIF(I$8:I272,"&lt;"&amp;G273)</f>
        <v>263</v>
      </c>
      <c r="R273" s="8">
        <f>COUNTIF(H$8:H272,"&gt;"&amp;G273)</f>
        <v>1</v>
      </c>
      <c r="S273">
        <v>266</v>
      </c>
    </row>
    <row r="274" spans="1:19" x14ac:dyDescent="0.3">
      <c r="A274">
        <v>450</v>
      </c>
      <c r="B274">
        <v>9.5492416150395221E-2</v>
      </c>
      <c r="C274">
        <v>0.52754295480208746</v>
      </c>
      <c r="D274" s="4">
        <f>-LN(B274)/F$3</f>
        <v>0.97862851945270912</v>
      </c>
      <c r="E274" s="4">
        <f>1/F$4</f>
        <v>0.20833333333333334</v>
      </c>
      <c r="F274" s="8">
        <v>3</v>
      </c>
      <c r="G274" s="4">
        <v>79.342382847586322</v>
      </c>
      <c r="H274" s="4">
        <f>IF(G274&gt;MAX(I$8:I273),G274,MAX(I$8:I273))</f>
        <v>79.342382847586322</v>
      </c>
      <c r="I274" s="4">
        <f>+H274+E274</f>
        <v>79.55071618091965</v>
      </c>
      <c r="J274" s="4">
        <f>(H274-G274)*O274</f>
        <v>0</v>
      </c>
      <c r="K274" s="4">
        <f>(I274-H274)*O274</f>
        <v>0.2083333333333286</v>
      </c>
      <c r="L274">
        <f>_xlfn.RANK.EQ(I274,I$8:I$507,1)</f>
        <v>267</v>
      </c>
      <c r="M274">
        <f>IF(L274=A274,0,1)</f>
        <v>1</v>
      </c>
      <c r="N274">
        <f>IF(G274&lt;B$2,1,0)</f>
        <v>1</v>
      </c>
      <c r="O274">
        <f>IF(I274&lt;B$2,1,0)</f>
        <v>1</v>
      </c>
      <c r="P274">
        <v>267</v>
      </c>
      <c r="Q274" s="8">
        <f>COUNTIF(I$8:I273,"&lt;"&amp;G274)</f>
        <v>266</v>
      </c>
      <c r="R274" s="8">
        <f>COUNTIF(H$8:H273,"&gt;"&amp;G274)</f>
        <v>0</v>
      </c>
      <c r="S274">
        <v>267</v>
      </c>
    </row>
    <row r="275" spans="1:19" x14ac:dyDescent="0.3">
      <c r="A275">
        <v>105</v>
      </c>
      <c r="B275">
        <v>0.44032105471968747</v>
      </c>
      <c r="C275">
        <v>0.63954588457899719</v>
      </c>
      <c r="D275" s="4">
        <f>-LN(B275)/D$3</f>
        <v>1.1392377060166032</v>
      </c>
      <c r="E275" s="4">
        <f>1/F$4</f>
        <v>0.20833333333333334</v>
      </c>
      <c r="F275" s="8">
        <v>2</v>
      </c>
      <c r="G275" s="4">
        <v>79.350132056818481</v>
      </c>
      <c r="H275" s="4">
        <f>IF(G275&gt;MAX(I$8:I274),G275,MAX(I$8:I274))</f>
        <v>79.55071618091965</v>
      </c>
      <c r="I275" s="4">
        <f>+H275+E275</f>
        <v>79.759049514252979</v>
      </c>
      <c r="J275" s="4">
        <f>(H275-G275)*O275</f>
        <v>0.20058412410116944</v>
      </c>
      <c r="K275" s="4">
        <f>(I275-H275)*O275</f>
        <v>0.2083333333333286</v>
      </c>
      <c r="L275">
        <f>_xlfn.RANK.EQ(I275,I$8:I$507,1)</f>
        <v>268</v>
      </c>
      <c r="M275">
        <f>IF(L275=A275,0,1)</f>
        <v>1</v>
      </c>
      <c r="N275">
        <f>IF(G275&lt;B$2,1,0)</f>
        <v>1</v>
      </c>
      <c r="O275">
        <f>IF(I275&lt;B$2,1,0)</f>
        <v>1</v>
      </c>
      <c r="P275">
        <v>268</v>
      </c>
      <c r="Q275" s="8">
        <f>COUNTIF(I$8:I274,"&lt;"&amp;G275)</f>
        <v>266</v>
      </c>
      <c r="R275" s="8">
        <f>COUNTIF(H$8:H274,"&gt;"&amp;G275)</f>
        <v>0</v>
      </c>
      <c r="S275">
        <v>268</v>
      </c>
    </row>
    <row r="276" spans="1:19" x14ac:dyDescent="0.3">
      <c r="A276">
        <v>106</v>
      </c>
      <c r="B276">
        <v>0.58824427014984593</v>
      </c>
      <c r="C276">
        <v>6.6530350657673876E-2</v>
      </c>
      <c r="D276" s="4">
        <f>-LN(B276)/D$3</f>
        <v>0.73696248878312998</v>
      </c>
      <c r="E276" s="4">
        <f>1/F$4</f>
        <v>0.20833333333333334</v>
      </c>
      <c r="F276" s="8">
        <v>2</v>
      </c>
      <c r="G276" s="4">
        <v>80.087094545601616</v>
      </c>
      <c r="H276" s="4">
        <f>IF(G276&gt;MAX(I$8:I275),G276,MAX(I$8:I275))</f>
        <v>80.087094545601616</v>
      </c>
      <c r="I276" s="4">
        <f>+H276+E276</f>
        <v>80.295427878934944</v>
      </c>
      <c r="J276" s="4">
        <f>(H276-G276)*O276</f>
        <v>0</v>
      </c>
      <c r="K276" s="4">
        <f>(I276-H276)*O276</f>
        <v>0.2083333333333286</v>
      </c>
      <c r="L276">
        <f>_xlfn.RANK.EQ(I276,I$8:I$507,1)</f>
        <v>269</v>
      </c>
      <c r="M276">
        <f>IF(L276=A276,0,1)</f>
        <v>1</v>
      </c>
      <c r="N276">
        <f>IF(G276&lt;B$2,1,0)</f>
        <v>1</v>
      </c>
      <c r="O276">
        <f>IF(I276&lt;B$2,1,0)</f>
        <v>1</v>
      </c>
      <c r="P276">
        <v>269</v>
      </c>
      <c r="Q276" s="8">
        <f>COUNTIF(I$8:I275,"&lt;"&amp;G276)</f>
        <v>268</v>
      </c>
      <c r="R276" s="8">
        <f>COUNTIF(H$8:H275,"&gt;"&amp;G276)</f>
        <v>0</v>
      </c>
      <c r="S276">
        <v>269</v>
      </c>
    </row>
    <row r="277" spans="1:19" x14ac:dyDescent="0.3">
      <c r="A277">
        <v>107</v>
      </c>
      <c r="B277">
        <v>0.7669606616412854</v>
      </c>
      <c r="C277">
        <v>0.44730979338969085</v>
      </c>
      <c r="D277" s="4">
        <f>-LN(B277)/D$3</f>
        <v>0.36849967712981219</v>
      </c>
      <c r="E277" s="4">
        <f>1/F$4</f>
        <v>0.20833333333333334</v>
      </c>
      <c r="F277" s="8">
        <v>2</v>
      </c>
      <c r="G277" s="4">
        <v>80.455594222731435</v>
      </c>
      <c r="H277" s="4">
        <f>IF(G277&gt;MAX(I$8:I276),G277,MAX(I$8:I276))</f>
        <v>80.455594222731435</v>
      </c>
      <c r="I277" s="4">
        <f>+H277+E277</f>
        <v>80.663927556064763</v>
      </c>
      <c r="J277" s="4">
        <f>(H277-G277)*O277</f>
        <v>0</v>
      </c>
      <c r="K277" s="4">
        <f>(I277-H277)*O277</f>
        <v>0.2083333333333286</v>
      </c>
      <c r="L277">
        <f>_xlfn.RANK.EQ(I277,I$8:I$507,1)</f>
        <v>270</v>
      </c>
      <c r="M277">
        <f>IF(L277=A277,0,1)</f>
        <v>1</v>
      </c>
      <c r="N277">
        <f>IF(G277&lt;B$2,1,0)</f>
        <v>1</v>
      </c>
      <c r="O277">
        <f>IF(I277&lt;B$2,1,0)</f>
        <v>1</v>
      </c>
      <c r="P277">
        <v>270</v>
      </c>
      <c r="Q277" s="8">
        <f>COUNTIF(I$8:I276,"&lt;"&amp;G277)</f>
        <v>269</v>
      </c>
      <c r="R277" s="8">
        <f>COUNTIF(H$8:H276,"&gt;"&amp;G277)</f>
        <v>0</v>
      </c>
      <c r="S277">
        <v>270</v>
      </c>
    </row>
    <row r="278" spans="1:19" x14ac:dyDescent="0.3">
      <c r="A278">
        <v>451</v>
      </c>
      <c r="B278">
        <v>1.3519699697866757E-2</v>
      </c>
      <c r="C278">
        <v>0.13190099795525986</v>
      </c>
      <c r="D278" s="4">
        <f>-LN(B278)/F$3</f>
        <v>1.7931697584626036</v>
      </c>
      <c r="E278" s="4">
        <f>1/F$4</f>
        <v>0.20833333333333334</v>
      </c>
      <c r="F278" s="8">
        <v>3</v>
      </c>
      <c r="G278" s="4">
        <v>81.135552606048918</v>
      </c>
      <c r="H278" s="4">
        <f>IF(G278&gt;MAX(I$8:I277),G278,MAX(I$8:I277))</f>
        <v>81.135552606048918</v>
      </c>
      <c r="I278" s="4">
        <f>+H278+E278</f>
        <v>81.343885939382247</v>
      </c>
      <c r="J278" s="4">
        <f>(H278-G278)*O278</f>
        <v>0</v>
      </c>
      <c r="K278" s="4">
        <f>(I278-H278)*O278</f>
        <v>0.2083333333333286</v>
      </c>
      <c r="L278">
        <f>_xlfn.RANK.EQ(I278,I$8:I$507,1)</f>
        <v>271</v>
      </c>
      <c r="M278">
        <f>IF(L278=A278,0,1)</f>
        <v>1</v>
      </c>
      <c r="N278">
        <f>IF(G278&lt;B$2,1,0)</f>
        <v>1</v>
      </c>
      <c r="O278">
        <f>IF(I278&lt;B$2,1,0)</f>
        <v>1</v>
      </c>
      <c r="P278">
        <v>271</v>
      </c>
      <c r="Q278" s="8">
        <f>COUNTIF(I$8:I277,"&lt;"&amp;G278)</f>
        <v>270</v>
      </c>
      <c r="R278" s="8">
        <f>COUNTIF(H$8:H277,"&gt;"&amp;G278)</f>
        <v>0</v>
      </c>
      <c r="S278">
        <v>271</v>
      </c>
    </row>
    <row r="279" spans="1:19" x14ac:dyDescent="0.3">
      <c r="A279">
        <v>452</v>
      </c>
      <c r="B279">
        <v>7.7852717673268831E-2</v>
      </c>
      <c r="C279">
        <v>0.65242469557786797</v>
      </c>
      <c r="D279" s="4">
        <f>-LN(B279)/F$3</f>
        <v>1.0637235300889887</v>
      </c>
      <c r="E279" s="4">
        <f>1/F$4</f>
        <v>0.20833333333333334</v>
      </c>
      <c r="F279" s="8">
        <v>3</v>
      </c>
      <c r="G279" s="4">
        <v>82.199276136137911</v>
      </c>
      <c r="H279" s="4">
        <f>IF(G279&gt;MAX(I$8:I278),G279,MAX(I$8:I278))</f>
        <v>82.199276136137911</v>
      </c>
      <c r="I279" s="4">
        <f>+H279+E279</f>
        <v>82.40760946947124</v>
      </c>
      <c r="J279" s="4">
        <f>(H279-G279)*O279</f>
        <v>0</v>
      </c>
      <c r="K279" s="4">
        <f>(I279-H279)*O279</f>
        <v>0.2083333333333286</v>
      </c>
      <c r="L279">
        <f>_xlfn.RANK.EQ(I279,I$8:I$507,1)</f>
        <v>272</v>
      </c>
      <c r="M279">
        <f>IF(L279=A279,0,1)</f>
        <v>1</v>
      </c>
      <c r="N279">
        <f>IF(G279&lt;B$2,1,0)</f>
        <v>1</v>
      </c>
      <c r="O279">
        <f>IF(I279&lt;B$2,1,0)</f>
        <v>1</v>
      </c>
      <c r="P279">
        <v>272</v>
      </c>
      <c r="Q279" s="8">
        <f>COUNTIF(I$8:I278,"&lt;"&amp;G279)</f>
        <v>271</v>
      </c>
      <c r="R279" s="8">
        <f>COUNTIF(H$8:H278,"&gt;"&amp;G279)</f>
        <v>0</v>
      </c>
      <c r="S279">
        <v>272</v>
      </c>
    </row>
    <row r="280" spans="1:19" x14ac:dyDescent="0.3">
      <c r="A280">
        <v>453</v>
      </c>
      <c r="B280">
        <v>0.6555986205633717</v>
      </c>
      <c r="C280">
        <v>0.1227759636219367</v>
      </c>
      <c r="D280" s="4">
        <f>-LN(B280)/F$3</f>
        <v>0.17591939008224647</v>
      </c>
      <c r="E280" s="4">
        <f>1/F$4</f>
        <v>0.20833333333333334</v>
      </c>
      <c r="F280" s="8">
        <v>3</v>
      </c>
      <c r="G280" s="4">
        <v>82.375195526220153</v>
      </c>
      <c r="H280" s="4">
        <f>IF(G280&gt;MAX(I$8:I279),G280,MAX(I$8:I279))</f>
        <v>82.40760946947124</v>
      </c>
      <c r="I280" s="4">
        <f>+H280+E280</f>
        <v>82.615942802804568</v>
      </c>
      <c r="J280" s="4">
        <f>(H280-G280)*O280</f>
        <v>3.2413943251086152E-2</v>
      </c>
      <c r="K280" s="4">
        <f>(I280-H280)*O280</f>
        <v>0.2083333333333286</v>
      </c>
      <c r="L280">
        <f>_xlfn.RANK.EQ(I280,I$8:I$507,1)</f>
        <v>273</v>
      </c>
      <c r="M280">
        <f>IF(L280=A280,0,1)</f>
        <v>1</v>
      </c>
      <c r="N280">
        <f>IF(G280&lt;B$2,1,0)</f>
        <v>1</v>
      </c>
      <c r="O280">
        <f>IF(I280&lt;B$2,1,0)</f>
        <v>1</v>
      </c>
      <c r="P280">
        <v>273</v>
      </c>
      <c r="Q280" s="8">
        <f>COUNTIF(I$8:I279,"&lt;"&amp;G280)</f>
        <v>271</v>
      </c>
      <c r="R280" s="8">
        <f>COUNTIF(H$8:H279,"&gt;"&amp;G280)</f>
        <v>0</v>
      </c>
      <c r="S280">
        <v>273</v>
      </c>
    </row>
    <row r="281" spans="1:19" x14ac:dyDescent="0.3">
      <c r="A281">
        <v>454</v>
      </c>
      <c r="B281">
        <v>0.43189794610431226</v>
      </c>
      <c r="C281">
        <v>1.7792291024506364E-2</v>
      </c>
      <c r="D281" s="4">
        <f>-LN(B281)/F$3</f>
        <v>0.34981914771490114</v>
      </c>
      <c r="E281" s="4">
        <f>1/F$4</f>
        <v>0.20833333333333334</v>
      </c>
      <c r="F281" s="8">
        <v>3</v>
      </c>
      <c r="G281" s="4">
        <v>82.72501467393505</v>
      </c>
      <c r="H281" s="4">
        <f>IF(G281&gt;MAX(I$8:I280),G281,MAX(I$8:I280))</f>
        <v>82.72501467393505</v>
      </c>
      <c r="I281" s="4">
        <f>+H281+E281</f>
        <v>82.933348007268378</v>
      </c>
      <c r="J281" s="4">
        <f>(H281-G281)*O281</f>
        <v>0</v>
      </c>
      <c r="K281" s="4">
        <f>(I281-H281)*O281</f>
        <v>0.2083333333333286</v>
      </c>
      <c r="L281">
        <f>_xlfn.RANK.EQ(I281,I$8:I$507,1)</f>
        <v>274</v>
      </c>
      <c r="M281">
        <f>IF(L281=A281,0,1)</f>
        <v>1</v>
      </c>
      <c r="N281">
        <f>IF(G281&lt;B$2,1,0)</f>
        <v>1</v>
      </c>
      <c r="O281">
        <f>IF(I281&lt;B$2,1,0)</f>
        <v>1</v>
      </c>
      <c r="P281">
        <v>274</v>
      </c>
      <c r="Q281" s="8">
        <f>COUNTIF(I$8:I280,"&lt;"&amp;G281)</f>
        <v>273</v>
      </c>
      <c r="R281" s="8">
        <f>COUNTIF(H$8:H280,"&gt;"&amp;G281)</f>
        <v>0</v>
      </c>
      <c r="S281">
        <v>274</v>
      </c>
    </row>
    <row r="282" spans="1:19" x14ac:dyDescent="0.3">
      <c r="A282">
        <v>455</v>
      </c>
      <c r="B282">
        <v>0.60924100466933195</v>
      </c>
      <c r="C282">
        <v>0.70897549363689072</v>
      </c>
      <c r="D282" s="4">
        <f>-LN(B282)/F$3</f>
        <v>0.20647556299280428</v>
      </c>
      <c r="E282" s="4">
        <f>1/F$4</f>
        <v>0.20833333333333334</v>
      </c>
      <c r="F282" s="8">
        <v>3</v>
      </c>
      <c r="G282" s="4">
        <v>82.931490236927857</v>
      </c>
      <c r="H282" s="4">
        <f>IF(G282&gt;MAX(I$8:I281),G282,MAX(I$8:I281))</f>
        <v>82.933348007268378</v>
      </c>
      <c r="I282" s="4">
        <f>+H282+E282</f>
        <v>83.141681340601707</v>
      </c>
      <c r="J282" s="4">
        <f>(H282-G282)*O282</f>
        <v>1.8577703405213697E-3</v>
      </c>
      <c r="K282" s="4">
        <f>(I282-H282)*O282</f>
        <v>0.2083333333333286</v>
      </c>
      <c r="L282">
        <f>_xlfn.RANK.EQ(I282,I$8:I$507,1)</f>
        <v>275</v>
      </c>
      <c r="M282">
        <f>IF(L282=A282,0,1)</f>
        <v>1</v>
      </c>
      <c r="N282">
        <f>IF(G282&lt;B$2,1,0)</f>
        <v>1</v>
      </c>
      <c r="O282">
        <f>IF(I282&lt;B$2,1,0)</f>
        <v>1</v>
      </c>
      <c r="P282">
        <v>275</v>
      </c>
      <c r="Q282" s="8">
        <f>COUNTIF(I$8:I281,"&lt;"&amp;G282)</f>
        <v>273</v>
      </c>
      <c r="R282" s="8">
        <f>COUNTIF(H$8:H281,"&gt;"&amp;G282)</f>
        <v>0</v>
      </c>
      <c r="S282">
        <v>275</v>
      </c>
    </row>
    <row r="283" spans="1:19" x14ac:dyDescent="0.3">
      <c r="A283">
        <v>456</v>
      </c>
      <c r="B283">
        <v>0.95449690237128815</v>
      </c>
      <c r="C283">
        <v>0.12356944486831263</v>
      </c>
      <c r="D283" s="4">
        <f>-LN(B283)/F$3</f>
        <v>1.9404533796241373E-2</v>
      </c>
      <c r="E283" s="4">
        <f>1/F$4</f>
        <v>0.20833333333333334</v>
      </c>
      <c r="F283" s="8">
        <v>3</v>
      </c>
      <c r="G283" s="4">
        <v>82.950894770724105</v>
      </c>
      <c r="H283" s="4">
        <f>IF(G283&gt;MAX(I$8:I282),G283,MAX(I$8:I282))</f>
        <v>83.141681340601707</v>
      </c>
      <c r="I283" s="4">
        <f>+H283+E283</f>
        <v>83.350014673935036</v>
      </c>
      <c r="J283" s="4">
        <f>(H283-G283)*O283</f>
        <v>0.19078656987760212</v>
      </c>
      <c r="K283" s="4">
        <f>(I283-H283)*O283</f>
        <v>0.2083333333333286</v>
      </c>
      <c r="L283">
        <f>_xlfn.RANK.EQ(I283,I$8:I$507,1)</f>
        <v>276</v>
      </c>
      <c r="M283">
        <f>IF(L283=A283,0,1)</f>
        <v>1</v>
      </c>
      <c r="N283">
        <f>IF(G283&lt;B$2,1,0)</f>
        <v>1</v>
      </c>
      <c r="O283">
        <f>IF(I283&lt;B$2,1,0)</f>
        <v>1</v>
      </c>
      <c r="P283">
        <v>276</v>
      </c>
      <c r="Q283" s="8">
        <f>COUNTIF(I$8:I282,"&lt;"&amp;G283)</f>
        <v>274</v>
      </c>
      <c r="R283" s="8">
        <f>COUNTIF(H$8:H282,"&gt;"&amp;G283)</f>
        <v>0</v>
      </c>
      <c r="S283">
        <v>276</v>
      </c>
    </row>
    <row r="284" spans="1:19" x14ac:dyDescent="0.3">
      <c r="A284">
        <v>457</v>
      </c>
      <c r="B284">
        <v>0.59904782250434885</v>
      </c>
      <c r="C284">
        <v>6.5248573259682002E-2</v>
      </c>
      <c r="D284" s="4">
        <f>-LN(B284)/F$3</f>
        <v>0.21350576950730649</v>
      </c>
      <c r="E284" s="4">
        <f>1/F$4</f>
        <v>0.20833333333333334</v>
      </c>
      <c r="F284" s="8">
        <v>3</v>
      </c>
      <c r="G284" s="4">
        <v>83.164400540231412</v>
      </c>
      <c r="H284" s="4">
        <f>IF(G284&gt;MAX(I$8:I283),G284,MAX(I$8:I283))</f>
        <v>83.350014673935036</v>
      </c>
      <c r="I284" s="4">
        <f>+H284+E284</f>
        <v>83.558348007268364</v>
      </c>
      <c r="J284" s="4">
        <f>(H284-G284)*O284</f>
        <v>0.18561413370362345</v>
      </c>
      <c r="K284" s="4">
        <f>(I284-H284)*O284</f>
        <v>0.2083333333333286</v>
      </c>
      <c r="L284">
        <f>_xlfn.RANK.EQ(I284,I$8:I$507,1)</f>
        <v>277</v>
      </c>
      <c r="M284">
        <f>IF(L284=A284,0,1)</f>
        <v>1</v>
      </c>
      <c r="N284">
        <f>IF(G284&lt;B$2,1,0)</f>
        <v>1</v>
      </c>
      <c r="O284">
        <f>IF(I284&lt;B$2,1,0)</f>
        <v>1</v>
      </c>
      <c r="P284">
        <v>277</v>
      </c>
      <c r="Q284" s="8">
        <f>COUNTIF(I$8:I283,"&lt;"&amp;G284)</f>
        <v>275</v>
      </c>
      <c r="R284" s="8">
        <f>COUNTIF(H$8:H283,"&gt;"&amp;G284)</f>
        <v>0</v>
      </c>
      <c r="S284">
        <v>277</v>
      </c>
    </row>
    <row r="285" spans="1:19" x14ac:dyDescent="0.3">
      <c r="A285">
        <v>108</v>
      </c>
      <c r="B285">
        <v>0.12659077730643636</v>
      </c>
      <c r="C285">
        <v>0.20996734519486068</v>
      </c>
      <c r="D285" s="4">
        <f>-LN(B285)/D$3</f>
        <v>2.8705494736193971</v>
      </c>
      <c r="E285" s="4">
        <f>1/F$4</f>
        <v>0.20833333333333334</v>
      </c>
      <c r="F285" s="8">
        <v>2</v>
      </c>
      <c r="G285" s="4">
        <v>83.326143696350826</v>
      </c>
      <c r="H285" s="4">
        <f>IF(G285&gt;MAX(I$8:I284),G285,MAX(I$8:I284))</f>
        <v>83.558348007268364</v>
      </c>
      <c r="I285" s="4">
        <f>+H285+E285</f>
        <v>83.766681340601693</v>
      </c>
      <c r="J285" s="4">
        <f>(H285-G285)*O285</f>
        <v>0.23220431091753824</v>
      </c>
      <c r="K285" s="4">
        <f>(I285-H285)*O285</f>
        <v>0.2083333333333286</v>
      </c>
      <c r="L285">
        <f>_xlfn.RANK.EQ(I285,I$8:I$507,1)</f>
        <v>278</v>
      </c>
      <c r="M285">
        <f>IF(L285=A285,0,1)</f>
        <v>1</v>
      </c>
      <c r="N285">
        <f>IF(G285&lt;B$2,1,0)</f>
        <v>1</v>
      </c>
      <c r="O285">
        <f>IF(I285&lt;B$2,1,0)</f>
        <v>1</v>
      </c>
      <c r="P285">
        <v>278</v>
      </c>
      <c r="Q285" s="8">
        <f>COUNTIF(I$8:I284,"&lt;"&amp;G285)</f>
        <v>275</v>
      </c>
      <c r="R285" s="8">
        <f>COUNTIF(H$8:H284,"&gt;"&amp;G285)</f>
        <v>1</v>
      </c>
      <c r="S285">
        <v>278</v>
      </c>
    </row>
    <row r="286" spans="1:19" x14ac:dyDescent="0.3">
      <c r="A286">
        <v>458</v>
      </c>
      <c r="B286">
        <v>0.18842127750480667</v>
      </c>
      <c r="C286">
        <v>0.23392437513351849</v>
      </c>
      <c r="D286" s="4">
        <f>-LN(B286)/F$3</f>
        <v>0.69544791053886645</v>
      </c>
      <c r="E286" s="4">
        <f>1/F$4</f>
        <v>0.20833333333333334</v>
      </c>
      <c r="F286" s="8">
        <v>3</v>
      </c>
      <c r="G286" s="4">
        <v>83.859848450770272</v>
      </c>
      <c r="H286" s="4">
        <f>IF(G286&gt;MAX(I$8:I285),G286,MAX(I$8:I285))</f>
        <v>83.859848450770272</v>
      </c>
      <c r="I286" s="4">
        <f>+H286+E286</f>
        <v>84.068181784103601</v>
      </c>
      <c r="J286" s="4">
        <f>(H286-G286)*O286</f>
        <v>0</v>
      </c>
      <c r="K286" s="4">
        <f>(I286-H286)*O286</f>
        <v>0.2083333333333286</v>
      </c>
      <c r="L286">
        <f>_xlfn.RANK.EQ(I286,I$8:I$507,1)</f>
        <v>279</v>
      </c>
      <c r="M286">
        <f>IF(L286=A286,0,1)</f>
        <v>1</v>
      </c>
      <c r="N286">
        <f>IF(G286&lt;B$2,1,0)</f>
        <v>1</v>
      </c>
      <c r="O286">
        <f>IF(I286&lt;B$2,1,0)</f>
        <v>1</v>
      </c>
      <c r="P286">
        <v>279</v>
      </c>
      <c r="Q286" s="8">
        <f>COUNTIF(I$8:I285,"&lt;"&amp;G286)</f>
        <v>278</v>
      </c>
      <c r="R286" s="8">
        <f>COUNTIF(H$8:H285,"&gt;"&amp;G286)</f>
        <v>0</v>
      </c>
      <c r="S286">
        <v>279</v>
      </c>
    </row>
    <row r="287" spans="1:19" x14ac:dyDescent="0.3">
      <c r="A287">
        <v>459</v>
      </c>
      <c r="B287">
        <v>0.65919980468153938</v>
      </c>
      <c r="C287">
        <v>0.59578234199041724</v>
      </c>
      <c r="D287" s="4">
        <f>-LN(B287)/F$3</f>
        <v>0.17363691528463646</v>
      </c>
      <c r="E287" s="4">
        <f>1/F$4</f>
        <v>0.20833333333333334</v>
      </c>
      <c r="F287" s="8">
        <v>3</v>
      </c>
      <c r="G287" s="4">
        <v>84.033485366054904</v>
      </c>
      <c r="H287" s="4">
        <f>IF(G287&gt;MAX(I$8:I286),G287,MAX(I$8:I286))</f>
        <v>84.068181784103601</v>
      </c>
      <c r="I287" s="4">
        <f>+H287+E287</f>
        <v>84.276515117436929</v>
      </c>
      <c r="J287" s="4">
        <f>(H287-G287)*O287</f>
        <v>3.4696418048696387E-2</v>
      </c>
      <c r="K287" s="4">
        <f>(I287-H287)*O287</f>
        <v>0.2083333333333286</v>
      </c>
      <c r="L287">
        <f>_xlfn.RANK.EQ(I287,I$8:I$507,1)</f>
        <v>280</v>
      </c>
      <c r="M287">
        <f>IF(L287=A287,0,1)</f>
        <v>1</v>
      </c>
      <c r="N287">
        <f>IF(G287&lt;B$2,1,0)</f>
        <v>1</v>
      </c>
      <c r="O287">
        <f>IF(I287&lt;B$2,1,0)</f>
        <v>1</v>
      </c>
      <c r="P287">
        <v>280</v>
      </c>
      <c r="Q287" s="8">
        <f>COUNTIF(I$8:I286,"&lt;"&amp;G287)</f>
        <v>278</v>
      </c>
      <c r="R287" s="8">
        <f>COUNTIF(H$8:H286,"&gt;"&amp;G287)</f>
        <v>0</v>
      </c>
      <c r="S287">
        <v>280</v>
      </c>
    </row>
    <row r="288" spans="1:19" x14ac:dyDescent="0.3">
      <c r="A288">
        <v>109</v>
      </c>
      <c r="B288">
        <v>0.57066560869167149</v>
      </c>
      <c r="C288">
        <v>3.671376689962462E-2</v>
      </c>
      <c r="D288" s="4">
        <f>-LN(B288)/D$3</f>
        <v>0.779099812331144</v>
      </c>
      <c r="E288" s="4">
        <f>1/F$4</f>
        <v>0.20833333333333334</v>
      </c>
      <c r="F288" s="8">
        <v>2</v>
      </c>
      <c r="G288" s="4">
        <v>84.105243508681966</v>
      </c>
      <c r="H288" s="4">
        <f>IF(G288&gt;MAX(I$8:I287),G288,MAX(I$8:I287))</f>
        <v>84.276515117436929</v>
      </c>
      <c r="I288" s="4">
        <f>+H288+E288</f>
        <v>84.484848450770258</v>
      </c>
      <c r="J288" s="4">
        <f>(H288-G288)*O288</f>
        <v>0.17127160875496372</v>
      </c>
      <c r="K288" s="4">
        <f>(I288-H288)*O288</f>
        <v>0.2083333333333286</v>
      </c>
      <c r="L288">
        <f>_xlfn.RANK.EQ(I288,I$8:I$507,1)</f>
        <v>281</v>
      </c>
      <c r="M288">
        <f>IF(L288=A288,0,1)</f>
        <v>1</v>
      </c>
      <c r="N288">
        <f>IF(G288&lt;B$2,1,0)</f>
        <v>1</v>
      </c>
      <c r="O288">
        <f>IF(I288&lt;B$2,1,0)</f>
        <v>1</v>
      </c>
      <c r="P288">
        <v>281</v>
      </c>
      <c r="Q288" s="8">
        <f>COUNTIF(I$8:I287,"&lt;"&amp;G288)</f>
        <v>279</v>
      </c>
      <c r="R288" s="8">
        <f>COUNTIF(H$8:H287,"&gt;"&amp;G288)</f>
        <v>0</v>
      </c>
      <c r="S288">
        <v>281</v>
      </c>
    </row>
    <row r="289" spans="1:19" x14ac:dyDescent="0.3">
      <c r="A289">
        <v>460</v>
      </c>
      <c r="B289">
        <v>0.60567033906064027</v>
      </c>
      <c r="C289">
        <v>0.85934018982512894</v>
      </c>
      <c r="D289" s="4">
        <f>-LN(B289)/F$3</f>
        <v>0.2089247649504988</v>
      </c>
      <c r="E289" s="4">
        <f>1/F$4</f>
        <v>0.20833333333333334</v>
      </c>
      <c r="F289" s="8">
        <v>3</v>
      </c>
      <c r="G289" s="4">
        <v>84.2424101310054</v>
      </c>
      <c r="H289" s="4">
        <f>IF(G289&gt;MAX(I$8:I288),G289,MAX(I$8:I288))</f>
        <v>84.484848450770258</v>
      </c>
      <c r="I289" s="4">
        <f>+H289+E289</f>
        <v>84.693181784103587</v>
      </c>
      <c r="J289" s="4">
        <f>(H289-G289)*O289</f>
        <v>0.24243831976485808</v>
      </c>
      <c r="K289" s="4">
        <f>(I289-H289)*O289</f>
        <v>0.2083333333333286</v>
      </c>
      <c r="L289">
        <f>_xlfn.RANK.EQ(I289,I$8:I$507,1)</f>
        <v>282</v>
      </c>
      <c r="M289">
        <f>IF(L289=A289,0,1)</f>
        <v>1</v>
      </c>
      <c r="N289">
        <f>IF(G289&lt;B$2,1,0)</f>
        <v>1</v>
      </c>
      <c r="O289">
        <f>IF(I289&lt;B$2,1,0)</f>
        <v>1</v>
      </c>
      <c r="P289">
        <v>282</v>
      </c>
      <c r="Q289" s="8">
        <f>COUNTIF(I$8:I288,"&lt;"&amp;G289)</f>
        <v>279</v>
      </c>
      <c r="R289" s="8">
        <f>COUNTIF(H$8:H288,"&gt;"&amp;G289)</f>
        <v>1</v>
      </c>
      <c r="S289">
        <v>282</v>
      </c>
    </row>
    <row r="290" spans="1:19" x14ac:dyDescent="0.3">
      <c r="A290">
        <v>461</v>
      </c>
      <c r="B290">
        <v>0.96298104800561546</v>
      </c>
      <c r="C290">
        <v>0.66353343302713097</v>
      </c>
      <c r="D290" s="4">
        <f>-LN(B290)/F$3</f>
        <v>1.5717311474160268E-2</v>
      </c>
      <c r="E290" s="4">
        <f>1/F$4</f>
        <v>0.20833333333333334</v>
      </c>
      <c r="F290" s="8">
        <v>3</v>
      </c>
      <c r="G290" s="4">
        <v>84.258127442479562</v>
      </c>
      <c r="H290" s="4">
        <f>IF(G290&gt;MAX(I$8:I289),G290,MAX(I$8:I289))</f>
        <v>84.693181784103587</v>
      </c>
      <c r="I290" s="4">
        <f>+H290+E290</f>
        <v>84.901515117436915</v>
      </c>
      <c r="J290" s="4">
        <f>(H290-G290)*O290</f>
        <v>0.43505434162402423</v>
      </c>
      <c r="K290" s="4">
        <f>(I290-H290)*O290</f>
        <v>0.2083333333333286</v>
      </c>
      <c r="L290">
        <f>_xlfn.RANK.EQ(I290,I$8:I$507,1)</f>
        <v>283</v>
      </c>
      <c r="M290">
        <f>IF(L290=A290,0,1)</f>
        <v>1</v>
      </c>
      <c r="N290">
        <f>IF(G290&lt;B$2,1,0)</f>
        <v>1</v>
      </c>
      <c r="O290">
        <f>IF(I290&lt;B$2,1,0)</f>
        <v>1</v>
      </c>
      <c r="P290">
        <v>283</v>
      </c>
      <c r="Q290" s="8">
        <f>COUNTIF(I$8:I289,"&lt;"&amp;G290)</f>
        <v>279</v>
      </c>
      <c r="R290" s="8">
        <f>COUNTIF(H$8:H289,"&gt;"&amp;G290)</f>
        <v>2</v>
      </c>
      <c r="S290">
        <v>283</v>
      </c>
    </row>
    <row r="291" spans="1:19" x14ac:dyDescent="0.3">
      <c r="A291">
        <v>462</v>
      </c>
      <c r="B291">
        <v>0.98226874599444558</v>
      </c>
      <c r="C291">
        <v>4.0192876979888305E-2</v>
      </c>
      <c r="D291" s="4">
        <f>-LN(B291)/F$3</f>
        <v>7.4543066570599038E-3</v>
      </c>
      <c r="E291" s="4">
        <f>1/F$4</f>
        <v>0.20833333333333334</v>
      </c>
      <c r="F291" s="8">
        <v>3</v>
      </c>
      <c r="G291" s="4">
        <v>84.265581749136629</v>
      </c>
      <c r="H291" s="4">
        <f>IF(G291&gt;MAX(I$8:I290),G291,MAX(I$8:I290))</f>
        <v>84.901515117436915</v>
      </c>
      <c r="I291" s="4">
        <f>+H291+E291</f>
        <v>85.109848450770244</v>
      </c>
      <c r="J291" s="4">
        <f>(H291-G291)*O291</f>
        <v>0.63593336830028591</v>
      </c>
      <c r="K291" s="4">
        <f>(I291-H291)*O291</f>
        <v>0.2083333333333286</v>
      </c>
      <c r="L291">
        <f>_xlfn.RANK.EQ(I291,I$8:I$507,1)</f>
        <v>284</v>
      </c>
      <c r="M291">
        <f>IF(L291=A291,0,1)</f>
        <v>1</v>
      </c>
      <c r="N291">
        <f>IF(G291&lt;B$2,1,0)</f>
        <v>1</v>
      </c>
      <c r="O291">
        <f>IF(I291&lt;B$2,1,0)</f>
        <v>1</v>
      </c>
      <c r="P291">
        <v>284</v>
      </c>
      <c r="Q291" s="8">
        <f>COUNTIF(I$8:I290,"&lt;"&amp;G291)</f>
        <v>279</v>
      </c>
      <c r="R291" s="8">
        <f>COUNTIF(H$8:H290,"&gt;"&amp;G291)</f>
        <v>3</v>
      </c>
      <c r="S291">
        <v>284</v>
      </c>
    </row>
    <row r="292" spans="1:19" x14ac:dyDescent="0.3">
      <c r="A292">
        <v>110</v>
      </c>
      <c r="B292">
        <v>0.53813287759025852</v>
      </c>
      <c r="C292">
        <v>0.22327341532639547</v>
      </c>
      <c r="D292" s="4">
        <f>-LN(B292)/D$3</f>
        <v>0.86062467353813943</v>
      </c>
      <c r="E292" s="4">
        <f>1/F$4</f>
        <v>0.20833333333333334</v>
      </c>
      <c r="F292" s="8">
        <v>2</v>
      </c>
      <c r="G292" s="4">
        <v>84.965868182220106</v>
      </c>
      <c r="H292" s="4">
        <f>IF(G292&gt;MAX(I$8:I291),G292,MAX(I$8:I291))</f>
        <v>85.109848450770244</v>
      </c>
      <c r="I292" s="4">
        <f>+H292+E292</f>
        <v>85.318181784103572</v>
      </c>
      <c r="J292" s="4">
        <f>(H292-G292)*O292</f>
        <v>0.14398026855013768</v>
      </c>
      <c r="K292" s="4">
        <f>(I292-H292)*O292</f>
        <v>0.2083333333333286</v>
      </c>
      <c r="L292">
        <f>_xlfn.RANK.EQ(I292,I$8:I$507,1)</f>
        <v>285</v>
      </c>
      <c r="M292">
        <f>IF(L292=A292,0,1)</f>
        <v>1</v>
      </c>
      <c r="N292">
        <f>IF(G292&lt;B$2,1,0)</f>
        <v>1</v>
      </c>
      <c r="O292">
        <f>IF(I292&lt;B$2,1,0)</f>
        <v>1</v>
      </c>
      <c r="P292">
        <v>285</v>
      </c>
      <c r="Q292" s="8">
        <f>COUNTIF(I$8:I291,"&lt;"&amp;G292)</f>
        <v>283</v>
      </c>
      <c r="R292" s="8">
        <f>COUNTIF(H$8:H291,"&gt;"&amp;G292)</f>
        <v>0</v>
      </c>
      <c r="S292">
        <v>285</v>
      </c>
    </row>
    <row r="293" spans="1:19" x14ac:dyDescent="0.3">
      <c r="A293">
        <v>463</v>
      </c>
      <c r="B293">
        <v>0.10736411633655812</v>
      </c>
      <c r="C293">
        <v>0.32126834925382242</v>
      </c>
      <c r="D293" s="4">
        <f>-LN(B293)/F$3</f>
        <v>0.92980386044078345</v>
      </c>
      <c r="E293" s="4">
        <f>1/F$4</f>
        <v>0.20833333333333334</v>
      </c>
      <c r="F293" s="8">
        <v>3</v>
      </c>
      <c r="G293" s="4">
        <v>85.195385609577414</v>
      </c>
      <c r="H293" s="4">
        <f>IF(G293&gt;MAX(I$8:I292),G293,MAX(I$8:I292))</f>
        <v>85.318181784103572</v>
      </c>
      <c r="I293" s="4">
        <f>+H293+E293</f>
        <v>85.526515117436901</v>
      </c>
      <c r="J293" s="4">
        <f>(H293-G293)*O293</f>
        <v>0.1227961745261581</v>
      </c>
      <c r="K293" s="4">
        <f>(I293-H293)*O293</f>
        <v>0.2083333333333286</v>
      </c>
      <c r="L293">
        <f>_xlfn.RANK.EQ(I293,I$8:I$507,1)</f>
        <v>286</v>
      </c>
      <c r="M293">
        <f>IF(L293=A293,0,1)</f>
        <v>1</v>
      </c>
      <c r="N293">
        <f>IF(G293&lt;B$2,1,0)</f>
        <v>1</v>
      </c>
      <c r="O293">
        <f>IF(I293&lt;B$2,1,0)</f>
        <v>1</v>
      </c>
      <c r="P293">
        <v>286</v>
      </c>
      <c r="Q293" s="8">
        <f>COUNTIF(I$8:I292,"&lt;"&amp;G293)</f>
        <v>284</v>
      </c>
      <c r="R293" s="8">
        <f>COUNTIF(H$8:H292,"&gt;"&amp;G293)</f>
        <v>0</v>
      </c>
      <c r="S293">
        <v>286</v>
      </c>
    </row>
    <row r="294" spans="1:19" x14ac:dyDescent="0.3">
      <c r="A294">
        <v>111</v>
      </c>
      <c r="B294">
        <v>0.63093966490676601</v>
      </c>
      <c r="C294">
        <v>0.12939848017822811</v>
      </c>
      <c r="D294" s="4">
        <f>-LN(B294)/D$3</f>
        <v>0.63964588781521348</v>
      </c>
      <c r="E294" s="4">
        <f>1/F$4</f>
        <v>0.20833333333333334</v>
      </c>
      <c r="F294" s="8">
        <v>2</v>
      </c>
      <c r="G294" s="4">
        <v>85.605514070035326</v>
      </c>
      <c r="H294" s="4">
        <f>IF(G294&gt;MAX(I$8:I293),G294,MAX(I$8:I293))</f>
        <v>85.605514070035326</v>
      </c>
      <c r="I294" s="4">
        <f>+H294+E294</f>
        <v>85.813847403368655</v>
      </c>
      <c r="J294" s="4">
        <f>(H294-G294)*O294</f>
        <v>0</v>
      </c>
      <c r="K294" s="4">
        <f>(I294-H294)*O294</f>
        <v>0.2083333333333286</v>
      </c>
      <c r="L294">
        <f>_xlfn.RANK.EQ(I294,I$8:I$507,1)</f>
        <v>287</v>
      </c>
      <c r="M294">
        <f>IF(L294=A294,0,1)</f>
        <v>1</v>
      </c>
      <c r="N294">
        <f>IF(G294&lt;B$2,1,0)</f>
        <v>1</v>
      </c>
      <c r="O294">
        <f>IF(I294&lt;B$2,1,0)</f>
        <v>1</v>
      </c>
      <c r="P294">
        <v>287</v>
      </c>
      <c r="Q294" s="8">
        <f>COUNTIF(I$8:I293,"&lt;"&amp;G294)</f>
        <v>286</v>
      </c>
      <c r="R294" s="8">
        <f>COUNTIF(H$8:H293,"&gt;"&amp;G294)</f>
        <v>0</v>
      </c>
      <c r="S294">
        <v>287</v>
      </c>
    </row>
    <row r="295" spans="1:19" x14ac:dyDescent="0.3">
      <c r="A295">
        <v>464</v>
      </c>
      <c r="B295">
        <v>0.31339457380901514</v>
      </c>
      <c r="C295">
        <v>0.40818506424146245</v>
      </c>
      <c r="D295" s="4">
        <f>-LN(B295)/F$3</f>
        <v>0.48345510964878707</v>
      </c>
      <c r="E295" s="4">
        <f>1/F$4</f>
        <v>0.20833333333333334</v>
      </c>
      <c r="F295" s="8">
        <v>3</v>
      </c>
      <c r="G295" s="4">
        <v>85.678840719226201</v>
      </c>
      <c r="H295" s="4">
        <f>IF(G295&gt;MAX(I$8:I294),G295,MAX(I$8:I294))</f>
        <v>85.813847403368655</v>
      </c>
      <c r="I295" s="4">
        <f>+H295+E295</f>
        <v>86.022180736701984</v>
      </c>
      <c r="J295" s="4">
        <f>(H295-G295)*O295</f>
        <v>0.13500668414245354</v>
      </c>
      <c r="K295" s="4">
        <f>(I295-H295)*O295</f>
        <v>0.2083333333333286</v>
      </c>
      <c r="L295">
        <f>_xlfn.RANK.EQ(I295,I$8:I$507,1)</f>
        <v>288</v>
      </c>
      <c r="M295">
        <f>IF(L295=A295,0,1)</f>
        <v>1</v>
      </c>
      <c r="N295">
        <f>IF(G295&lt;B$2,1,0)</f>
        <v>1</v>
      </c>
      <c r="O295">
        <f>IF(I295&lt;B$2,1,0)</f>
        <v>1</v>
      </c>
      <c r="P295">
        <v>288</v>
      </c>
      <c r="Q295" s="8">
        <f>COUNTIF(I$8:I294,"&lt;"&amp;G295)</f>
        <v>286</v>
      </c>
      <c r="R295" s="8">
        <f>COUNTIF(H$8:H294,"&gt;"&amp;G295)</f>
        <v>0</v>
      </c>
      <c r="S295">
        <v>288</v>
      </c>
    </row>
    <row r="296" spans="1:19" x14ac:dyDescent="0.3">
      <c r="A296">
        <v>465</v>
      </c>
      <c r="B296">
        <v>6.0029908139286478E-2</v>
      </c>
      <c r="C296">
        <v>0.36640522476882231</v>
      </c>
      <c r="D296" s="4">
        <f>-LN(B296)/F$3</f>
        <v>1.1720468216526354</v>
      </c>
      <c r="E296" s="4">
        <f>1/F$4</f>
        <v>0.20833333333333334</v>
      </c>
      <c r="F296" s="8">
        <v>3</v>
      </c>
      <c r="G296" s="4">
        <v>86.85088754087883</v>
      </c>
      <c r="H296" s="4">
        <f>IF(G296&gt;MAX(I$8:I295),G296,MAX(I$8:I295))</f>
        <v>86.85088754087883</v>
      </c>
      <c r="I296" s="4">
        <f>+H296+E296</f>
        <v>87.059220874212158</v>
      </c>
      <c r="J296" s="4">
        <f>(H296-G296)*O296</f>
        <v>0</v>
      </c>
      <c r="K296" s="4">
        <f>(I296-H296)*O296</f>
        <v>0.2083333333333286</v>
      </c>
      <c r="L296">
        <f>_xlfn.RANK.EQ(I296,I$8:I$507,1)</f>
        <v>289</v>
      </c>
      <c r="M296">
        <f>IF(L296=A296,0,1)</f>
        <v>1</v>
      </c>
      <c r="N296">
        <f>IF(G296&lt;B$2,1,0)</f>
        <v>1</v>
      </c>
      <c r="O296">
        <f>IF(I296&lt;B$2,1,0)</f>
        <v>1</v>
      </c>
      <c r="P296">
        <v>289</v>
      </c>
      <c r="Q296" s="8">
        <f>COUNTIF(I$8:I295,"&lt;"&amp;G296)</f>
        <v>288</v>
      </c>
      <c r="R296" s="8">
        <f>COUNTIF(H$8:H295,"&gt;"&amp;G296)</f>
        <v>0</v>
      </c>
      <c r="S296">
        <v>289</v>
      </c>
    </row>
    <row r="297" spans="1:19" x14ac:dyDescent="0.3">
      <c r="A297">
        <v>466</v>
      </c>
      <c r="B297">
        <v>0.89928891872920924</v>
      </c>
      <c r="C297">
        <v>0.30722983489486372</v>
      </c>
      <c r="D297" s="4">
        <f>-LN(B297)/F$3</f>
        <v>4.4229549268561194E-2</v>
      </c>
      <c r="E297" s="4">
        <f>1/F$4</f>
        <v>0.20833333333333334</v>
      </c>
      <c r="F297" s="8">
        <v>3</v>
      </c>
      <c r="G297" s="4">
        <v>86.895117090147394</v>
      </c>
      <c r="H297" s="4">
        <f>IF(G297&gt;MAX(I$8:I296),G297,MAX(I$8:I296))</f>
        <v>87.059220874212158</v>
      </c>
      <c r="I297" s="4">
        <f>+H297+E297</f>
        <v>87.267554207545487</v>
      </c>
      <c r="J297" s="4">
        <f>(H297-G297)*O297</f>
        <v>0.16410378406476411</v>
      </c>
      <c r="K297" s="4">
        <f>(I297-H297)*O297</f>
        <v>0.2083333333333286</v>
      </c>
      <c r="L297">
        <f>_xlfn.RANK.EQ(I297,I$8:I$507,1)</f>
        <v>290</v>
      </c>
      <c r="M297">
        <f>IF(L297=A297,0,1)</f>
        <v>1</v>
      </c>
      <c r="N297">
        <f>IF(G297&lt;B$2,1,0)</f>
        <v>1</v>
      </c>
      <c r="O297">
        <f>IF(I297&lt;B$2,1,0)</f>
        <v>1</v>
      </c>
      <c r="P297">
        <v>290</v>
      </c>
      <c r="Q297" s="8">
        <f>COUNTIF(I$8:I296,"&lt;"&amp;G297)</f>
        <v>288</v>
      </c>
      <c r="R297" s="8">
        <f>COUNTIF(H$8:H296,"&gt;"&amp;G297)</f>
        <v>0</v>
      </c>
      <c r="S297">
        <v>290</v>
      </c>
    </row>
    <row r="298" spans="1:19" x14ac:dyDescent="0.3">
      <c r="A298">
        <v>467</v>
      </c>
      <c r="B298">
        <v>0.12414929654835657</v>
      </c>
      <c r="C298">
        <v>0.12161626026184881</v>
      </c>
      <c r="D298" s="4">
        <f>-LN(B298)/F$3</f>
        <v>0.86927934716122224</v>
      </c>
      <c r="E298" s="4">
        <f>1/F$4</f>
        <v>0.20833333333333334</v>
      </c>
      <c r="F298" s="8">
        <v>3</v>
      </c>
      <c r="G298" s="4">
        <v>87.764396437308619</v>
      </c>
      <c r="H298" s="4">
        <f>IF(G298&gt;MAX(I$8:I297),G298,MAX(I$8:I297))</f>
        <v>87.764396437308619</v>
      </c>
      <c r="I298" s="4">
        <f>+H298+E298</f>
        <v>87.972729770641948</v>
      </c>
      <c r="J298" s="4">
        <f>(H298-G298)*O298</f>
        <v>0</v>
      </c>
      <c r="K298" s="4">
        <f>(I298-H298)*O298</f>
        <v>0.2083333333333286</v>
      </c>
      <c r="L298">
        <f>_xlfn.RANK.EQ(I298,I$8:I$507,1)</f>
        <v>291</v>
      </c>
      <c r="M298">
        <f>IF(L298=A298,0,1)</f>
        <v>1</v>
      </c>
      <c r="N298">
        <f>IF(G298&lt;B$2,1,0)</f>
        <v>1</v>
      </c>
      <c r="O298">
        <f>IF(I298&lt;B$2,1,0)</f>
        <v>1</v>
      </c>
      <c r="P298">
        <v>291</v>
      </c>
      <c r="Q298" s="8">
        <f>COUNTIF(I$8:I297,"&lt;"&amp;G298)</f>
        <v>290</v>
      </c>
      <c r="R298" s="8">
        <f>COUNTIF(H$8:H297,"&gt;"&amp;G298)</f>
        <v>0</v>
      </c>
      <c r="S298">
        <v>291</v>
      </c>
    </row>
    <row r="299" spans="1:19" x14ac:dyDescent="0.3">
      <c r="A299">
        <v>468</v>
      </c>
      <c r="B299">
        <v>0.78167058320871607</v>
      </c>
      <c r="C299">
        <v>1.718192083498642E-2</v>
      </c>
      <c r="D299" s="4">
        <f>-LN(B299)/F$3</f>
        <v>0.10263411511702658</v>
      </c>
      <c r="E299" s="4">
        <f>1/F$4</f>
        <v>0.20833333333333334</v>
      </c>
      <c r="F299" s="8">
        <v>3</v>
      </c>
      <c r="G299" s="4">
        <v>87.867030552425646</v>
      </c>
      <c r="H299" s="4">
        <f>IF(G299&gt;MAX(I$8:I298),G299,MAX(I$8:I298))</f>
        <v>87.972729770641948</v>
      </c>
      <c r="I299" s="4">
        <f>+H299+E299</f>
        <v>88.181063103975276</v>
      </c>
      <c r="J299" s="4">
        <f>(H299-G299)*O299</f>
        <v>0.10569921821630146</v>
      </c>
      <c r="K299" s="4">
        <f>(I299-H299)*O299</f>
        <v>0.2083333333333286</v>
      </c>
      <c r="L299">
        <f>_xlfn.RANK.EQ(I299,I$8:I$507,1)</f>
        <v>292</v>
      </c>
      <c r="M299">
        <f>IF(L299=A299,0,1)</f>
        <v>1</v>
      </c>
      <c r="N299">
        <f>IF(G299&lt;B$2,1,0)</f>
        <v>1</v>
      </c>
      <c r="O299">
        <f>IF(I299&lt;B$2,1,0)</f>
        <v>1</v>
      </c>
      <c r="P299">
        <v>292</v>
      </c>
      <c r="Q299" s="8">
        <f>COUNTIF(I$8:I298,"&lt;"&amp;G299)</f>
        <v>290</v>
      </c>
      <c r="R299" s="8">
        <f>COUNTIF(H$8:H298,"&gt;"&amp;G299)</f>
        <v>0</v>
      </c>
      <c r="S299">
        <v>292</v>
      </c>
    </row>
    <row r="300" spans="1:19" x14ac:dyDescent="0.3">
      <c r="A300">
        <v>112</v>
      </c>
      <c r="B300">
        <v>0.18478957487716299</v>
      </c>
      <c r="C300">
        <v>0.11481063264870144</v>
      </c>
      <c r="D300" s="4">
        <f>-LN(B300)/D$3</f>
        <v>2.3451910199558212</v>
      </c>
      <c r="E300" s="4">
        <f>1/F$4</f>
        <v>0.20833333333333334</v>
      </c>
      <c r="F300" s="8">
        <v>2</v>
      </c>
      <c r="G300" s="4">
        <v>87.950705089991146</v>
      </c>
      <c r="H300" s="4">
        <f>IF(G300&gt;MAX(I$8:I299),G300,MAX(I$8:I299))</f>
        <v>88.181063103975276</v>
      </c>
      <c r="I300" s="4">
        <f>+H300+E300</f>
        <v>88.389396437308605</v>
      </c>
      <c r="J300" s="4">
        <f>(H300-G300)*O300</f>
        <v>0.23035801398413014</v>
      </c>
      <c r="K300" s="4">
        <f>(I300-H300)*O300</f>
        <v>0.2083333333333286</v>
      </c>
      <c r="L300">
        <f>_xlfn.RANK.EQ(I300,I$8:I$507,1)</f>
        <v>293</v>
      </c>
      <c r="M300">
        <f>IF(L300=A300,0,1)</f>
        <v>1</v>
      </c>
      <c r="N300">
        <f>IF(G300&lt;B$2,1,0)</f>
        <v>1</v>
      </c>
      <c r="O300">
        <f>IF(I300&lt;B$2,1,0)</f>
        <v>1</v>
      </c>
      <c r="P300">
        <v>293</v>
      </c>
      <c r="Q300" s="8">
        <f>COUNTIF(I$8:I299,"&lt;"&amp;G300)</f>
        <v>290</v>
      </c>
      <c r="R300" s="8">
        <f>COUNTIF(H$8:H299,"&gt;"&amp;G300)</f>
        <v>1</v>
      </c>
      <c r="S300">
        <v>293</v>
      </c>
    </row>
    <row r="301" spans="1:19" x14ac:dyDescent="0.3">
      <c r="A301">
        <v>469</v>
      </c>
      <c r="B301">
        <v>0.63240455336161383</v>
      </c>
      <c r="C301">
        <v>6.5889461958677939E-2</v>
      </c>
      <c r="D301" s="4">
        <f>-LN(B301)/F$3</f>
        <v>0.19092748897653616</v>
      </c>
      <c r="E301" s="4">
        <f>1/F$4</f>
        <v>0.20833333333333334</v>
      </c>
      <c r="F301" s="8">
        <v>3</v>
      </c>
      <c r="G301" s="4">
        <v>88.057958041402188</v>
      </c>
      <c r="H301" s="4">
        <f>IF(G301&gt;MAX(I$8:I300),G301,MAX(I$8:I300))</f>
        <v>88.389396437308605</v>
      </c>
      <c r="I301" s="4">
        <f>+H301+E301</f>
        <v>88.597729770641934</v>
      </c>
      <c r="J301" s="4">
        <f>(H301-G301)*O301</f>
        <v>0.33143839590641733</v>
      </c>
      <c r="K301" s="4">
        <f>(I301-H301)*O301</f>
        <v>0.2083333333333286</v>
      </c>
      <c r="L301">
        <f>_xlfn.RANK.EQ(I301,I$8:I$507,1)</f>
        <v>294</v>
      </c>
      <c r="M301">
        <f>IF(L301=A301,0,1)</f>
        <v>1</v>
      </c>
      <c r="N301">
        <f>IF(G301&lt;B$2,1,0)</f>
        <v>1</v>
      </c>
      <c r="O301">
        <f>IF(I301&lt;B$2,1,0)</f>
        <v>1</v>
      </c>
      <c r="P301">
        <v>294</v>
      </c>
      <c r="Q301" s="8">
        <f>COUNTIF(I$8:I300,"&lt;"&amp;G301)</f>
        <v>291</v>
      </c>
      <c r="R301" s="8">
        <f>COUNTIF(H$8:H300,"&gt;"&amp;G301)</f>
        <v>1</v>
      </c>
      <c r="S301">
        <v>294</v>
      </c>
    </row>
    <row r="302" spans="1:19" x14ac:dyDescent="0.3">
      <c r="A302">
        <v>470</v>
      </c>
      <c r="B302">
        <v>0.65105136265144814</v>
      </c>
      <c r="C302">
        <v>0.9591967528305918</v>
      </c>
      <c r="D302" s="4">
        <f>-LN(B302)/F$3</f>
        <v>0.17881947575156509</v>
      </c>
      <c r="E302" s="4">
        <f>1/F$4</f>
        <v>0.20833333333333334</v>
      </c>
      <c r="F302" s="8">
        <v>3</v>
      </c>
      <c r="G302" s="4">
        <v>88.236777517153755</v>
      </c>
      <c r="H302" s="4">
        <f>IF(G302&gt;MAX(I$8:I301),G302,MAX(I$8:I301))</f>
        <v>88.597729770641934</v>
      </c>
      <c r="I302" s="4">
        <f>+H302+E302</f>
        <v>88.806063103975262</v>
      </c>
      <c r="J302" s="4">
        <f>(H302-G302)*O302</f>
        <v>0.36095225348817905</v>
      </c>
      <c r="K302" s="4">
        <f>(I302-H302)*O302</f>
        <v>0.2083333333333286</v>
      </c>
      <c r="L302">
        <f>_xlfn.RANK.EQ(I302,I$8:I$507,1)</f>
        <v>295</v>
      </c>
      <c r="M302">
        <f>IF(L302=A302,0,1)</f>
        <v>1</v>
      </c>
      <c r="N302">
        <f>IF(G302&lt;B$2,1,0)</f>
        <v>1</v>
      </c>
      <c r="O302">
        <f>IF(I302&lt;B$2,1,0)</f>
        <v>1</v>
      </c>
      <c r="P302">
        <v>295</v>
      </c>
      <c r="Q302" s="8">
        <f>COUNTIF(I$8:I301,"&lt;"&amp;G302)</f>
        <v>292</v>
      </c>
      <c r="R302" s="8">
        <f>COUNTIF(H$8:H301,"&gt;"&amp;G302)</f>
        <v>1</v>
      </c>
      <c r="S302">
        <v>295</v>
      </c>
    </row>
    <row r="303" spans="1:19" x14ac:dyDescent="0.3">
      <c r="A303">
        <v>471</v>
      </c>
      <c r="B303">
        <v>0.26102481154820401</v>
      </c>
      <c r="C303">
        <v>0.92422254097109902</v>
      </c>
      <c r="D303" s="4">
        <f>-LN(B303)/F$3</f>
        <v>0.55964158865608427</v>
      </c>
      <c r="E303" s="4">
        <f>1/F$4</f>
        <v>0.20833333333333334</v>
      </c>
      <c r="F303" s="8">
        <v>3</v>
      </c>
      <c r="G303" s="4">
        <v>88.796419105809832</v>
      </c>
      <c r="H303" s="4">
        <f>IF(G303&gt;MAX(I$8:I302),G303,MAX(I$8:I302))</f>
        <v>88.806063103975262</v>
      </c>
      <c r="I303" s="4">
        <f>+H303+E303</f>
        <v>89.014396437308591</v>
      </c>
      <c r="J303" s="4">
        <f>(H303-G303)*O303</f>
        <v>9.6439981654299345E-3</v>
      </c>
      <c r="K303" s="4">
        <f>(I303-H303)*O303</f>
        <v>0.2083333333333286</v>
      </c>
      <c r="L303">
        <f>_xlfn.RANK.EQ(I303,I$8:I$507,1)</f>
        <v>296</v>
      </c>
      <c r="M303">
        <f>IF(L303=A303,0,1)</f>
        <v>1</v>
      </c>
      <c r="N303">
        <f>IF(G303&lt;B$2,1,0)</f>
        <v>1</v>
      </c>
      <c r="O303">
        <f>IF(I303&lt;B$2,1,0)</f>
        <v>1</v>
      </c>
      <c r="P303">
        <v>296</v>
      </c>
      <c r="Q303" s="8">
        <f>COUNTIF(I$8:I302,"&lt;"&amp;G303)</f>
        <v>294</v>
      </c>
      <c r="R303" s="8">
        <f>COUNTIF(H$8:H302,"&gt;"&amp;G303)</f>
        <v>0</v>
      </c>
      <c r="S303">
        <v>296</v>
      </c>
    </row>
    <row r="304" spans="1:19" x14ac:dyDescent="0.3">
      <c r="A304">
        <v>20</v>
      </c>
      <c r="B304">
        <v>2.2858363597521896E-2</v>
      </c>
      <c r="C304">
        <v>5.2186651203955201E-2</v>
      </c>
      <c r="D304" s="4">
        <f>-LN(B304)/B$3</f>
        <v>15.743492528492352</v>
      </c>
      <c r="E304" s="4">
        <f>1/F$4</f>
        <v>0.20833333333333334</v>
      </c>
      <c r="F304" s="8">
        <v>1</v>
      </c>
      <c r="G304" s="4">
        <v>88.980688080085827</v>
      </c>
      <c r="H304" s="4">
        <f>IF(G304&gt;MAX(I$8:I303),G304,MAX(I$8:I303))</f>
        <v>89.014396437308591</v>
      </c>
      <c r="I304" s="4">
        <f>+H304+E304</f>
        <v>89.222729770641919</v>
      </c>
      <c r="J304" s="4">
        <f>(H304-G304)*O304</f>
        <v>3.3708357222764107E-2</v>
      </c>
      <c r="K304" s="4">
        <f>(I304-H304)*O304</f>
        <v>0.2083333333333286</v>
      </c>
      <c r="L304">
        <f>_xlfn.RANK.EQ(I304,I$8:I$507,1)</f>
        <v>297</v>
      </c>
      <c r="M304">
        <f>IF(L304=A304,0,1)</f>
        <v>1</v>
      </c>
      <c r="N304">
        <f>IF(G304&lt;B$2,1,0)</f>
        <v>1</v>
      </c>
      <c r="O304">
        <f>IF(I304&lt;B$2,1,0)</f>
        <v>1</v>
      </c>
      <c r="P304">
        <v>298</v>
      </c>
      <c r="Q304" s="8">
        <f>COUNTIF(I$8:I303,"&lt;"&amp;G304)</f>
        <v>295</v>
      </c>
      <c r="R304" s="8">
        <f>COUNTIF(H$8:H303,"&gt;"&amp;G304)</f>
        <v>0</v>
      </c>
      <c r="S304">
        <v>297</v>
      </c>
    </row>
    <row r="305" spans="1:19" x14ac:dyDescent="0.3">
      <c r="A305">
        <v>472</v>
      </c>
      <c r="B305">
        <v>0.79808954130680254</v>
      </c>
      <c r="C305">
        <v>0.30509353923154392</v>
      </c>
      <c r="D305" s="4">
        <f>-LN(B305)/F$3</f>
        <v>9.3972700281540922E-2</v>
      </c>
      <c r="E305" s="4">
        <f>1/F$4</f>
        <v>0.20833333333333334</v>
      </c>
      <c r="F305" s="8">
        <v>3</v>
      </c>
      <c r="G305" s="4">
        <v>88.890391806091372</v>
      </c>
      <c r="H305" s="4">
        <f>IF(G305&gt;MAX(I$8:I304),G305,MAX(I$8:I304))</f>
        <v>89.222729770641919</v>
      </c>
      <c r="I305" s="4">
        <f>+H305+E305</f>
        <v>89.431063103975248</v>
      </c>
      <c r="J305" s="4">
        <f>(H305-G305)*O305</f>
        <v>0.33233796455054687</v>
      </c>
      <c r="K305" s="4">
        <f>(I305-H305)*O305</f>
        <v>0.2083333333333286</v>
      </c>
      <c r="L305">
        <f>_xlfn.RANK.EQ(I305,I$8:I$507,1)</f>
        <v>298</v>
      </c>
      <c r="M305">
        <f>IF(L305=A305,0,1)</f>
        <v>1</v>
      </c>
      <c r="N305">
        <f>IF(G305&lt;B$2,1,0)</f>
        <v>1</v>
      </c>
      <c r="O305">
        <f>IF(I305&lt;B$2,1,0)</f>
        <v>1</v>
      </c>
      <c r="P305">
        <v>297</v>
      </c>
      <c r="Q305" s="8">
        <f>COUNTIF(I$8:I304,"&lt;"&amp;G305)</f>
        <v>295</v>
      </c>
      <c r="R305" s="8">
        <f>COUNTIF(H$8:H304,"&gt;"&amp;G305)</f>
        <v>1</v>
      </c>
      <c r="S305">
        <v>297</v>
      </c>
    </row>
    <row r="306" spans="1:19" x14ac:dyDescent="0.3">
      <c r="A306">
        <v>473</v>
      </c>
      <c r="B306">
        <v>0.49147007660145881</v>
      </c>
      <c r="C306">
        <v>0.2032532731101413</v>
      </c>
      <c r="D306" s="4">
        <f>-LN(B306)/F$3</f>
        <v>0.29598092626489853</v>
      </c>
      <c r="E306" s="4">
        <f>1/F$4</f>
        <v>0.20833333333333334</v>
      </c>
      <c r="F306" s="8">
        <v>3</v>
      </c>
      <c r="G306" s="4">
        <v>89.186372732356276</v>
      </c>
      <c r="H306" s="4">
        <f>IF(G306&gt;MAX(I$8:I305),G306,MAX(I$8:I305))</f>
        <v>89.431063103975248</v>
      </c>
      <c r="I306" s="4">
        <f>+H306+E306</f>
        <v>89.639396437308577</v>
      </c>
      <c r="J306" s="4">
        <f>(H306-G306)*O306</f>
        <v>0.24469037161897234</v>
      </c>
      <c r="K306" s="4">
        <f>(I306-H306)*O306</f>
        <v>0.2083333333333286</v>
      </c>
      <c r="L306">
        <f>_xlfn.RANK.EQ(I306,I$8:I$507,1)</f>
        <v>299</v>
      </c>
      <c r="M306">
        <f>IF(L306=A306,0,1)</f>
        <v>1</v>
      </c>
      <c r="N306">
        <f>IF(G306&lt;B$2,1,0)</f>
        <v>1</v>
      </c>
      <c r="O306">
        <f>IF(I306&lt;B$2,1,0)</f>
        <v>1</v>
      </c>
      <c r="P306">
        <v>299</v>
      </c>
      <c r="Q306" s="8">
        <f>COUNTIF(I$8:I305,"&lt;"&amp;G306)</f>
        <v>296</v>
      </c>
      <c r="R306" s="8">
        <f>COUNTIF(H$8:H305,"&gt;"&amp;G306)</f>
        <v>1</v>
      </c>
      <c r="S306">
        <v>299</v>
      </c>
    </row>
    <row r="307" spans="1:19" x14ac:dyDescent="0.3">
      <c r="A307">
        <v>474</v>
      </c>
      <c r="B307">
        <v>0.78038880581072423</v>
      </c>
      <c r="C307">
        <v>0.28031250953703424</v>
      </c>
      <c r="D307" s="4">
        <f>-LN(B307)/F$3</f>
        <v>0.10331792271032836</v>
      </c>
      <c r="E307" s="4">
        <f>1/F$4</f>
        <v>0.20833333333333334</v>
      </c>
      <c r="F307" s="8">
        <v>3</v>
      </c>
      <c r="G307" s="4">
        <v>89.289690655066607</v>
      </c>
      <c r="H307" s="4">
        <f>IF(G307&gt;MAX(I$8:I306),G307,MAX(I$8:I306))</f>
        <v>89.639396437308577</v>
      </c>
      <c r="I307" s="4">
        <f>+H307+E307</f>
        <v>89.847729770641905</v>
      </c>
      <c r="J307" s="4">
        <f>(H307-G307)*O307</f>
        <v>0.34970578224196913</v>
      </c>
      <c r="K307" s="4">
        <f>(I307-H307)*O307</f>
        <v>0.2083333333333286</v>
      </c>
      <c r="L307">
        <f>_xlfn.RANK.EQ(I307,I$8:I$507,1)</f>
        <v>300</v>
      </c>
      <c r="M307">
        <f>IF(L307=A307,0,1)</f>
        <v>1</v>
      </c>
      <c r="N307">
        <f>IF(G307&lt;B$2,1,0)</f>
        <v>1</v>
      </c>
      <c r="O307">
        <f>IF(I307&lt;B$2,1,0)</f>
        <v>1</v>
      </c>
      <c r="P307">
        <v>300</v>
      </c>
      <c r="Q307" s="8">
        <f>COUNTIF(I$8:I306,"&lt;"&amp;G307)</f>
        <v>297</v>
      </c>
      <c r="R307" s="8">
        <f>COUNTIF(H$8:H306,"&gt;"&amp;G307)</f>
        <v>1</v>
      </c>
      <c r="S307">
        <v>300</v>
      </c>
    </row>
    <row r="308" spans="1:19" x14ac:dyDescent="0.3">
      <c r="A308">
        <v>475</v>
      </c>
      <c r="B308">
        <v>0.45829645680104986</v>
      </c>
      <c r="C308">
        <v>0.55232398449659714</v>
      </c>
      <c r="D308" s="4">
        <f>-LN(B308)/F$3</f>
        <v>0.32509959111462633</v>
      </c>
      <c r="E308" s="4">
        <f>1/F$4</f>
        <v>0.20833333333333334</v>
      </c>
      <c r="F308" s="8">
        <v>3</v>
      </c>
      <c r="G308" s="4">
        <v>89.614790246181229</v>
      </c>
      <c r="H308" s="4">
        <f>IF(G308&gt;MAX(I$8:I307),G308,MAX(I$8:I307))</f>
        <v>89.847729770641905</v>
      </c>
      <c r="I308" s="4">
        <f>+H308+E308</f>
        <v>90.056063103975234</v>
      </c>
      <c r="J308" s="4">
        <f>(H308-G308)*O308</f>
        <v>0.23293952446067578</v>
      </c>
      <c r="K308" s="4">
        <f>(I308-H308)*O308</f>
        <v>0.2083333333333286</v>
      </c>
      <c r="L308">
        <f>_xlfn.RANK.EQ(I308,I$8:I$507,1)</f>
        <v>301</v>
      </c>
      <c r="M308">
        <f>IF(L308=A308,0,1)</f>
        <v>1</v>
      </c>
      <c r="N308">
        <f>IF(G308&lt;B$2,1,0)</f>
        <v>1</v>
      </c>
      <c r="O308">
        <f>IF(I308&lt;B$2,1,0)</f>
        <v>1</v>
      </c>
      <c r="P308">
        <v>301</v>
      </c>
      <c r="Q308" s="8">
        <f>COUNTIF(I$8:I307,"&lt;"&amp;G308)</f>
        <v>298</v>
      </c>
      <c r="R308" s="8">
        <f>COUNTIF(H$8:H307,"&gt;"&amp;G308)</f>
        <v>1</v>
      </c>
      <c r="S308">
        <v>301</v>
      </c>
    </row>
    <row r="309" spans="1:19" x14ac:dyDescent="0.3">
      <c r="A309">
        <v>476</v>
      </c>
      <c r="B309">
        <v>0.33518478957487718</v>
      </c>
      <c r="C309">
        <v>0.27307962279122289</v>
      </c>
      <c r="D309" s="4">
        <f>-LN(B309)/F$3</f>
        <v>0.45544720356959917</v>
      </c>
      <c r="E309" s="4">
        <f>1/F$4</f>
        <v>0.20833333333333334</v>
      </c>
      <c r="F309" s="8">
        <v>3</v>
      </c>
      <c r="G309" s="4">
        <v>90.070237449750834</v>
      </c>
      <c r="H309" s="4">
        <f>IF(G309&gt;MAX(I$8:I308),G309,MAX(I$8:I308))</f>
        <v>90.070237449750834</v>
      </c>
      <c r="I309" s="4">
        <f>+H309+E309</f>
        <v>90.278570783084163</v>
      </c>
      <c r="J309" s="4">
        <f>(H309-G309)*O309</f>
        <v>0</v>
      </c>
      <c r="K309" s="4">
        <f>(I309-H309)*O309</f>
        <v>0.2083333333333286</v>
      </c>
      <c r="L309">
        <f>_xlfn.RANK.EQ(I309,I$8:I$507,1)</f>
        <v>302</v>
      </c>
      <c r="M309">
        <f>IF(L309=A309,0,1)</f>
        <v>1</v>
      </c>
      <c r="N309">
        <f>IF(G309&lt;B$2,1,0)</f>
        <v>1</v>
      </c>
      <c r="O309">
        <f>IF(I309&lt;B$2,1,0)</f>
        <v>1</v>
      </c>
      <c r="P309">
        <v>302</v>
      </c>
      <c r="Q309" s="8">
        <f>COUNTIF(I$8:I308,"&lt;"&amp;G309)</f>
        <v>301</v>
      </c>
      <c r="R309" s="8">
        <f>COUNTIF(H$8:H308,"&gt;"&amp;G309)</f>
        <v>0</v>
      </c>
      <c r="S309">
        <v>302</v>
      </c>
    </row>
    <row r="310" spans="1:19" x14ac:dyDescent="0.3">
      <c r="A310">
        <v>477</v>
      </c>
      <c r="B310">
        <v>0.83935056611835079</v>
      </c>
      <c r="C310">
        <v>0.86123233741264071</v>
      </c>
      <c r="D310" s="4">
        <f>-LN(B310)/F$3</f>
        <v>7.2969509059004498E-2</v>
      </c>
      <c r="E310" s="4">
        <f>1/F$4</f>
        <v>0.20833333333333334</v>
      </c>
      <c r="F310" s="8">
        <v>3</v>
      </c>
      <c r="G310" s="4">
        <v>90.143206958809841</v>
      </c>
      <c r="H310" s="4">
        <f>IF(G310&gt;MAX(I$8:I309),G310,MAX(I$8:I309))</f>
        <v>90.278570783084163</v>
      </c>
      <c r="I310" s="4">
        <f>+H310+E310</f>
        <v>90.486904116417492</v>
      </c>
      <c r="J310" s="4">
        <f>(H310-G310)*O310</f>
        <v>0.13536382427432159</v>
      </c>
      <c r="K310" s="4">
        <f>(I310-H310)*O310</f>
        <v>0.2083333333333286</v>
      </c>
      <c r="L310">
        <f>_xlfn.RANK.EQ(I310,I$8:I$507,1)</f>
        <v>303</v>
      </c>
      <c r="M310">
        <f>IF(L310=A310,0,1)</f>
        <v>1</v>
      </c>
      <c r="N310">
        <f>IF(G310&lt;B$2,1,0)</f>
        <v>1</v>
      </c>
      <c r="O310">
        <f>IF(I310&lt;B$2,1,0)</f>
        <v>1</v>
      </c>
      <c r="P310">
        <v>303</v>
      </c>
      <c r="Q310" s="8">
        <f>COUNTIF(I$8:I309,"&lt;"&amp;G310)</f>
        <v>301</v>
      </c>
      <c r="R310" s="8">
        <f>COUNTIF(H$8:H309,"&gt;"&amp;G310)</f>
        <v>0</v>
      </c>
      <c r="S310">
        <v>303</v>
      </c>
    </row>
    <row r="311" spans="1:19" x14ac:dyDescent="0.3">
      <c r="A311">
        <v>478</v>
      </c>
      <c r="B311">
        <v>0.8222602008117923</v>
      </c>
      <c r="C311">
        <v>0.26294747764519183</v>
      </c>
      <c r="D311" s="4">
        <f>-LN(B311)/F$3</f>
        <v>8.1540995006801884E-2</v>
      </c>
      <c r="E311" s="4">
        <f>1/F$4</f>
        <v>0.20833333333333334</v>
      </c>
      <c r="F311" s="8">
        <v>3</v>
      </c>
      <c r="G311" s="4">
        <v>90.224747953816646</v>
      </c>
      <c r="H311" s="4">
        <f>IF(G311&gt;MAX(I$8:I310),G311,MAX(I$8:I310))</f>
        <v>90.486904116417492</v>
      </c>
      <c r="I311" s="4">
        <f>+H311+E311</f>
        <v>90.69523744975082</v>
      </c>
      <c r="J311" s="4">
        <f>(H311-G311)*O311</f>
        <v>0.26215616260084573</v>
      </c>
      <c r="K311" s="4">
        <f>(I311-H311)*O311</f>
        <v>0.2083333333333286</v>
      </c>
      <c r="L311">
        <f>_xlfn.RANK.EQ(I311,I$8:I$507,1)</f>
        <v>304</v>
      </c>
      <c r="M311">
        <f>IF(L311=A311,0,1)</f>
        <v>1</v>
      </c>
      <c r="N311">
        <f>IF(G311&lt;B$2,1,0)</f>
        <v>1</v>
      </c>
      <c r="O311">
        <f>IF(I311&lt;B$2,1,0)</f>
        <v>1</v>
      </c>
      <c r="P311">
        <v>304</v>
      </c>
      <c r="Q311" s="8">
        <f>COUNTIF(I$8:I310,"&lt;"&amp;G311)</f>
        <v>301</v>
      </c>
      <c r="R311" s="8">
        <f>COUNTIF(H$8:H310,"&gt;"&amp;G311)</f>
        <v>1</v>
      </c>
      <c r="S311">
        <v>304</v>
      </c>
    </row>
    <row r="312" spans="1:19" x14ac:dyDescent="0.3">
      <c r="A312">
        <v>479</v>
      </c>
      <c r="B312">
        <v>0.18781090731528671</v>
      </c>
      <c r="C312">
        <v>0.80693990905484181</v>
      </c>
      <c r="D312" s="4">
        <f>-LN(B312)/F$3</f>
        <v>0.69679984769724868</v>
      </c>
      <c r="E312" s="4">
        <f>1/F$4</f>
        <v>0.20833333333333334</v>
      </c>
      <c r="F312" s="8">
        <v>3</v>
      </c>
      <c r="G312" s="4">
        <v>90.921547801513896</v>
      </c>
      <c r="H312" s="4">
        <f>IF(G312&gt;MAX(I$8:I311),G312,MAX(I$8:I311))</f>
        <v>90.921547801513896</v>
      </c>
      <c r="I312" s="4">
        <f>+H312+E312</f>
        <v>91.129881134847224</v>
      </c>
      <c r="J312" s="4">
        <f>(H312-G312)*O312</f>
        <v>0</v>
      </c>
      <c r="K312" s="4">
        <f>(I312-H312)*O312</f>
        <v>0.2083333333333286</v>
      </c>
      <c r="L312">
        <f>_xlfn.RANK.EQ(I312,I$8:I$507,1)</f>
        <v>305</v>
      </c>
      <c r="M312">
        <f>IF(L312=A312,0,1)</f>
        <v>1</v>
      </c>
      <c r="N312">
        <f>IF(G312&lt;B$2,1,0)</f>
        <v>1</v>
      </c>
      <c r="O312">
        <f>IF(I312&lt;B$2,1,0)</f>
        <v>1</v>
      </c>
      <c r="P312">
        <v>305</v>
      </c>
      <c r="Q312" s="8">
        <f>COUNTIF(I$8:I311,"&lt;"&amp;G312)</f>
        <v>304</v>
      </c>
      <c r="R312" s="8">
        <f>COUNTIF(H$8:H311,"&gt;"&amp;G312)</f>
        <v>0</v>
      </c>
      <c r="S312">
        <v>305</v>
      </c>
    </row>
    <row r="313" spans="1:19" x14ac:dyDescent="0.3">
      <c r="A313">
        <v>480</v>
      </c>
      <c r="B313">
        <v>0.24726096377452925</v>
      </c>
      <c r="C313">
        <v>0.68489638966032895</v>
      </c>
      <c r="D313" s="4">
        <f>-LN(B313)/F$3</f>
        <v>0.58221290274697846</v>
      </c>
      <c r="E313" s="4">
        <f>1/F$4</f>
        <v>0.20833333333333334</v>
      </c>
      <c r="F313" s="8">
        <v>3</v>
      </c>
      <c r="G313" s="4">
        <v>91.50376070426087</v>
      </c>
      <c r="H313" s="4">
        <f>IF(G313&gt;MAX(I$8:I312),G313,MAX(I$8:I312))</f>
        <v>91.50376070426087</v>
      </c>
      <c r="I313" s="4">
        <f>+H313+E313</f>
        <v>91.712094037594198</v>
      </c>
      <c r="J313" s="4">
        <f>(H313-G313)*O313</f>
        <v>0</v>
      </c>
      <c r="K313" s="4">
        <f>(I313-H313)*O313</f>
        <v>0.2083333333333286</v>
      </c>
      <c r="L313">
        <f>_xlfn.RANK.EQ(I313,I$8:I$507,1)</f>
        <v>306</v>
      </c>
      <c r="M313">
        <f>IF(L313=A313,0,1)</f>
        <v>1</v>
      </c>
      <c r="N313">
        <f>IF(G313&lt;B$2,1,0)</f>
        <v>1</v>
      </c>
      <c r="O313">
        <f>IF(I313&lt;B$2,1,0)</f>
        <v>1</v>
      </c>
      <c r="P313">
        <v>306</v>
      </c>
      <c r="Q313" s="8">
        <f>COUNTIF(I$8:I312,"&lt;"&amp;G313)</f>
        <v>305</v>
      </c>
      <c r="R313" s="8">
        <f>COUNTIF(H$8:H312,"&gt;"&amp;G313)</f>
        <v>0</v>
      </c>
      <c r="S313">
        <v>306</v>
      </c>
    </row>
    <row r="314" spans="1:19" x14ac:dyDescent="0.3">
      <c r="A314">
        <v>113</v>
      </c>
      <c r="B314">
        <v>7.2664571062349317E-2</v>
      </c>
      <c r="C314">
        <v>0.24408703878902555</v>
      </c>
      <c r="D314" s="4">
        <f>-LN(B314)/D$3</f>
        <v>3.6415296442618348</v>
      </c>
      <c r="E314" s="4">
        <f>1/F$4</f>
        <v>0.20833333333333334</v>
      </c>
      <c r="F314" s="8">
        <v>2</v>
      </c>
      <c r="G314" s="4">
        <v>91.592234734252983</v>
      </c>
      <c r="H314" s="4">
        <f>IF(G314&gt;MAX(I$8:I313),G314,MAX(I$8:I313))</f>
        <v>91.712094037594198</v>
      </c>
      <c r="I314" s="4">
        <f>+H314+E314</f>
        <v>91.920427370927527</v>
      </c>
      <c r="J314" s="4">
        <f>(H314-G314)*O314</f>
        <v>0.1198593033412152</v>
      </c>
      <c r="K314" s="4">
        <f>(I314-H314)*O314</f>
        <v>0.2083333333333286</v>
      </c>
      <c r="L314">
        <f>_xlfn.RANK.EQ(I314,I$8:I$507,1)</f>
        <v>307</v>
      </c>
      <c r="M314">
        <f>IF(L314=A314,0,1)</f>
        <v>1</v>
      </c>
      <c r="N314">
        <f>IF(G314&lt;B$2,1,0)</f>
        <v>1</v>
      </c>
      <c r="O314">
        <f>IF(I314&lt;B$2,1,0)</f>
        <v>1</v>
      </c>
      <c r="P314">
        <v>307</v>
      </c>
      <c r="Q314" s="8">
        <f>COUNTIF(I$8:I313,"&lt;"&amp;G314)</f>
        <v>305</v>
      </c>
      <c r="R314" s="8">
        <f>COUNTIF(H$8:H313,"&gt;"&amp;G314)</f>
        <v>0</v>
      </c>
      <c r="S314">
        <v>307</v>
      </c>
    </row>
    <row r="315" spans="1:19" x14ac:dyDescent="0.3">
      <c r="A315">
        <v>481</v>
      </c>
      <c r="B315">
        <v>0.80297250282296218</v>
      </c>
      <c r="C315">
        <v>0.74925992614520709</v>
      </c>
      <c r="D315" s="4">
        <f>-LN(B315)/F$3</f>
        <v>9.1431170283960542E-2</v>
      </c>
      <c r="E315" s="4">
        <f>1/F$4</f>
        <v>0.20833333333333334</v>
      </c>
      <c r="F315" s="8">
        <v>3</v>
      </c>
      <c r="G315" s="4">
        <v>91.595191874544824</v>
      </c>
      <c r="H315" s="4">
        <f>IF(G315&gt;MAX(I$8:I314),G315,MAX(I$8:I314))</f>
        <v>91.920427370927527</v>
      </c>
      <c r="I315" s="4">
        <f>+H315+E315</f>
        <v>92.128760704260856</v>
      </c>
      <c r="J315" s="4">
        <f>(H315-G315)*O315</f>
        <v>0.3252354963827031</v>
      </c>
      <c r="K315" s="4">
        <f>(I315-H315)*O315</f>
        <v>0.2083333333333286</v>
      </c>
      <c r="L315">
        <f>_xlfn.RANK.EQ(I315,I$8:I$507,1)</f>
        <v>308</v>
      </c>
      <c r="M315">
        <f>IF(L315=A315,0,1)</f>
        <v>1</v>
      </c>
      <c r="N315">
        <f>IF(G315&lt;B$2,1,0)</f>
        <v>1</v>
      </c>
      <c r="O315">
        <f>IF(I315&lt;B$2,1,0)</f>
        <v>1</v>
      </c>
      <c r="P315">
        <v>308</v>
      </c>
      <c r="Q315" s="8">
        <f>COUNTIF(I$8:I314,"&lt;"&amp;G315)</f>
        <v>305</v>
      </c>
      <c r="R315" s="8">
        <f>COUNTIF(H$8:H314,"&gt;"&amp;G315)</f>
        <v>1</v>
      </c>
      <c r="S315">
        <v>308</v>
      </c>
    </row>
    <row r="316" spans="1:19" x14ac:dyDescent="0.3">
      <c r="A316">
        <v>482</v>
      </c>
      <c r="B316">
        <v>0.82570879238257999</v>
      </c>
      <c r="C316">
        <v>0.27741325113681448</v>
      </c>
      <c r="D316" s="4">
        <f>-LN(B316)/F$3</f>
        <v>7.9797133007092666E-2</v>
      </c>
      <c r="E316" s="4">
        <f>1/F$4</f>
        <v>0.20833333333333334</v>
      </c>
      <c r="F316" s="8">
        <v>3</v>
      </c>
      <c r="G316" s="4">
        <v>91.674989007551915</v>
      </c>
      <c r="H316" s="4">
        <f>IF(G316&gt;MAX(I$8:I315),G316,MAX(I$8:I315))</f>
        <v>92.128760704260856</v>
      </c>
      <c r="I316" s="4">
        <f>+H316+E316</f>
        <v>92.337094037594184</v>
      </c>
      <c r="J316" s="4">
        <f>(H316-G316)*O316</f>
        <v>0.45377169670894091</v>
      </c>
      <c r="K316" s="4">
        <f>(I316-H316)*O316</f>
        <v>0.2083333333333286</v>
      </c>
      <c r="L316">
        <f>_xlfn.RANK.EQ(I316,I$8:I$507,1)</f>
        <v>309</v>
      </c>
      <c r="M316">
        <f>IF(L316=A316,0,1)</f>
        <v>1</v>
      </c>
      <c r="N316">
        <f>IF(G316&lt;B$2,1,0)</f>
        <v>1</v>
      </c>
      <c r="O316">
        <f>IF(I316&lt;B$2,1,0)</f>
        <v>1</v>
      </c>
      <c r="P316">
        <v>309</v>
      </c>
      <c r="Q316" s="8">
        <f>COUNTIF(I$8:I315,"&lt;"&amp;G316)</f>
        <v>305</v>
      </c>
      <c r="R316" s="8">
        <f>COUNTIF(H$8:H315,"&gt;"&amp;G316)</f>
        <v>2</v>
      </c>
      <c r="S316">
        <v>309</v>
      </c>
    </row>
    <row r="317" spans="1:19" x14ac:dyDescent="0.3">
      <c r="A317">
        <v>483</v>
      </c>
      <c r="B317">
        <v>0.51185644093142491</v>
      </c>
      <c r="C317">
        <v>0.58146916104617452</v>
      </c>
      <c r="D317" s="4">
        <f>-LN(B317)/F$3</f>
        <v>0.27904628419363775</v>
      </c>
      <c r="E317" s="4">
        <f>1/F$4</f>
        <v>0.20833333333333334</v>
      </c>
      <c r="F317" s="8">
        <v>3</v>
      </c>
      <c r="G317" s="4">
        <v>91.954035291745555</v>
      </c>
      <c r="H317" s="4">
        <f>IF(G317&gt;MAX(I$8:I316),G317,MAX(I$8:I316))</f>
        <v>92.337094037594184</v>
      </c>
      <c r="I317" s="4">
        <f>+H317+E317</f>
        <v>92.545427370927513</v>
      </c>
      <c r="J317" s="4">
        <f>(H317-G317)*O317</f>
        <v>0.3830587458486292</v>
      </c>
      <c r="K317" s="4">
        <f>(I317-H317)*O317</f>
        <v>0.2083333333333286</v>
      </c>
      <c r="L317">
        <f>_xlfn.RANK.EQ(I317,I$8:I$507,1)</f>
        <v>310</v>
      </c>
      <c r="M317">
        <f>IF(L317=A317,0,1)</f>
        <v>1</v>
      </c>
      <c r="N317">
        <f>IF(G317&lt;B$2,1,0)</f>
        <v>1</v>
      </c>
      <c r="O317">
        <f>IF(I317&lt;B$2,1,0)</f>
        <v>1</v>
      </c>
      <c r="P317">
        <v>310</v>
      </c>
      <c r="Q317" s="8">
        <f>COUNTIF(I$8:I316,"&lt;"&amp;G317)</f>
        <v>307</v>
      </c>
      <c r="R317" s="8">
        <f>COUNTIF(H$8:H316,"&gt;"&amp;G317)</f>
        <v>1</v>
      </c>
      <c r="S317">
        <v>310</v>
      </c>
    </row>
    <row r="318" spans="1:19" x14ac:dyDescent="0.3">
      <c r="A318">
        <v>484</v>
      </c>
      <c r="B318">
        <v>0.21927549058503984</v>
      </c>
      <c r="C318">
        <v>0.34705648976104009</v>
      </c>
      <c r="D318" s="4">
        <f>-LN(B318)/F$3</f>
        <v>0.63226099660094115</v>
      </c>
      <c r="E318" s="4">
        <f>1/F$4</f>
        <v>0.20833333333333334</v>
      </c>
      <c r="F318" s="8">
        <v>3</v>
      </c>
      <c r="G318" s="4">
        <v>92.586296288346503</v>
      </c>
      <c r="H318" s="4">
        <f>IF(G318&gt;MAX(I$8:I317),G318,MAX(I$8:I317))</f>
        <v>92.586296288346503</v>
      </c>
      <c r="I318" s="4">
        <f>+H318+E318</f>
        <v>92.794629621679832</v>
      </c>
      <c r="J318" s="4">
        <f>(H318-G318)*O318</f>
        <v>0</v>
      </c>
      <c r="K318" s="4">
        <f>(I318-H318)*O318</f>
        <v>0.2083333333333286</v>
      </c>
      <c r="L318">
        <f>_xlfn.RANK.EQ(I318,I$8:I$507,1)</f>
        <v>311</v>
      </c>
      <c r="M318">
        <f>IF(L318=A318,0,1)</f>
        <v>1</v>
      </c>
      <c r="N318">
        <f>IF(G318&lt;B$2,1,0)</f>
        <v>1</v>
      </c>
      <c r="O318">
        <f>IF(I318&lt;B$2,1,0)</f>
        <v>1</v>
      </c>
      <c r="P318">
        <v>311</v>
      </c>
      <c r="Q318" s="8">
        <f>COUNTIF(I$8:I317,"&lt;"&amp;G318)</f>
        <v>310</v>
      </c>
      <c r="R318" s="8">
        <f>COUNTIF(H$8:H317,"&gt;"&amp;G318)</f>
        <v>0</v>
      </c>
      <c r="S318">
        <v>311</v>
      </c>
    </row>
    <row r="319" spans="1:19" x14ac:dyDescent="0.3">
      <c r="A319">
        <v>485</v>
      </c>
      <c r="B319">
        <v>0.21286660359508042</v>
      </c>
      <c r="C319">
        <v>0.48713644825586716</v>
      </c>
      <c r="D319" s="4">
        <f>-LN(B319)/F$3</f>
        <v>0.64462065986075723</v>
      </c>
      <c r="E319" s="4">
        <f>1/F$4</f>
        <v>0.20833333333333334</v>
      </c>
      <c r="F319" s="8">
        <v>3</v>
      </c>
      <c r="G319" s="4">
        <v>93.230916948207266</v>
      </c>
      <c r="H319" s="4">
        <f>IF(G319&gt;MAX(I$8:I318),G319,MAX(I$8:I318))</f>
        <v>93.230916948207266</v>
      </c>
      <c r="I319" s="4">
        <f>+H319+E319</f>
        <v>93.439250281540595</v>
      </c>
      <c r="J319" s="4">
        <f>(H319-G319)*O319</f>
        <v>0</v>
      </c>
      <c r="K319" s="4">
        <f>(I319-H319)*O319</f>
        <v>0.2083333333333286</v>
      </c>
      <c r="L319">
        <f>_xlfn.RANK.EQ(I319,I$8:I$507,1)</f>
        <v>312</v>
      </c>
      <c r="M319">
        <f>IF(L319=A319,0,1)</f>
        <v>1</v>
      </c>
      <c r="N319">
        <f>IF(G319&lt;B$2,1,0)</f>
        <v>1</v>
      </c>
      <c r="O319">
        <f>IF(I319&lt;B$2,1,0)</f>
        <v>1</v>
      </c>
      <c r="P319">
        <v>312</v>
      </c>
      <c r="Q319" s="8">
        <f>COUNTIF(I$8:I318,"&lt;"&amp;G319)</f>
        <v>311</v>
      </c>
      <c r="R319" s="8">
        <f>COUNTIF(H$8:H318,"&gt;"&amp;G319)</f>
        <v>0</v>
      </c>
      <c r="S319">
        <v>312</v>
      </c>
    </row>
    <row r="320" spans="1:19" x14ac:dyDescent="0.3">
      <c r="A320">
        <v>21</v>
      </c>
      <c r="B320">
        <v>0.35889767143772699</v>
      </c>
      <c r="C320">
        <v>0.42353587450788904</v>
      </c>
      <c r="D320" s="4">
        <f>-LN(B320)/B$3</f>
        <v>4.2696582037615247</v>
      </c>
      <c r="E320" s="4">
        <f>1/F$4</f>
        <v>0.20833333333333334</v>
      </c>
      <c r="F320" s="8">
        <v>1</v>
      </c>
      <c r="G320" s="4">
        <v>93.25034628384735</v>
      </c>
      <c r="H320" s="4">
        <f>IF(G320&gt;MAX(I$8:I319),G320,MAX(I$8:I319))</f>
        <v>93.439250281540595</v>
      </c>
      <c r="I320" s="4">
        <f>+H320+E320</f>
        <v>93.647583614873923</v>
      </c>
      <c r="J320" s="4">
        <f>(H320-G320)*O320</f>
        <v>0.18890399769324517</v>
      </c>
      <c r="K320" s="4">
        <f>(I320-H320)*O320</f>
        <v>0.2083333333333286</v>
      </c>
      <c r="L320">
        <f>_xlfn.RANK.EQ(I320,I$8:I$507,1)</f>
        <v>313</v>
      </c>
      <c r="M320">
        <f>IF(L320=A320,0,1)</f>
        <v>1</v>
      </c>
      <c r="N320">
        <f>IF(G320&lt;B$2,1,0)</f>
        <v>1</v>
      </c>
      <c r="O320">
        <f>IF(I320&lt;B$2,1,0)</f>
        <v>1</v>
      </c>
      <c r="P320">
        <v>313</v>
      </c>
      <c r="Q320" s="8">
        <f>COUNTIF(I$8:I319,"&lt;"&amp;G320)</f>
        <v>311</v>
      </c>
      <c r="R320" s="8">
        <f>COUNTIF(H$8:H319,"&gt;"&amp;G320)</f>
        <v>0</v>
      </c>
      <c r="S320">
        <v>313</v>
      </c>
    </row>
    <row r="321" spans="1:19" x14ac:dyDescent="0.3">
      <c r="A321">
        <v>486</v>
      </c>
      <c r="B321">
        <v>0.14365062410351878</v>
      </c>
      <c r="C321">
        <v>0.84560686056093015</v>
      </c>
      <c r="D321" s="4">
        <f>-LN(B321)/F$3</f>
        <v>0.80848797873093403</v>
      </c>
      <c r="E321" s="4">
        <f>1/F$4</f>
        <v>0.20833333333333334</v>
      </c>
      <c r="F321" s="8">
        <v>3</v>
      </c>
      <c r="G321" s="4">
        <v>94.039404926938204</v>
      </c>
      <c r="H321" s="4">
        <f>IF(G321&gt;MAX(I$8:I320),G321,MAX(I$8:I320))</f>
        <v>94.039404926938204</v>
      </c>
      <c r="I321" s="4">
        <f>+H321+E321</f>
        <v>94.247738260271532</v>
      </c>
      <c r="J321" s="4">
        <f>(H321-G321)*O321</f>
        <v>0</v>
      </c>
      <c r="K321" s="4">
        <f>(I321-H321)*O321</f>
        <v>0.2083333333333286</v>
      </c>
      <c r="L321">
        <f>_xlfn.RANK.EQ(I321,I$8:I$507,1)</f>
        <v>314</v>
      </c>
      <c r="M321">
        <f>IF(L321=A321,0,1)</f>
        <v>1</v>
      </c>
      <c r="N321">
        <f>IF(G321&lt;B$2,1,0)</f>
        <v>1</v>
      </c>
      <c r="O321">
        <f>IF(I321&lt;B$2,1,0)</f>
        <v>1</v>
      </c>
      <c r="P321">
        <v>314</v>
      </c>
      <c r="Q321" s="8">
        <f>COUNTIF(I$8:I320,"&lt;"&amp;G321)</f>
        <v>313</v>
      </c>
      <c r="R321" s="8">
        <f>COUNTIF(H$8:H320,"&gt;"&amp;G321)</f>
        <v>0</v>
      </c>
      <c r="S321">
        <v>314</v>
      </c>
    </row>
    <row r="322" spans="1:19" x14ac:dyDescent="0.3">
      <c r="A322">
        <v>487</v>
      </c>
      <c r="B322">
        <v>0.33887752922147285</v>
      </c>
      <c r="C322">
        <v>0.66609698782311477</v>
      </c>
      <c r="D322" s="4">
        <f>-LN(B322)/F$3</f>
        <v>0.45088187817033248</v>
      </c>
      <c r="E322" s="4">
        <f>1/F$4</f>
        <v>0.20833333333333334</v>
      </c>
      <c r="F322" s="8">
        <v>3</v>
      </c>
      <c r="G322" s="4">
        <v>94.490286805108539</v>
      </c>
      <c r="H322" s="4">
        <f>IF(G322&gt;MAX(I$8:I321),G322,MAX(I$8:I321))</f>
        <v>94.490286805108539</v>
      </c>
      <c r="I322" s="4">
        <f>+H322+E322</f>
        <v>94.698620138441868</v>
      </c>
      <c r="J322" s="4">
        <f>(H322-G322)*O322</f>
        <v>0</v>
      </c>
      <c r="K322" s="4">
        <f>(I322-H322)*O322</f>
        <v>0.2083333333333286</v>
      </c>
      <c r="L322">
        <f>_xlfn.RANK.EQ(I322,I$8:I$507,1)</f>
        <v>315</v>
      </c>
      <c r="M322">
        <f>IF(L322=A322,0,1)</f>
        <v>1</v>
      </c>
      <c r="N322">
        <f>IF(G322&lt;B$2,1,0)</f>
        <v>1</v>
      </c>
      <c r="O322">
        <f>IF(I322&lt;B$2,1,0)</f>
        <v>1</v>
      </c>
      <c r="P322">
        <v>315</v>
      </c>
      <c r="Q322" s="8">
        <f>COUNTIF(I$8:I321,"&lt;"&amp;G322)</f>
        <v>314</v>
      </c>
      <c r="R322" s="8">
        <f>COUNTIF(H$8:H321,"&gt;"&amp;G322)</f>
        <v>0</v>
      </c>
      <c r="S322">
        <v>315</v>
      </c>
    </row>
    <row r="323" spans="1:19" x14ac:dyDescent="0.3">
      <c r="A323">
        <v>114</v>
      </c>
      <c r="B323">
        <v>0.12137211218604084</v>
      </c>
      <c r="C323">
        <v>0.5093539231543931</v>
      </c>
      <c r="D323" s="4">
        <f>-LN(B323)/D$3</f>
        <v>2.929019646038463</v>
      </c>
      <c r="E323" s="4">
        <f>1/F$4</f>
        <v>0.20833333333333334</v>
      </c>
      <c r="F323" s="8">
        <v>2</v>
      </c>
      <c r="G323" s="4">
        <v>94.521254380291452</v>
      </c>
      <c r="H323" s="4">
        <f>IF(G323&gt;MAX(I$8:I322),G323,MAX(I$8:I322))</f>
        <v>94.698620138441868</v>
      </c>
      <c r="I323" s="4">
        <f>+H323+E323</f>
        <v>94.906953471775196</v>
      </c>
      <c r="J323" s="4">
        <f>(H323-G323)*O323</f>
        <v>0.17736575815041533</v>
      </c>
      <c r="K323" s="4">
        <f>(I323-H323)*O323</f>
        <v>0.2083333333333286</v>
      </c>
      <c r="L323">
        <f>_xlfn.RANK.EQ(I323,I$8:I$507,1)</f>
        <v>316</v>
      </c>
      <c r="M323">
        <f>IF(L323=A323,0,1)</f>
        <v>1</v>
      </c>
      <c r="N323">
        <f>IF(G323&lt;B$2,1,0)</f>
        <v>1</v>
      </c>
      <c r="O323">
        <f>IF(I323&lt;B$2,1,0)</f>
        <v>1</v>
      </c>
      <c r="P323">
        <v>316</v>
      </c>
      <c r="Q323" s="8">
        <f>COUNTIF(I$8:I322,"&lt;"&amp;G323)</f>
        <v>314</v>
      </c>
      <c r="R323" s="8">
        <f>COUNTIF(H$8:H322,"&gt;"&amp;G323)</f>
        <v>0</v>
      </c>
      <c r="S323">
        <v>316</v>
      </c>
    </row>
    <row r="324" spans="1:19" x14ac:dyDescent="0.3">
      <c r="A324">
        <v>488</v>
      </c>
      <c r="B324">
        <v>0.12384411145359661</v>
      </c>
      <c r="C324">
        <v>0.32111575670644243</v>
      </c>
      <c r="D324" s="4">
        <f>-LN(B324)/F$3</f>
        <v>0.87030486248734329</v>
      </c>
      <c r="E324" s="4">
        <f>1/F$4</f>
        <v>0.20833333333333334</v>
      </c>
      <c r="F324" s="8">
        <v>3</v>
      </c>
      <c r="G324" s="4">
        <v>95.360591667595884</v>
      </c>
      <c r="H324" s="4">
        <f>IF(G324&gt;MAX(I$8:I323),G324,MAX(I$8:I323))</f>
        <v>95.360591667595884</v>
      </c>
      <c r="I324" s="4">
        <f>+H324+E324</f>
        <v>95.568925000929212</v>
      </c>
      <c r="J324" s="4">
        <f>(H324-G324)*O324</f>
        <v>0</v>
      </c>
      <c r="K324" s="4">
        <f>(I324-H324)*O324</f>
        <v>0.2083333333333286</v>
      </c>
      <c r="L324">
        <f>_xlfn.RANK.EQ(I324,I$8:I$507,1)</f>
        <v>317</v>
      </c>
      <c r="M324">
        <f>IF(L324=A324,0,1)</f>
        <v>1</v>
      </c>
      <c r="N324">
        <f>IF(G324&lt;B$2,1,0)</f>
        <v>1</v>
      </c>
      <c r="O324">
        <f>IF(I324&lt;B$2,1,0)</f>
        <v>1</v>
      </c>
      <c r="P324">
        <v>317</v>
      </c>
      <c r="Q324" s="8">
        <f>COUNTIF(I$8:I323,"&lt;"&amp;G324)</f>
        <v>316</v>
      </c>
      <c r="R324" s="8">
        <f>COUNTIF(H$8:H323,"&gt;"&amp;G324)</f>
        <v>0</v>
      </c>
      <c r="S324">
        <v>317</v>
      </c>
    </row>
    <row r="325" spans="1:19" x14ac:dyDescent="0.3">
      <c r="A325">
        <v>22</v>
      </c>
      <c r="B325">
        <v>0.52748191778313547</v>
      </c>
      <c r="C325">
        <v>0.77953428754539633</v>
      </c>
      <c r="D325" s="4">
        <f>-LN(B325)/B$3</f>
        <v>2.6651695554315005</v>
      </c>
      <c r="E325" s="4">
        <f>1/F$4</f>
        <v>0.20833333333333334</v>
      </c>
      <c r="F325" s="8">
        <v>1</v>
      </c>
      <c r="G325" s="4">
        <v>95.915515839278854</v>
      </c>
      <c r="H325" s="4">
        <f>IF(G325&gt;MAX(I$8:I324),G325,MAX(I$8:I324))</f>
        <v>95.915515839278854</v>
      </c>
      <c r="I325" s="4">
        <f>+H325+E325</f>
        <v>96.123849172612182</v>
      </c>
      <c r="J325" s="4">
        <f>(H325-G325)*O325</f>
        <v>0</v>
      </c>
      <c r="K325" s="4">
        <f>(I325-H325)*O325</f>
        <v>0.2083333333333286</v>
      </c>
      <c r="L325">
        <f>_xlfn.RANK.EQ(I325,I$8:I$507,1)</f>
        <v>318</v>
      </c>
      <c r="M325">
        <f>IF(L325=A325,0,1)</f>
        <v>1</v>
      </c>
      <c r="N325">
        <f>IF(G325&lt;B$2,1,0)</f>
        <v>1</v>
      </c>
      <c r="O325">
        <f>IF(I325&lt;B$2,1,0)</f>
        <v>1</v>
      </c>
      <c r="P325">
        <v>318</v>
      </c>
      <c r="Q325" s="8">
        <f>COUNTIF(I$8:I324,"&lt;"&amp;G325)</f>
        <v>317</v>
      </c>
      <c r="R325" s="8">
        <f>COUNTIF(H$8:H324,"&gt;"&amp;G325)</f>
        <v>0</v>
      </c>
      <c r="S325">
        <v>318</v>
      </c>
    </row>
    <row r="326" spans="1:19" x14ac:dyDescent="0.3">
      <c r="A326">
        <v>489</v>
      </c>
      <c r="B326">
        <v>0.15665150914029358</v>
      </c>
      <c r="C326">
        <v>9.3966490676595349E-2</v>
      </c>
      <c r="D326" s="4">
        <f>-LN(B326)/F$3</f>
        <v>0.77238817824795036</v>
      </c>
      <c r="E326" s="4">
        <f>1/F$4</f>
        <v>0.20833333333333334</v>
      </c>
      <c r="F326" s="8">
        <v>3</v>
      </c>
      <c r="G326" s="4">
        <v>96.132979845843835</v>
      </c>
      <c r="H326" s="4">
        <f>IF(G326&gt;MAX(I$8:I325),G326,MAX(I$8:I325))</f>
        <v>96.132979845843835</v>
      </c>
      <c r="I326" s="4">
        <f>+H326+E326</f>
        <v>96.341313179177163</v>
      </c>
      <c r="J326" s="4">
        <f>(H326-G326)*O326</f>
        <v>0</v>
      </c>
      <c r="K326" s="4">
        <f>(I326-H326)*O326</f>
        <v>0.2083333333333286</v>
      </c>
      <c r="L326">
        <f>_xlfn.RANK.EQ(I326,I$8:I$507,1)</f>
        <v>319</v>
      </c>
      <c r="M326">
        <f>IF(L326=A326,0,1)</f>
        <v>1</v>
      </c>
      <c r="N326">
        <f>IF(G326&lt;B$2,1,0)</f>
        <v>1</v>
      </c>
      <c r="O326">
        <f>IF(I326&lt;B$2,1,0)</f>
        <v>1</v>
      </c>
      <c r="P326">
        <v>319</v>
      </c>
      <c r="Q326" s="8">
        <f>COUNTIF(I$8:I325,"&lt;"&amp;G326)</f>
        <v>318</v>
      </c>
      <c r="R326" s="8">
        <f>COUNTIF(H$8:H325,"&gt;"&amp;G326)</f>
        <v>0</v>
      </c>
      <c r="S326">
        <v>319</v>
      </c>
    </row>
    <row r="327" spans="1:19" x14ac:dyDescent="0.3">
      <c r="A327">
        <v>490</v>
      </c>
      <c r="B327">
        <v>0.89645069734794147</v>
      </c>
      <c r="C327">
        <v>0.79940183721427049</v>
      </c>
      <c r="D327" s="4">
        <f>-LN(B327)/F$3</f>
        <v>4.5546659183990083E-2</v>
      </c>
      <c r="E327" s="4">
        <f>1/F$4</f>
        <v>0.20833333333333334</v>
      </c>
      <c r="F327" s="8">
        <v>3</v>
      </c>
      <c r="G327" s="4">
        <v>96.178526505027818</v>
      </c>
      <c r="H327" s="4">
        <f>IF(G327&gt;MAX(I$8:I326),G327,MAX(I$8:I326))</f>
        <v>96.341313179177163</v>
      </c>
      <c r="I327" s="4">
        <f>+H327+E327</f>
        <v>96.549646512510492</v>
      </c>
      <c r="J327" s="4">
        <f>(H327-G327)*O327</f>
        <v>0.16278667414934489</v>
      </c>
      <c r="K327" s="4">
        <f>(I327-H327)*O327</f>
        <v>0.2083333333333286</v>
      </c>
      <c r="L327">
        <f>_xlfn.RANK.EQ(I327,I$8:I$507,1)</f>
        <v>320</v>
      </c>
      <c r="M327">
        <f>IF(L327=A327,0,1)</f>
        <v>1</v>
      </c>
      <c r="N327">
        <f>IF(G327&lt;B$2,1,0)</f>
        <v>1</v>
      </c>
      <c r="O327">
        <f>IF(I327&lt;B$2,1,0)</f>
        <v>1</v>
      </c>
      <c r="P327">
        <v>320</v>
      </c>
      <c r="Q327" s="8">
        <f>COUNTIF(I$8:I326,"&lt;"&amp;G327)</f>
        <v>318</v>
      </c>
      <c r="R327" s="8">
        <f>COUNTIF(H$8:H326,"&gt;"&amp;G327)</f>
        <v>0</v>
      </c>
      <c r="S327">
        <v>320</v>
      </c>
    </row>
    <row r="328" spans="1:19" x14ac:dyDescent="0.3">
      <c r="A328">
        <v>491</v>
      </c>
      <c r="B328">
        <v>0.65819269386883139</v>
      </c>
      <c r="C328">
        <v>0.39786980803857541</v>
      </c>
      <c r="D328" s="4">
        <f>-LN(B328)/F$3</f>
        <v>0.17427397612641782</v>
      </c>
      <c r="E328" s="4">
        <f>1/F$4</f>
        <v>0.20833333333333334</v>
      </c>
      <c r="F328" s="8">
        <v>3</v>
      </c>
      <c r="G328" s="4">
        <v>96.352800481154233</v>
      </c>
      <c r="H328" s="4">
        <f>IF(G328&gt;MAX(I$8:I327),G328,MAX(I$8:I327))</f>
        <v>96.549646512510492</v>
      </c>
      <c r="I328" s="4">
        <f>+H328+E328</f>
        <v>96.75797984584382</v>
      </c>
      <c r="J328" s="4">
        <f>(H328-G328)*O328</f>
        <v>0.19684603135625878</v>
      </c>
      <c r="K328" s="4">
        <f>(I328-H328)*O328</f>
        <v>0.2083333333333286</v>
      </c>
      <c r="L328">
        <f>_xlfn.RANK.EQ(I328,I$8:I$507,1)</f>
        <v>321</v>
      </c>
      <c r="M328">
        <f>IF(L328=A328,0,1)</f>
        <v>1</v>
      </c>
      <c r="N328">
        <f>IF(G328&lt;B$2,1,0)</f>
        <v>1</v>
      </c>
      <c r="O328">
        <f>IF(I328&lt;B$2,1,0)</f>
        <v>1</v>
      </c>
      <c r="P328">
        <v>321</v>
      </c>
      <c r="Q328" s="8">
        <f>COUNTIF(I$8:I327,"&lt;"&amp;G328)</f>
        <v>319</v>
      </c>
      <c r="R328" s="8">
        <f>COUNTIF(H$8:H327,"&gt;"&amp;G328)</f>
        <v>0</v>
      </c>
      <c r="S328">
        <v>321</v>
      </c>
    </row>
    <row r="329" spans="1:19" x14ac:dyDescent="0.3">
      <c r="A329">
        <v>115</v>
      </c>
      <c r="B329">
        <v>0.25571459089938048</v>
      </c>
      <c r="C329">
        <v>0.52528458510086362</v>
      </c>
      <c r="D329" s="4">
        <f>-LN(B329)/D$3</f>
        <v>1.8940185218640244</v>
      </c>
      <c r="E329" s="4">
        <f>1/F$4</f>
        <v>0.20833333333333334</v>
      </c>
      <c r="F329" s="8">
        <v>2</v>
      </c>
      <c r="G329" s="4">
        <v>96.415272902155479</v>
      </c>
      <c r="H329" s="4">
        <f>IF(G329&gt;MAX(I$8:I328),G329,MAX(I$8:I328))</f>
        <v>96.75797984584382</v>
      </c>
      <c r="I329" s="4">
        <f>+H329+E329</f>
        <v>96.966313179177149</v>
      </c>
      <c r="J329" s="4">
        <f>(H329-G329)*O329</f>
        <v>0.34270694368834143</v>
      </c>
      <c r="K329" s="4">
        <f>(I329-H329)*O329</f>
        <v>0.2083333333333286</v>
      </c>
      <c r="L329">
        <f>_xlfn.RANK.EQ(I329,I$8:I$507,1)</f>
        <v>322</v>
      </c>
      <c r="M329">
        <f>IF(L329=A329,0,1)</f>
        <v>1</v>
      </c>
      <c r="N329">
        <f>IF(G329&lt;B$2,1,0)</f>
        <v>1</v>
      </c>
      <c r="O329">
        <f>IF(I329&lt;B$2,1,0)</f>
        <v>1</v>
      </c>
      <c r="P329">
        <v>322</v>
      </c>
      <c r="Q329" s="8">
        <f>COUNTIF(I$8:I328,"&lt;"&amp;G329)</f>
        <v>319</v>
      </c>
      <c r="R329" s="8">
        <f>COUNTIF(H$8:H328,"&gt;"&amp;G329)</f>
        <v>1</v>
      </c>
      <c r="S329">
        <v>322</v>
      </c>
    </row>
    <row r="330" spans="1:19" x14ac:dyDescent="0.3">
      <c r="A330">
        <v>492</v>
      </c>
      <c r="B330">
        <v>0.44282357249671928</v>
      </c>
      <c r="C330">
        <v>0.59840693380535293</v>
      </c>
      <c r="D330" s="4">
        <f>-LN(B330)/F$3</f>
        <v>0.33940993519881263</v>
      </c>
      <c r="E330" s="4">
        <f>1/F$4</f>
        <v>0.20833333333333334</v>
      </c>
      <c r="F330" s="8">
        <v>3</v>
      </c>
      <c r="G330" s="4">
        <v>96.692210416353049</v>
      </c>
      <c r="H330" s="4">
        <f>IF(G330&gt;MAX(I$8:I329),G330,MAX(I$8:I329))</f>
        <v>96.966313179177149</v>
      </c>
      <c r="I330" s="4">
        <f>+H330+E330</f>
        <v>97.174646512510478</v>
      </c>
      <c r="J330" s="4">
        <f>(H330-G330)*O330</f>
        <v>0.27410276282409995</v>
      </c>
      <c r="K330" s="4">
        <f>(I330-H330)*O330</f>
        <v>0.2083333333333286</v>
      </c>
      <c r="L330">
        <f>_xlfn.RANK.EQ(I330,I$8:I$507,1)</f>
        <v>323</v>
      </c>
      <c r="M330">
        <f>IF(L330=A330,0,1)</f>
        <v>1</v>
      </c>
      <c r="N330">
        <f>IF(G330&lt;B$2,1,0)</f>
        <v>1</v>
      </c>
      <c r="O330">
        <f>IF(I330&lt;B$2,1,0)</f>
        <v>1</v>
      </c>
      <c r="P330">
        <v>323</v>
      </c>
      <c r="Q330" s="8">
        <f>COUNTIF(I$8:I329,"&lt;"&amp;G330)</f>
        <v>320</v>
      </c>
      <c r="R330" s="8">
        <f>COUNTIF(H$8:H329,"&gt;"&amp;G330)</f>
        <v>1</v>
      </c>
      <c r="S330">
        <v>323</v>
      </c>
    </row>
    <row r="331" spans="1:19" x14ac:dyDescent="0.3">
      <c r="A331">
        <v>493</v>
      </c>
      <c r="B331">
        <v>0.33976256599627674</v>
      </c>
      <c r="C331">
        <v>8.8412121951963865E-2</v>
      </c>
      <c r="D331" s="4">
        <f>-LN(B331)/F$3</f>
        <v>0.44979510026111524</v>
      </c>
      <c r="E331" s="4">
        <f>1/F$4</f>
        <v>0.20833333333333334</v>
      </c>
      <c r="F331" s="8">
        <v>3</v>
      </c>
      <c r="G331" s="4">
        <v>97.142005516614162</v>
      </c>
      <c r="H331" s="4">
        <f>IF(G331&gt;MAX(I$8:I330),G331,MAX(I$8:I330))</f>
        <v>97.174646512510478</v>
      </c>
      <c r="I331" s="4">
        <f>+H331+E331</f>
        <v>97.382979845843806</v>
      </c>
      <c r="J331" s="4">
        <f>(H331-G331)*O331</f>
        <v>3.2640995896315417E-2</v>
      </c>
      <c r="K331" s="4">
        <f>(I331-H331)*O331</f>
        <v>0.2083333333333286</v>
      </c>
      <c r="L331">
        <f>_xlfn.RANK.EQ(I331,I$8:I$507,1)</f>
        <v>324</v>
      </c>
      <c r="M331">
        <f>IF(L331=A331,0,1)</f>
        <v>1</v>
      </c>
      <c r="N331">
        <f>IF(G331&lt;B$2,1,0)</f>
        <v>1</v>
      </c>
      <c r="O331">
        <f>IF(I331&lt;B$2,1,0)</f>
        <v>1</v>
      </c>
      <c r="P331">
        <v>324</v>
      </c>
      <c r="Q331" s="8">
        <f>COUNTIF(I$8:I330,"&lt;"&amp;G331)</f>
        <v>322</v>
      </c>
      <c r="R331" s="8">
        <f>COUNTIF(H$8:H330,"&gt;"&amp;G331)</f>
        <v>0</v>
      </c>
      <c r="S331">
        <v>324</v>
      </c>
    </row>
    <row r="332" spans="1:19" x14ac:dyDescent="0.3">
      <c r="A332">
        <v>116</v>
      </c>
      <c r="B332">
        <v>0.25907162694174019</v>
      </c>
      <c r="C332">
        <v>0.22946867275002289</v>
      </c>
      <c r="D332" s="4">
        <f>-LN(B332)/D$3</f>
        <v>1.875903755024189</v>
      </c>
      <c r="E332" s="4">
        <f>1/F$4</f>
        <v>0.20833333333333334</v>
      </c>
      <c r="F332" s="8">
        <v>2</v>
      </c>
      <c r="G332" s="4">
        <v>98.291176657179662</v>
      </c>
      <c r="H332" s="4">
        <f>IF(G332&gt;MAX(I$8:I331),G332,MAX(I$8:I331))</f>
        <v>98.291176657179662</v>
      </c>
      <c r="I332" s="4">
        <f>+H332+E332</f>
        <v>98.49950999051299</v>
      </c>
      <c r="J332" s="4">
        <f>(H332-G332)*O332</f>
        <v>0</v>
      </c>
      <c r="K332" s="4">
        <f>(I332-H332)*O332</f>
        <v>0.2083333333333286</v>
      </c>
      <c r="L332">
        <f>_xlfn.RANK.EQ(I332,I$8:I$507,1)</f>
        <v>325</v>
      </c>
      <c r="M332">
        <f>IF(L332=A332,0,1)</f>
        <v>1</v>
      </c>
      <c r="N332">
        <f>IF(G332&lt;B$2,1,0)</f>
        <v>1</v>
      </c>
      <c r="O332">
        <f>IF(I332&lt;B$2,1,0)</f>
        <v>1</v>
      </c>
      <c r="P332">
        <v>325</v>
      </c>
      <c r="Q332" s="8">
        <f>COUNTIF(I$8:I331,"&lt;"&amp;G332)</f>
        <v>324</v>
      </c>
      <c r="R332" s="8">
        <f>COUNTIF(H$8:H331,"&gt;"&amp;G332)</f>
        <v>0</v>
      </c>
      <c r="S332">
        <v>325</v>
      </c>
    </row>
    <row r="333" spans="1:19" x14ac:dyDescent="0.3">
      <c r="A333">
        <v>117</v>
      </c>
      <c r="B333">
        <v>0.78725547044282362</v>
      </c>
      <c r="C333">
        <v>0.79995117038483843</v>
      </c>
      <c r="D333" s="4">
        <f>-LN(B333)/D$3</f>
        <v>0.33222565309043867</v>
      </c>
      <c r="E333" s="4">
        <f>1/F$4</f>
        <v>0.20833333333333334</v>
      </c>
      <c r="F333" s="8">
        <v>2</v>
      </c>
      <c r="G333" s="4">
        <v>98.623402310270095</v>
      </c>
      <c r="H333" s="4">
        <f>IF(G333&gt;MAX(I$8:I332),G333,MAX(I$8:I332))</f>
        <v>98.623402310270095</v>
      </c>
      <c r="I333" s="4">
        <f>+H333+E333</f>
        <v>98.831735643603423</v>
      </c>
      <c r="J333" s="4">
        <f>(H333-G333)*O333</f>
        <v>0</v>
      </c>
      <c r="K333" s="4">
        <f>(I333-H333)*O333</f>
        <v>0.2083333333333286</v>
      </c>
      <c r="L333">
        <f>_xlfn.RANK.EQ(I333,I$8:I$507,1)</f>
        <v>326</v>
      </c>
      <c r="M333">
        <f>IF(L333=A333,0,1)</f>
        <v>1</v>
      </c>
      <c r="N333">
        <f>IF(G333&lt;B$2,1,0)</f>
        <v>1</v>
      </c>
      <c r="O333">
        <f>IF(I333&lt;B$2,1,0)</f>
        <v>1</v>
      </c>
      <c r="P333">
        <v>326</v>
      </c>
      <c r="Q333" s="8">
        <f>COUNTIF(I$8:I332,"&lt;"&amp;G333)</f>
        <v>325</v>
      </c>
      <c r="R333" s="8">
        <f>COUNTIF(H$8:H332,"&gt;"&amp;G333)</f>
        <v>0</v>
      </c>
      <c r="S333">
        <v>326</v>
      </c>
    </row>
    <row r="334" spans="1:19" x14ac:dyDescent="0.3">
      <c r="A334">
        <v>494</v>
      </c>
      <c r="B334">
        <v>1.5167699209570605E-2</v>
      </c>
      <c r="C334">
        <v>0.60481582079531238</v>
      </c>
      <c r="D334" s="4">
        <f>-LN(B334)/F$3</f>
        <v>1.7452446517744813</v>
      </c>
      <c r="E334" s="4">
        <f>1/F$4</f>
        <v>0.20833333333333334</v>
      </c>
      <c r="F334" s="8">
        <v>3</v>
      </c>
      <c r="G334" s="4">
        <v>98.887250168388647</v>
      </c>
      <c r="H334" s="4">
        <f>IF(G334&gt;MAX(I$8:I333),G334,MAX(I$8:I333))</f>
        <v>98.887250168388647</v>
      </c>
      <c r="I334" s="4">
        <f>+H334+E334</f>
        <v>99.095583501721975</v>
      </c>
      <c r="J334" s="4">
        <f>(H334-G334)*O334</f>
        <v>0</v>
      </c>
      <c r="K334" s="4">
        <f>(I334-H334)*O334</f>
        <v>0.2083333333333286</v>
      </c>
      <c r="L334">
        <f>_xlfn.RANK.EQ(I334,I$8:I$507,1)</f>
        <v>327</v>
      </c>
      <c r="M334">
        <f>IF(L334=A334,0,1)</f>
        <v>1</v>
      </c>
      <c r="N334">
        <f>IF(G334&lt;B$2,1,0)</f>
        <v>1</v>
      </c>
      <c r="O334">
        <f>IF(I334&lt;B$2,1,0)</f>
        <v>1</v>
      </c>
      <c r="P334">
        <v>327</v>
      </c>
      <c r="Q334" s="8">
        <f>COUNTIF(I$8:I333,"&lt;"&amp;G334)</f>
        <v>326</v>
      </c>
      <c r="R334" s="8">
        <f>COUNTIF(H$8:H333,"&gt;"&amp;G334)</f>
        <v>0</v>
      </c>
      <c r="S334">
        <v>327</v>
      </c>
    </row>
    <row r="335" spans="1:19" x14ac:dyDescent="0.3">
      <c r="A335">
        <v>118</v>
      </c>
      <c r="B335">
        <v>0.81597338785973694</v>
      </c>
      <c r="C335">
        <v>0.72243415631580554</v>
      </c>
      <c r="D335" s="4">
        <f>-LN(B335)/D$3</f>
        <v>0.28246324648171084</v>
      </c>
      <c r="E335" s="4">
        <f>1/F$4</f>
        <v>0.20833333333333334</v>
      </c>
      <c r="F335" s="8">
        <v>2</v>
      </c>
      <c r="G335" s="4">
        <v>98.905865556751806</v>
      </c>
      <c r="H335" s="4">
        <f>IF(G335&gt;MAX(I$8:I334),G335,MAX(I$8:I334))</f>
        <v>99.095583501721975</v>
      </c>
      <c r="I335" s="4">
        <f>+H335+E335</f>
        <v>99.303916835055304</v>
      </c>
      <c r="J335" s="4">
        <f>(H335-G335)*O335</f>
        <v>0.18971794497016958</v>
      </c>
      <c r="K335" s="4">
        <f>(I335-H335)*O335</f>
        <v>0.2083333333333286</v>
      </c>
      <c r="L335">
        <f>_xlfn.RANK.EQ(I335,I$8:I$507,1)</f>
        <v>328</v>
      </c>
      <c r="M335">
        <f>IF(L335=A335,0,1)</f>
        <v>1</v>
      </c>
      <c r="N335">
        <f>IF(G335&lt;B$2,1,0)</f>
        <v>1</v>
      </c>
      <c r="O335">
        <f>IF(I335&lt;B$2,1,0)</f>
        <v>1</v>
      </c>
      <c r="P335">
        <v>328</v>
      </c>
      <c r="Q335" s="8">
        <f>COUNTIF(I$8:I334,"&lt;"&amp;G335)</f>
        <v>326</v>
      </c>
      <c r="R335" s="8">
        <f>COUNTIF(H$8:H334,"&gt;"&amp;G335)</f>
        <v>0</v>
      </c>
      <c r="S335">
        <v>328</v>
      </c>
    </row>
    <row r="336" spans="1:19" x14ac:dyDescent="0.3">
      <c r="A336">
        <v>119</v>
      </c>
      <c r="B336">
        <v>0.70595416119876708</v>
      </c>
      <c r="C336">
        <v>0.50401318399609363</v>
      </c>
      <c r="D336" s="4">
        <f>-LN(B336)/D$3</f>
        <v>0.48361801538510407</v>
      </c>
      <c r="E336" s="4">
        <f>1/F$4</f>
        <v>0.20833333333333334</v>
      </c>
      <c r="F336" s="8">
        <v>2</v>
      </c>
      <c r="G336" s="4">
        <v>99.389483572136911</v>
      </c>
      <c r="H336" s="4">
        <f>IF(G336&gt;MAX(I$8:I335),G336,MAX(I$8:I335))</f>
        <v>99.389483572136911</v>
      </c>
      <c r="I336" s="4">
        <f>+H336+E336</f>
        <v>99.597816905470239</v>
      </c>
      <c r="J336" s="4">
        <f>(H336-G336)*O336</f>
        <v>0</v>
      </c>
      <c r="K336" s="4">
        <f>(I336-H336)*O336</f>
        <v>0.2083333333333286</v>
      </c>
      <c r="L336">
        <f>_xlfn.RANK.EQ(I336,I$8:I$507,1)</f>
        <v>329</v>
      </c>
      <c r="M336">
        <f>IF(L336=A336,0,1)</f>
        <v>1</v>
      </c>
      <c r="N336">
        <f>IF(G336&lt;B$2,1,0)</f>
        <v>1</v>
      </c>
      <c r="O336">
        <f>IF(I336&lt;B$2,1,0)</f>
        <v>1</v>
      </c>
      <c r="P336">
        <v>329</v>
      </c>
      <c r="Q336" s="8">
        <f>COUNTIF(I$8:I335,"&lt;"&amp;G336)</f>
        <v>328</v>
      </c>
      <c r="R336" s="8">
        <f>COUNTIF(H$8:H335,"&gt;"&amp;G336)</f>
        <v>0</v>
      </c>
      <c r="S336">
        <v>329</v>
      </c>
    </row>
    <row r="337" spans="1:19" x14ac:dyDescent="0.3">
      <c r="A337">
        <v>495</v>
      </c>
      <c r="B337">
        <v>3.4150212103640859E-2</v>
      </c>
      <c r="C337">
        <v>0.81264687032685323</v>
      </c>
      <c r="D337" s="4">
        <f>-LN(B337)/F$3</f>
        <v>1.407077700851441</v>
      </c>
      <c r="E337" s="4">
        <f>1/F$4</f>
        <v>0.20833333333333334</v>
      </c>
      <c r="F337" s="8">
        <v>3</v>
      </c>
      <c r="G337" s="4">
        <v>100.29432786924009</v>
      </c>
      <c r="H337" s="4">
        <f>IF(G337&gt;MAX(I$8:I336),G337,MAX(I$8:I336))</f>
        <v>100.29432786924009</v>
      </c>
      <c r="I337" s="4">
        <f>+H337+E337</f>
        <v>100.50266120257342</v>
      </c>
      <c r="J337" s="4">
        <f>(H337-G337)*O337</f>
        <v>0</v>
      </c>
      <c r="K337" s="4">
        <f>(I337-H337)*O337</f>
        <v>0.2083333333333286</v>
      </c>
      <c r="L337">
        <f>_xlfn.RANK.EQ(I337,I$8:I$507,1)</f>
        <v>330</v>
      </c>
      <c r="M337">
        <f>IF(L337=A337,0,1)</f>
        <v>1</v>
      </c>
      <c r="N337">
        <f>IF(G337&lt;B$2,1,0)</f>
        <v>1</v>
      </c>
      <c r="O337">
        <f>IF(I337&lt;B$2,1,0)</f>
        <v>1</v>
      </c>
      <c r="P337">
        <v>330</v>
      </c>
      <c r="Q337" s="8">
        <f>COUNTIF(I$8:I336,"&lt;"&amp;G337)</f>
        <v>329</v>
      </c>
      <c r="R337" s="8">
        <f>COUNTIF(H$8:H336,"&gt;"&amp;G337)</f>
        <v>0</v>
      </c>
      <c r="S337">
        <v>330</v>
      </c>
    </row>
    <row r="338" spans="1:19" x14ac:dyDescent="0.3">
      <c r="A338">
        <v>496</v>
      </c>
      <c r="B338">
        <v>0.90939054536576436</v>
      </c>
      <c r="C338">
        <v>0.26917325357829525</v>
      </c>
      <c r="D338" s="4">
        <f>-LN(B338)/F$3</f>
        <v>3.957526425337473E-2</v>
      </c>
      <c r="E338" s="4">
        <f>1/F$4</f>
        <v>0.20833333333333334</v>
      </c>
      <c r="F338" s="8">
        <v>3</v>
      </c>
      <c r="G338" s="4">
        <v>100.33390313349346</v>
      </c>
      <c r="H338" s="4">
        <f>IF(G338&gt;MAX(I$8:I337),G338,MAX(I$8:I337))</f>
        <v>100.50266120257342</v>
      </c>
      <c r="I338" s="4">
        <f>+H338+E338</f>
        <v>100.71099453590675</v>
      </c>
      <c r="J338" s="4">
        <f>(H338-G338)*O338</f>
        <v>0.16875806907995639</v>
      </c>
      <c r="K338" s="4">
        <f>(I338-H338)*O338</f>
        <v>0.2083333333333286</v>
      </c>
      <c r="L338">
        <f>_xlfn.RANK.EQ(I338,I$8:I$507,1)</f>
        <v>331</v>
      </c>
      <c r="M338">
        <f>IF(L338=A338,0,1)</f>
        <v>1</v>
      </c>
      <c r="N338">
        <f>IF(G338&lt;B$2,1,0)</f>
        <v>1</v>
      </c>
      <c r="O338">
        <f>IF(I338&lt;B$2,1,0)</f>
        <v>1</v>
      </c>
      <c r="P338">
        <v>331</v>
      </c>
      <c r="Q338" s="8">
        <f>COUNTIF(I$8:I337,"&lt;"&amp;G338)</f>
        <v>329</v>
      </c>
      <c r="R338" s="8">
        <f>COUNTIF(H$8:H337,"&gt;"&amp;G338)</f>
        <v>0</v>
      </c>
      <c r="S338">
        <v>331</v>
      </c>
    </row>
    <row r="339" spans="1:19" x14ac:dyDescent="0.3">
      <c r="A339">
        <v>497</v>
      </c>
      <c r="B339">
        <v>0.78365428632465595</v>
      </c>
      <c r="C339">
        <v>0.10638752403332621</v>
      </c>
      <c r="D339" s="4">
        <f>-LN(B339)/F$3</f>
        <v>0.10157804883514787</v>
      </c>
      <c r="E339" s="4">
        <f>1/F$4</f>
        <v>0.20833333333333334</v>
      </c>
      <c r="F339" s="8">
        <v>3</v>
      </c>
      <c r="G339" s="4">
        <v>100.43548118232862</v>
      </c>
      <c r="H339" s="4">
        <f>IF(G339&gt;MAX(I$8:I338),G339,MAX(I$8:I338))</f>
        <v>100.71099453590675</v>
      </c>
      <c r="I339" s="4">
        <f>+H339+E339</f>
        <v>100.91932786924008</v>
      </c>
      <c r="J339" s="4">
        <f>(H339-G339)*O339</f>
        <v>0.275513353578134</v>
      </c>
      <c r="K339" s="4">
        <f>(I339-H339)*O339</f>
        <v>0.2083333333333286</v>
      </c>
      <c r="L339">
        <f>_xlfn.RANK.EQ(I339,I$8:I$507,1)</f>
        <v>332</v>
      </c>
      <c r="M339">
        <f>IF(L339=A339,0,1)</f>
        <v>1</v>
      </c>
      <c r="N339">
        <f>IF(G339&lt;B$2,1,0)</f>
        <v>1</v>
      </c>
      <c r="O339">
        <f>IF(I339&lt;B$2,1,0)</f>
        <v>1</v>
      </c>
      <c r="P339">
        <v>332</v>
      </c>
      <c r="Q339" s="8">
        <f>COUNTIF(I$8:I338,"&lt;"&amp;G339)</f>
        <v>329</v>
      </c>
      <c r="R339" s="8">
        <f>COUNTIF(H$8:H338,"&gt;"&amp;G339)</f>
        <v>1</v>
      </c>
      <c r="S339">
        <v>332</v>
      </c>
    </row>
    <row r="340" spans="1:19" x14ac:dyDescent="0.3">
      <c r="A340">
        <v>498</v>
      </c>
      <c r="B340">
        <v>0.27191991943113497</v>
      </c>
      <c r="C340">
        <v>0.13385418256172368</v>
      </c>
      <c r="D340" s="4">
        <f>-LN(B340)/F$3</f>
        <v>0.54260319578772043</v>
      </c>
      <c r="E340" s="4">
        <f>1/F$4</f>
        <v>0.20833333333333334</v>
      </c>
      <c r="F340" s="8">
        <v>3</v>
      </c>
      <c r="G340" s="4">
        <v>100.97808437811634</v>
      </c>
      <c r="H340" s="4">
        <f>IF(G340&gt;MAX(I$8:I339),G340,MAX(I$8:I339))</f>
        <v>100.97808437811634</v>
      </c>
      <c r="I340" s="4">
        <f>+H340+E340</f>
        <v>101.18641771144966</v>
      </c>
      <c r="J340" s="4">
        <f>(H340-G340)*O340</f>
        <v>0</v>
      </c>
      <c r="K340" s="4">
        <f>(I340-H340)*O340</f>
        <v>0.2083333333333286</v>
      </c>
      <c r="L340">
        <f>_xlfn.RANK.EQ(I340,I$8:I$507,1)</f>
        <v>333</v>
      </c>
      <c r="M340">
        <f>IF(L340=A340,0,1)</f>
        <v>1</v>
      </c>
      <c r="N340">
        <f>IF(G340&lt;B$2,1,0)</f>
        <v>1</v>
      </c>
      <c r="O340">
        <f>IF(I340&lt;B$2,1,0)</f>
        <v>1</v>
      </c>
      <c r="P340">
        <v>333</v>
      </c>
      <c r="Q340" s="8">
        <f>COUNTIF(I$8:I339,"&lt;"&amp;G340)</f>
        <v>332</v>
      </c>
      <c r="R340" s="8">
        <f>COUNTIF(H$8:H339,"&gt;"&amp;G340)</f>
        <v>0</v>
      </c>
      <c r="S340">
        <v>333</v>
      </c>
    </row>
    <row r="341" spans="1:19" x14ac:dyDescent="0.3">
      <c r="A341">
        <v>23</v>
      </c>
      <c r="B341">
        <v>0.24509414960173345</v>
      </c>
      <c r="C341">
        <v>0.93975646229438159</v>
      </c>
      <c r="D341" s="4">
        <f>-LN(B341)/B$3</f>
        <v>5.8588035756955072</v>
      </c>
      <c r="E341" s="4">
        <f>1/F$4</f>
        <v>0.20833333333333334</v>
      </c>
      <c r="F341" s="8">
        <v>1</v>
      </c>
      <c r="G341" s="4">
        <v>101.77431941497436</v>
      </c>
      <c r="H341" s="4">
        <f>IF(G341&gt;MAX(I$8:I340),G341,MAX(I$8:I340))</f>
        <v>101.77431941497436</v>
      </c>
      <c r="I341" s="4">
        <f>+H341+E341</f>
        <v>101.98265274830769</v>
      </c>
      <c r="J341" s="4">
        <f>(H341-G341)*O341</f>
        <v>0</v>
      </c>
      <c r="K341" s="4">
        <f>(I341-H341)*O341</f>
        <v>0.2083333333333286</v>
      </c>
      <c r="L341">
        <f>_xlfn.RANK.EQ(I341,I$8:I$507,1)</f>
        <v>334</v>
      </c>
      <c r="M341">
        <f>IF(L341=A341,0,1)</f>
        <v>1</v>
      </c>
      <c r="N341">
        <f>IF(G341&lt;B$2,1,0)</f>
        <v>1</v>
      </c>
      <c r="O341">
        <f>IF(I341&lt;B$2,1,0)</f>
        <v>1</v>
      </c>
      <c r="P341">
        <v>334</v>
      </c>
      <c r="Q341" s="8">
        <f>COUNTIF(I$8:I340,"&lt;"&amp;G341)</f>
        <v>333</v>
      </c>
      <c r="R341" s="8">
        <f>COUNTIF(H$8:H340,"&gt;"&amp;G341)</f>
        <v>0</v>
      </c>
      <c r="S341">
        <v>334</v>
      </c>
    </row>
    <row r="342" spans="1:19" x14ac:dyDescent="0.3">
      <c r="A342">
        <v>499</v>
      </c>
      <c r="B342">
        <v>0.14142277291177099</v>
      </c>
      <c r="C342">
        <v>0.45515305032502212</v>
      </c>
      <c r="D342" s="4">
        <f>-LN(B342)/F$3</f>
        <v>0.81500061890127595</v>
      </c>
      <c r="E342" s="4">
        <f>1/F$4</f>
        <v>0.20833333333333334</v>
      </c>
      <c r="F342" s="8">
        <v>3</v>
      </c>
      <c r="G342" s="4">
        <v>101.79308499701762</v>
      </c>
      <c r="H342" s="4">
        <f>IF(G342&gt;MAX(I$8:I341),G342,MAX(I$8:I341))</f>
        <v>101.98265274830769</v>
      </c>
      <c r="I342" s="4">
        <f>+H342+E342</f>
        <v>102.19098608164101</v>
      </c>
      <c r="J342" s="4">
        <f>(H342-G342)*O342</f>
        <v>0.18956775129007042</v>
      </c>
      <c r="K342" s="4">
        <f>(I342-H342)*O342</f>
        <v>0.2083333333333286</v>
      </c>
      <c r="L342">
        <f>_xlfn.RANK.EQ(I342,I$8:I$507,1)</f>
        <v>335</v>
      </c>
      <c r="M342">
        <f>IF(L342=A342,0,1)</f>
        <v>1</v>
      </c>
      <c r="N342">
        <f>IF(G342&lt;B$2,1,0)</f>
        <v>1</v>
      </c>
      <c r="O342">
        <f>IF(I342&lt;B$2,1,0)</f>
        <v>1</v>
      </c>
      <c r="P342">
        <v>335</v>
      </c>
      <c r="Q342" s="8">
        <f>COUNTIF(I$8:I341,"&lt;"&amp;G342)</f>
        <v>333</v>
      </c>
      <c r="R342" s="8">
        <f>COUNTIF(H$8:H341,"&gt;"&amp;G342)</f>
        <v>0</v>
      </c>
      <c r="S342">
        <v>335</v>
      </c>
    </row>
    <row r="343" spans="1:19" x14ac:dyDescent="0.3">
      <c r="A343">
        <v>120</v>
      </c>
      <c r="B343">
        <v>0.15982543412579731</v>
      </c>
      <c r="C343">
        <v>0.66005432294686728</v>
      </c>
      <c r="D343" s="4">
        <f>-LN(B343)/D$3</f>
        <v>2.5467681889943004</v>
      </c>
      <c r="E343" s="4">
        <f>1/F$4</f>
        <v>0.20833333333333334</v>
      </c>
      <c r="F343" s="8">
        <v>2</v>
      </c>
      <c r="G343" s="4">
        <v>101.93625176113122</v>
      </c>
      <c r="H343" s="4">
        <f>IF(G343&gt;MAX(I$8:I342),G343,MAX(I$8:I342))</f>
        <v>102.19098608164101</v>
      </c>
      <c r="I343" s="4">
        <f>+H343+E343</f>
        <v>102.39931941497434</v>
      </c>
      <c r="J343" s="4">
        <f>(H343-G343)*O343</f>
        <v>0.25473432050979739</v>
      </c>
      <c r="K343" s="4">
        <f>(I343-H343)*O343</f>
        <v>0.2083333333333286</v>
      </c>
      <c r="L343">
        <f>_xlfn.RANK.EQ(I343,I$8:I$507,1)</f>
        <v>336</v>
      </c>
      <c r="M343">
        <f>IF(L343=A343,0,1)</f>
        <v>1</v>
      </c>
      <c r="N343">
        <f>IF(G343&lt;B$2,1,0)</f>
        <v>1</v>
      </c>
      <c r="O343">
        <f>IF(I343&lt;B$2,1,0)</f>
        <v>1</v>
      </c>
      <c r="P343">
        <v>336</v>
      </c>
      <c r="Q343" s="8">
        <f>COUNTIF(I$8:I342,"&lt;"&amp;G343)</f>
        <v>333</v>
      </c>
      <c r="R343" s="8">
        <f>COUNTIF(H$8:H342,"&gt;"&amp;G343)</f>
        <v>1</v>
      </c>
      <c r="S343">
        <v>336</v>
      </c>
    </row>
    <row r="344" spans="1:19" x14ac:dyDescent="0.3">
      <c r="A344">
        <v>121</v>
      </c>
      <c r="B344">
        <v>0.76995147556993315</v>
      </c>
      <c r="C344">
        <v>0.74584185308389539</v>
      </c>
      <c r="D344" s="4">
        <f>-LN(B344)/D$3</f>
        <v>0.36309414563960879</v>
      </c>
      <c r="E344" s="4">
        <f>1/F$4</f>
        <v>0.20833333333333334</v>
      </c>
      <c r="F344" s="8">
        <v>2</v>
      </c>
      <c r="G344" s="4">
        <v>102.29934590677082</v>
      </c>
      <c r="H344" s="4">
        <f>IF(G344&gt;MAX(I$8:I343),G344,MAX(I$8:I343))</f>
        <v>102.39931941497434</v>
      </c>
      <c r="I344" s="4">
        <f>+H344+E344</f>
        <v>102.60765274830767</v>
      </c>
      <c r="J344" s="4">
        <f>(H344-G344)*O344</f>
        <v>9.9973508203518691E-2</v>
      </c>
      <c r="K344" s="4">
        <f>(I344-H344)*O344</f>
        <v>0.2083333333333286</v>
      </c>
      <c r="L344">
        <f>_xlfn.RANK.EQ(I344,I$8:I$507,1)</f>
        <v>337</v>
      </c>
      <c r="M344">
        <f>IF(L344=A344,0,1)</f>
        <v>1</v>
      </c>
      <c r="N344">
        <f>IF(G344&lt;B$2,1,0)</f>
        <v>1</v>
      </c>
      <c r="O344">
        <f>IF(I344&lt;B$2,1,0)</f>
        <v>1</v>
      </c>
      <c r="P344">
        <v>337</v>
      </c>
      <c r="Q344" s="8">
        <f>COUNTIF(I$8:I343,"&lt;"&amp;G344)</f>
        <v>335</v>
      </c>
      <c r="R344" s="8">
        <f>COUNTIF(H$8:H343,"&gt;"&amp;G344)</f>
        <v>0</v>
      </c>
      <c r="S344">
        <v>337</v>
      </c>
    </row>
    <row r="345" spans="1:19" x14ac:dyDescent="0.3">
      <c r="A345">
        <v>122</v>
      </c>
      <c r="B345">
        <v>0.49461348307748648</v>
      </c>
      <c r="C345">
        <v>0.15814691610461745</v>
      </c>
      <c r="D345" s="4">
        <f>-LN(B345)/D$3</f>
        <v>0.97774814402397836</v>
      </c>
      <c r="E345" s="4">
        <f>1/F$4</f>
        <v>0.20833333333333334</v>
      </c>
      <c r="F345" s="8">
        <v>2</v>
      </c>
      <c r="G345" s="4">
        <v>103.2770940507948</v>
      </c>
      <c r="H345" s="4">
        <f>IF(G345&gt;MAX(I$8:I344),G345,MAX(I$8:I344))</f>
        <v>103.2770940507948</v>
      </c>
      <c r="I345" s="4">
        <f>+H345+E345</f>
        <v>103.48542738412813</v>
      </c>
      <c r="J345" s="4">
        <f>(H345-G345)*O345</f>
        <v>0</v>
      </c>
      <c r="K345" s="4">
        <f>(I345-H345)*O345</f>
        <v>0.2083333333333286</v>
      </c>
      <c r="L345">
        <f>_xlfn.RANK.EQ(I345,I$8:I$507,1)</f>
        <v>338</v>
      </c>
      <c r="M345">
        <f>IF(L345=A345,0,1)</f>
        <v>1</v>
      </c>
      <c r="N345">
        <f>IF(G345&lt;B$2,1,0)</f>
        <v>1</v>
      </c>
      <c r="O345">
        <f>IF(I345&lt;B$2,1,0)</f>
        <v>1</v>
      </c>
      <c r="P345">
        <v>338</v>
      </c>
      <c r="Q345" s="8">
        <f>COUNTIF(I$8:I344,"&lt;"&amp;G345)</f>
        <v>337</v>
      </c>
      <c r="R345" s="8">
        <f>COUNTIF(H$8:H344,"&gt;"&amp;G345)</f>
        <v>0</v>
      </c>
      <c r="S345">
        <v>338</v>
      </c>
    </row>
    <row r="346" spans="1:19" x14ac:dyDescent="0.3">
      <c r="A346">
        <v>500</v>
      </c>
      <c r="B346">
        <v>2.7375102999969481E-2</v>
      </c>
      <c r="C346">
        <v>0.71709341715750607</v>
      </c>
      <c r="D346" s="4">
        <f>-LN(B346)/F$3</f>
        <v>1.4992172201235783</v>
      </c>
      <c r="E346" s="4">
        <f>1/F$4</f>
        <v>0.20833333333333334</v>
      </c>
      <c r="F346" s="8">
        <v>3</v>
      </c>
      <c r="G346" s="4">
        <v>103.2923022171412</v>
      </c>
      <c r="H346" s="4">
        <f>IF(G346&gt;MAX(I$8:I345),G346,MAX(I$8:I345))</f>
        <v>103.48542738412813</v>
      </c>
      <c r="I346" s="4">
        <f>+H346+E346</f>
        <v>103.69376071746146</v>
      </c>
      <c r="J346" s="4">
        <f>(H346-G346)*O346</f>
        <v>0.19312516698693116</v>
      </c>
      <c r="K346" s="4">
        <f>(I346-H346)*O346</f>
        <v>0.2083333333333286</v>
      </c>
      <c r="L346">
        <f>_xlfn.RANK.EQ(I346,I$8:I$507,1)</f>
        <v>339</v>
      </c>
      <c r="M346">
        <f>IF(L346=A346,0,1)</f>
        <v>1</v>
      </c>
      <c r="N346">
        <f>IF(G346&lt;B$2,1,0)</f>
        <v>1</v>
      </c>
      <c r="O346">
        <f>IF(I346&lt;B$2,1,0)</f>
        <v>1</v>
      </c>
      <c r="P346">
        <v>339</v>
      </c>
      <c r="Q346" s="8">
        <f>COUNTIF(I$8:I345,"&lt;"&amp;G346)</f>
        <v>337</v>
      </c>
      <c r="R346" s="8">
        <f>COUNTIF(H$8:H345,"&gt;"&amp;G346)</f>
        <v>0</v>
      </c>
      <c r="S346">
        <v>339</v>
      </c>
    </row>
    <row r="347" spans="1:19" x14ac:dyDescent="0.3">
      <c r="A347">
        <v>24</v>
      </c>
      <c r="B347">
        <v>0.66188543351542706</v>
      </c>
      <c r="C347">
        <v>0.35993530075991087</v>
      </c>
      <c r="D347" s="4">
        <f>-LN(B347)/B$3</f>
        <v>1.719428329903677</v>
      </c>
      <c r="E347" s="4">
        <f>1/F$4</f>
        <v>0.20833333333333334</v>
      </c>
      <c r="F347" s="8">
        <v>1</v>
      </c>
      <c r="G347" s="4">
        <v>103.49374774487804</v>
      </c>
      <c r="H347" s="4">
        <f>IF(G347&gt;MAX(I$8:I346),G347,MAX(I$8:I346))</f>
        <v>103.69376071746146</v>
      </c>
      <c r="I347" s="4">
        <f>+H347+E347</f>
        <v>103.90209405079479</v>
      </c>
      <c r="J347" s="4">
        <f>(H347-G347)*O347</f>
        <v>0.20001297258342277</v>
      </c>
      <c r="K347" s="4">
        <f>(I347-H347)*O347</f>
        <v>0.2083333333333286</v>
      </c>
      <c r="L347">
        <f>_xlfn.RANK.EQ(I347,I$8:I$507,1)</f>
        <v>340</v>
      </c>
      <c r="M347">
        <f>IF(L347=A347,0,1)</f>
        <v>1</v>
      </c>
      <c r="N347">
        <f>IF(G347&lt;B$2,1,0)</f>
        <v>1</v>
      </c>
      <c r="O347">
        <f>IF(I347&lt;B$2,1,0)</f>
        <v>1</v>
      </c>
      <c r="P347">
        <v>341</v>
      </c>
      <c r="Q347" s="8">
        <f>COUNTIF(I$8:I346,"&lt;"&amp;G347)</f>
        <v>338</v>
      </c>
      <c r="R347" s="8">
        <f>COUNTIF(H$8:H346,"&gt;"&amp;G347)</f>
        <v>0</v>
      </c>
      <c r="S347">
        <v>340</v>
      </c>
    </row>
    <row r="348" spans="1:19" x14ac:dyDescent="0.3">
      <c r="A348">
        <v>501</v>
      </c>
      <c r="B348">
        <v>0.89333780938138985</v>
      </c>
      <c r="C348">
        <v>0.44279305398724328</v>
      </c>
      <c r="D348" s="4">
        <f>-LN(B348)/F$3</f>
        <v>4.6996034856808797E-2</v>
      </c>
      <c r="E348" s="4">
        <f>1/F$4</f>
        <v>0.20833333333333334</v>
      </c>
      <c r="F348" s="8">
        <v>3</v>
      </c>
      <c r="G348" s="4">
        <v>103.339298251998</v>
      </c>
      <c r="H348" s="4">
        <f>IF(G348&gt;MAX(I$8:I347),G348,MAX(I$8:I347))</f>
        <v>103.90209405079479</v>
      </c>
      <c r="I348" s="4">
        <f>+H348+E348</f>
        <v>104.11042738412812</v>
      </c>
      <c r="J348" s="4">
        <f>(H348-G348)*O348</f>
        <v>0.56279579879678465</v>
      </c>
      <c r="K348" s="4">
        <f>(I348-H348)*O348</f>
        <v>0.2083333333333286</v>
      </c>
      <c r="L348">
        <f>_xlfn.RANK.EQ(I348,I$8:I$507,1)</f>
        <v>341</v>
      </c>
      <c r="M348">
        <f>IF(L348=A348,0,1)</f>
        <v>1</v>
      </c>
      <c r="N348">
        <f>IF(G348&lt;B$2,1,0)</f>
        <v>1</v>
      </c>
      <c r="O348">
        <f>IF(I348&lt;B$2,1,0)</f>
        <v>1</v>
      </c>
      <c r="P348">
        <v>340</v>
      </c>
      <c r="Q348" s="8">
        <f>COUNTIF(I$8:I347,"&lt;"&amp;G348)</f>
        <v>337</v>
      </c>
      <c r="R348" s="8">
        <f>COUNTIF(H$8:H347,"&gt;"&amp;G348)</f>
        <v>2</v>
      </c>
      <c r="S348">
        <v>340</v>
      </c>
    </row>
    <row r="349" spans="1:19" x14ac:dyDescent="0.3">
      <c r="A349">
        <v>123</v>
      </c>
      <c r="B349">
        <v>0.74480422376171151</v>
      </c>
      <c r="C349">
        <v>0.4175237281411176</v>
      </c>
      <c r="D349" s="4">
        <f>-LN(B349)/D$3</f>
        <v>0.4092137250474111</v>
      </c>
      <c r="E349" s="4">
        <f>1/F$4</f>
        <v>0.20833333333333334</v>
      </c>
      <c r="F349" s="8">
        <v>2</v>
      </c>
      <c r="G349" s="4">
        <v>103.68630777584221</v>
      </c>
      <c r="H349" s="4">
        <f>IF(G349&gt;MAX(I$8:I348),G349,MAX(I$8:I348))</f>
        <v>104.11042738412812</v>
      </c>
      <c r="I349" s="4">
        <f>+H349+E349</f>
        <v>104.31876071746144</v>
      </c>
      <c r="J349" s="4">
        <f>(H349-G349)*O349</f>
        <v>0.42411960828590622</v>
      </c>
      <c r="K349" s="4">
        <f>(I349-H349)*O349</f>
        <v>0.2083333333333286</v>
      </c>
      <c r="L349">
        <f>_xlfn.RANK.EQ(I349,I$8:I$507,1)</f>
        <v>342</v>
      </c>
      <c r="M349">
        <f>IF(L349=A349,0,1)</f>
        <v>1</v>
      </c>
      <c r="N349">
        <f>IF(G349&lt;B$2,1,0)</f>
        <v>1</v>
      </c>
      <c r="O349">
        <f>IF(I349&lt;B$2,1,0)</f>
        <v>1</v>
      </c>
      <c r="P349">
        <v>342</v>
      </c>
      <c r="Q349" s="8">
        <f>COUNTIF(I$8:I348,"&lt;"&amp;G349)</f>
        <v>338</v>
      </c>
      <c r="R349" s="8">
        <f>COUNTIF(H$8:H348,"&gt;"&amp;G349)</f>
        <v>2</v>
      </c>
      <c r="S349">
        <v>342</v>
      </c>
    </row>
    <row r="350" spans="1:19" x14ac:dyDescent="0.3">
      <c r="A350">
        <v>124</v>
      </c>
      <c r="B350">
        <v>0.95364238410596025</v>
      </c>
      <c r="C350">
        <v>0.13434247871333965</v>
      </c>
      <c r="D350" s="4">
        <f>-LN(B350)/D$3</f>
        <v>6.5925746165171842E-2</v>
      </c>
      <c r="E350" s="4">
        <f>1/F$4</f>
        <v>0.20833333333333334</v>
      </c>
      <c r="F350" s="8">
        <v>2</v>
      </c>
      <c r="G350" s="4">
        <v>103.75223352200739</v>
      </c>
      <c r="H350" s="4">
        <f>IF(G350&gt;MAX(I$8:I349),G350,MAX(I$8:I349))</f>
        <v>104.31876071746144</v>
      </c>
      <c r="I350" s="4">
        <f>+H350+E350</f>
        <v>104.52709405079477</v>
      </c>
      <c r="J350" s="4">
        <f>(H350-G350)*O350</f>
        <v>0.56652719545405716</v>
      </c>
      <c r="K350" s="4">
        <f>(I350-H350)*O350</f>
        <v>0.2083333333333286</v>
      </c>
      <c r="L350">
        <f>_xlfn.RANK.EQ(I350,I$8:I$507,1)</f>
        <v>343</v>
      </c>
      <c r="M350">
        <f>IF(L350=A350,0,1)</f>
        <v>1</v>
      </c>
      <c r="N350">
        <f>IF(G350&lt;B$2,1,0)</f>
        <v>1</v>
      </c>
      <c r="O350">
        <f>IF(I350&lt;B$2,1,0)</f>
        <v>1</v>
      </c>
      <c r="P350">
        <v>343</v>
      </c>
      <c r="Q350" s="8">
        <f>COUNTIF(I$8:I349,"&lt;"&amp;G350)</f>
        <v>339</v>
      </c>
      <c r="R350" s="8">
        <f>COUNTIF(H$8:H349,"&gt;"&amp;G350)</f>
        <v>2</v>
      </c>
      <c r="S350">
        <v>343</v>
      </c>
    </row>
    <row r="351" spans="1:19" x14ac:dyDescent="0.3">
      <c r="A351">
        <v>502</v>
      </c>
      <c r="B351">
        <v>0.20197149571214942</v>
      </c>
      <c r="C351">
        <v>0.66441846980193486</v>
      </c>
      <c r="D351" s="4">
        <f>-LN(B351)/F$3</f>
        <v>0.66651195911409433</v>
      </c>
      <c r="E351" s="4">
        <f>1/F$4</f>
        <v>0.20833333333333334</v>
      </c>
      <c r="F351" s="8">
        <v>3</v>
      </c>
      <c r="G351" s="4">
        <v>104.00581021111209</v>
      </c>
      <c r="H351" s="4">
        <f>IF(G351&gt;MAX(I$8:I350),G351,MAX(I$8:I350))</f>
        <v>104.52709405079477</v>
      </c>
      <c r="I351" s="4">
        <f>+H351+E351</f>
        <v>104.7354273841281</v>
      </c>
      <c r="J351" s="4">
        <f>(H351-G351)*O351</f>
        <v>0.5212838396826811</v>
      </c>
      <c r="K351" s="4">
        <f>(I351-H351)*O351</f>
        <v>0.2083333333333286</v>
      </c>
      <c r="L351">
        <f>_xlfn.RANK.EQ(I351,I$8:I$507,1)</f>
        <v>344</v>
      </c>
      <c r="M351">
        <f>IF(L351=A351,0,1)</f>
        <v>1</v>
      </c>
      <c r="N351">
        <f>IF(G351&lt;B$2,1,0)</f>
        <v>1</v>
      </c>
      <c r="O351">
        <f>IF(I351&lt;B$2,1,0)</f>
        <v>1</v>
      </c>
      <c r="P351">
        <v>344</v>
      </c>
      <c r="Q351" s="8">
        <f>COUNTIF(I$8:I350,"&lt;"&amp;G351)</f>
        <v>340</v>
      </c>
      <c r="R351" s="8">
        <f>COUNTIF(H$8:H350,"&gt;"&amp;G351)</f>
        <v>2</v>
      </c>
      <c r="S351">
        <v>344</v>
      </c>
    </row>
    <row r="352" spans="1:19" x14ac:dyDescent="0.3">
      <c r="A352">
        <v>503</v>
      </c>
      <c r="B352">
        <v>0.62254707480086668</v>
      </c>
      <c r="C352">
        <v>0.50392162846766564</v>
      </c>
      <c r="D352" s="4">
        <f>-LN(B352)/F$3</f>
        <v>0.19747334638850816</v>
      </c>
      <c r="E352" s="4">
        <f>1/F$4</f>
        <v>0.20833333333333334</v>
      </c>
      <c r="F352" s="8">
        <v>3</v>
      </c>
      <c r="G352" s="4">
        <v>104.2032835575006</v>
      </c>
      <c r="H352" s="4">
        <f>IF(G352&gt;MAX(I$8:I351),G352,MAX(I$8:I351))</f>
        <v>104.7354273841281</v>
      </c>
      <c r="I352" s="4">
        <f>+H352+E352</f>
        <v>104.94376071746143</v>
      </c>
      <c r="J352" s="4">
        <f>(H352-G352)*O352</f>
        <v>0.53214382662750381</v>
      </c>
      <c r="K352" s="4">
        <f>(I352-H352)*O352</f>
        <v>0.2083333333333286</v>
      </c>
      <c r="L352">
        <f>_xlfn.RANK.EQ(I352,I$8:I$507,1)</f>
        <v>345</v>
      </c>
      <c r="M352">
        <f>IF(L352=A352,0,1)</f>
        <v>1</v>
      </c>
      <c r="N352">
        <f>IF(G352&lt;B$2,1,0)</f>
        <v>1</v>
      </c>
      <c r="O352">
        <f>IF(I352&lt;B$2,1,0)</f>
        <v>1</v>
      </c>
      <c r="P352">
        <v>345</v>
      </c>
      <c r="Q352" s="8">
        <f>COUNTIF(I$8:I351,"&lt;"&amp;G352)</f>
        <v>341</v>
      </c>
      <c r="R352" s="8">
        <f>COUNTIF(H$8:H351,"&gt;"&amp;G352)</f>
        <v>2</v>
      </c>
      <c r="S352">
        <v>345</v>
      </c>
    </row>
    <row r="353" spans="1:19" x14ac:dyDescent="0.3">
      <c r="A353">
        <v>504</v>
      </c>
      <c r="B353">
        <v>0.62361522263252667</v>
      </c>
      <c r="C353">
        <v>0.87023529770805996</v>
      </c>
      <c r="D353" s="4">
        <f>-LN(B353)/F$3</f>
        <v>0.19675905466833951</v>
      </c>
      <c r="E353" s="4">
        <f>1/F$4</f>
        <v>0.20833333333333334</v>
      </c>
      <c r="F353" s="8">
        <v>3</v>
      </c>
      <c r="G353" s="4">
        <v>104.40004261216893</v>
      </c>
      <c r="H353" s="4">
        <f>IF(G353&gt;MAX(I$8:I352),G353,MAX(I$8:I352))</f>
        <v>104.94376071746143</v>
      </c>
      <c r="I353" s="4">
        <f>+H353+E353</f>
        <v>105.15209405079476</v>
      </c>
      <c r="J353" s="4">
        <f>(H353-G353)*O353</f>
        <v>0.54371810529249842</v>
      </c>
      <c r="K353" s="4">
        <f>(I353-H353)*O353</f>
        <v>0.2083333333333286</v>
      </c>
      <c r="L353">
        <f>_xlfn.RANK.EQ(I353,I$8:I$507,1)</f>
        <v>346</v>
      </c>
      <c r="M353">
        <f>IF(L353=A353,0,1)</f>
        <v>1</v>
      </c>
      <c r="N353">
        <f>IF(G353&lt;B$2,1,0)</f>
        <v>1</v>
      </c>
      <c r="O353">
        <f>IF(I353&lt;B$2,1,0)</f>
        <v>1</v>
      </c>
      <c r="P353">
        <v>346</v>
      </c>
      <c r="Q353" s="8">
        <f>COUNTIF(I$8:I352,"&lt;"&amp;G353)</f>
        <v>342</v>
      </c>
      <c r="R353" s="8">
        <f>COUNTIF(H$8:H352,"&gt;"&amp;G353)</f>
        <v>2</v>
      </c>
      <c r="S353">
        <v>346</v>
      </c>
    </row>
    <row r="354" spans="1:19" x14ac:dyDescent="0.3">
      <c r="A354">
        <v>505</v>
      </c>
      <c r="B354">
        <v>0.42539750358592487</v>
      </c>
      <c r="C354">
        <v>0.42316965239417709</v>
      </c>
      <c r="D354" s="4">
        <f>-LN(B354)/F$3</f>
        <v>0.35613801859395727</v>
      </c>
      <c r="E354" s="4">
        <f>1/F$4</f>
        <v>0.20833333333333334</v>
      </c>
      <c r="F354" s="8">
        <v>3</v>
      </c>
      <c r="G354" s="4">
        <v>104.75618063076288</v>
      </c>
      <c r="H354" s="4">
        <f>IF(G354&gt;MAX(I$8:I353),G354,MAX(I$8:I353))</f>
        <v>105.15209405079476</v>
      </c>
      <c r="I354" s="4">
        <f>+H354+E354</f>
        <v>105.36042738412809</v>
      </c>
      <c r="J354" s="4">
        <f>(H354-G354)*O354</f>
        <v>0.39591342003187435</v>
      </c>
      <c r="K354" s="4">
        <f>(I354-H354)*O354</f>
        <v>0.2083333333333286</v>
      </c>
      <c r="L354">
        <f>_xlfn.RANK.EQ(I354,I$8:I$507,1)</f>
        <v>347</v>
      </c>
      <c r="M354">
        <f>IF(L354=A354,0,1)</f>
        <v>1</v>
      </c>
      <c r="N354">
        <f>IF(G354&lt;B$2,1,0)</f>
        <v>1</v>
      </c>
      <c r="O354">
        <f>IF(I354&lt;B$2,1,0)</f>
        <v>1</v>
      </c>
      <c r="P354">
        <v>347</v>
      </c>
      <c r="Q354" s="8">
        <f>COUNTIF(I$8:I353,"&lt;"&amp;G354)</f>
        <v>344</v>
      </c>
      <c r="R354" s="8">
        <f>COUNTIF(H$8:H353,"&gt;"&amp;G354)</f>
        <v>1</v>
      </c>
      <c r="S354">
        <v>347</v>
      </c>
    </row>
    <row r="355" spans="1:19" x14ac:dyDescent="0.3">
      <c r="A355">
        <v>506</v>
      </c>
      <c r="B355">
        <v>0.32532731101413009</v>
      </c>
      <c r="C355">
        <v>0.3903012176885281</v>
      </c>
      <c r="D355" s="4">
        <f>-LN(B355)/F$3</f>
        <v>0.46788478859814514</v>
      </c>
      <c r="E355" s="4">
        <f>1/F$4</f>
        <v>0.20833333333333334</v>
      </c>
      <c r="F355" s="8">
        <v>3</v>
      </c>
      <c r="G355" s="4">
        <v>105.22406541936103</v>
      </c>
      <c r="H355" s="4">
        <f>IF(G355&gt;MAX(I$8:I354),G355,MAX(I$8:I354))</f>
        <v>105.36042738412809</v>
      </c>
      <c r="I355" s="4">
        <f>+H355+E355</f>
        <v>105.56876071746142</v>
      </c>
      <c r="J355" s="4">
        <f>(H355-G355)*O355</f>
        <v>0.13636196476706175</v>
      </c>
      <c r="K355" s="4">
        <f>(I355-H355)*O355</f>
        <v>0.2083333333333286</v>
      </c>
      <c r="L355">
        <f>_xlfn.RANK.EQ(I355,I$8:I$507,1)</f>
        <v>348</v>
      </c>
      <c r="M355">
        <f>IF(L355=A355,0,1)</f>
        <v>1</v>
      </c>
      <c r="N355">
        <f>IF(G355&lt;B$2,1,0)</f>
        <v>1</v>
      </c>
      <c r="O355">
        <f>IF(I355&lt;B$2,1,0)</f>
        <v>1</v>
      </c>
      <c r="P355">
        <v>348</v>
      </c>
      <c r="Q355" s="8">
        <f>COUNTIF(I$8:I354,"&lt;"&amp;G355)</f>
        <v>346</v>
      </c>
      <c r="R355" s="8">
        <f>COUNTIF(H$8:H354,"&gt;"&amp;G355)</f>
        <v>0</v>
      </c>
      <c r="S355">
        <v>348</v>
      </c>
    </row>
    <row r="356" spans="1:19" x14ac:dyDescent="0.3">
      <c r="A356">
        <v>125</v>
      </c>
      <c r="B356">
        <v>0.25318155461287273</v>
      </c>
      <c r="C356">
        <v>4.7273171178319653E-2</v>
      </c>
      <c r="D356" s="4">
        <f>-LN(B356)/D$3</f>
        <v>1.9078450561750286</v>
      </c>
      <c r="E356" s="4">
        <f>1/F$4</f>
        <v>0.20833333333333334</v>
      </c>
      <c r="F356" s="8">
        <v>2</v>
      </c>
      <c r="G356" s="4">
        <v>105.66007857818242</v>
      </c>
      <c r="H356" s="4">
        <f>IF(G356&gt;MAX(I$8:I355),G356,MAX(I$8:I355))</f>
        <v>105.66007857818242</v>
      </c>
      <c r="I356" s="4">
        <f>+H356+E356</f>
        <v>105.86841191151575</v>
      </c>
      <c r="J356" s="4">
        <f>(H356-G356)*O356</f>
        <v>0</v>
      </c>
      <c r="K356" s="4">
        <f>(I356-H356)*O356</f>
        <v>0.2083333333333286</v>
      </c>
      <c r="L356">
        <f>_xlfn.RANK.EQ(I356,I$8:I$507,1)</f>
        <v>349</v>
      </c>
      <c r="M356">
        <f>IF(L356=A356,0,1)</f>
        <v>1</v>
      </c>
      <c r="N356">
        <f>IF(G356&lt;B$2,1,0)</f>
        <v>1</v>
      </c>
      <c r="O356">
        <f>IF(I356&lt;B$2,1,0)</f>
        <v>1</v>
      </c>
      <c r="P356">
        <v>349</v>
      </c>
      <c r="Q356" s="8">
        <f>COUNTIF(I$8:I355,"&lt;"&amp;G356)</f>
        <v>348</v>
      </c>
      <c r="R356" s="8">
        <f>COUNTIF(H$8:H355,"&gt;"&amp;G356)</f>
        <v>0</v>
      </c>
      <c r="S356">
        <v>349</v>
      </c>
    </row>
    <row r="357" spans="1:19" x14ac:dyDescent="0.3">
      <c r="A357">
        <v>126</v>
      </c>
      <c r="B357">
        <v>0.66377758110293894</v>
      </c>
      <c r="C357">
        <v>0.97341837824640642</v>
      </c>
      <c r="D357" s="4">
        <f>-LN(B357)/D$3</f>
        <v>0.56917799144243575</v>
      </c>
      <c r="E357" s="4">
        <f>1/F$4</f>
        <v>0.20833333333333334</v>
      </c>
      <c r="F357" s="8">
        <v>2</v>
      </c>
      <c r="G357" s="4">
        <v>106.22925656962485</v>
      </c>
      <c r="H357" s="4">
        <f>IF(G357&gt;MAX(I$8:I356),G357,MAX(I$8:I356))</f>
        <v>106.22925656962485</v>
      </c>
      <c r="I357" s="4">
        <f>+H357+E357</f>
        <v>106.43758990295818</v>
      </c>
      <c r="J357" s="4">
        <f>(H357-G357)*O357</f>
        <v>0</v>
      </c>
      <c r="K357" s="4">
        <f>(I357-H357)*O357</f>
        <v>0.2083333333333286</v>
      </c>
      <c r="L357">
        <f>_xlfn.RANK.EQ(I357,I$8:I$507,1)</f>
        <v>350</v>
      </c>
      <c r="M357">
        <f>IF(L357=A357,0,1)</f>
        <v>1</v>
      </c>
      <c r="N357">
        <f>IF(G357&lt;B$2,1,0)</f>
        <v>1</v>
      </c>
      <c r="O357">
        <f>IF(I357&lt;B$2,1,0)</f>
        <v>1</v>
      </c>
      <c r="P357">
        <v>350</v>
      </c>
      <c r="Q357" s="8">
        <f>COUNTIF(I$8:I356,"&lt;"&amp;G357)</f>
        <v>349</v>
      </c>
      <c r="R357" s="8">
        <f>COUNTIF(H$8:H356,"&gt;"&amp;G357)</f>
        <v>0</v>
      </c>
      <c r="S357">
        <v>350</v>
      </c>
    </row>
    <row r="358" spans="1:19" x14ac:dyDescent="0.3">
      <c r="A358">
        <v>507</v>
      </c>
      <c r="B358">
        <v>4.8982207708975496E-2</v>
      </c>
      <c r="C358">
        <v>0.36622211371196634</v>
      </c>
      <c r="D358" s="4">
        <f>-LN(B358)/F$3</f>
        <v>1.2567908978296949</v>
      </c>
      <c r="E358" s="4">
        <f>1/F$4</f>
        <v>0.20833333333333334</v>
      </c>
      <c r="F358" s="8">
        <v>3</v>
      </c>
      <c r="G358" s="4">
        <v>106.48085631719071</v>
      </c>
      <c r="H358" s="4">
        <f>IF(G358&gt;MAX(I$8:I357),G358,MAX(I$8:I357))</f>
        <v>106.48085631719071</v>
      </c>
      <c r="I358" s="4">
        <f>+H358+E358</f>
        <v>106.68918965052404</v>
      </c>
      <c r="J358" s="4">
        <f>(H358-G358)*O358</f>
        <v>0</v>
      </c>
      <c r="K358" s="4">
        <f>(I358-H358)*O358</f>
        <v>0.2083333333333286</v>
      </c>
      <c r="L358">
        <f>_xlfn.RANK.EQ(I358,I$8:I$507,1)</f>
        <v>351</v>
      </c>
      <c r="M358">
        <f>IF(L358=A358,0,1)</f>
        <v>1</v>
      </c>
      <c r="N358">
        <f>IF(G358&lt;B$2,1,0)</f>
        <v>1</v>
      </c>
      <c r="O358">
        <f>IF(I358&lt;B$2,1,0)</f>
        <v>1</v>
      </c>
      <c r="P358">
        <v>351</v>
      </c>
      <c r="Q358" s="8">
        <f>COUNTIF(I$8:I357,"&lt;"&amp;G358)</f>
        <v>350</v>
      </c>
      <c r="R358" s="8">
        <f>COUNTIF(H$8:H357,"&gt;"&amp;G358)</f>
        <v>0</v>
      </c>
      <c r="S358">
        <v>351</v>
      </c>
    </row>
    <row r="359" spans="1:19" x14ac:dyDescent="0.3">
      <c r="A359">
        <v>25</v>
      </c>
      <c r="B359">
        <v>0.48350474562822354</v>
      </c>
      <c r="C359">
        <v>0.14050721762749108</v>
      </c>
      <c r="D359" s="4">
        <f>-LN(B359)/B$3</f>
        <v>3.0278922874180876</v>
      </c>
      <c r="E359" s="4">
        <f>1/F$4</f>
        <v>0.20833333333333334</v>
      </c>
      <c r="F359" s="8">
        <v>1</v>
      </c>
      <c r="G359" s="4">
        <v>106.52164003229612</v>
      </c>
      <c r="H359" s="4">
        <f>IF(G359&gt;MAX(I$8:I358),G359,MAX(I$8:I358))</f>
        <v>106.68918965052404</v>
      </c>
      <c r="I359" s="4">
        <f>+H359+E359</f>
        <v>106.89752298385737</v>
      </c>
      <c r="J359" s="4">
        <f>(H359-G359)*O359</f>
        <v>0.16754961822792325</v>
      </c>
      <c r="K359" s="4">
        <f>(I359-H359)*O359</f>
        <v>0.2083333333333286</v>
      </c>
      <c r="L359">
        <f>_xlfn.RANK.EQ(I359,I$8:I$507,1)</f>
        <v>352</v>
      </c>
      <c r="M359">
        <f>IF(L359=A359,0,1)</f>
        <v>1</v>
      </c>
      <c r="N359">
        <f>IF(G359&lt;B$2,1,0)</f>
        <v>1</v>
      </c>
      <c r="O359">
        <f>IF(I359&lt;B$2,1,0)</f>
        <v>1</v>
      </c>
      <c r="P359">
        <v>352</v>
      </c>
      <c r="Q359" s="8">
        <f>COUNTIF(I$8:I358,"&lt;"&amp;G359)</f>
        <v>350</v>
      </c>
      <c r="R359" s="8">
        <f>COUNTIF(H$8:H358,"&gt;"&amp;G359)</f>
        <v>0</v>
      </c>
      <c r="S359">
        <v>352</v>
      </c>
    </row>
    <row r="360" spans="1:19" x14ac:dyDescent="0.3">
      <c r="A360">
        <v>26</v>
      </c>
      <c r="B360">
        <v>0.96035645619067966</v>
      </c>
      <c r="C360">
        <v>0.94430372020630515</v>
      </c>
      <c r="D360" s="4">
        <f>-LN(B360)/B$3</f>
        <v>0.16854481210937811</v>
      </c>
      <c r="E360" s="4">
        <f>1/F$4</f>
        <v>0.20833333333333334</v>
      </c>
      <c r="F360" s="8">
        <v>1</v>
      </c>
      <c r="G360" s="4">
        <v>106.69018484440549</v>
      </c>
      <c r="H360" s="4">
        <f>IF(G360&gt;MAX(I$8:I359),G360,MAX(I$8:I359))</f>
        <v>106.89752298385737</v>
      </c>
      <c r="I360" s="4">
        <f>+H360+E360</f>
        <v>107.1058563171907</v>
      </c>
      <c r="J360" s="4">
        <f>(H360-G360)*O360</f>
        <v>0.20733813945187762</v>
      </c>
      <c r="K360" s="4">
        <f>(I360-H360)*O360</f>
        <v>0.2083333333333286</v>
      </c>
      <c r="L360">
        <f>_xlfn.RANK.EQ(I360,I$8:I$507,1)</f>
        <v>353</v>
      </c>
      <c r="M360">
        <f>IF(L360=A360,0,1)</f>
        <v>1</v>
      </c>
      <c r="N360">
        <f>IF(G360&lt;B$2,1,0)</f>
        <v>1</v>
      </c>
      <c r="O360">
        <f>IF(I360&lt;B$2,1,0)</f>
        <v>1</v>
      </c>
      <c r="P360">
        <v>354</v>
      </c>
      <c r="Q360" s="8">
        <f>COUNTIF(I$8:I359,"&lt;"&amp;G360)</f>
        <v>351</v>
      </c>
      <c r="R360" s="8">
        <f>COUNTIF(H$8:H359,"&gt;"&amp;G360)</f>
        <v>0</v>
      </c>
      <c r="S360">
        <v>353</v>
      </c>
    </row>
    <row r="361" spans="1:19" x14ac:dyDescent="0.3">
      <c r="A361">
        <v>127</v>
      </c>
      <c r="B361">
        <v>0.74214911343729972</v>
      </c>
      <c r="C361">
        <v>0.13547166356395154</v>
      </c>
      <c r="D361" s="4">
        <f>-LN(B361)/D$3</f>
        <v>0.41417374235975046</v>
      </c>
      <c r="E361" s="4">
        <f>1/F$4</f>
        <v>0.20833333333333334</v>
      </c>
      <c r="F361" s="8">
        <v>2</v>
      </c>
      <c r="G361" s="4">
        <v>106.6434303119846</v>
      </c>
      <c r="H361" s="4">
        <f>IF(G361&gt;MAX(I$8:I360),G361,MAX(I$8:I360))</f>
        <v>107.1058563171907</v>
      </c>
      <c r="I361" s="4">
        <f>+H361+E361</f>
        <v>107.31418965052403</v>
      </c>
      <c r="J361" s="4">
        <f>(H361-G361)*O361</f>
        <v>0.46242600520609756</v>
      </c>
      <c r="K361" s="4">
        <f>(I361-H361)*O361</f>
        <v>0.2083333333333286</v>
      </c>
      <c r="L361">
        <f>_xlfn.RANK.EQ(I361,I$8:I$507,1)</f>
        <v>354</v>
      </c>
      <c r="M361">
        <f>IF(L361=A361,0,1)</f>
        <v>1</v>
      </c>
      <c r="N361">
        <f>IF(G361&lt;B$2,1,0)</f>
        <v>1</v>
      </c>
      <c r="O361">
        <f>IF(I361&lt;B$2,1,0)</f>
        <v>1</v>
      </c>
      <c r="P361">
        <v>353</v>
      </c>
      <c r="Q361" s="8">
        <f>COUNTIF(I$8:I360,"&lt;"&amp;G361)</f>
        <v>350</v>
      </c>
      <c r="R361" s="8">
        <f>COUNTIF(H$8:H360,"&gt;"&amp;G361)</f>
        <v>2</v>
      </c>
      <c r="S361">
        <v>353</v>
      </c>
    </row>
    <row r="362" spans="1:19" x14ac:dyDescent="0.3">
      <c r="A362">
        <v>508</v>
      </c>
      <c r="B362">
        <v>8.9541306802575757E-2</v>
      </c>
      <c r="C362">
        <v>4.0131839960936305E-2</v>
      </c>
      <c r="D362" s="4">
        <f>-LN(B362)/F$3</f>
        <v>1.0054396798551903</v>
      </c>
      <c r="E362" s="4">
        <f>1/F$4</f>
        <v>0.20833333333333334</v>
      </c>
      <c r="F362" s="8">
        <v>3</v>
      </c>
      <c r="G362" s="4">
        <v>107.4862959970459</v>
      </c>
      <c r="H362" s="4">
        <f>IF(G362&gt;MAX(I$8:I361),G362,MAX(I$8:I361))</f>
        <v>107.4862959970459</v>
      </c>
      <c r="I362" s="4">
        <f>+H362+E362</f>
        <v>107.69462933037923</v>
      </c>
      <c r="J362" s="4">
        <f>(H362-G362)*O362</f>
        <v>0</v>
      </c>
      <c r="K362" s="4">
        <f>(I362-H362)*O362</f>
        <v>0.2083333333333286</v>
      </c>
      <c r="L362">
        <f>_xlfn.RANK.EQ(I362,I$8:I$507,1)</f>
        <v>355</v>
      </c>
      <c r="M362">
        <f>IF(L362=A362,0,1)</f>
        <v>1</v>
      </c>
      <c r="N362">
        <f>IF(G362&lt;B$2,1,0)</f>
        <v>1</v>
      </c>
      <c r="O362">
        <f>IF(I362&lt;B$2,1,0)</f>
        <v>1</v>
      </c>
      <c r="P362">
        <v>355</v>
      </c>
      <c r="Q362" s="8">
        <f>COUNTIF(I$8:I361,"&lt;"&amp;G362)</f>
        <v>354</v>
      </c>
      <c r="R362" s="8">
        <f>COUNTIF(H$8:H361,"&gt;"&amp;G362)</f>
        <v>0</v>
      </c>
      <c r="S362">
        <v>355</v>
      </c>
    </row>
    <row r="363" spans="1:19" x14ac:dyDescent="0.3">
      <c r="A363">
        <v>509</v>
      </c>
      <c r="B363">
        <v>0.38737144077883234</v>
      </c>
      <c r="C363">
        <v>1.1688589129306926E-2</v>
      </c>
      <c r="D363" s="4">
        <f>-LN(B363)/F$3</f>
        <v>0.39515468790300284</v>
      </c>
      <c r="E363" s="4">
        <f>1/F$4</f>
        <v>0.20833333333333334</v>
      </c>
      <c r="F363" s="8">
        <v>3</v>
      </c>
      <c r="G363" s="4">
        <v>107.8814506849489</v>
      </c>
      <c r="H363" s="4">
        <f>IF(G363&gt;MAX(I$8:I362),G363,MAX(I$8:I362))</f>
        <v>107.8814506849489</v>
      </c>
      <c r="I363" s="4">
        <f>+H363+E363</f>
        <v>108.08978401828223</v>
      </c>
      <c r="J363" s="4">
        <f>(H363-G363)*O363</f>
        <v>0</v>
      </c>
      <c r="K363" s="4">
        <f>(I363-H363)*O363</f>
        <v>0.2083333333333286</v>
      </c>
      <c r="L363">
        <f>_xlfn.RANK.EQ(I363,I$8:I$507,1)</f>
        <v>356</v>
      </c>
      <c r="M363">
        <f>IF(L363=A363,0,1)</f>
        <v>1</v>
      </c>
      <c r="N363">
        <f>IF(G363&lt;B$2,1,0)</f>
        <v>1</v>
      </c>
      <c r="O363">
        <f>IF(I363&lt;B$2,1,0)</f>
        <v>1</v>
      </c>
      <c r="P363">
        <v>356</v>
      </c>
      <c r="Q363" s="8">
        <f>COUNTIF(I$8:I362,"&lt;"&amp;G363)</f>
        <v>355</v>
      </c>
      <c r="R363" s="8">
        <f>COUNTIF(H$8:H362,"&gt;"&amp;G363)</f>
        <v>0</v>
      </c>
      <c r="S363">
        <v>356</v>
      </c>
    </row>
    <row r="364" spans="1:19" x14ac:dyDescent="0.3">
      <c r="A364">
        <v>27</v>
      </c>
      <c r="B364">
        <v>0.73155919064912867</v>
      </c>
      <c r="C364">
        <v>0.78945280312509536</v>
      </c>
      <c r="D364" s="4">
        <f>-LN(B364)/B$3</f>
        <v>1.3024047707582243</v>
      </c>
      <c r="E364" s="4">
        <f>1/F$4</f>
        <v>0.20833333333333334</v>
      </c>
      <c r="F364" s="8">
        <v>1</v>
      </c>
      <c r="G364" s="4">
        <v>107.99258961516372</v>
      </c>
      <c r="H364" s="4">
        <f>IF(G364&gt;MAX(I$8:I363),G364,MAX(I$8:I363))</f>
        <v>108.08978401828223</v>
      </c>
      <c r="I364" s="4">
        <f>+H364+E364</f>
        <v>108.29811735161556</v>
      </c>
      <c r="J364" s="4">
        <f>(H364-G364)*O364</f>
        <v>9.7194403118507466E-2</v>
      </c>
      <c r="K364" s="4">
        <f>(I364-H364)*O364</f>
        <v>0.2083333333333286</v>
      </c>
      <c r="L364">
        <f>_xlfn.RANK.EQ(I364,I$8:I$507,1)</f>
        <v>357</v>
      </c>
      <c r="M364">
        <f>IF(L364=A364,0,1)</f>
        <v>1</v>
      </c>
      <c r="N364">
        <f>IF(G364&lt;B$2,1,0)</f>
        <v>1</v>
      </c>
      <c r="O364">
        <f>IF(I364&lt;B$2,1,0)</f>
        <v>1</v>
      </c>
      <c r="P364">
        <v>357</v>
      </c>
      <c r="Q364" s="8">
        <f>COUNTIF(I$8:I363,"&lt;"&amp;G364)</f>
        <v>355</v>
      </c>
      <c r="R364" s="8">
        <f>COUNTIF(H$8:H363,"&gt;"&amp;G364)</f>
        <v>0</v>
      </c>
      <c r="S364">
        <v>357</v>
      </c>
    </row>
    <row r="365" spans="1:19" x14ac:dyDescent="0.3">
      <c r="A365">
        <v>128</v>
      </c>
      <c r="B365">
        <v>0.36329233680227058</v>
      </c>
      <c r="C365">
        <v>0.52259895626697594</v>
      </c>
      <c r="D365" s="4">
        <f>-LN(B365)/D$3</f>
        <v>1.4063158795590429</v>
      </c>
      <c r="E365" s="4">
        <f>1/F$4</f>
        <v>0.20833333333333334</v>
      </c>
      <c r="F365" s="8">
        <v>2</v>
      </c>
      <c r="G365" s="4">
        <v>108.04974619154365</v>
      </c>
      <c r="H365" s="4">
        <f>IF(G365&gt;MAX(I$8:I364),G365,MAX(I$8:I364))</f>
        <v>108.29811735161556</v>
      </c>
      <c r="I365" s="4">
        <f>+H365+E365</f>
        <v>108.50645068494889</v>
      </c>
      <c r="J365" s="4">
        <f>(H365-G365)*O365</f>
        <v>0.24837116007191185</v>
      </c>
      <c r="K365" s="4">
        <f>(I365-H365)*O365</f>
        <v>0.2083333333333286</v>
      </c>
      <c r="L365">
        <f>_xlfn.RANK.EQ(I365,I$8:I$507,1)</f>
        <v>358</v>
      </c>
      <c r="M365">
        <f>IF(L365=A365,0,1)</f>
        <v>1</v>
      </c>
      <c r="N365">
        <f>IF(G365&lt;B$2,1,0)</f>
        <v>1</v>
      </c>
      <c r="O365">
        <f>IF(I365&lt;B$2,1,0)</f>
        <v>1</v>
      </c>
      <c r="P365">
        <v>358</v>
      </c>
      <c r="Q365" s="8">
        <f>COUNTIF(I$8:I364,"&lt;"&amp;G365)</f>
        <v>355</v>
      </c>
      <c r="R365" s="8">
        <f>COUNTIF(H$8:H364,"&gt;"&amp;G365)</f>
        <v>1</v>
      </c>
      <c r="S365">
        <v>358</v>
      </c>
    </row>
    <row r="366" spans="1:19" x14ac:dyDescent="0.3">
      <c r="A366">
        <v>510</v>
      </c>
      <c r="B366">
        <v>0.57292397839289533</v>
      </c>
      <c r="C366">
        <v>0.22211371196630755</v>
      </c>
      <c r="D366" s="4">
        <f>-LN(B366)/F$3</f>
        <v>0.232084268346259</v>
      </c>
      <c r="E366" s="4">
        <f>1/F$4</f>
        <v>0.20833333333333334</v>
      </c>
      <c r="F366" s="8">
        <v>3</v>
      </c>
      <c r="G366" s="4">
        <v>108.11353495329516</v>
      </c>
      <c r="H366" s="4">
        <f>IF(G366&gt;MAX(I$8:I365),G366,MAX(I$8:I365))</f>
        <v>108.50645068494889</v>
      </c>
      <c r="I366" s="4">
        <f>+H366+E366</f>
        <v>108.71478401828222</v>
      </c>
      <c r="J366" s="4">
        <f>(H366-G366)*O366</f>
        <v>0.39291573165372995</v>
      </c>
      <c r="K366" s="4">
        <f>(I366-H366)*O366</f>
        <v>0.2083333333333286</v>
      </c>
      <c r="L366">
        <f>_xlfn.RANK.EQ(I366,I$8:I$507,1)</f>
        <v>359</v>
      </c>
      <c r="M366">
        <f>IF(L366=A366,0,1)</f>
        <v>1</v>
      </c>
      <c r="N366">
        <f>IF(G366&lt;B$2,1,0)</f>
        <v>1</v>
      </c>
      <c r="O366">
        <f>IF(I366&lt;B$2,1,0)</f>
        <v>1</v>
      </c>
      <c r="P366">
        <v>359</v>
      </c>
      <c r="Q366" s="8">
        <f>COUNTIF(I$8:I365,"&lt;"&amp;G366)</f>
        <v>356</v>
      </c>
      <c r="R366" s="8">
        <f>COUNTIF(H$8:H365,"&gt;"&amp;G366)</f>
        <v>1</v>
      </c>
      <c r="S366">
        <v>359</v>
      </c>
    </row>
    <row r="367" spans="1:19" x14ac:dyDescent="0.3">
      <c r="A367">
        <v>511</v>
      </c>
      <c r="B367">
        <v>0.26700643940549945</v>
      </c>
      <c r="C367">
        <v>0.40076906643879512</v>
      </c>
      <c r="D367" s="4">
        <f>-LN(B367)/F$3</f>
        <v>0.55020104302046635</v>
      </c>
      <c r="E367" s="4">
        <f>1/F$4</f>
        <v>0.20833333333333334</v>
      </c>
      <c r="F367" s="8">
        <v>3</v>
      </c>
      <c r="G367" s="4">
        <v>108.66373599631562</v>
      </c>
      <c r="H367" s="4">
        <f>IF(G367&gt;MAX(I$8:I366),G367,MAX(I$8:I366))</f>
        <v>108.71478401828222</v>
      </c>
      <c r="I367" s="4">
        <f>+H367+E367</f>
        <v>108.92311735161555</v>
      </c>
      <c r="J367" s="4">
        <f>(H367-G367)*O367</f>
        <v>5.1048021966593637E-2</v>
      </c>
      <c r="K367" s="4">
        <f>(I367-H367)*O367</f>
        <v>0.2083333333333286</v>
      </c>
      <c r="L367">
        <f>_xlfn.RANK.EQ(I367,I$8:I$507,1)</f>
        <v>360</v>
      </c>
      <c r="M367">
        <f>IF(L367=A367,0,1)</f>
        <v>1</v>
      </c>
      <c r="N367">
        <f>IF(G367&lt;B$2,1,0)</f>
        <v>1</v>
      </c>
      <c r="O367">
        <f>IF(I367&lt;B$2,1,0)</f>
        <v>1</v>
      </c>
      <c r="P367">
        <v>360</v>
      </c>
      <c r="Q367" s="8">
        <f>COUNTIF(I$8:I366,"&lt;"&amp;G367)</f>
        <v>358</v>
      </c>
      <c r="R367" s="8">
        <f>COUNTIF(H$8:H366,"&gt;"&amp;G367)</f>
        <v>0</v>
      </c>
      <c r="S367">
        <v>360</v>
      </c>
    </row>
    <row r="368" spans="1:19" x14ac:dyDescent="0.3">
      <c r="A368">
        <v>512</v>
      </c>
      <c r="B368">
        <v>0.46903897213660084</v>
      </c>
      <c r="C368">
        <v>0.38004699850459306</v>
      </c>
      <c r="D368" s="4">
        <f>-LN(B368)/F$3</f>
        <v>0.31544559072836331</v>
      </c>
      <c r="E368" s="4">
        <f>1/F$4</f>
        <v>0.20833333333333334</v>
      </c>
      <c r="F368" s="8">
        <v>3</v>
      </c>
      <c r="G368" s="4">
        <v>108.97918158704398</v>
      </c>
      <c r="H368" s="4">
        <f>IF(G368&gt;MAX(I$8:I367),G368,MAX(I$8:I367))</f>
        <v>108.97918158704398</v>
      </c>
      <c r="I368" s="4">
        <f>+H368+E368</f>
        <v>109.18751492037731</v>
      </c>
      <c r="J368" s="4">
        <f>(H368-G368)*O368</f>
        <v>0</v>
      </c>
      <c r="K368" s="4">
        <f>(I368-H368)*O368</f>
        <v>0.2083333333333286</v>
      </c>
      <c r="L368">
        <f>_xlfn.RANK.EQ(I368,I$8:I$507,1)</f>
        <v>361</v>
      </c>
      <c r="M368">
        <f>IF(L368=A368,0,1)</f>
        <v>1</v>
      </c>
      <c r="N368">
        <f>IF(G368&lt;B$2,1,0)</f>
        <v>1</v>
      </c>
      <c r="O368">
        <f>IF(I368&lt;B$2,1,0)</f>
        <v>1</v>
      </c>
      <c r="P368">
        <v>361</v>
      </c>
      <c r="Q368" s="8">
        <f>COUNTIF(I$8:I367,"&lt;"&amp;G368)</f>
        <v>360</v>
      </c>
      <c r="R368" s="8">
        <f>COUNTIF(H$8:H367,"&gt;"&amp;G368)</f>
        <v>0</v>
      </c>
      <c r="S368">
        <v>361</v>
      </c>
    </row>
    <row r="369" spans="1:19" x14ac:dyDescent="0.3">
      <c r="A369">
        <v>513</v>
      </c>
      <c r="B369">
        <v>0.40021973326822718</v>
      </c>
      <c r="C369">
        <v>0.56196783349101231</v>
      </c>
      <c r="D369" s="4">
        <f>-LN(B369)/F$3</f>
        <v>0.38155897897159136</v>
      </c>
      <c r="E369" s="4">
        <f>1/F$4</f>
        <v>0.20833333333333334</v>
      </c>
      <c r="F369" s="8">
        <v>3</v>
      </c>
      <c r="G369" s="4">
        <v>109.36074056601558</v>
      </c>
      <c r="H369" s="4">
        <f>IF(G369&gt;MAX(I$8:I368),G369,MAX(I$8:I368))</f>
        <v>109.36074056601558</v>
      </c>
      <c r="I369" s="4">
        <f>+H369+E369</f>
        <v>109.56907389934891</v>
      </c>
      <c r="J369" s="4">
        <f>(H369-G369)*O369</f>
        <v>0</v>
      </c>
      <c r="K369" s="4">
        <f>(I369-H369)*O369</f>
        <v>0.2083333333333286</v>
      </c>
      <c r="L369">
        <f>_xlfn.RANK.EQ(I369,I$8:I$507,1)</f>
        <v>362</v>
      </c>
      <c r="M369">
        <f>IF(L369=A369,0,1)</f>
        <v>1</v>
      </c>
      <c r="N369">
        <f>IF(G369&lt;B$2,1,0)</f>
        <v>1</v>
      </c>
      <c r="O369">
        <f>IF(I369&lt;B$2,1,0)</f>
        <v>1</v>
      </c>
      <c r="P369">
        <v>362</v>
      </c>
      <c r="Q369" s="8">
        <f>COUNTIF(I$8:I368,"&lt;"&amp;G369)</f>
        <v>361</v>
      </c>
      <c r="R369" s="8">
        <f>COUNTIF(H$8:H368,"&gt;"&amp;G369)</f>
        <v>0</v>
      </c>
      <c r="S369">
        <v>362</v>
      </c>
    </row>
    <row r="370" spans="1:19" x14ac:dyDescent="0.3">
      <c r="A370">
        <v>514</v>
      </c>
      <c r="B370">
        <v>0.32450331125827814</v>
      </c>
      <c r="C370">
        <v>0.16031373027741325</v>
      </c>
      <c r="D370" s="4">
        <f>-LN(B370)/F$3</f>
        <v>0.46894147446012413</v>
      </c>
      <c r="E370" s="4">
        <f>1/F$4</f>
        <v>0.20833333333333334</v>
      </c>
      <c r="F370" s="8">
        <v>3</v>
      </c>
      <c r="G370" s="4">
        <v>109.8296820404757</v>
      </c>
      <c r="H370" s="4">
        <f>IF(G370&gt;MAX(I$8:I369),G370,MAX(I$8:I369))</f>
        <v>109.8296820404757</v>
      </c>
      <c r="I370" s="4">
        <f>+H370+E370</f>
        <v>110.03801537380903</v>
      </c>
      <c r="J370" s="4">
        <f>(H370-G370)*O370</f>
        <v>0</v>
      </c>
      <c r="K370" s="4">
        <f>(I370-H370)*O370</f>
        <v>0.2083333333333286</v>
      </c>
      <c r="L370">
        <f>_xlfn.RANK.EQ(I370,I$8:I$507,1)</f>
        <v>363</v>
      </c>
      <c r="M370">
        <f>IF(L370=A370,0,1)</f>
        <v>1</v>
      </c>
      <c r="N370">
        <f>IF(G370&lt;B$2,1,0)</f>
        <v>1</v>
      </c>
      <c r="O370">
        <f>IF(I370&lt;B$2,1,0)</f>
        <v>1</v>
      </c>
      <c r="P370">
        <v>363</v>
      </c>
      <c r="Q370" s="8">
        <f>COUNTIF(I$8:I369,"&lt;"&amp;G370)</f>
        <v>362</v>
      </c>
      <c r="R370" s="8">
        <f>COUNTIF(H$8:H369,"&gt;"&amp;G370)</f>
        <v>0</v>
      </c>
      <c r="S370">
        <v>363</v>
      </c>
    </row>
    <row r="371" spans="1:19" x14ac:dyDescent="0.3">
      <c r="A371">
        <v>515</v>
      </c>
      <c r="B371">
        <v>0.90945158238471635</v>
      </c>
      <c r="C371">
        <v>0.92284920804467907</v>
      </c>
      <c r="D371" s="4">
        <f>-LN(B371)/F$3</f>
        <v>3.954729910912002E-2</v>
      </c>
      <c r="E371" s="4">
        <f>1/F$4</f>
        <v>0.20833333333333334</v>
      </c>
      <c r="F371" s="8">
        <v>3</v>
      </c>
      <c r="G371" s="4">
        <v>109.86922933958482</v>
      </c>
      <c r="H371" s="4">
        <f>IF(G371&gt;MAX(I$8:I370),G371,MAX(I$8:I370))</f>
        <v>110.03801537380903</v>
      </c>
      <c r="I371" s="4">
        <f>+H371+E371</f>
        <v>110.24634870714236</v>
      </c>
      <c r="J371" s="4">
        <f>(H371-G371)*O371</f>
        <v>0.16878603422421179</v>
      </c>
      <c r="K371" s="4">
        <f>(I371-H371)*O371</f>
        <v>0.2083333333333286</v>
      </c>
      <c r="L371">
        <f>_xlfn.RANK.EQ(I371,I$8:I$507,1)</f>
        <v>364</v>
      </c>
      <c r="M371">
        <f>IF(L371=A371,0,1)</f>
        <v>1</v>
      </c>
      <c r="N371">
        <f>IF(G371&lt;B$2,1,0)</f>
        <v>1</v>
      </c>
      <c r="O371">
        <f>IF(I371&lt;B$2,1,0)</f>
        <v>1</v>
      </c>
      <c r="P371">
        <v>364</v>
      </c>
      <c r="Q371" s="8">
        <f>COUNTIF(I$8:I370,"&lt;"&amp;G371)</f>
        <v>362</v>
      </c>
      <c r="R371" s="8">
        <f>COUNTIF(H$8:H370,"&gt;"&amp;G371)</f>
        <v>0</v>
      </c>
      <c r="S371">
        <v>364</v>
      </c>
    </row>
    <row r="372" spans="1:19" x14ac:dyDescent="0.3">
      <c r="A372">
        <v>516</v>
      </c>
      <c r="B372">
        <v>4.7639393292031616E-2</v>
      </c>
      <c r="C372">
        <v>0.49320963164159065</v>
      </c>
      <c r="D372" s="4">
        <f>-LN(B372)/F$3</f>
        <v>1.26837302909998</v>
      </c>
      <c r="E372" s="4">
        <f>1/F$4</f>
        <v>0.20833333333333334</v>
      </c>
      <c r="F372" s="8">
        <v>3</v>
      </c>
      <c r="G372" s="4">
        <v>111.1376023686848</v>
      </c>
      <c r="H372" s="4">
        <f>IF(G372&gt;MAX(I$8:I371),G372,MAX(I$8:I371))</f>
        <v>111.1376023686848</v>
      </c>
      <c r="I372" s="4">
        <f>+H372+E372</f>
        <v>111.34593570201812</v>
      </c>
      <c r="J372" s="4">
        <f>(H372-G372)*O372</f>
        <v>0</v>
      </c>
      <c r="K372" s="4">
        <f>(I372-H372)*O372</f>
        <v>0.2083333333333286</v>
      </c>
      <c r="L372">
        <f>_xlfn.RANK.EQ(I372,I$8:I$507,1)</f>
        <v>365</v>
      </c>
      <c r="M372">
        <f>IF(L372=A372,0,1)</f>
        <v>1</v>
      </c>
      <c r="N372">
        <f>IF(G372&lt;B$2,1,0)</f>
        <v>1</v>
      </c>
      <c r="O372">
        <f>IF(I372&lt;B$2,1,0)</f>
        <v>1</v>
      </c>
      <c r="P372">
        <v>365</v>
      </c>
      <c r="Q372" s="8">
        <f>COUNTIF(I$8:I371,"&lt;"&amp;G372)</f>
        <v>364</v>
      </c>
      <c r="R372" s="8">
        <f>COUNTIF(H$8:H371,"&gt;"&amp;G372)</f>
        <v>0</v>
      </c>
      <c r="S372">
        <v>365</v>
      </c>
    </row>
    <row r="373" spans="1:19" x14ac:dyDescent="0.3">
      <c r="A373">
        <v>517</v>
      </c>
      <c r="B373">
        <v>0.55497909482100893</v>
      </c>
      <c r="C373">
        <v>0.11609241004669332</v>
      </c>
      <c r="D373" s="4">
        <f>-LN(B373)/F$3</f>
        <v>0.24534368038928936</v>
      </c>
      <c r="E373" s="4">
        <f>1/F$4</f>
        <v>0.20833333333333334</v>
      </c>
      <c r="F373" s="8">
        <v>3</v>
      </c>
      <c r="G373" s="4">
        <v>111.38294604907408</v>
      </c>
      <c r="H373" s="4">
        <f>IF(G373&gt;MAX(I$8:I372),G373,MAX(I$8:I372))</f>
        <v>111.38294604907408</v>
      </c>
      <c r="I373" s="4">
        <f>+H373+E373</f>
        <v>111.59127938240741</v>
      </c>
      <c r="J373" s="4">
        <f>(H373-G373)*O373</f>
        <v>0</v>
      </c>
      <c r="K373" s="4">
        <f>(I373-H373)*O373</f>
        <v>0.2083333333333286</v>
      </c>
      <c r="L373">
        <f>_xlfn.RANK.EQ(I373,I$8:I$507,1)</f>
        <v>366</v>
      </c>
      <c r="M373">
        <f>IF(L373=A373,0,1)</f>
        <v>1</v>
      </c>
      <c r="N373">
        <f>IF(G373&lt;B$2,1,0)</f>
        <v>1</v>
      </c>
      <c r="O373">
        <f>IF(I373&lt;B$2,1,0)</f>
        <v>1</v>
      </c>
      <c r="P373">
        <v>366</v>
      </c>
      <c r="Q373" s="8">
        <f>COUNTIF(I$8:I372,"&lt;"&amp;G373)</f>
        <v>365</v>
      </c>
      <c r="R373" s="8">
        <f>COUNTIF(H$8:H372,"&gt;"&amp;G373)</f>
        <v>0</v>
      </c>
      <c r="S373">
        <v>366</v>
      </c>
    </row>
    <row r="374" spans="1:19" x14ac:dyDescent="0.3">
      <c r="A374">
        <v>518</v>
      </c>
      <c r="B374">
        <v>0.96380504776146736</v>
      </c>
      <c r="C374">
        <v>2.2095400860621967E-2</v>
      </c>
      <c r="D374" s="4">
        <f>-LN(B374)/F$3</f>
        <v>1.5360932264978895E-2</v>
      </c>
      <c r="E374" s="4">
        <f>1/F$4</f>
        <v>0.20833333333333334</v>
      </c>
      <c r="F374" s="8">
        <v>3</v>
      </c>
      <c r="G374" s="4">
        <v>111.39830698133906</v>
      </c>
      <c r="H374" s="4">
        <f>IF(G374&gt;MAX(I$8:I373),G374,MAX(I$8:I373))</f>
        <v>111.59127938240741</v>
      </c>
      <c r="I374" s="4">
        <f>+H374+E374</f>
        <v>111.79961271574074</v>
      </c>
      <c r="J374" s="4">
        <f>(H374-G374)*O374</f>
        <v>0.19297240106834579</v>
      </c>
      <c r="K374" s="4">
        <f>(I374-H374)*O374</f>
        <v>0.2083333333333286</v>
      </c>
      <c r="L374">
        <f>_xlfn.RANK.EQ(I374,I$8:I$507,1)</f>
        <v>367</v>
      </c>
      <c r="M374">
        <f>IF(L374=A374,0,1)</f>
        <v>1</v>
      </c>
      <c r="N374">
        <f>IF(G374&lt;B$2,1,0)</f>
        <v>1</v>
      </c>
      <c r="O374">
        <f>IF(I374&lt;B$2,1,0)</f>
        <v>1</v>
      </c>
      <c r="P374">
        <v>367</v>
      </c>
      <c r="Q374" s="8">
        <f>COUNTIF(I$8:I373,"&lt;"&amp;G374)</f>
        <v>365</v>
      </c>
      <c r="R374" s="8">
        <f>COUNTIF(H$8:H373,"&gt;"&amp;G374)</f>
        <v>0</v>
      </c>
      <c r="S374">
        <v>367</v>
      </c>
    </row>
    <row r="375" spans="1:19" x14ac:dyDescent="0.3">
      <c r="A375">
        <v>129</v>
      </c>
      <c r="B375">
        <v>7.1077608569597467E-2</v>
      </c>
      <c r="C375">
        <v>0.15659047212134158</v>
      </c>
      <c r="D375" s="4">
        <f>-LN(B375)/D$3</f>
        <v>3.6721985006542264</v>
      </c>
      <c r="E375" s="4">
        <f>1/F$4</f>
        <v>0.20833333333333334</v>
      </c>
      <c r="F375" s="8">
        <v>2</v>
      </c>
      <c r="G375" s="4">
        <v>111.72194469219788</v>
      </c>
      <c r="H375" s="4">
        <f>IF(G375&gt;MAX(I$8:I374),G375,MAX(I$8:I374))</f>
        <v>111.79961271574074</v>
      </c>
      <c r="I375" s="4">
        <f>+H375+E375</f>
        <v>112.00794604907406</v>
      </c>
      <c r="J375" s="4">
        <f>(H375-G375)*O375</f>
        <v>7.7668023542855735E-2</v>
      </c>
      <c r="K375" s="4">
        <f>(I375-H375)*O375</f>
        <v>0.2083333333333286</v>
      </c>
      <c r="L375">
        <f>_xlfn.RANK.EQ(I375,I$8:I$507,1)</f>
        <v>368</v>
      </c>
      <c r="M375">
        <f>IF(L375=A375,0,1)</f>
        <v>1</v>
      </c>
      <c r="N375">
        <f>IF(G375&lt;B$2,1,0)</f>
        <v>1</v>
      </c>
      <c r="O375">
        <f>IF(I375&lt;B$2,1,0)</f>
        <v>1</v>
      </c>
      <c r="P375">
        <v>368</v>
      </c>
      <c r="Q375" s="8">
        <f>COUNTIF(I$8:I374,"&lt;"&amp;G375)</f>
        <v>366</v>
      </c>
      <c r="R375" s="8">
        <f>COUNTIF(H$8:H374,"&gt;"&amp;G375)</f>
        <v>0</v>
      </c>
      <c r="S375">
        <v>368</v>
      </c>
    </row>
    <row r="376" spans="1:19" x14ac:dyDescent="0.3">
      <c r="A376">
        <v>519</v>
      </c>
      <c r="B376">
        <v>0.35477767265846738</v>
      </c>
      <c r="C376">
        <v>0.14944914090395825</v>
      </c>
      <c r="D376" s="4">
        <f>-LN(B376)/F$3</f>
        <v>0.43177664995826115</v>
      </c>
      <c r="E376" s="4">
        <f>1/F$4</f>
        <v>0.20833333333333334</v>
      </c>
      <c r="F376" s="8">
        <v>3</v>
      </c>
      <c r="G376" s="4">
        <v>111.83008363129733</v>
      </c>
      <c r="H376" s="4">
        <f>IF(G376&gt;MAX(I$8:I375),G376,MAX(I$8:I375))</f>
        <v>112.00794604907406</v>
      </c>
      <c r="I376" s="4">
        <f>+H376+E376</f>
        <v>112.21627938240739</v>
      </c>
      <c r="J376" s="4">
        <f>(H376-G376)*O376</f>
        <v>0.17786241777673695</v>
      </c>
      <c r="K376" s="4">
        <f>(I376-H376)*O376</f>
        <v>0.2083333333333286</v>
      </c>
      <c r="L376">
        <f>_xlfn.RANK.EQ(I376,I$8:I$507,1)</f>
        <v>369</v>
      </c>
      <c r="M376">
        <f>IF(L376=A376,0,1)</f>
        <v>1</v>
      </c>
      <c r="N376">
        <f>IF(G376&lt;B$2,1,0)</f>
        <v>1</v>
      </c>
      <c r="O376">
        <f>IF(I376&lt;B$2,1,0)</f>
        <v>1</v>
      </c>
      <c r="P376">
        <v>369</v>
      </c>
      <c r="Q376" s="8">
        <f>COUNTIF(I$8:I375,"&lt;"&amp;G376)</f>
        <v>367</v>
      </c>
      <c r="R376" s="8">
        <f>COUNTIF(H$8:H375,"&gt;"&amp;G376)</f>
        <v>0</v>
      </c>
      <c r="S376">
        <v>369</v>
      </c>
    </row>
    <row r="377" spans="1:19" x14ac:dyDescent="0.3">
      <c r="A377">
        <v>520</v>
      </c>
      <c r="B377">
        <v>0.60045167394024479</v>
      </c>
      <c r="C377">
        <v>0.22312082277901546</v>
      </c>
      <c r="D377" s="4">
        <f>-LN(B377)/F$3</f>
        <v>0.21253046544574161</v>
      </c>
      <c r="E377" s="4">
        <f>1/F$4</f>
        <v>0.20833333333333334</v>
      </c>
      <c r="F377" s="8">
        <v>3</v>
      </c>
      <c r="G377" s="4">
        <v>112.04261409674307</v>
      </c>
      <c r="H377" s="4">
        <f>IF(G377&gt;MAX(I$8:I376),G377,MAX(I$8:I376))</f>
        <v>112.21627938240739</v>
      </c>
      <c r="I377" s="4">
        <f>+H377+E377</f>
        <v>112.42461271574072</v>
      </c>
      <c r="J377" s="4">
        <f>(H377-G377)*O377</f>
        <v>0.17366528566432748</v>
      </c>
      <c r="K377" s="4">
        <f>(I377-H377)*O377</f>
        <v>0.2083333333333286</v>
      </c>
      <c r="L377">
        <f>_xlfn.RANK.EQ(I377,I$8:I$507,1)</f>
        <v>370</v>
      </c>
      <c r="M377">
        <f>IF(L377=A377,0,1)</f>
        <v>1</v>
      </c>
      <c r="N377">
        <f>IF(G377&lt;B$2,1,0)</f>
        <v>1</v>
      </c>
      <c r="O377">
        <f>IF(I377&lt;B$2,1,0)</f>
        <v>1</v>
      </c>
      <c r="P377">
        <v>370</v>
      </c>
      <c r="Q377" s="8">
        <f>COUNTIF(I$8:I376,"&lt;"&amp;G377)</f>
        <v>368</v>
      </c>
      <c r="R377" s="8">
        <f>COUNTIF(H$8:H376,"&gt;"&amp;G377)</f>
        <v>0</v>
      </c>
      <c r="S377">
        <v>370</v>
      </c>
    </row>
    <row r="378" spans="1:19" x14ac:dyDescent="0.3">
      <c r="A378">
        <v>521</v>
      </c>
      <c r="B378">
        <v>0.29456465346232491</v>
      </c>
      <c r="C378">
        <v>0.15967284157841732</v>
      </c>
      <c r="D378" s="4">
        <f>-LN(B378)/F$3</f>
        <v>0.50927365150435899</v>
      </c>
      <c r="E378" s="4">
        <f>1/F$4</f>
        <v>0.20833333333333334</v>
      </c>
      <c r="F378" s="8">
        <v>3</v>
      </c>
      <c r="G378" s="4">
        <v>112.55188774824742</v>
      </c>
      <c r="H378" s="4">
        <f>IF(G378&gt;MAX(I$8:I377),G378,MAX(I$8:I377))</f>
        <v>112.55188774824742</v>
      </c>
      <c r="I378" s="4">
        <f>+H378+E378</f>
        <v>112.76022108158075</v>
      </c>
      <c r="J378" s="4">
        <f>(H378-G378)*O378</f>
        <v>0</v>
      </c>
      <c r="K378" s="4">
        <f>(I378-H378)*O378</f>
        <v>0.2083333333333286</v>
      </c>
      <c r="L378">
        <f>_xlfn.RANK.EQ(I378,I$8:I$507,1)</f>
        <v>371</v>
      </c>
      <c r="M378">
        <f>IF(L378=A378,0,1)</f>
        <v>1</v>
      </c>
      <c r="N378">
        <f>IF(G378&lt;B$2,1,0)</f>
        <v>1</v>
      </c>
      <c r="O378">
        <f>IF(I378&lt;B$2,1,0)</f>
        <v>1</v>
      </c>
      <c r="P378">
        <v>371</v>
      </c>
      <c r="Q378" s="8">
        <f>COUNTIF(I$8:I377,"&lt;"&amp;G378)</f>
        <v>370</v>
      </c>
      <c r="R378" s="8">
        <f>COUNTIF(H$8:H377,"&gt;"&amp;G378)</f>
        <v>0</v>
      </c>
      <c r="S378">
        <v>371</v>
      </c>
    </row>
    <row r="379" spans="1:19" x14ac:dyDescent="0.3">
      <c r="A379">
        <v>522</v>
      </c>
      <c r="B379">
        <v>0.35770744956816308</v>
      </c>
      <c r="C379">
        <v>0.8026673177282021</v>
      </c>
      <c r="D379" s="4">
        <f>-LN(B379)/F$3</f>
        <v>0.42834991943008488</v>
      </c>
      <c r="E379" s="4">
        <f>1/F$4</f>
        <v>0.20833333333333334</v>
      </c>
      <c r="F379" s="8">
        <v>3</v>
      </c>
      <c r="G379" s="4">
        <v>112.98023766767751</v>
      </c>
      <c r="H379" s="4">
        <f>IF(G379&gt;MAX(I$8:I378),G379,MAX(I$8:I378))</f>
        <v>112.98023766767751</v>
      </c>
      <c r="I379" s="4">
        <f>+H379+E379</f>
        <v>113.18857100101084</v>
      </c>
      <c r="J379" s="4">
        <f>(H379-G379)*O379</f>
        <v>0</v>
      </c>
      <c r="K379" s="4">
        <f>(I379-H379)*O379</f>
        <v>0.2083333333333286</v>
      </c>
      <c r="L379">
        <f>_xlfn.RANK.EQ(I379,I$8:I$507,1)</f>
        <v>372</v>
      </c>
      <c r="M379">
        <f>IF(L379=A379,0,1)</f>
        <v>1</v>
      </c>
      <c r="N379">
        <f>IF(G379&lt;B$2,1,0)</f>
        <v>1</v>
      </c>
      <c r="O379">
        <f>IF(I379&lt;B$2,1,0)</f>
        <v>1</v>
      </c>
      <c r="P379">
        <v>372</v>
      </c>
      <c r="Q379" s="8">
        <f>COUNTIF(I$8:I378,"&lt;"&amp;G379)</f>
        <v>371</v>
      </c>
      <c r="R379" s="8">
        <f>COUNTIF(H$8:H378,"&gt;"&amp;G379)</f>
        <v>0</v>
      </c>
      <c r="S379">
        <v>372</v>
      </c>
    </row>
    <row r="380" spans="1:19" x14ac:dyDescent="0.3">
      <c r="A380">
        <v>523</v>
      </c>
      <c r="B380">
        <v>0.9149143955809198</v>
      </c>
      <c r="C380">
        <v>0.24002807702871792</v>
      </c>
      <c r="D380" s="4">
        <f>-LN(B380)/F$3</f>
        <v>3.7051989510618701E-2</v>
      </c>
      <c r="E380" s="4">
        <f>1/F$4</f>
        <v>0.20833333333333334</v>
      </c>
      <c r="F380" s="8">
        <v>3</v>
      </c>
      <c r="G380" s="4">
        <v>113.01728965718813</v>
      </c>
      <c r="H380" s="4">
        <f>IF(G380&gt;MAX(I$8:I379),G380,MAX(I$8:I379))</f>
        <v>113.18857100101084</v>
      </c>
      <c r="I380" s="4">
        <f>+H380+E380</f>
        <v>113.39690433434417</v>
      </c>
      <c r="J380" s="4">
        <f>(H380-G380)*O380</f>
        <v>0.17128134382271298</v>
      </c>
      <c r="K380" s="4">
        <f>(I380-H380)*O380</f>
        <v>0.2083333333333286</v>
      </c>
      <c r="L380">
        <f>_xlfn.RANK.EQ(I380,I$8:I$507,1)</f>
        <v>373</v>
      </c>
      <c r="M380">
        <f>IF(L380=A380,0,1)</f>
        <v>1</v>
      </c>
      <c r="N380">
        <f>IF(G380&lt;B$2,1,0)</f>
        <v>1</v>
      </c>
      <c r="O380">
        <f>IF(I380&lt;B$2,1,0)</f>
        <v>1</v>
      </c>
      <c r="P380">
        <v>373</v>
      </c>
      <c r="Q380" s="8">
        <f>COUNTIF(I$8:I379,"&lt;"&amp;G380)</f>
        <v>371</v>
      </c>
      <c r="R380" s="8">
        <f>COUNTIF(H$8:H379,"&gt;"&amp;G380)</f>
        <v>0</v>
      </c>
      <c r="S380">
        <v>373</v>
      </c>
    </row>
    <row r="381" spans="1:19" x14ac:dyDescent="0.3">
      <c r="A381">
        <v>524</v>
      </c>
      <c r="B381">
        <v>0.9540391247291482</v>
      </c>
      <c r="C381">
        <v>0.15671254615924557</v>
      </c>
      <c r="D381" s="4">
        <f>-LN(B381)/F$3</f>
        <v>1.9604415470125883E-2</v>
      </c>
      <c r="E381" s="4">
        <f>1/F$4</f>
        <v>0.20833333333333334</v>
      </c>
      <c r="F381" s="8">
        <v>3</v>
      </c>
      <c r="G381" s="4">
        <v>113.03689407265826</v>
      </c>
      <c r="H381" s="4">
        <f>IF(G381&gt;MAX(I$8:I380),G381,MAX(I$8:I380))</f>
        <v>113.39690433434417</v>
      </c>
      <c r="I381" s="4">
        <f>+H381+E381</f>
        <v>113.6052376676775</v>
      </c>
      <c r="J381" s="4">
        <f>(H381-G381)*O381</f>
        <v>0.36001026168591466</v>
      </c>
      <c r="K381" s="4">
        <f>(I381-H381)*O381</f>
        <v>0.2083333333333286</v>
      </c>
      <c r="L381">
        <f>_xlfn.RANK.EQ(I381,I$8:I$507,1)</f>
        <v>374</v>
      </c>
      <c r="M381">
        <f>IF(L381=A381,0,1)</f>
        <v>1</v>
      </c>
      <c r="N381">
        <f>IF(G381&lt;B$2,1,0)</f>
        <v>1</v>
      </c>
      <c r="O381">
        <f>IF(I381&lt;B$2,1,0)</f>
        <v>1</v>
      </c>
      <c r="P381">
        <v>374</v>
      </c>
      <c r="Q381" s="8">
        <f>COUNTIF(I$8:I380,"&lt;"&amp;G381)</f>
        <v>371</v>
      </c>
      <c r="R381" s="8">
        <f>COUNTIF(H$8:H380,"&gt;"&amp;G381)</f>
        <v>1</v>
      </c>
      <c r="S381">
        <v>374</v>
      </c>
    </row>
    <row r="382" spans="1:19" x14ac:dyDescent="0.3">
      <c r="A382">
        <v>130</v>
      </c>
      <c r="B382">
        <v>0.31366924039429916</v>
      </c>
      <c r="C382">
        <v>0.12204351939451277</v>
      </c>
      <c r="D382" s="4">
        <f>-LN(B382)/D$3</f>
        <v>1.6103003094489015</v>
      </c>
      <c r="E382" s="4">
        <f>1/F$4</f>
        <v>0.20833333333333334</v>
      </c>
      <c r="F382" s="8">
        <v>2</v>
      </c>
      <c r="G382" s="4">
        <v>113.33224500164678</v>
      </c>
      <c r="H382" s="4">
        <f>IF(G382&gt;MAX(I$8:I381),G382,MAX(I$8:I381))</f>
        <v>113.6052376676775</v>
      </c>
      <c r="I382" s="4">
        <f>+H382+E382</f>
        <v>113.81357100101083</v>
      </c>
      <c r="J382" s="4">
        <f>(H382-G382)*O382</f>
        <v>0.27299266603071715</v>
      </c>
      <c r="K382" s="4">
        <f>(I382-H382)*O382</f>
        <v>0.2083333333333286</v>
      </c>
      <c r="L382">
        <f>_xlfn.RANK.EQ(I382,I$8:I$507,1)</f>
        <v>375</v>
      </c>
      <c r="M382">
        <f>IF(L382=A382,0,1)</f>
        <v>1</v>
      </c>
      <c r="N382">
        <f>IF(G382&lt;B$2,1,0)</f>
        <v>1</v>
      </c>
      <c r="O382">
        <f>IF(I382&lt;B$2,1,0)</f>
        <v>1</v>
      </c>
      <c r="P382">
        <v>375</v>
      </c>
      <c r="Q382" s="8">
        <f>COUNTIF(I$8:I381,"&lt;"&amp;G382)</f>
        <v>372</v>
      </c>
      <c r="R382" s="8">
        <f>COUNTIF(H$8:H381,"&gt;"&amp;G382)</f>
        <v>1</v>
      </c>
      <c r="S382">
        <v>375</v>
      </c>
    </row>
    <row r="383" spans="1:19" x14ac:dyDescent="0.3">
      <c r="A383">
        <v>525</v>
      </c>
      <c r="B383">
        <v>0.35254982146671959</v>
      </c>
      <c r="C383">
        <v>0.23722037415692618</v>
      </c>
      <c r="D383" s="4">
        <f>-LN(B383)/F$3</f>
        <v>0.43440138717615678</v>
      </c>
      <c r="E383" s="4">
        <f>1/F$4</f>
        <v>0.20833333333333334</v>
      </c>
      <c r="F383" s="8">
        <v>3</v>
      </c>
      <c r="G383" s="4">
        <v>113.47129545983441</v>
      </c>
      <c r="H383" s="4">
        <f>IF(G383&gt;MAX(I$8:I382),G383,MAX(I$8:I382))</f>
        <v>113.81357100101083</v>
      </c>
      <c r="I383" s="4">
        <f>+H383+E383</f>
        <v>114.02190433434416</v>
      </c>
      <c r="J383" s="4">
        <f>(H383-G383)*O383</f>
        <v>0.34227554117642001</v>
      </c>
      <c r="K383" s="4">
        <f>(I383-H383)*O383</f>
        <v>0.2083333333333286</v>
      </c>
      <c r="L383">
        <f>_xlfn.RANK.EQ(I383,I$8:I$507,1)</f>
        <v>376</v>
      </c>
      <c r="M383">
        <f>IF(L383=A383,0,1)</f>
        <v>1</v>
      </c>
      <c r="N383">
        <f>IF(G383&lt;B$2,1,0)</f>
        <v>1</v>
      </c>
      <c r="O383">
        <f>IF(I383&lt;B$2,1,0)</f>
        <v>1</v>
      </c>
      <c r="P383">
        <v>376</v>
      </c>
      <c r="Q383" s="8">
        <f>COUNTIF(I$8:I382,"&lt;"&amp;G383)</f>
        <v>373</v>
      </c>
      <c r="R383" s="8">
        <f>COUNTIF(H$8:H382,"&gt;"&amp;G383)</f>
        <v>1</v>
      </c>
      <c r="S383">
        <v>376</v>
      </c>
    </row>
    <row r="384" spans="1:19" x14ac:dyDescent="0.3">
      <c r="A384">
        <v>131</v>
      </c>
      <c r="B384">
        <v>0.74907681508835111</v>
      </c>
      <c r="C384">
        <v>0.3631092257454146</v>
      </c>
      <c r="D384" s="4">
        <f>-LN(B384)/D$3</f>
        <v>0.40126908869893196</v>
      </c>
      <c r="E384" s="4">
        <f>1/F$4</f>
        <v>0.20833333333333334</v>
      </c>
      <c r="F384" s="8">
        <v>2</v>
      </c>
      <c r="G384" s="4">
        <v>113.73351409034572</v>
      </c>
      <c r="H384" s="4">
        <f>IF(G384&gt;MAX(I$8:I383),G384,MAX(I$8:I383))</f>
        <v>114.02190433434416</v>
      </c>
      <c r="I384" s="4">
        <f>+H384+E384</f>
        <v>114.23023766767749</v>
      </c>
      <c r="J384" s="4">
        <f>(H384-G384)*O384</f>
        <v>0.28839024399843538</v>
      </c>
      <c r="K384" s="4">
        <f>(I384-H384)*O384</f>
        <v>0.2083333333333286</v>
      </c>
      <c r="L384">
        <f>_xlfn.RANK.EQ(I384,I$8:I$507,1)</f>
        <v>377</v>
      </c>
      <c r="M384">
        <f>IF(L384=A384,0,1)</f>
        <v>1</v>
      </c>
      <c r="N384">
        <f>IF(G384&lt;B$2,1,0)</f>
        <v>1</v>
      </c>
      <c r="O384">
        <f>IF(I384&lt;B$2,1,0)</f>
        <v>1</v>
      </c>
      <c r="P384">
        <v>377</v>
      </c>
      <c r="Q384" s="8">
        <f>COUNTIF(I$8:I383,"&lt;"&amp;G384)</f>
        <v>374</v>
      </c>
      <c r="R384" s="8">
        <f>COUNTIF(H$8:H383,"&gt;"&amp;G384)</f>
        <v>1</v>
      </c>
      <c r="S384">
        <v>377</v>
      </c>
    </row>
    <row r="385" spans="1:19" x14ac:dyDescent="0.3">
      <c r="A385">
        <v>28</v>
      </c>
      <c r="B385">
        <v>0.23224585711233864</v>
      </c>
      <c r="C385">
        <v>0.90591143528550067</v>
      </c>
      <c r="D385" s="4">
        <f>-LN(B385)/B$3</f>
        <v>6.0831614145818849</v>
      </c>
      <c r="E385" s="4">
        <f>1/F$4</f>
        <v>0.20833333333333334</v>
      </c>
      <c r="F385" s="8">
        <v>1</v>
      </c>
      <c r="G385" s="4">
        <v>114.0757510297456</v>
      </c>
      <c r="H385" s="4">
        <f>IF(G385&gt;MAX(I$8:I384),G385,MAX(I$8:I384))</f>
        <v>114.23023766767749</v>
      </c>
      <c r="I385" s="4">
        <f>+H385+E385</f>
        <v>114.43857100101081</v>
      </c>
      <c r="J385" s="4">
        <f>(H385-G385)*O385</f>
        <v>0.15448663793188189</v>
      </c>
      <c r="K385" s="4">
        <f>(I385-H385)*O385</f>
        <v>0.2083333333333286</v>
      </c>
      <c r="L385">
        <f>_xlfn.RANK.EQ(I385,I$8:I$507,1)</f>
        <v>378</v>
      </c>
      <c r="M385">
        <f>IF(L385=A385,0,1)</f>
        <v>1</v>
      </c>
      <c r="N385">
        <f>IF(G385&lt;B$2,1,0)</f>
        <v>1</v>
      </c>
      <c r="O385">
        <f>IF(I385&lt;B$2,1,0)</f>
        <v>1</v>
      </c>
      <c r="P385">
        <v>378</v>
      </c>
      <c r="Q385" s="8">
        <f>COUNTIF(I$8:I384,"&lt;"&amp;G385)</f>
        <v>376</v>
      </c>
      <c r="R385" s="8">
        <f>COUNTIF(H$8:H384,"&gt;"&amp;G385)</f>
        <v>0</v>
      </c>
      <c r="S385">
        <v>378</v>
      </c>
    </row>
    <row r="386" spans="1:19" x14ac:dyDescent="0.3">
      <c r="A386">
        <v>526</v>
      </c>
      <c r="B386">
        <v>0.16556291390728478</v>
      </c>
      <c r="C386">
        <v>0.45274208807641836</v>
      </c>
      <c r="D386" s="4">
        <f>-LN(B386)/F$3</f>
        <v>0.74933500497780148</v>
      </c>
      <c r="E386" s="4">
        <f>1/F$4</f>
        <v>0.20833333333333334</v>
      </c>
      <c r="F386" s="8">
        <v>3</v>
      </c>
      <c r="G386" s="4">
        <v>114.2206304648122</v>
      </c>
      <c r="H386" s="4">
        <f>IF(G386&gt;MAX(I$8:I385),G386,MAX(I$8:I385))</f>
        <v>114.43857100101081</v>
      </c>
      <c r="I386" s="4">
        <f>+H386+E386</f>
        <v>114.64690433434414</v>
      </c>
      <c r="J386" s="4">
        <f>(H386-G386)*O386</f>
        <v>0.21794053619861131</v>
      </c>
      <c r="K386" s="4">
        <f>(I386-H386)*O386</f>
        <v>0.2083333333333286</v>
      </c>
      <c r="L386">
        <f>_xlfn.RANK.EQ(I386,I$8:I$507,1)</f>
        <v>379</v>
      </c>
      <c r="M386">
        <f>IF(L386=A386,0,1)</f>
        <v>1</v>
      </c>
      <c r="N386">
        <f>IF(G386&lt;B$2,1,0)</f>
        <v>1</v>
      </c>
      <c r="O386">
        <f>IF(I386&lt;B$2,1,0)</f>
        <v>1</v>
      </c>
      <c r="P386">
        <v>379</v>
      </c>
      <c r="Q386" s="8">
        <f>COUNTIF(I$8:I385,"&lt;"&amp;G386)</f>
        <v>376</v>
      </c>
      <c r="R386" s="8">
        <f>COUNTIF(H$8:H385,"&gt;"&amp;G386)</f>
        <v>1</v>
      </c>
      <c r="S386">
        <v>379</v>
      </c>
    </row>
    <row r="387" spans="1:19" x14ac:dyDescent="0.3">
      <c r="A387">
        <v>132</v>
      </c>
      <c r="B387">
        <v>0.66972869045075833</v>
      </c>
      <c r="C387">
        <v>0.50837733085116121</v>
      </c>
      <c r="D387" s="4">
        <f>-LN(B387)/D$3</f>
        <v>0.55678137254590221</v>
      </c>
      <c r="E387" s="4">
        <f>1/F$4</f>
        <v>0.20833333333333334</v>
      </c>
      <c r="F387" s="8">
        <v>2</v>
      </c>
      <c r="G387" s="4">
        <v>114.29029546289162</v>
      </c>
      <c r="H387" s="4">
        <f>IF(G387&gt;MAX(I$8:I386),G387,MAX(I$8:I386))</f>
        <v>114.64690433434414</v>
      </c>
      <c r="I387" s="4">
        <f>+H387+E387</f>
        <v>114.85523766767747</v>
      </c>
      <c r="J387" s="4">
        <f>(H387-G387)*O387</f>
        <v>0.35660887145252218</v>
      </c>
      <c r="K387" s="4">
        <f>(I387-H387)*O387</f>
        <v>0.2083333333333286</v>
      </c>
      <c r="L387">
        <f>_xlfn.RANK.EQ(I387,I$8:I$507,1)</f>
        <v>380</v>
      </c>
      <c r="M387">
        <f>IF(L387=A387,0,1)</f>
        <v>1</v>
      </c>
      <c r="N387">
        <f>IF(G387&lt;B$2,1,0)</f>
        <v>1</v>
      </c>
      <c r="O387">
        <f>IF(I387&lt;B$2,1,0)</f>
        <v>1</v>
      </c>
      <c r="P387">
        <v>380</v>
      </c>
      <c r="Q387" s="8">
        <f>COUNTIF(I$8:I386,"&lt;"&amp;G387)</f>
        <v>377</v>
      </c>
      <c r="R387" s="8">
        <f>COUNTIF(H$8:H386,"&gt;"&amp;G387)</f>
        <v>1</v>
      </c>
      <c r="S387">
        <v>380</v>
      </c>
    </row>
    <row r="388" spans="1:19" x14ac:dyDescent="0.3">
      <c r="A388">
        <v>527</v>
      </c>
      <c r="B388">
        <v>0.53242591631824698</v>
      </c>
      <c r="C388">
        <v>8.8808862575151831E-2</v>
      </c>
      <c r="D388" s="4">
        <f>-LN(B388)/F$3</f>
        <v>0.26262979806759174</v>
      </c>
      <c r="E388" s="4">
        <f>1/F$4</f>
        <v>0.20833333333333334</v>
      </c>
      <c r="F388" s="8">
        <v>3</v>
      </c>
      <c r="G388" s="4">
        <v>114.4832602628798</v>
      </c>
      <c r="H388" s="4">
        <f>IF(G388&gt;MAX(I$8:I387),G388,MAX(I$8:I387))</f>
        <v>114.85523766767747</v>
      </c>
      <c r="I388" s="4">
        <f>+H388+E388</f>
        <v>115.0635710010108</v>
      </c>
      <c r="J388" s="4">
        <f>(H388-G388)*O388</f>
        <v>0.3719774047976756</v>
      </c>
      <c r="K388" s="4">
        <f>(I388-H388)*O388</f>
        <v>0.2083333333333286</v>
      </c>
      <c r="L388">
        <f>_xlfn.RANK.EQ(I388,I$8:I$507,1)</f>
        <v>381</v>
      </c>
      <c r="M388">
        <f>IF(L388=A388,0,1)</f>
        <v>1</v>
      </c>
      <c r="N388">
        <f>IF(G388&lt;B$2,1,0)</f>
        <v>1</v>
      </c>
      <c r="O388">
        <f>IF(I388&lt;B$2,1,0)</f>
        <v>1</v>
      </c>
      <c r="P388">
        <v>381</v>
      </c>
      <c r="Q388" s="8">
        <f>COUNTIF(I$8:I387,"&lt;"&amp;G388)</f>
        <v>378</v>
      </c>
      <c r="R388" s="8">
        <f>COUNTIF(H$8:H387,"&gt;"&amp;G388)</f>
        <v>1</v>
      </c>
      <c r="S388">
        <v>381</v>
      </c>
    </row>
    <row r="389" spans="1:19" x14ac:dyDescent="0.3">
      <c r="A389">
        <v>133</v>
      </c>
      <c r="B389">
        <v>0.57856990264595476</v>
      </c>
      <c r="C389">
        <v>0.12506485183263649</v>
      </c>
      <c r="D389" s="4">
        <f>-LN(B389)/D$3</f>
        <v>0.75999431297555142</v>
      </c>
      <c r="E389" s="4">
        <f>1/F$4</f>
        <v>0.20833333333333334</v>
      </c>
      <c r="F389" s="8">
        <v>2</v>
      </c>
      <c r="G389" s="4">
        <v>115.05028977586717</v>
      </c>
      <c r="H389" s="4">
        <f>IF(G389&gt;MAX(I$8:I388),G389,MAX(I$8:I388))</f>
        <v>115.0635710010108</v>
      </c>
      <c r="I389" s="4">
        <f>+H389+E389</f>
        <v>115.27190433434413</v>
      </c>
      <c r="J389" s="4">
        <f>(H389-G389)*O389</f>
        <v>1.3281225143629172E-2</v>
      </c>
      <c r="K389" s="4">
        <f>(I389-H389)*O389</f>
        <v>0.2083333333333286</v>
      </c>
      <c r="L389">
        <f>_xlfn.RANK.EQ(I389,I$8:I$507,1)</f>
        <v>382</v>
      </c>
      <c r="M389">
        <f>IF(L389=A389,0,1)</f>
        <v>1</v>
      </c>
      <c r="N389">
        <f>IF(G389&lt;B$2,1,0)</f>
        <v>1</v>
      </c>
      <c r="O389">
        <f>IF(I389&lt;B$2,1,0)</f>
        <v>1</v>
      </c>
      <c r="P389">
        <v>382</v>
      </c>
      <c r="Q389" s="8">
        <f>COUNTIF(I$8:I388,"&lt;"&amp;G389)</f>
        <v>380</v>
      </c>
      <c r="R389" s="8">
        <f>COUNTIF(H$8:H388,"&gt;"&amp;G389)</f>
        <v>0</v>
      </c>
      <c r="S389">
        <v>382</v>
      </c>
    </row>
    <row r="390" spans="1:19" x14ac:dyDescent="0.3">
      <c r="A390">
        <v>528</v>
      </c>
      <c r="B390">
        <v>1.9409772026734214E-2</v>
      </c>
      <c r="C390">
        <v>0.87133396404919583</v>
      </c>
      <c r="D390" s="4">
        <f>-LN(B390)/F$3</f>
        <v>1.6424910945896924</v>
      </c>
      <c r="E390" s="4">
        <f>1/F$4</f>
        <v>0.20833333333333334</v>
      </c>
      <c r="F390" s="8">
        <v>3</v>
      </c>
      <c r="G390" s="4">
        <v>116.12575135746948</v>
      </c>
      <c r="H390" s="4">
        <f>IF(G390&gt;MAX(I$8:I389),G390,MAX(I$8:I389))</f>
        <v>116.12575135746948</v>
      </c>
      <c r="I390" s="4">
        <f>+H390+E390</f>
        <v>116.33408469080281</v>
      </c>
      <c r="J390" s="4">
        <f>(H390-G390)*O390</f>
        <v>0</v>
      </c>
      <c r="K390" s="4">
        <f>(I390-H390)*O390</f>
        <v>0.2083333333333286</v>
      </c>
      <c r="L390">
        <f>_xlfn.RANK.EQ(I390,I$8:I$507,1)</f>
        <v>383</v>
      </c>
      <c r="M390">
        <f>IF(L390=A390,0,1)</f>
        <v>1</v>
      </c>
      <c r="N390">
        <f>IF(G390&lt;B$2,1,0)</f>
        <v>1</v>
      </c>
      <c r="O390">
        <f>IF(I390&lt;B$2,1,0)</f>
        <v>1</v>
      </c>
      <c r="P390">
        <v>383</v>
      </c>
      <c r="Q390" s="8">
        <f>COUNTIF(I$8:I389,"&lt;"&amp;G390)</f>
        <v>382</v>
      </c>
      <c r="R390" s="8">
        <f>COUNTIF(H$8:H389,"&gt;"&amp;G390)</f>
        <v>0</v>
      </c>
      <c r="S390">
        <v>383</v>
      </c>
    </row>
    <row r="391" spans="1:19" x14ac:dyDescent="0.3">
      <c r="A391">
        <v>529</v>
      </c>
      <c r="B391">
        <v>0.27948850978118228</v>
      </c>
      <c r="C391">
        <v>0.33582567827387311</v>
      </c>
      <c r="D391" s="4">
        <f>-LN(B391)/F$3</f>
        <v>0.53116420714097634</v>
      </c>
      <c r="E391" s="4">
        <f>1/F$4</f>
        <v>0.20833333333333334</v>
      </c>
      <c r="F391" s="8">
        <v>3</v>
      </c>
      <c r="G391" s="4">
        <v>116.65691556461046</v>
      </c>
      <c r="H391" s="4">
        <f>IF(G391&gt;MAX(I$8:I390),G391,MAX(I$8:I390))</f>
        <v>116.65691556461046</v>
      </c>
      <c r="I391" s="4">
        <f>+H391+E391</f>
        <v>116.86524889794379</v>
      </c>
      <c r="J391" s="4">
        <f>(H391-G391)*O391</f>
        <v>0</v>
      </c>
      <c r="K391" s="4">
        <f>(I391-H391)*O391</f>
        <v>0.2083333333333286</v>
      </c>
      <c r="L391">
        <f>_xlfn.RANK.EQ(I391,I$8:I$507,1)</f>
        <v>384</v>
      </c>
      <c r="M391">
        <f>IF(L391=A391,0,1)</f>
        <v>1</v>
      </c>
      <c r="N391">
        <f>IF(G391&lt;B$2,1,0)</f>
        <v>1</v>
      </c>
      <c r="O391">
        <f>IF(I391&lt;B$2,1,0)</f>
        <v>1</v>
      </c>
      <c r="P391">
        <v>384</v>
      </c>
      <c r="Q391" s="8">
        <f>COUNTIF(I$8:I390,"&lt;"&amp;G391)</f>
        <v>383</v>
      </c>
      <c r="R391" s="8">
        <f>COUNTIF(H$8:H390,"&gt;"&amp;G391)</f>
        <v>0</v>
      </c>
      <c r="S391">
        <v>384</v>
      </c>
    </row>
    <row r="392" spans="1:19" x14ac:dyDescent="0.3">
      <c r="A392">
        <v>29</v>
      </c>
      <c r="B392">
        <v>0.5289162877285073</v>
      </c>
      <c r="C392">
        <v>0.83660390026551101</v>
      </c>
      <c r="D392" s="4">
        <f>-LN(B392)/B$3</f>
        <v>2.6538546079417031</v>
      </c>
      <c r="E392" s="4">
        <f>1/F$4</f>
        <v>0.20833333333333334</v>
      </c>
      <c r="F392" s="8">
        <v>1</v>
      </c>
      <c r="G392" s="4">
        <v>116.72960563768731</v>
      </c>
      <c r="H392" s="4">
        <f>IF(G392&gt;MAX(I$8:I391),G392,MAX(I$8:I391))</f>
        <v>116.86524889794379</v>
      </c>
      <c r="I392" s="4">
        <f>+H392+E392</f>
        <v>117.07358223127711</v>
      </c>
      <c r="J392" s="4">
        <f>(H392-G392)*O392</f>
        <v>0.13564326025647233</v>
      </c>
      <c r="K392" s="4">
        <f>(I392-H392)*O392</f>
        <v>0.2083333333333286</v>
      </c>
      <c r="L392">
        <f>_xlfn.RANK.EQ(I392,I$8:I$507,1)</f>
        <v>385</v>
      </c>
      <c r="M392">
        <f>IF(L392=A392,0,1)</f>
        <v>1</v>
      </c>
      <c r="N392">
        <f>IF(G392&lt;B$2,1,0)</f>
        <v>1</v>
      </c>
      <c r="O392">
        <f>IF(I392&lt;B$2,1,0)</f>
        <v>1</v>
      </c>
      <c r="P392">
        <v>385</v>
      </c>
      <c r="Q392" s="8">
        <f>COUNTIF(I$8:I391,"&lt;"&amp;G392)</f>
        <v>383</v>
      </c>
      <c r="R392" s="8">
        <f>COUNTIF(H$8:H391,"&gt;"&amp;G392)</f>
        <v>0</v>
      </c>
      <c r="S392">
        <v>385</v>
      </c>
    </row>
    <row r="393" spans="1:19" x14ac:dyDescent="0.3">
      <c r="A393">
        <v>134</v>
      </c>
      <c r="B393">
        <v>0.28641621143223367</v>
      </c>
      <c r="C393">
        <v>0.64421521652882474</v>
      </c>
      <c r="D393" s="4">
        <f>-LN(B393)/D$3</f>
        <v>1.736540612964965</v>
      </c>
      <c r="E393" s="4">
        <f>1/F$4</f>
        <v>0.20833333333333334</v>
      </c>
      <c r="F393" s="8">
        <v>2</v>
      </c>
      <c r="G393" s="4">
        <v>116.78683038883213</v>
      </c>
      <c r="H393" s="4">
        <f>IF(G393&gt;MAX(I$8:I392),G393,MAX(I$8:I392))</f>
        <v>117.07358223127711</v>
      </c>
      <c r="I393" s="4">
        <f>+H393+E393</f>
        <v>117.28191556461044</v>
      </c>
      <c r="J393" s="4">
        <f>(H393-G393)*O393</f>
        <v>0.28675184244498553</v>
      </c>
      <c r="K393" s="4">
        <f>(I393-H393)*O393</f>
        <v>0.2083333333333286</v>
      </c>
      <c r="L393">
        <f>_xlfn.RANK.EQ(I393,I$8:I$507,1)</f>
        <v>386</v>
      </c>
      <c r="M393">
        <f>IF(L393=A393,0,1)</f>
        <v>1</v>
      </c>
      <c r="N393">
        <f>IF(G393&lt;B$2,1,0)</f>
        <v>1</v>
      </c>
      <c r="O393">
        <f>IF(I393&lt;B$2,1,0)</f>
        <v>1</v>
      </c>
      <c r="P393">
        <v>386</v>
      </c>
      <c r="Q393" s="8">
        <f>COUNTIF(I$8:I392,"&lt;"&amp;G393)</f>
        <v>383</v>
      </c>
      <c r="R393" s="8">
        <f>COUNTIF(H$8:H392,"&gt;"&amp;G393)</f>
        <v>1</v>
      </c>
      <c r="S393">
        <v>386</v>
      </c>
    </row>
    <row r="394" spans="1:19" x14ac:dyDescent="0.3">
      <c r="A394">
        <v>530</v>
      </c>
      <c r="B394">
        <v>0.38447218237861264</v>
      </c>
      <c r="C394">
        <v>0.35340433973204749</v>
      </c>
      <c r="D394" s="4">
        <f>-LN(B394)/F$3</f>
        <v>0.39828493340562898</v>
      </c>
      <c r="E394" s="4">
        <f>1/F$4</f>
        <v>0.20833333333333334</v>
      </c>
      <c r="F394" s="8">
        <v>3</v>
      </c>
      <c r="G394" s="4">
        <v>117.05520049801609</v>
      </c>
      <c r="H394" s="4">
        <f>IF(G394&gt;MAX(I$8:I393),G394,MAX(I$8:I393))</f>
        <v>117.28191556461044</v>
      </c>
      <c r="I394" s="4">
        <f>+H394+E394</f>
        <v>117.49024889794377</v>
      </c>
      <c r="J394" s="4">
        <f>(H394-G394)*O394</f>
        <v>0.22671506659435181</v>
      </c>
      <c r="K394" s="4">
        <f>(I394-H394)*O394</f>
        <v>0.2083333333333286</v>
      </c>
      <c r="L394">
        <f>_xlfn.RANK.EQ(I394,I$8:I$507,1)</f>
        <v>387</v>
      </c>
      <c r="M394">
        <f>IF(L394=A394,0,1)</f>
        <v>1</v>
      </c>
      <c r="N394">
        <f>IF(G394&lt;B$2,1,0)</f>
        <v>1</v>
      </c>
      <c r="O394">
        <f>IF(I394&lt;B$2,1,0)</f>
        <v>1</v>
      </c>
      <c r="P394">
        <v>387</v>
      </c>
      <c r="Q394" s="8">
        <f>COUNTIF(I$8:I393,"&lt;"&amp;G394)</f>
        <v>384</v>
      </c>
      <c r="R394" s="8">
        <f>COUNTIF(H$8:H393,"&gt;"&amp;G394)</f>
        <v>1</v>
      </c>
      <c r="S394">
        <v>387</v>
      </c>
    </row>
    <row r="395" spans="1:19" x14ac:dyDescent="0.3">
      <c r="A395">
        <v>531</v>
      </c>
      <c r="B395">
        <v>0.76903592028565326</v>
      </c>
      <c r="C395">
        <v>2.5849177526169623E-2</v>
      </c>
      <c r="D395" s="4">
        <f>-LN(B395)/F$3</f>
        <v>0.10942400007621855</v>
      </c>
      <c r="E395" s="4">
        <f>1/F$4</f>
        <v>0.20833333333333334</v>
      </c>
      <c r="F395" s="8">
        <v>3</v>
      </c>
      <c r="G395" s="4">
        <v>117.16462449809231</v>
      </c>
      <c r="H395" s="4">
        <f>IF(G395&gt;MAX(I$8:I394),G395,MAX(I$8:I394))</f>
        <v>117.49024889794377</v>
      </c>
      <c r="I395" s="4">
        <f>+H395+E395</f>
        <v>117.6985822312771</v>
      </c>
      <c r="J395" s="4">
        <f>(H395-G395)*O395</f>
        <v>0.32562439985146341</v>
      </c>
      <c r="K395" s="4">
        <f>(I395-H395)*O395</f>
        <v>0.2083333333333286</v>
      </c>
      <c r="L395">
        <f>_xlfn.RANK.EQ(I395,I$8:I$507,1)</f>
        <v>388</v>
      </c>
      <c r="M395">
        <f>IF(L395=A395,0,1)</f>
        <v>1</v>
      </c>
      <c r="N395">
        <f>IF(G395&lt;B$2,1,0)</f>
        <v>1</v>
      </c>
      <c r="O395">
        <f>IF(I395&lt;B$2,1,0)</f>
        <v>1</v>
      </c>
      <c r="P395">
        <v>388</v>
      </c>
      <c r="Q395" s="8">
        <f>COUNTIF(I$8:I394,"&lt;"&amp;G395)</f>
        <v>385</v>
      </c>
      <c r="R395" s="8">
        <f>COUNTIF(H$8:H394,"&gt;"&amp;G395)</f>
        <v>1</v>
      </c>
      <c r="S395">
        <v>388</v>
      </c>
    </row>
    <row r="396" spans="1:19" x14ac:dyDescent="0.3">
      <c r="A396">
        <v>532</v>
      </c>
      <c r="B396">
        <v>0.95190282906582846</v>
      </c>
      <c r="C396">
        <v>0.4574724570451979</v>
      </c>
      <c r="D396" s="4">
        <f>-LN(B396)/F$3</f>
        <v>2.053846654554331E-2</v>
      </c>
      <c r="E396" s="4">
        <f>1/F$4</f>
        <v>0.20833333333333334</v>
      </c>
      <c r="F396" s="8">
        <v>3</v>
      </c>
      <c r="G396" s="4">
        <v>117.18516296463785</v>
      </c>
      <c r="H396" s="4">
        <f>IF(G396&gt;MAX(I$8:I395),G396,MAX(I$8:I395))</f>
        <v>117.6985822312771</v>
      </c>
      <c r="I396" s="4">
        <f>+H396+E396</f>
        <v>117.90691556461043</v>
      </c>
      <c r="J396" s="4">
        <f>(H396-G396)*O396</f>
        <v>0.51341926663924653</v>
      </c>
      <c r="K396" s="4">
        <f>(I396-H396)*O396</f>
        <v>0.2083333333333286</v>
      </c>
      <c r="L396">
        <f>_xlfn.RANK.EQ(I396,I$8:I$507,1)</f>
        <v>389</v>
      </c>
      <c r="M396">
        <f>IF(L396=A396,0,1)</f>
        <v>1</v>
      </c>
      <c r="N396">
        <f>IF(G396&lt;B$2,1,0)</f>
        <v>1</v>
      </c>
      <c r="O396">
        <f>IF(I396&lt;B$2,1,0)</f>
        <v>1</v>
      </c>
      <c r="P396">
        <v>389</v>
      </c>
      <c r="Q396" s="8">
        <f>COUNTIF(I$8:I395,"&lt;"&amp;G396)</f>
        <v>385</v>
      </c>
      <c r="R396" s="8">
        <f>COUNTIF(H$8:H395,"&gt;"&amp;G396)</f>
        <v>2</v>
      </c>
      <c r="S396">
        <v>389</v>
      </c>
    </row>
    <row r="397" spans="1:19" x14ac:dyDescent="0.3">
      <c r="A397">
        <v>533</v>
      </c>
      <c r="B397">
        <v>0.58867152928250988</v>
      </c>
      <c r="C397">
        <v>0.44233527634510328</v>
      </c>
      <c r="D397" s="4">
        <f>-LN(B397)/F$3</f>
        <v>0.22078621922130987</v>
      </c>
      <c r="E397" s="4">
        <f>1/F$4</f>
        <v>0.20833333333333334</v>
      </c>
      <c r="F397" s="8">
        <v>3</v>
      </c>
      <c r="G397" s="4">
        <v>117.40594918385916</v>
      </c>
      <c r="H397" s="4">
        <f>IF(G397&gt;MAX(I$8:I396),G397,MAX(I$8:I396))</f>
        <v>117.90691556461043</v>
      </c>
      <c r="I397" s="4">
        <f>+H397+E397</f>
        <v>118.11524889794376</v>
      </c>
      <c r="J397" s="4">
        <f>(H397-G397)*O397</f>
        <v>0.50096638075126521</v>
      </c>
      <c r="K397" s="4">
        <f>(I397-H397)*O397</f>
        <v>0.2083333333333286</v>
      </c>
      <c r="L397">
        <f>_xlfn.RANK.EQ(I397,I$8:I$507,1)</f>
        <v>390</v>
      </c>
      <c r="M397">
        <f>IF(L397=A397,0,1)</f>
        <v>1</v>
      </c>
      <c r="N397">
        <f>IF(G397&lt;B$2,1,0)</f>
        <v>1</v>
      </c>
      <c r="O397">
        <f>IF(I397&lt;B$2,1,0)</f>
        <v>1</v>
      </c>
      <c r="P397">
        <v>390</v>
      </c>
      <c r="Q397" s="8">
        <f>COUNTIF(I$8:I396,"&lt;"&amp;G397)</f>
        <v>386</v>
      </c>
      <c r="R397" s="8">
        <f>COUNTIF(H$8:H396,"&gt;"&amp;G397)</f>
        <v>2</v>
      </c>
      <c r="S397">
        <v>390</v>
      </c>
    </row>
    <row r="398" spans="1:19" x14ac:dyDescent="0.3">
      <c r="A398">
        <v>534</v>
      </c>
      <c r="B398">
        <v>3.7659840693380534E-2</v>
      </c>
      <c r="C398">
        <v>0.26923429059724724</v>
      </c>
      <c r="D398" s="4">
        <f>-LN(B398)/F$3</f>
        <v>1.366317077454188</v>
      </c>
      <c r="E398" s="4">
        <f>1/F$4</f>
        <v>0.20833333333333334</v>
      </c>
      <c r="F398" s="8">
        <v>3</v>
      </c>
      <c r="G398" s="4">
        <v>118.77226626131335</v>
      </c>
      <c r="H398" s="4">
        <f>IF(G398&gt;MAX(I$8:I397),G398,MAX(I$8:I397))</f>
        <v>118.77226626131335</v>
      </c>
      <c r="I398" s="4">
        <f>+H398+E398</f>
        <v>118.98059959464668</v>
      </c>
      <c r="J398" s="4">
        <f>(H398-G398)*O398</f>
        <v>0</v>
      </c>
      <c r="K398" s="4">
        <f>(I398-H398)*O398</f>
        <v>0.2083333333333286</v>
      </c>
      <c r="L398">
        <f>_xlfn.RANK.EQ(I398,I$8:I$507,1)</f>
        <v>391</v>
      </c>
      <c r="M398">
        <f>IF(L398=A398,0,1)</f>
        <v>1</v>
      </c>
      <c r="N398">
        <f>IF(G398&lt;B$2,1,0)</f>
        <v>1</v>
      </c>
      <c r="O398">
        <f>IF(I398&lt;B$2,1,0)</f>
        <v>1</v>
      </c>
      <c r="P398">
        <v>391</v>
      </c>
      <c r="Q398" s="8">
        <f>COUNTIF(I$8:I397,"&lt;"&amp;G398)</f>
        <v>390</v>
      </c>
      <c r="R398" s="8">
        <f>COUNTIF(H$8:H397,"&gt;"&amp;G398)</f>
        <v>0</v>
      </c>
      <c r="S398">
        <v>391</v>
      </c>
    </row>
    <row r="399" spans="1:19" x14ac:dyDescent="0.3">
      <c r="A399">
        <v>535</v>
      </c>
      <c r="B399">
        <v>0.36613055818353829</v>
      </c>
      <c r="C399">
        <v>8.2155827509384438E-2</v>
      </c>
      <c r="D399" s="4">
        <f>-LN(B399)/F$3</f>
        <v>0.41865220535018993</v>
      </c>
      <c r="E399" s="4">
        <f>1/F$4</f>
        <v>0.20833333333333334</v>
      </c>
      <c r="F399" s="8">
        <v>3</v>
      </c>
      <c r="G399" s="4">
        <v>119.19091846666353</v>
      </c>
      <c r="H399" s="4">
        <f>IF(G399&gt;MAX(I$8:I398),G399,MAX(I$8:I398))</f>
        <v>119.19091846666353</v>
      </c>
      <c r="I399" s="4">
        <f>+H399+E399</f>
        <v>119.39925179999686</v>
      </c>
      <c r="J399" s="4">
        <f>(H399-G399)*O399</f>
        <v>0</v>
      </c>
      <c r="K399" s="4">
        <f>(I399-H399)*O399</f>
        <v>0.2083333333333286</v>
      </c>
      <c r="L399">
        <f>_xlfn.RANK.EQ(I399,I$8:I$507,1)</f>
        <v>392</v>
      </c>
      <c r="M399">
        <f>IF(L399=A399,0,1)</f>
        <v>1</v>
      </c>
      <c r="N399">
        <f>IF(G399&lt;B$2,1,0)</f>
        <v>1</v>
      </c>
      <c r="O399">
        <f>IF(I399&lt;B$2,1,0)</f>
        <v>1</v>
      </c>
      <c r="P399">
        <v>392</v>
      </c>
      <c r="Q399" s="8">
        <f>COUNTIF(I$8:I398,"&lt;"&amp;G399)</f>
        <v>391</v>
      </c>
      <c r="R399" s="8">
        <f>COUNTIF(H$8:H398,"&gt;"&amp;G399)</f>
        <v>0</v>
      </c>
      <c r="S399">
        <v>392</v>
      </c>
    </row>
    <row r="400" spans="1:19" x14ac:dyDescent="0.3">
      <c r="A400">
        <v>536</v>
      </c>
      <c r="B400">
        <v>0.59389019440290536</v>
      </c>
      <c r="C400">
        <v>0.34794152653584398</v>
      </c>
      <c r="D400" s="4">
        <f>-LN(B400)/F$3</f>
        <v>0.21710868108974496</v>
      </c>
      <c r="E400" s="4">
        <f>1/F$4</f>
        <v>0.20833333333333334</v>
      </c>
      <c r="F400" s="8">
        <v>3</v>
      </c>
      <c r="G400" s="4">
        <v>119.40802714775327</v>
      </c>
      <c r="H400" s="4">
        <f>IF(G400&gt;MAX(I$8:I399),G400,MAX(I$8:I399))</f>
        <v>119.40802714775327</v>
      </c>
      <c r="I400" s="4">
        <f>+H400+E400</f>
        <v>119.6163604810866</v>
      </c>
      <c r="J400" s="4">
        <f>(H400-G400)*O400</f>
        <v>0</v>
      </c>
      <c r="K400" s="4">
        <f>(I400-H400)*O400</f>
        <v>0.2083333333333286</v>
      </c>
      <c r="L400">
        <f>_xlfn.RANK.EQ(I400,I$8:I$507,1)</f>
        <v>393</v>
      </c>
      <c r="M400">
        <f>IF(L400=A400,0,1)</f>
        <v>1</v>
      </c>
      <c r="N400">
        <f>IF(G400&lt;B$2,1,0)</f>
        <v>1</v>
      </c>
      <c r="O400">
        <f>IF(I400&lt;B$2,1,0)</f>
        <v>1</v>
      </c>
      <c r="P400">
        <v>393</v>
      </c>
      <c r="Q400" s="8">
        <f>COUNTIF(I$8:I399,"&lt;"&amp;G400)</f>
        <v>392</v>
      </c>
      <c r="R400" s="8">
        <f>COUNTIF(H$8:H399,"&gt;"&amp;G400)</f>
        <v>0</v>
      </c>
      <c r="S400">
        <v>393</v>
      </c>
    </row>
    <row r="401" spans="1:19" x14ac:dyDescent="0.3">
      <c r="A401">
        <v>537</v>
      </c>
      <c r="B401">
        <v>5.2003540147099216E-2</v>
      </c>
      <c r="C401">
        <v>0.18066957609790338</v>
      </c>
      <c r="D401" s="4">
        <f>-LN(B401)/F$3</f>
        <v>1.2318514512358845</v>
      </c>
      <c r="E401" s="4">
        <f>1/F$4</f>
        <v>0.20833333333333334</v>
      </c>
      <c r="F401" s="8">
        <v>3</v>
      </c>
      <c r="G401" s="4">
        <v>120.63987859898916</v>
      </c>
      <c r="H401" s="4">
        <f>IF(G401&gt;MAX(I$8:I400),G401,MAX(I$8:I400))</f>
        <v>120.63987859898916</v>
      </c>
      <c r="I401" s="4">
        <f>+H401+E401</f>
        <v>120.84821193232249</v>
      </c>
      <c r="J401" s="4">
        <f>(H401-G401)*O401</f>
        <v>0</v>
      </c>
      <c r="K401" s="4">
        <f>(I401-H401)*O401</f>
        <v>0.2083333333333286</v>
      </c>
      <c r="L401">
        <f>_xlfn.RANK.EQ(I401,I$8:I$507,1)</f>
        <v>394</v>
      </c>
      <c r="M401">
        <f>IF(L401=A401,0,1)</f>
        <v>1</v>
      </c>
      <c r="N401">
        <f>IF(G401&lt;B$2,1,0)</f>
        <v>1</v>
      </c>
      <c r="O401">
        <f>IF(I401&lt;B$2,1,0)</f>
        <v>1</v>
      </c>
      <c r="P401">
        <v>394</v>
      </c>
      <c r="Q401" s="8">
        <f>COUNTIF(I$8:I400,"&lt;"&amp;G401)</f>
        <v>393</v>
      </c>
      <c r="R401" s="8">
        <f>COUNTIF(H$8:H400,"&gt;"&amp;G401)</f>
        <v>0</v>
      </c>
      <c r="S401">
        <v>394</v>
      </c>
    </row>
    <row r="402" spans="1:19" x14ac:dyDescent="0.3">
      <c r="A402">
        <v>538</v>
      </c>
      <c r="B402">
        <v>0.41126743369853819</v>
      </c>
      <c r="C402">
        <v>6.1281167027802362E-2</v>
      </c>
      <c r="D402" s="4">
        <f>-LN(B402)/F$3</f>
        <v>0.37021316076205846</v>
      </c>
      <c r="E402" s="4">
        <f>1/F$4</f>
        <v>0.20833333333333334</v>
      </c>
      <c r="F402" s="8">
        <v>3</v>
      </c>
      <c r="G402" s="4">
        <v>121.01009175975122</v>
      </c>
      <c r="H402" s="4">
        <f>IF(G402&gt;MAX(I$8:I401),G402,MAX(I$8:I401))</f>
        <v>121.01009175975122</v>
      </c>
      <c r="I402" s="4">
        <f>+H402+E402</f>
        <v>121.21842509308455</v>
      </c>
      <c r="J402" s="4">
        <f>(H402-G402)*O402</f>
        <v>0</v>
      </c>
      <c r="K402" s="4">
        <f>(I402-H402)*O402</f>
        <v>0.2083333333333286</v>
      </c>
      <c r="L402">
        <f>_xlfn.RANK.EQ(I402,I$8:I$507,1)</f>
        <v>395</v>
      </c>
      <c r="M402">
        <f>IF(L402=A402,0,1)</f>
        <v>1</v>
      </c>
      <c r="N402">
        <f>IF(G402&lt;B$2,1,0)</f>
        <v>1</v>
      </c>
      <c r="O402">
        <f>IF(I402&lt;B$2,1,0)</f>
        <v>1</v>
      </c>
      <c r="P402">
        <v>395</v>
      </c>
      <c r="Q402" s="8">
        <f>COUNTIF(I$8:I401,"&lt;"&amp;G402)</f>
        <v>394</v>
      </c>
      <c r="R402" s="8">
        <f>COUNTIF(H$8:H401,"&gt;"&amp;G402)</f>
        <v>0</v>
      </c>
      <c r="S402">
        <v>395</v>
      </c>
    </row>
    <row r="403" spans="1:19" x14ac:dyDescent="0.3">
      <c r="A403">
        <v>539</v>
      </c>
      <c r="B403">
        <v>0.15927610095522934</v>
      </c>
      <c r="C403">
        <v>0.97573778496658226</v>
      </c>
      <c r="D403" s="4">
        <f>-LN(B403)/F$3</f>
        <v>0.76546504112998781</v>
      </c>
      <c r="E403" s="4">
        <f>1/F$4</f>
        <v>0.20833333333333334</v>
      </c>
      <c r="F403" s="8">
        <v>3</v>
      </c>
      <c r="G403" s="4">
        <v>121.7755568008812</v>
      </c>
      <c r="H403" s="4">
        <f>IF(G403&gt;MAX(I$8:I402),G403,MAX(I$8:I402))</f>
        <v>121.7755568008812</v>
      </c>
      <c r="I403" s="4">
        <f>+H403+E403</f>
        <v>121.98389013421453</v>
      </c>
      <c r="J403" s="4">
        <f>(H403-G403)*O403</f>
        <v>0</v>
      </c>
      <c r="K403" s="4">
        <f>(I403-H403)*O403</f>
        <v>0.2083333333333286</v>
      </c>
      <c r="L403">
        <f>_xlfn.RANK.EQ(I403,I$8:I$507,1)</f>
        <v>396</v>
      </c>
      <c r="M403">
        <f>IF(L403=A403,0,1)</f>
        <v>1</v>
      </c>
      <c r="N403">
        <f>IF(G403&lt;B$2,1,0)</f>
        <v>1</v>
      </c>
      <c r="O403">
        <f>IF(I403&lt;B$2,1,0)</f>
        <v>1</v>
      </c>
      <c r="P403">
        <v>396</v>
      </c>
      <c r="Q403" s="8">
        <f>COUNTIF(I$8:I402,"&lt;"&amp;G403)</f>
        <v>395</v>
      </c>
      <c r="R403" s="8">
        <f>COUNTIF(H$8:H402,"&gt;"&amp;G403)</f>
        <v>0</v>
      </c>
      <c r="S403">
        <v>396</v>
      </c>
    </row>
    <row r="404" spans="1:19" x14ac:dyDescent="0.3">
      <c r="A404">
        <v>540</v>
      </c>
      <c r="B404">
        <v>0.85747856074709317</v>
      </c>
      <c r="C404">
        <v>0.98498489333780936</v>
      </c>
      <c r="D404" s="4">
        <f>-LN(B404)/F$3</f>
        <v>6.4066292624501919E-2</v>
      </c>
      <c r="E404" s="4">
        <f>1/F$4</f>
        <v>0.20833333333333334</v>
      </c>
      <c r="F404" s="8">
        <v>3</v>
      </c>
      <c r="G404" s="4">
        <v>121.83962309350571</v>
      </c>
      <c r="H404" s="4">
        <f>IF(G404&gt;MAX(I$8:I403),G404,MAX(I$8:I403))</f>
        <v>121.98389013421453</v>
      </c>
      <c r="I404" s="4">
        <f>+H404+E404</f>
        <v>122.19222346754786</v>
      </c>
      <c r="J404" s="4">
        <f>(H404-G404)*O404</f>
        <v>0.14426704070882579</v>
      </c>
      <c r="K404" s="4">
        <f>(I404-H404)*O404</f>
        <v>0.2083333333333286</v>
      </c>
      <c r="L404">
        <f>_xlfn.RANK.EQ(I404,I$8:I$507,1)</f>
        <v>397</v>
      </c>
      <c r="M404">
        <f>IF(L404=A404,0,1)</f>
        <v>1</v>
      </c>
      <c r="N404">
        <f>IF(G404&lt;B$2,1,0)</f>
        <v>1</v>
      </c>
      <c r="O404">
        <f>IF(I404&lt;B$2,1,0)</f>
        <v>1</v>
      </c>
      <c r="P404">
        <v>397</v>
      </c>
      <c r="Q404" s="8">
        <f>COUNTIF(I$8:I403,"&lt;"&amp;G404)</f>
        <v>395</v>
      </c>
      <c r="R404" s="8">
        <f>COUNTIF(H$8:H403,"&gt;"&amp;G404)</f>
        <v>0</v>
      </c>
      <c r="S404">
        <v>397</v>
      </c>
    </row>
    <row r="405" spans="1:19" x14ac:dyDescent="0.3">
      <c r="A405">
        <v>135</v>
      </c>
      <c r="B405">
        <v>1.9287697988830226E-2</v>
      </c>
      <c r="C405">
        <v>0.89870906704916531</v>
      </c>
      <c r="D405" s="4">
        <f>-LN(B405)/D$3</f>
        <v>5.4837330502896204</v>
      </c>
      <c r="E405" s="4">
        <f>1/F$4</f>
        <v>0.20833333333333334</v>
      </c>
      <c r="F405" s="8">
        <v>2</v>
      </c>
      <c r="G405" s="4">
        <v>122.27056343912174</v>
      </c>
      <c r="H405" s="4">
        <f>IF(G405&gt;MAX(I$8:I404),G405,MAX(I$8:I404))</f>
        <v>122.27056343912174</v>
      </c>
      <c r="I405" s="4">
        <f>+H405+E405</f>
        <v>122.47889677245507</v>
      </c>
      <c r="J405" s="4">
        <f>(H405-G405)*O405</f>
        <v>0</v>
      </c>
      <c r="K405" s="4">
        <f>(I405-H405)*O405</f>
        <v>0.2083333333333286</v>
      </c>
      <c r="L405">
        <f>_xlfn.RANK.EQ(I405,I$8:I$507,1)</f>
        <v>398</v>
      </c>
      <c r="M405">
        <f>IF(L405=A405,0,1)</f>
        <v>1</v>
      </c>
      <c r="N405">
        <f>IF(G405&lt;B$2,1,0)</f>
        <v>1</v>
      </c>
      <c r="O405">
        <f>IF(I405&lt;B$2,1,0)</f>
        <v>1</v>
      </c>
      <c r="P405">
        <v>398</v>
      </c>
      <c r="Q405" s="8">
        <f>COUNTIF(I$8:I404,"&lt;"&amp;G405)</f>
        <v>397</v>
      </c>
      <c r="R405" s="8">
        <f>COUNTIF(H$8:H404,"&gt;"&amp;G405)</f>
        <v>0</v>
      </c>
      <c r="S405">
        <v>398</v>
      </c>
    </row>
    <row r="406" spans="1:19" x14ac:dyDescent="0.3">
      <c r="A406">
        <v>541</v>
      </c>
      <c r="B406">
        <v>0.17795342875453962</v>
      </c>
      <c r="C406">
        <v>0.93557542649616998</v>
      </c>
      <c r="D406" s="4">
        <f>-LN(B406)/F$3</f>
        <v>0.71926391630551167</v>
      </c>
      <c r="E406" s="4">
        <f>1/F$4</f>
        <v>0.20833333333333334</v>
      </c>
      <c r="F406" s="8">
        <v>3</v>
      </c>
      <c r="G406" s="4">
        <v>122.55888700981122</v>
      </c>
      <c r="H406" s="4">
        <f>IF(G406&gt;MAX(I$8:I405),G406,MAX(I$8:I405))</f>
        <v>122.55888700981122</v>
      </c>
      <c r="I406" s="4">
        <f>+H406+E406</f>
        <v>122.76722034314454</v>
      </c>
      <c r="J406" s="4">
        <f>(H406-G406)*O406</f>
        <v>0</v>
      </c>
      <c r="K406" s="4">
        <f>(I406-H406)*O406</f>
        <v>0.2083333333333286</v>
      </c>
      <c r="L406">
        <f>_xlfn.RANK.EQ(I406,I$8:I$507,1)</f>
        <v>399</v>
      </c>
      <c r="M406">
        <f>IF(L406=A406,0,1)</f>
        <v>1</v>
      </c>
      <c r="N406">
        <f>IF(G406&lt;B$2,1,0)</f>
        <v>1</v>
      </c>
      <c r="O406">
        <f>IF(I406&lt;B$2,1,0)</f>
        <v>1</v>
      </c>
      <c r="P406">
        <v>399</v>
      </c>
      <c r="Q406" s="8">
        <f>COUNTIF(I$8:I405,"&lt;"&amp;G406)</f>
        <v>398</v>
      </c>
      <c r="R406" s="8">
        <f>COUNTIF(H$8:H405,"&gt;"&amp;G406)</f>
        <v>0</v>
      </c>
      <c r="S406">
        <v>399</v>
      </c>
    </row>
    <row r="407" spans="1:19" x14ac:dyDescent="0.3">
      <c r="A407">
        <v>542</v>
      </c>
      <c r="B407">
        <v>0.74636066774498733</v>
      </c>
      <c r="C407">
        <v>0.94128238776818141</v>
      </c>
      <c r="D407" s="4">
        <f>-LN(B407)/F$3</f>
        <v>0.12189430282696395</v>
      </c>
      <c r="E407" s="4">
        <f>1/F$4</f>
        <v>0.20833333333333334</v>
      </c>
      <c r="F407" s="8">
        <v>3</v>
      </c>
      <c r="G407" s="4">
        <v>122.68078131263817</v>
      </c>
      <c r="H407" s="4">
        <f>IF(G407&gt;MAX(I$8:I406),G407,MAX(I$8:I406))</f>
        <v>122.76722034314454</v>
      </c>
      <c r="I407" s="4">
        <f>+H407+E407</f>
        <v>122.97555367647787</v>
      </c>
      <c r="J407" s="4">
        <f>(H407-G407)*O407</f>
        <v>8.6439030506369363E-2</v>
      </c>
      <c r="K407" s="4">
        <f>(I407-H407)*O407</f>
        <v>0.2083333333333286</v>
      </c>
      <c r="L407">
        <f>_xlfn.RANK.EQ(I407,I$8:I$507,1)</f>
        <v>400</v>
      </c>
      <c r="M407">
        <f>IF(L407=A407,0,1)</f>
        <v>1</v>
      </c>
      <c r="N407">
        <f>IF(G407&lt;B$2,1,0)</f>
        <v>1</v>
      </c>
      <c r="O407">
        <f>IF(I407&lt;B$2,1,0)</f>
        <v>1</v>
      </c>
      <c r="P407">
        <v>400</v>
      </c>
      <c r="Q407" s="8">
        <f>COUNTIF(I$8:I406,"&lt;"&amp;G407)</f>
        <v>398</v>
      </c>
      <c r="R407" s="8">
        <f>COUNTIF(H$8:H406,"&gt;"&amp;G407)</f>
        <v>0</v>
      </c>
      <c r="S407">
        <v>400</v>
      </c>
    </row>
    <row r="408" spans="1:19" x14ac:dyDescent="0.3">
      <c r="A408">
        <v>543</v>
      </c>
      <c r="B408">
        <v>0.62681966612750628</v>
      </c>
      <c r="C408">
        <v>0.47437971129490036</v>
      </c>
      <c r="D408" s="4">
        <f>-LN(B408)/F$3</f>
        <v>0.19462349731238968</v>
      </c>
      <c r="E408" s="4">
        <f>1/F$4</f>
        <v>0.20833333333333334</v>
      </c>
      <c r="F408" s="8">
        <v>3</v>
      </c>
      <c r="G408" s="4">
        <v>122.87540480995057</v>
      </c>
      <c r="H408" s="4">
        <f>IF(G408&gt;MAX(I$8:I407),G408,MAX(I$8:I407))</f>
        <v>122.97555367647787</v>
      </c>
      <c r="I408" s="4">
        <f>+H408+E408</f>
        <v>123.1838870098112</v>
      </c>
      <c r="J408" s="4">
        <f>(H408-G408)*O408</f>
        <v>0.10014886652730581</v>
      </c>
      <c r="K408" s="4">
        <f>(I408-H408)*O408</f>
        <v>0.2083333333333286</v>
      </c>
      <c r="L408">
        <f>_xlfn.RANK.EQ(I408,I$8:I$507,1)</f>
        <v>401</v>
      </c>
      <c r="M408">
        <f>IF(L408=A408,0,1)</f>
        <v>1</v>
      </c>
      <c r="N408">
        <f>IF(G408&lt;B$2,1,0)</f>
        <v>1</v>
      </c>
      <c r="O408">
        <f>IF(I408&lt;B$2,1,0)</f>
        <v>1</v>
      </c>
      <c r="P408">
        <v>401</v>
      </c>
      <c r="Q408" s="8">
        <f>COUNTIF(I$8:I407,"&lt;"&amp;G408)</f>
        <v>399</v>
      </c>
      <c r="R408" s="8">
        <f>COUNTIF(H$8:H407,"&gt;"&amp;G408)</f>
        <v>0</v>
      </c>
      <c r="S408">
        <v>401</v>
      </c>
    </row>
    <row r="409" spans="1:19" x14ac:dyDescent="0.3">
      <c r="A409">
        <v>544</v>
      </c>
      <c r="B409">
        <v>0.20255134739219335</v>
      </c>
      <c r="C409">
        <v>0.35654774620807522</v>
      </c>
      <c r="D409" s="4">
        <f>-LN(B409)/F$3</f>
        <v>0.66531744050394126</v>
      </c>
      <c r="E409" s="4">
        <f>1/F$4</f>
        <v>0.20833333333333334</v>
      </c>
      <c r="F409" s="8">
        <v>3</v>
      </c>
      <c r="G409" s="4">
        <v>123.54072225045451</v>
      </c>
      <c r="H409" s="4">
        <f>IF(G409&gt;MAX(I$8:I408),G409,MAX(I$8:I408))</f>
        <v>123.54072225045451</v>
      </c>
      <c r="I409" s="4">
        <f>+H409+E409</f>
        <v>123.74905558378784</v>
      </c>
      <c r="J409" s="4">
        <f>(H409-G409)*O409</f>
        <v>0</v>
      </c>
      <c r="K409" s="4">
        <f>(I409-H409)*O409</f>
        <v>0.2083333333333286</v>
      </c>
      <c r="L409">
        <f>_xlfn.RANK.EQ(I409,I$8:I$507,1)</f>
        <v>402</v>
      </c>
      <c r="M409">
        <f>IF(L409=A409,0,1)</f>
        <v>1</v>
      </c>
      <c r="N409">
        <f>IF(G409&lt;B$2,1,0)</f>
        <v>1</v>
      </c>
      <c r="O409">
        <f>IF(I409&lt;B$2,1,0)</f>
        <v>1</v>
      </c>
      <c r="P409">
        <v>402</v>
      </c>
      <c r="Q409" s="8">
        <f>COUNTIF(I$8:I408,"&lt;"&amp;G409)</f>
        <v>401</v>
      </c>
      <c r="R409" s="8">
        <f>COUNTIF(H$8:H408,"&gt;"&amp;G409)</f>
        <v>0</v>
      </c>
      <c r="S409">
        <v>402</v>
      </c>
    </row>
    <row r="410" spans="1:19" x14ac:dyDescent="0.3">
      <c r="A410">
        <v>545</v>
      </c>
      <c r="B410">
        <v>0.40165410321359907</v>
      </c>
      <c r="C410">
        <v>0.3686025574510941</v>
      </c>
      <c r="D410" s="4">
        <f>-LN(B410)/F$3</f>
        <v>0.38006833355044173</v>
      </c>
      <c r="E410" s="4">
        <f>1/F$4</f>
        <v>0.20833333333333334</v>
      </c>
      <c r="F410" s="8">
        <v>3</v>
      </c>
      <c r="G410" s="4">
        <v>123.92079058400495</v>
      </c>
      <c r="H410" s="4">
        <f>IF(G410&gt;MAX(I$8:I409),G410,MAX(I$8:I409))</f>
        <v>123.92079058400495</v>
      </c>
      <c r="I410" s="4">
        <f>+H410+E410</f>
        <v>124.12912391733828</v>
      </c>
      <c r="J410" s="4">
        <f>(H410-G410)*O410</f>
        <v>0</v>
      </c>
      <c r="K410" s="4">
        <f>(I410-H410)*O410</f>
        <v>0.2083333333333286</v>
      </c>
      <c r="L410">
        <f>_xlfn.RANK.EQ(I410,I$8:I$507,1)</f>
        <v>403</v>
      </c>
      <c r="M410">
        <f>IF(L410=A410,0,1)</f>
        <v>1</v>
      </c>
      <c r="N410">
        <f>IF(G410&lt;B$2,1,0)</f>
        <v>1</v>
      </c>
      <c r="O410">
        <f>IF(I410&lt;B$2,1,0)</f>
        <v>1</v>
      </c>
      <c r="P410">
        <v>403</v>
      </c>
      <c r="Q410" s="8">
        <f>COUNTIF(I$8:I409,"&lt;"&amp;G410)</f>
        <v>402</v>
      </c>
      <c r="R410" s="8">
        <f>COUNTIF(H$8:H409,"&gt;"&amp;G410)</f>
        <v>0</v>
      </c>
      <c r="S410">
        <v>403</v>
      </c>
    </row>
    <row r="411" spans="1:19" x14ac:dyDescent="0.3">
      <c r="A411">
        <v>546</v>
      </c>
      <c r="B411">
        <v>0.79235206152531512</v>
      </c>
      <c r="C411">
        <v>0.54765465254676959</v>
      </c>
      <c r="D411" s="4">
        <f>-LN(B411)/F$3</f>
        <v>9.6978943254366567E-2</v>
      </c>
      <c r="E411" s="4">
        <f>1/F$4</f>
        <v>0.20833333333333334</v>
      </c>
      <c r="F411" s="8">
        <v>3</v>
      </c>
      <c r="G411" s="4">
        <v>124.01776952725932</v>
      </c>
      <c r="H411" s="4">
        <f>IF(G411&gt;MAX(I$8:I410),G411,MAX(I$8:I410))</f>
        <v>124.12912391733828</v>
      </c>
      <c r="I411" s="4">
        <f>+H411+E411</f>
        <v>124.3374572506716</v>
      </c>
      <c r="J411" s="4">
        <f>(H411-G411)*O411</f>
        <v>0.11135439007895798</v>
      </c>
      <c r="K411" s="4">
        <f>(I411-H411)*O411</f>
        <v>0.2083333333333286</v>
      </c>
      <c r="L411">
        <f>_xlfn.RANK.EQ(I411,I$8:I$507,1)</f>
        <v>404</v>
      </c>
      <c r="M411">
        <f>IF(L411=A411,0,1)</f>
        <v>1</v>
      </c>
      <c r="N411">
        <f>IF(G411&lt;B$2,1,0)</f>
        <v>1</v>
      </c>
      <c r="O411">
        <f>IF(I411&lt;B$2,1,0)</f>
        <v>1</v>
      </c>
      <c r="P411">
        <v>404</v>
      </c>
      <c r="Q411" s="8">
        <f>COUNTIF(I$8:I410,"&lt;"&amp;G411)</f>
        <v>402</v>
      </c>
      <c r="R411" s="8">
        <f>COUNTIF(H$8:H410,"&gt;"&amp;G411)</f>
        <v>0</v>
      </c>
      <c r="S411">
        <v>404</v>
      </c>
    </row>
    <row r="412" spans="1:19" x14ac:dyDescent="0.3">
      <c r="A412">
        <v>136</v>
      </c>
      <c r="B412">
        <v>0.27222510452589493</v>
      </c>
      <c r="C412">
        <v>0.4413586840418714</v>
      </c>
      <c r="D412" s="4">
        <f>-LN(B412)/D$3</f>
        <v>1.8071193955296236</v>
      </c>
      <c r="E412" s="4">
        <f>1/F$4</f>
        <v>0.20833333333333334</v>
      </c>
      <c r="F412" s="8">
        <v>2</v>
      </c>
      <c r="G412" s="4">
        <v>124.07768283465137</v>
      </c>
      <c r="H412" s="4">
        <f>IF(G412&gt;MAX(I$8:I411),G412,MAX(I$8:I411))</f>
        <v>124.3374572506716</v>
      </c>
      <c r="I412" s="4">
        <f>+H412+E412</f>
        <v>124.54579058400493</v>
      </c>
      <c r="J412" s="4">
        <f>(H412-G412)*O412</f>
        <v>0.25977441602023532</v>
      </c>
      <c r="K412" s="4">
        <f>(I412-H412)*O412</f>
        <v>0.2083333333333286</v>
      </c>
      <c r="L412">
        <f>_xlfn.RANK.EQ(I412,I$8:I$507,1)</f>
        <v>405</v>
      </c>
      <c r="M412">
        <f>IF(L412=A412,0,1)</f>
        <v>1</v>
      </c>
      <c r="N412">
        <f>IF(G412&lt;B$2,1,0)</f>
        <v>1</v>
      </c>
      <c r="O412">
        <f>IF(I412&lt;B$2,1,0)</f>
        <v>1</v>
      </c>
      <c r="P412">
        <v>405</v>
      </c>
      <c r="Q412" s="8">
        <f>COUNTIF(I$8:I411,"&lt;"&amp;G412)</f>
        <v>402</v>
      </c>
      <c r="R412" s="8">
        <f>COUNTIF(H$8:H411,"&gt;"&amp;G412)</f>
        <v>1</v>
      </c>
      <c r="S412">
        <v>405</v>
      </c>
    </row>
    <row r="413" spans="1:19" x14ac:dyDescent="0.3">
      <c r="A413">
        <v>547</v>
      </c>
      <c r="B413">
        <v>0.85497604297006136</v>
      </c>
      <c r="C413">
        <v>0.29200109866634116</v>
      </c>
      <c r="D413" s="4">
        <f>-LN(B413)/F$3</f>
        <v>6.5284095981666249E-2</v>
      </c>
      <c r="E413" s="4">
        <f>1/F$4</f>
        <v>0.20833333333333334</v>
      </c>
      <c r="F413" s="8">
        <v>3</v>
      </c>
      <c r="G413" s="4">
        <v>124.08305362324099</v>
      </c>
      <c r="H413" s="4">
        <f>IF(G413&gt;MAX(I$8:I412),G413,MAX(I$8:I412))</f>
        <v>124.54579058400493</v>
      </c>
      <c r="I413" s="4">
        <f>+H413+E413</f>
        <v>124.75412391733826</v>
      </c>
      <c r="J413" s="4">
        <f>(H413-G413)*O413</f>
        <v>0.46273696076394799</v>
      </c>
      <c r="K413" s="4">
        <f>(I413-H413)*O413</f>
        <v>0.2083333333333286</v>
      </c>
      <c r="L413">
        <f>_xlfn.RANK.EQ(I413,I$8:I$507,1)</f>
        <v>406</v>
      </c>
      <c r="M413">
        <f>IF(L413=A413,0,1)</f>
        <v>1</v>
      </c>
      <c r="N413">
        <f>IF(G413&lt;B$2,1,0)</f>
        <v>1</v>
      </c>
      <c r="O413">
        <f>IF(I413&lt;B$2,1,0)</f>
        <v>1</v>
      </c>
      <c r="P413">
        <v>406</v>
      </c>
      <c r="Q413" s="8">
        <f>COUNTIF(I$8:I412,"&lt;"&amp;G413)</f>
        <v>402</v>
      </c>
      <c r="R413" s="8">
        <f>COUNTIF(H$8:H412,"&gt;"&amp;G413)</f>
        <v>2</v>
      </c>
      <c r="S413">
        <v>406</v>
      </c>
    </row>
    <row r="414" spans="1:19" x14ac:dyDescent="0.3">
      <c r="A414">
        <v>548</v>
      </c>
      <c r="B414">
        <v>0.86696981719412824</v>
      </c>
      <c r="C414">
        <v>0.93288979766228219</v>
      </c>
      <c r="D414" s="4">
        <f>-LN(B414)/F$3</f>
        <v>5.9479631555191689E-2</v>
      </c>
      <c r="E414" s="4">
        <f>1/F$4</f>
        <v>0.20833333333333334</v>
      </c>
      <c r="F414" s="8">
        <v>3</v>
      </c>
      <c r="G414" s="4">
        <v>124.14253325479618</v>
      </c>
      <c r="H414" s="4">
        <f>IF(G414&gt;MAX(I$8:I413),G414,MAX(I$8:I413))</f>
        <v>124.75412391733826</v>
      </c>
      <c r="I414" s="4">
        <f>+H414+E414</f>
        <v>124.96245725067159</v>
      </c>
      <c r="J414" s="4">
        <f>(H414-G414)*O414</f>
        <v>0.61159066254208483</v>
      </c>
      <c r="K414" s="4">
        <f>(I414-H414)*O414</f>
        <v>0.2083333333333286</v>
      </c>
      <c r="L414">
        <f>_xlfn.RANK.EQ(I414,I$8:I$507,1)</f>
        <v>407</v>
      </c>
      <c r="M414">
        <f>IF(L414=A414,0,1)</f>
        <v>1</v>
      </c>
      <c r="N414">
        <f>IF(G414&lt;B$2,1,0)</f>
        <v>1</v>
      </c>
      <c r="O414">
        <f>IF(I414&lt;B$2,1,0)</f>
        <v>1</v>
      </c>
      <c r="P414">
        <v>407</v>
      </c>
      <c r="Q414" s="8">
        <f>COUNTIF(I$8:I413,"&lt;"&amp;G414)</f>
        <v>403</v>
      </c>
      <c r="R414" s="8">
        <f>COUNTIF(H$8:H413,"&gt;"&amp;G414)</f>
        <v>2</v>
      </c>
      <c r="S414">
        <v>407</v>
      </c>
    </row>
    <row r="415" spans="1:19" x14ac:dyDescent="0.3">
      <c r="A415">
        <v>137</v>
      </c>
      <c r="B415">
        <v>0.59575182348094124</v>
      </c>
      <c r="C415">
        <v>0.16989654225287637</v>
      </c>
      <c r="D415" s="4">
        <f>-LN(B415)/D$3</f>
        <v>0.71934875304484724</v>
      </c>
      <c r="E415" s="4">
        <f>1/F$4</f>
        <v>0.20833333333333334</v>
      </c>
      <c r="F415" s="8">
        <v>2</v>
      </c>
      <c r="G415" s="4">
        <v>124.79703158769621</v>
      </c>
      <c r="H415" s="4">
        <f>IF(G415&gt;MAX(I$8:I414),G415,MAX(I$8:I414))</f>
        <v>124.96245725067159</v>
      </c>
      <c r="I415" s="4">
        <f>+H415+E415</f>
        <v>125.17079058400492</v>
      </c>
      <c r="J415" s="4">
        <f>(H415-G415)*O415</f>
        <v>0.16542566297538031</v>
      </c>
      <c r="K415" s="4">
        <f>(I415-H415)*O415</f>
        <v>0.2083333333333286</v>
      </c>
      <c r="L415">
        <f>_xlfn.RANK.EQ(I415,I$8:I$507,1)</f>
        <v>408</v>
      </c>
      <c r="M415">
        <f>IF(L415=A415,0,1)</f>
        <v>1</v>
      </c>
      <c r="N415">
        <f>IF(G415&lt;B$2,1,0)</f>
        <v>1</v>
      </c>
      <c r="O415">
        <f>IF(I415&lt;B$2,1,0)</f>
        <v>1</v>
      </c>
      <c r="P415">
        <v>408</v>
      </c>
      <c r="Q415" s="8">
        <f>COUNTIF(I$8:I414,"&lt;"&amp;G415)</f>
        <v>406</v>
      </c>
      <c r="R415" s="8">
        <f>COUNTIF(H$8:H414,"&gt;"&amp;G415)</f>
        <v>0</v>
      </c>
      <c r="S415">
        <v>408</v>
      </c>
    </row>
    <row r="416" spans="1:19" x14ac:dyDescent="0.3">
      <c r="A416">
        <v>138</v>
      </c>
      <c r="B416">
        <v>0.56724753563035979</v>
      </c>
      <c r="C416">
        <v>0.58995330668050172</v>
      </c>
      <c r="D416" s="4">
        <f>-LN(B416)/D$3</f>
        <v>0.78744374964865416</v>
      </c>
      <c r="E416" s="4">
        <f>1/F$4</f>
        <v>0.20833333333333334</v>
      </c>
      <c r="F416" s="8">
        <v>2</v>
      </c>
      <c r="G416" s="4">
        <v>125.58447533734487</v>
      </c>
      <c r="H416" s="4">
        <f>IF(G416&gt;MAX(I$8:I415),G416,MAX(I$8:I415))</f>
        <v>125.58447533734487</v>
      </c>
      <c r="I416" s="4">
        <f>+H416+E416</f>
        <v>125.7928086706782</v>
      </c>
      <c r="J416" s="4">
        <f>(H416-G416)*O416</f>
        <v>0</v>
      </c>
      <c r="K416" s="4">
        <f>(I416-H416)*O416</f>
        <v>0.2083333333333286</v>
      </c>
      <c r="L416">
        <f>_xlfn.RANK.EQ(I416,I$8:I$507,1)</f>
        <v>409</v>
      </c>
      <c r="M416">
        <f>IF(L416=A416,0,1)</f>
        <v>1</v>
      </c>
      <c r="N416">
        <f>IF(G416&lt;B$2,1,0)</f>
        <v>1</v>
      </c>
      <c r="O416">
        <f>IF(I416&lt;B$2,1,0)</f>
        <v>1</v>
      </c>
      <c r="P416">
        <v>409</v>
      </c>
      <c r="Q416" s="8">
        <f>COUNTIF(I$8:I415,"&lt;"&amp;G416)</f>
        <v>408</v>
      </c>
      <c r="R416" s="8">
        <f>COUNTIF(H$8:H415,"&gt;"&amp;G416)</f>
        <v>0</v>
      </c>
      <c r="S416">
        <v>409</v>
      </c>
    </row>
    <row r="417" spans="1:19" x14ac:dyDescent="0.3">
      <c r="A417">
        <v>549</v>
      </c>
      <c r="B417">
        <v>2.0050660725730154E-2</v>
      </c>
      <c r="C417">
        <v>0.73363444929349653</v>
      </c>
      <c r="D417" s="4">
        <f>-LN(B417)/F$3</f>
        <v>1.628955488279489</v>
      </c>
      <c r="E417" s="4">
        <f>1/F$4</f>
        <v>0.20833333333333334</v>
      </c>
      <c r="F417" s="8">
        <v>3</v>
      </c>
      <c r="G417" s="4">
        <v>125.77148874307566</v>
      </c>
      <c r="H417" s="4">
        <f>IF(G417&gt;MAX(I$8:I416),G417,MAX(I$8:I416))</f>
        <v>125.7928086706782</v>
      </c>
      <c r="I417" s="4">
        <f>+H417+E417</f>
        <v>126.00114200401153</v>
      </c>
      <c r="J417" s="4">
        <f>(H417-G417)*O417</f>
        <v>2.1319927602533539E-2</v>
      </c>
      <c r="K417" s="4">
        <f>(I417-H417)*O417</f>
        <v>0.2083333333333286</v>
      </c>
      <c r="L417">
        <f>_xlfn.RANK.EQ(I417,I$8:I$507,1)</f>
        <v>410</v>
      </c>
      <c r="M417">
        <f>IF(L417=A417,0,1)</f>
        <v>1</v>
      </c>
      <c r="N417">
        <f>IF(G417&lt;B$2,1,0)</f>
        <v>1</v>
      </c>
      <c r="O417">
        <f>IF(I417&lt;B$2,1,0)</f>
        <v>1</v>
      </c>
      <c r="P417">
        <v>410</v>
      </c>
      <c r="Q417" s="8">
        <f>COUNTIF(I$8:I416,"&lt;"&amp;G417)</f>
        <v>408</v>
      </c>
      <c r="R417" s="8">
        <f>COUNTIF(H$8:H416,"&gt;"&amp;G417)</f>
        <v>0</v>
      </c>
      <c r="S417">
        <v>410</v>
      </c>
    </row>
    <row r="418" spans="1:19" x14ac:dyDescent="0.3">
      <c r="A418">
        <v>139</v>
      </c>
      <c r="B418">
        <v>0.75954466383861807</v>
      </c>
      <c r="C418">
        <v>0.98684652241584525</v>
      </c>
      <c r="D418" s="4">
        <f>-LN(B418)/D$3</f>
        <v>0.38199465524709864</v>
      </c>
      <c r="E418" s="4">
        <f>1/F$4</f>
        <v>0.20833333333333334</v>
      </c>
      <c r="F418" s="8">
        <v>2</v>
      </c>
      <c r="G418" s="4">
        <v>125.96646999259197</v>
      </c>
      <c r="H418" s="4">
        <f>IF(G418&gt;MAX(I$8:I417),G418,MAX(I$8:I417))</f>
        <v>126.00114200401153</v>
      </c>
      <c r="I418" s="4">
        <f>+H418+E418</f>
        <v>126.20947533734486</v>
      </c>
      <c r="J418" s="4">
        <f>(H418-G418)*O418</f>
        <v>3.4672011419559112E-2</v>
      </c>
      <c r="K418" s="4">
        <f>(I418-H418)*O418</f>
        <v>0.2083333333333286</v>
      </c>
      <c r="L418">
        <f>_xlfn.RANK.EQ(I418,I$8:I$507,1)</f>
        <v>411</v>
      </c>
      <c r="M418">
        <f>IF(L418=A418,0,1)</f>
        <v>1</v>
      </c>
      <c r="N418">
        <f>IF(G418&lt;B$2,1,0)</f>
        <v>1</v>
      </c>
      <c r="O418">
        <f>IF(I418&lt;B$2,1,0)</f>
        <v>1</v>
      </c>
      <c r="P418">
        <v>411</v>
      </c>
      <c r="Q418" s="8">
        <f>COUNTIF(I$8:I417,"&lt;"&amp;G418)</f>
        <v>409</v>
      </c>
      <c r="R418" s="8">
        <f>COUNTIF(H$8:H417,"&gt;"&amp;G418)</f>
        <v>0</v>
      </c>
      <c r="S418">
        <v>411</v>
      </c>
    </row>
    <row r="419" spans="1:19" x14ac:dyDescent="0.3">
      <c r="A419">
        <v>550</v>
      </c>
      <c r="B419">
        <v>0.12787255470442824</v>
      </c>
      <c r="C419">
        <v>0.62562944425794242</v>
      </c>
      <c r="D419" s="4">
        <f>-LN(B419)/F$3</f>
        <v>0.85696715726633343</v>
      </c>
      <c r="E419" s="4">
        <f>1/F$4</f>
        <v>0.20833333333333334</v>
      </c>
      <c r="F419" s="8">
        <v>3</v>
      </c>
      <c r="G419" s="4">
        <v>126.628455900342</v>
      </c>
      <c r="H419" s="4">
        <f>IF(G419&gt;MAX(I$8:I418),G419,MAX(I$8:I418))</f>
        <v>126.628455900342</v>
      </c>
      <c r="I419" s="4">
        <f>+H419+E419</f>
        <v>126.83678923367533</v>
      </c>
      <c r="J419" s="4">
        <f>(H419-G419)*O419</f>
        <v>0</v>
      </c>
      <c r="K419" s="4">
        <f>(I419-H419)*O419</f>
        <v>0.2083333333333286</v>
      </c>
      <c r="L419">
        <f>_xlfn.RANK.EQ(I419,I$8:I$507,1)</f>
        <v>412</v>
      </c>
      <c r="M419">
        <f>IF(L419=A419,0,1)</f>
        <v>1</v>
      </c>
      <c r="N419">
        <f>IF(G419&lt;B$2,1,0)</f>
        <v>1</v>
      </c>
      <c r="O419">
        <f>IF(I419&lt;B$2,1,0)</f>
        <v>1</v>
      </c>
      <c r="P419">
        <v>412</v>
      </c>
      <c r="Q419" s="8">
        <f>COUNTIF(I$8:I418,"&lt;"&amp;G419)</f>
        <v>411</v>
      </c>
      <c r="R419" s="8">
        <f>COUNTIF(H$8:H418,"&gt;"&amp;G419)</f>
        <v>0</v>
      </c>
      <c r="S419">
        <v>412</v>
      </c>
    </row>
    <row r="420" spans="1:19" x14ac:dyDescent="0.3">
      <c r="A420">
        <v>140</v>
      </c>
      <c r="B420">
        <v>0.56309701834162418</v>
      </c>
      <c r="C420">
        <v>0.90276802880947293</v>
      </c>
      <c r="D420" s="4">
        <f>-LN(B420)/D$3</f>
        <v>0.7976435302965299</v>
      </c>
      <c r="E420" s="4">
        <f>1/F$4</f>
        <v>0.20833333333333334</v>
      </c>
      <c r="F420" s="8">
        <v>2</v>
      </c>
      <c r="G420" s="4">
        <v>126.76411352288849</v>
      </c>
      <c r="H420" s="4">
        <f>IF(G420&gt;MAX(I$8:I419),G420,MAX(I$8:I419))</f>
        <v>126.83678923367533</v>
      </c>
      <c r="I420" s="4">
        <f>+H420+E420</f>
        <v>127.04512256700866</v>
      </c>
      <c r="J420" s="4">
        <f>(H420-G420)*O420</f>
        <v>7.2675710786839431E-2</v>
      </c>
      <c r="K420" s="4">
        <f>(I420-H420)*O420</f>
        <v>0.2083333333333286</v>
      </c>
      <c r="L420">
        <f>_xlfn.RANK.EQ(I420,I$8:I$507,1)</f>
        <v>413</v>
      </c>
      <c r="M420">
        <f>IF(L420=A420,0,1)</f>
        <v>1</v>
      </c>
      <c r="N420">
        <f>IF(G420&lt;B$2,1,0)</f>
        <v>1</v>
      </c>
      <c r="O420">
        <f>IF(I420&lt;B$2,1,0)</f>
        <v>1</v>
      </c>
      <c r="P420">
        <v>413</v>
      </c>
      <c r="Q420" s="8">
        <f>COUNTIF(I$8:I419,"&lt;"&amp;G420)</f>
        <v>411</v>
      </c>
      <c r="R420" s="8">
        <f>COUNTIF(H$8:H419,"&gt;"&amp;G420)</f>
        <v>0</v>
      </c>
      <c r="S420">
        <v>413</v>
      </c>
    </row>
    <row r="421" spans="1:19" x14ac:dyDescent="0.3">
      <c r="A421">
        <v>551</v>
      </c>
      <c r="B421">
        <v>0.20014038514358959</v>
      </c>
      <c r="C421">
        <v>0.17395550401318399</v>
      </c>
      <c r="D421" s="4">
        <f>-LN(B421)/F$3</f>
        <v>0.67030676372949605</v>
      </c>
      <c r="E421" s="4">
        <f>1/F$4</f>
        <v>0.20833333333333334</v>
      </c>
      <c r="F421" s="8">
        <v>3</v>
      </c>
      <c r="G421" s="4">
        <v>127.2987626640715</v>
      </c>
      <c r="H421" s="4">
        <f>IF(G421&gt;MAX(I$8:I420),G421,MAX(I$8:I420))</f>
        <v>127.2987626640715</v>
      </c>
      <c r="I421" s="4">
        <f>+H421+E421</f>
        <v>127.50709599740483</v>
      </c>
      <c r="J421" s="4">
        <f>(H421-G421)*O421</f>
        <v>0</v>
      </c>
      <c r="K421" s="4">
        <f>(I421-H421)*O421</f>
        <v>0.2083333333333286</v>
      </c>
      <c r="L421">
        <f>_xlfn.RANK.EQ(I421,I$8:I$507,1)</f>
        <v>414</v>
      </c>
      <c r="M421">
        <f>IF(L421=A421,0,1)</f>
        <v>1</v>
      </c>
      <c r="N421">
        <f>IF(G421&lt;B$2,1,0)</f>
        <v>1</v>
      </c>
      <c r="O421">
        <f>IF(I421&lt;B$2,1,0)</f>
        <v>1</v>
      </c>
      <c r="P421">
        <v>414</v>
      </c>
      <c r="Q421" s="8">
        <f>COUNTIF(I$8:I420,"&lt;"&amp;G421)</f>
        <v>413</v>
      </c>
      <c r="R421" s="8">
        <f>COUNTIF(H$8:H420,"&gt;"&amp;G421)</f>
        <v>0</v>
      </c>
      <c r="S421">
        <v>414</v>
      </c>
    </row>
    <row r="422" spans="1:19" x14ac:dyDescent="0.3">
      <c r="A422">
        <v>141</v>
      </c>
      <c r="B422">
        <v>0.40919217505417038</v>
      </c>
      <c r="C422">
        <v>0.10245063631092258</v>
      </c>
      <c r="D422" s="4">
        <f>-LN(B422)/D$3</f>
        <v>1.2410699550465549</v>
      </c>
      <c r="E422" s="4">
        <f>1/F$4</f>
        <v>0.20833333333333334</v>
      </c>
      <c r="F422" s="8">
        <v>2</v>
      </c>
      <c r="G422" s="4">
        <v>128.00518347793505</v>
      </c>
      <c r="H422" s="4">
        <f>IF(G422&gt;MAX(I$8:I421),G422,MAX(I$8:I421))</f>
        <v>128.00518347793505</v>
      </c>
      <c r="I422" s="4">
        <f>+H422+E422</f>
        <v>128.21351681126839</v>
      </c>
      <c r="J422" s="4">
        <f>(H422-G422)*O422</f>
        <v>0</v>
      </c>
      <c r="K422" s="4">
        <f>(I422-H422)*O422</f>
        <v>0.20833333333334281</v>
      </c>
      <c r="L422">
        <f>_xlfn.RANK.EQ(I422,I$8:I$507,1)</f>
        <v>415</v>
      </c>
      <c r="M422">
        <f>IF(L422=A422,0,1)</f>
        <v>1</v>
      </c>
      <c r="N422">
        <f>IF(G422&lt;B$2,1,0)</f>
        <v>1</v>
      </c>
      <c r="O422">
        <f>IF(I422&lt;B$2,1,0)</f>
        <v>1</v>
      </c>
      <c r="P422">
        <v>415</v>
      </c>
      <c r="Q422" s="8">
        <f>COUNTIF(I$8:I421,"&lt;"&amp;G422)</f>
        <v>414</v>
      </c>
      <c r="R422" s="8">
        <f>COUNTIF(H$8:H421,"&gt;"&amp;G422)</f>
        <v>0</v>
      </c>
      <c r="S422">
        <v>415</v>
      </c>
    </row>
    <row r="423" spans="1:19" x14ac:dyDescent="0.3">
      <c r="A423">
        <v>142</v>
      </c>
      <c r="B423">
        <v>0.40656758323923459</v>
      </c>
      <c r="C423">
        <v>0.35953856013672292</v>
      </c>
      <c r="D423" s="4">
        <f>-LN(B423)/D$3</f>
        <v>1.2500070935864711</v>
      </c>
      <c r="E423" s="4">
        <f>1/F$4</f>
        <v>0.20833333333333334</v>
      </c>
      <c r="F423" s="8">
        <v>2</v>
      </c>
      <c r="G423" s="4">
        <v>129.25519057152152</v>
      </c>
      <c r="H423" s="4">
        <f>IF(G423&gt;MAX(I$8:I422),G423,MAX(I$8:I422))</f>
        <v>129.25519057152152</v>
      </c>
      <c r="I423" s="4">
        <f>+H423+E423</f>
        <v>129.46352390485487</v>
      </c>
      <c r="J423" s="4">
        <f>(H423-G423)*O423</f>
        <v>0</v>
      </c>
      <c r="K423" s="4">
        <f>(I423-H423)*O423</f>
        <v>0.20833333333334281</v>
      </c>
      <c r="L423">
        <f>_xlfn.RANK.EQ(I423,I$8:I$507,1)</f>
        <v>416</v>
      </c>
      <c r="M423">
        <f>IF(L423=A423,0,1)</f>
        <v>1</v>
      </c>
      <c r="N423">
        <f>IF(G423&lt;B$2,1,0)</f>
        <v>1</v>
      </c>
      <c r="O423">
        <f>IF(I423&lt;B$2,1,0)</f>
        <v>1</v>
      </c>
      <c r="P423">
        <v>416</v>
      </c>
      <c r="Q423" s="8">
        <f>COUNTIF(I$8:I422,"&lt;"&amp;G423)</f>
        <v>415</v>
      </c>
      <c r="R423" s="8">
        <f>COUNTIF(H$8:H422,"&gt;"&amp;G423)</f>
        <v>0</v>
      </c>
      <c r="S423">
        <v>416</v>
      </c>
    </row>
    <row r="424" spans="1:19" x14ac:dyDescent="0.3">
      <c r="A424">
        <v>552</v>
      </c>
      <c r="B424">
        <v>4.6388134403515732E-3</v>
      </c>
      <c r="C424">
        <v>3.4913174840540788E-2</v>
      </c>
      <c r="D424" s="4">
        <f>-LN(B424)/F$3</f>
        <v>2.2388736122954618</v>
      </c>
      <c r="E424" s="4">
        <f>1/F$4</f>
        <v>0.20833333333333334</v>
      </c>
      <c r="F424" s="8">
        <v>3</v>
      </c>
      <c r="G424" s="4">
        <v>129.53763627636695</v>
      </c>
      <c r="H424" s="4">
        <f>IF(G424&gt;MAX(I$8:I423),G424,MAX(I$8:I423))</f>
        <v>129.53763627636695</v>
      </c>
      <c r="I424" s="4">
        <f>+H424+E424</f>
        <v>129.7459696097003</v>
      </c>
      <c r="J424" s="4">
        <f>(H424-G424)*O424</f>
        <v>0</v>
      </c>
      <c r="K424" s="4">
        <f>(I424-H424)*O424</f>
        <v>0.20833333333334281</v>
      </c>
      <c r="L424">
        <f>_xlfn.RANK.EQ(I424,I$8:I$507,1)</f>
        <v>417</v>
      </c>
      <c r="M424">
        <f>IF(L424=A424,0,1)</f>
        <v>1</v>
      </c>
      <c r="N424">
        <f>IF(G424&lt;B$2,1,0)</f>
        <v>1</v>
      </c>
      <c r="O424">
        <f>IF(I424&lt;B$2,1,0)</f>
        <v>1</v>
      </c>
      <c r="P424">
        <v>417</v>
      </c>
      <c r="Q424" s="8">
        <f>COUNTIF(I$8:I423,"&lt;"&amp;G424)</f>
        <v>416</v>
      </c>
      <c r="R424" s="8">
        <f>COUNTIF(H$8:H423,"&gt;"&amp;G424)</f>
        <v>0</v>
      </c>
      <c r="S424">
        <v>417</v>
      </c>
    </row>
    <row r="425" spans="1:19" x14ac:dyDescent="0.3">
      <c r="A425">
        <v>553</v>
      </c>
      <c r="B425">
        <v>0.40168462172307506</v>
      </c>
      <c r="C425">
        <v>0.89645069734794147</v>
      </c>
      <c r="D425" s="4">
        <f>-LN(B425)/F$3</f>
        <v>0.38003667555804976</v>
      </c>
      <c r="E425" s="4">
        <f>1/F$4</f>
        <v>0.20833333333333334</v>
      </c>
      <c r="F425" s="8">
        <v>3</v>
      </c>
      <c r="G425" s="4">
        <v>129.917672951925</v>
      </c>
      <c r="H425" s="4">
        <f>IF(G425&gt;MAX(I$8:I424),G425,MAX(I$8:I424))</f>
        <v>129.917672951925</v>
      </c>
      <c r="I425" s="4">
        <f>+H425+E425</f>
        <v>130.12600628525834</v>
      </c>
      <c r="J425" s="4">
        <f>(H425-G425)*O425</f>
        <v>0</v>
      </c>
      <c r="K425" s="4">
        <f>(I425-H425)*O425</f>
        <v>0.20833333333334281</v>
      </c>
      <c r="L425">
        <f>_xlfn.RANK.EQ(I425,I$8:I$507,1)</f>
        <v>418</v>
      </c>
      <c r="M425">
        <f>IF(L425=A425,0,1)</f>
        <v>1</v>
      </c>
      <c r="N425">
        <f>IF(G425&lt;B$2,1,0)</f>
        <v>1</v>
      </c>
      <c r="O425">
        <f>IF(I425&lt;B$2,1,0)</f>
        <v>1</v>
      </c>
      <c r="P425">
        <v>418</v>
      </c>
      <c r="Q425" s="8">
        <f>COUNTIF(I$8:I424,"&lt;"&amp;G425)</f>
        <v>417</v>
      </c>
      <c r="R425" s="8">
        <f>COUNTIF(H$8:H424,"&gt;"&amp;G425)</f>
        <v>0</v>
      </c>
      <c r="S425">
        <v>418</v>
      </c>
    </row>
    <row r="426" spans="1:19" x14ac:dyDescent="0.3">
      <c r="A426">
        <v>554</v>
      </c>
      <c r="B426">
        <v>0.65553758354441971</v>
      </c>
      <c r="C426">
        <v>0.59163182470168152</v>
      </c>
      <c r="D426" s="4">
        <f>-LN(B426)/F$3</f>
        <v>0.17595818405524286</v>
      </c>
      <c r="E426" s="4">
        <f>1/F$4</f>
        <v>0.20833333333333334</v>
      </c>
      <c r="F426" s="8">
        <v>3</v>
      </c>
      <c r="G426" s="4">
        <v>130.09363113598025</v>
      </c>
      <c r="H426" s="4">
        <f>IF(G426&gt;MAX(I$8:I425),G426,MAX(I$8:I425))</f>
        <v>130.12600628525834</v>
      </c>
      <c r="I426" s="4">
        <f>+H426+E426</f>
        <v>130.33433961859168</v>
      </c>
      <c r="J426" s="4">
        <f>(H426-G426)*O426</f>
        <v>3.2375149278095705E-2</v>
      </c>
      <c r="K426" s="4">
        <f>(I426-H426)*O426</f>
        <v>0.20833333333334281</v>
      </c>
      <c r="L426">
        <f>_xlfn.RANK.EQ(I426,I$8:I$507,1)</f>
        <v>419</v>
      </c>
      <c r="M426">
        <f>IF(L426=A426,0,1)</f>
        <v>1</v>
      </c>
      <c r="N426">
        <f>IF(G426&lt;B$2,1,0)</f>
        <v>1</v>
      </c>
      <c r="O426">
        <f>IF(I426&lt;B$2,1,0)</f>
        <v>1</v>
      </c>
      <c r="P426">
        <v>419</v>
      </c>
      <c r="Q426" s="8">
        <f>COUNTIF(I$8:I425,"&lt;"&amp;G426)</f>
        <v>417</v>
      </c>
      <c r="R426" s="8">
        <f>COUNTIF(H$8:H425,"&gt;"&amp;G426)</f>
        <v>0</v>
      </c>
      <c r="S426">
        <v>419</v>
      </c>
    </row>
    <row r="427" spans="1:19" x14ac:dyDescent="0.3">
      <c r="A427">
        <v>555</v>
      </c>
      <c r="B427">
        <v>0.42960905789361248</v>
      </c>
      <c r="C427">
        <v>0.32856227301858576</v>
      </c>
      <c r="D427" s="4">
        <f>-LN(B427)/F$3</f>
        <v>0.35203318813642437</v>
      </c>
      <c r="E427" s="4">
        <f>1/F$4</f>
        <v>0.20833333333333334</v>
      </c>
      <c r="F427" s="8">
        <v>3</v>
      </c>
      <c r="G427" s="4">
        <v>130.44566432411668</v>
      </c>
      <c r="H427" s="4">
        <f>IF(G427&gt;MAX(I$8:I426),G427,MAX(I$8:I426))</f>
        <v>130.44566432411668</v>
      </c>
      <c r="I427" s="4">
        <f>+H427+E427</f>
        <v>130.65399765745002</v>
      </c>
      <c r="J427" s="4">
        <f>(H427-G427)*O427</f>
        <v>0</v>
      </c>
      <c r="K427" s="4">
        <f>(I427-H427)*O427</f>
        <v>0.20833333333334281</v>
      </c>
      <c r="L427">
        <f>_xlfn.RANK.EQ(I427,I$8:I$507,1)</f>
        <v>420</v>
      </c>
      <c r="M427">
        <f>IF(L427=A427,0,1)</f>
        <v>1</v>
      </c>
      <c r="N427">
        <f>IF(G427&lt;B$2,1,0)</f>
        <v>1</v>
      </c>
      <c r="O427">
        <f>IF(I427&lt;B$2,1,0)</f>
        <v>1</v>
      </c>
      <c r="P427">
        <v>420</v>
      </c>
      <c r="Q427" s="8">
        <f>COUNTIF(I$8:I426,"&lt;"&amp;G427)</f>
        <v>419</v>
      </c>
      <c r="R427" s="8">
        <f>COUNTIF(H$8:H426,"&gt;"&amp;G427)</f>
        <v>0</v>
      </c>
      <c r="S427">
        <v>420</v>
      </c>
    </row>
    <row r="428" spans="1:19" x14ac:dyDescent="0.3">
      <c r="A428">
        <v>143</v>
      </c>
      <c r="B428">
        <v>0.38911099581896419</v>
      </c>
      <c r="C428">
        <v>0.42338328196050906</v>
      </c>
      <c r="D428" s="4">
        <f>-LN(B428)/D$3</f>
        <v>1.3109592219011275</v>
      </c>
      <c r="E428" s="4">
        <f>1/F$4</f>
        <v>0.20833333333333334</v>
      </c>
      <c r="F428" s="8">
        <v>2</v>
      </c>
      <c r="G428" s="4">
        <v>130.56614979342265</v>
      </c>
      <c r="H428" s="4">
        <f>IF(G428&gt;MAX(I$8:I427),G428,MAX(I$8:I427))</f>
        <v>130.65399765745002</v>
      </c>
      <c r="I428" s="4">
        <f>+H428+E428</f>
        <v>130.86233099078336</v>
      </c>
      <c r="J428" s="4">
        <f>(H428-G428)*O428</f>
        <v>8.7847864027366995E-2</v>
      </c>
      <c r="K428" s="4">
        <f>(I428-H428)*O428</f>
        <v>0.20833333333334281</v>
      </c>
      <c r="L428">
        <f>_xlfn.RANK.EQ(I428,I$8:I$507,1)</f>
        <v>421</v>
      </c>
      <c r="M428">
        <f>IF(L428=A428,0,1)</f>
        <v>1</v>
      </c>
      <c r="N428">
        <f>IF(G428&lt;B$2,1,0)</f>
        <v>1</v>
      </c>
      <c r="O428">
        <f>IF(I428&lt;B$2,1,0)</f>
        <v>1</v>
      </c>
      <c r="P428">
        <v>421</v>
      </c>
      <c r="Q428" s="8">
        <f>COUNTIF(I$8:I427,"&lt;"&amp;G428)</f>
        <v>419</v>
      </c>
      <c r="R428" s="8">
        <f>COUNTIF(H$8:H427,"&gt;"&amp;G428)</f>
        <v>0</v>
      </c>
      <c r="S428">
        <v>421</v>
      </c>
    </row>
    <row r="429" spans="1:19" x14ac:dyDescent="0.3">
      <c r="A429">
        <v>556</v>
      </c>
      <c r="B429">
        <v>0.38859218115787225</v>
      </c>
      <c r="C429">
        <v>0.16534928434095278</v>
      </c>
      <c r="D429" s="4">
        <f>-LN(B429)/F$3</f>
        <v>0.39384369282581178</v>
      </c>
      <c r="E429" s="4">
        <f>1/F$4</f>
        <v>0.20833333333333334</v>
      </c>
      <c r="F429" s="8">
        <v>3</v>
      </c>
      <c r="G429" s="4">
        <v>130.83950801694249</v>
      </c>
      <c r="H429" s="4">
        <f>IF(G429&gt;MAX(I$8:I428),G429,MAX(I$8:I428))</f>
        <v>130.86233099078336</v>
      </c>
      <c r="I429" s="4">
        <f>+H429+E429</f>
        <v>131.07066432411671</v>
      </c>
      <c r="J429" s="4">
        <f>(H429-G429)*O429</f>
        <v>2.2822973840874283E-2</v>
      </c>
      <c r="K429" s="4">
        <f>(I429-H429)*O429</f>
        <v>0.20833333333334281</v>
      </c>
      <c r="L429">
        <f>_xlfn.RANK.EQ(I429,I$8:I$507,1)</f>
        <v>422</v>
      </c>
      <c r="M429">
        <f>IF(L429=A429,0,1)</f>
        <v>1</v>
      </c>
      <c r="N429">
        <f>IF(G429&lt;B$2,1,0)</f>
        <v>1</v>
      </c>
      <c r="O429">
        <f>IF(I429&lt;B$2,1,0)</f>
        <v>1</v>
      </c>
      <c r="P429">
        <v>422</v>
      </c>
      <c r="Q429" s="8">
        <f>COUNTIF(I$8:I428,"&lt;"&amp;G429)</f>
        <v>420</v>
      </c>
      <c r="R429" s="8">
        <f>COUNTIF(H$8:H428,"&gt;"&amp;G429)</f>
        <v>0</v>
      </c>
      <c r="S429">
        <v>422</v>
      </c>
    </row>
    <row r="430" spans="1:19" x14ac:dyDescent="0.3">
      <c r="A430">
        <v>557</v>
      </c>
      <c r="B430">
        <v>0.50349436933500169</v>
      </c>
      <c r="C430">
        <v>0.46665852839747307</v>
      </c>
      <c r="D430" s="4">
        <f>-LN(B430)/F$3</f>
        <v>0.28590947913946119</v>
      </c>
      <c r="E430" s="4">
        <f>1/F$4</f>
        <v>0.20833333333333334</v>
      </c>
      <c r="F430" s="8">
        <v>3</v>
      </c>
      <c r="G430" s="4">
        <v>131.12541749608195</v>
      </c>
      <c r="H430" s="4">
        <f>IF(G430&gt;MAX(I$8:I429),G430,MAX(I$8:I429))</f>
        <v>131.12541749608195</v>
      </c>
      <c r="I430" s="4">
        <f>+H430+E430</f>
        <v>131.33375082941529</v>
      </c>
      <c r="J430" s="4">
        <f>(H430-G430)*O430</f>
        <v>0</v>
      </c>
      <c r="K430" s="4">
        <f>(I430-H430)*O430</f>
        <v>0.20833333333334281</v>
      </c>
      <c r="L430">
        <f>_xlfn.RANK.EQ(I430,I$8:I$507,1)</f>
        <v>423</v>
      </c>
      <c r="M430">
        <f>IF(L430=A430,0,1)</f>
        <v>1</v>
      </c>
      <c r="N430">
        <f>IF(G430&lt;B$2,1,0)</f>
        <v>1</v>
      </c>
      <c r="O430">
        <f>IF(I430&lt;B$2,1,0)</f>
        <v>1</v>
      </c>
      <c r="P430">
        <v>423</v>
      </c>
      <c r="Q430" s="8">
        <f>COUNTIF(I$8:I429,"&lt;"&amp;G430)</f>
        <v>422</v>
      </c>
      <c r="R430" s="8">
        <f>COUNTIF(H$8:H429,"&gt;"&amp;G430)</f>
        <v>0</v>
      </c>
      <c r="S430">
        <v>423</v>
      </c>
    </row>
    <row r="431" spans="1:19" x14ac:dyDescent="0.3">
      <c r="A431">
        <v>558</v>
      </c>
      <c r="B431">
        <v>0.17679372539445173</v>
      </c>
      <c r="C431">
        <v>0.76390881069368577</v>
      </c>
      <c r="D431" s="4">
        <f>-LN(B431)/F$3</f>
        <v>0.72198817469114984</v>
      </c>
      <c r="E431" s="4">
        <f>1/F$4</f>
        <v>0.20833333333333334</v>
      </c>
      <c r="F431" s="8">
        <v>3</v>
      </c>
      <c r="G431" s="4">
        <v>131.8474056707731</v>
      </c>
      <c r="H431" s="4">
        <f>IF(G431&gt;MAX(I$8:I430),G431,MAX(I$8:I430))</f>
        <v>131.8474056707731</v>
      </c>
      <c r="I431" s="4">
        <f>+H431+E431</f>
        <v>132.05573900410644</v>
      </c>
      <c r="J431" s="4">
        <f>(H431-G431)*O431</f>
        <v>0</v>
      </c>
      <c r="K431" s="4">
        <f>(I431-H431)*O431</f>
        <v>0.20833333333334281</v>
      </c>
      <c r="L431">
        <f>_xlfn.RANK.EQ(I431,I$8:I$507,1)</f>
        <v>424</v>
      </c>
      <c r="M431">
        <f>IF(L431=A431,0,1)</f>
        <v>1</v>
      </c>
      <c r="N431">
        <f>IF(G431&lt;B$2,1,0)</f>
        <v>1</v>
      </c>
      <c r="O431">
        <f>IF(I431&lt;B$2,1,0)</f>
        <v>1</v>
      </c>
      <c r="P431">
        <v>424</v>
      </c>
      <c r="Q431" s="8">
        <f>COUNTIF(I$8:I430,"&lt;"&amp;G431)</f>
        <v>423</v>
      </c>
      <c r="R431" s="8">
        <f>COUNTIF(H$8:H430,"&gt;"&amp;G431)</f>
        <v>0</v>
      </c>
      <c r="S431">
        <v>424</v>
      </c>
    </row>
    <row r="432" spans="1:19" x14ac:dyDescent="0.3">
      <c r="A432">
        <v>559</v>
      </c>
      <c r="B432">
        <v>0.62196722312082275</v>
      </c>
      <c r="C432">
        <v>0.86010315256202885</v>
      </c>
      <c r="D432" s="4">
        <f>-LN(B432)/F$3</f>
        <v>0.19786161815777839</v>
      </c>
      <c r="E432" s="4">
        <f>1/F$4</f>
        <v>0.20833333333333334</v>
      </c>
      <c r="F432" s="8">
        <v>3</v>
      </c>
      <c r="G432" s="4">
        <v>132.04526728893089</v>
      </c>
      <c r="H432" s="4">
        <f>IF(G432&gt;MAX(I$8:I431),G432,MAX(I$8:I431))</f>
        <v>132.05573900410644</v>
      </c>
      <c r="I432" s="4">
        <f>+H432+E432</f>
        <v>132.26407233743979</v>
      </c>
      <c r="J432" s="4">
        <f>(H432-G432)*O432</f>
        <v>1.0471715175555119E-2</v>
      </c>
      <c r="K432" s="4">
        <f>(I432-H432)*O432</f>
        <v>0.20833333333334281</v>
      </c>
      <c r="L432">
        <f>_xlfn.RANK.EQ(I432,I$8:I$507,1)</f>
        <v>425</v>
      </c>
      <c r="M432">
        <f>IF(L432=A432,0,1)</f>
        <v>1</v>
      </c>
      <c r="N432">
        <f>IF(G432&lt;B$2,1,0)</f>
        <v>1</v>
      </c>
      <c r="O432">
        <f>IF(I432&lt;B$2,1,0)</f>
        <v>1</v>
      </c>
      <c r="P432">
        <v>425</v>
      </c>
      <c r="Q432" s="8">
        <f>COUNTIF(I$8:I431,"&lt;"&amp;G432)</f>
        <v>423</v>
      </c>
      <c r="R432" s="8">
        <f>COUNTIF(H$8:H431,"&gt;"&amp;G432)</f>
        <v>0</v>
      </c>
      <c r="S432">
        <v>425</v>
      </c>
    </row>
    <row r="433" spans="1:19" x14ac:dyDescent="0.3">
      <c r="A433">
        <v>560</v>
      </c>
      <c r="B433">
        <v>0.8342539750358593</v>
      </c>
      <c r="C433">
        <v>0.33399456770531327</v>
      </c>
      <c r="D433" s="4">
        <f>-LN(B433)/F$3</f>
        <v>7.5507248566773363E-2</v>
      </c>
      <c r="E433" s="4">
        <f>1/F$4</f>
        <v>0.20833333333333334</v>
      </c>
      <c r="F433" s="8">
        <v>3</v>
      </c>
      <c r="G433" s="4">
        <v>132.12077453749765</v>
      </c>
      <c r="H433" s="4">
        <f>IF(G433&gt;MAX(I$8:I432),G433,MAX(I$8:I432))</f>
        <v>132.26407233743979</v>
      </c>
      <c r="I433" s="4">
        <f>+H433+E433</f>
        <v>132.47240567077313</v>
      </c>
      <c r="J433" s="4">
        <f>(H433-G433)*O433</f>
        <v>0.14329779994213254</v>
      </c>
      <c r="K433" s="4">
        <f>(I433-H433)*O433</f>
        <v>0.20833333333334281</v>
      </c>
      <c r="L433">
        <f>_xlfn.RANK.EQ(I433,I$8:I$507,1)</f>
        <v>426</v>
      </c>
      <c r="M433">
        <f>IF(L433=A433,0,1)</f>
        <v>1</v>
      </c>
      <c r="N433">
        <f>IF(G433&lt;B$2,1,0)</f>
        <v>1</v>
      </c>
      <c r="O433">
        <f>IF(I433&lt;B$2,1,0)</f>
        <v>1</v>
      </c>
      <c r="P433">
        <v>426</v>
      </c>
      <c r="Q433" s="8">
        <f>COUNTIF(I$8:I432,"&lt;"&amp;G433)</f>
        <v>424</v>
      </c>
      <c r="R433" s="8">
        <f>COUNTIF(H$8:H432,"&gt;"&amp;G433)</f>
        <v>0</v>
      </c>
      <c r="S433">
        <v>426</v>
      </c>
    </row>
    <row r="434" spans="1:19" x14ac:dyDescent="0.3">
      <c r="A434">
        <v>144</v>
      </c>
      <c r="B434">
        <v>0.2729575487533189</v>
      </c>
      <c r="C434">
        <v>1.5106662190618611E-2</v>
      </c>
      <c r="D434" s="4">
        <f>-LN(B434)/D$3</f>
        <v>1.8033874930006994</v>
      </c>
      <c r="E434" s="4">
        <f>1/F$4</f>
        <v>0.20833333333333334</v>
      </c>
      <c r="F434" s="8">
        <v>2</v>
      </c>
      <c r="G434" s="4">
        <v>132.36953728642337</v>
      </c>
      <c r="H434" s="4">
        <f>IF(G434&gt;MAX(I$8:I433),G434,MAX(I$8:I433))</f>
        <v>132.47240567077313</v>
      </c>
      <c r="I434" s="4">
        <f>+H434+E434</f>
        <v>132.68073900410647</v>
      </c>
      <c r="J434" s="4">
        <f>(H434-G434)*O434</f>
        <v>0.10286838434976175</v>
      </c>
      <c r="K434" s="4">
        <f>(I434-H434)*O434</f>
        <v>0.20833333333334281</v>
      </c>
      <c r="L434">
        <f>_xlfn.RANK.EQ(I434,I$8:I$507,1)</f>
        <v>427</v>
      </c>
      <c r="M434">
        <f>IF(L434=A434,0,1)</f>
        <v>1</v>
      </c>
      <c r="N434">
        <f>IF(G434&lt;B$2,1,0)</f>
        <v>1</v>
      </c>
      <c r="O434">
        <f>IF(I434&lt;B$2,1,0)</f>
        <v>1</v>
      </c>
      <c r="P434">
        <v>427</v>
      </c>
      <c r="Q434" s="8">
        <f>COUNTIF(I$8:I433,"&lt;"&amp;G434)</f>
        <v>425</v>
      </c>
      <c r="R434" s="8">
        <f>COUNTIF(H$8:H433,"&gt;"&amp;G434)</f>
        <v>0</v>
      </c>
      <c r="S434">
        <v>427</v>
      </c>
    </row>
    <row r="435" spans="1:19" x14ac:dyDescent="0.3">
      <c r="A435">
        <v>561</v>
      </c>
      <c r="B435">
        <v>0.22553178502761925</v>
      </c>
      <c r="C435">
        <v>0.94659260841700488</v>
      </c>
      <c r="D435" s="4">
        <f>-LN(B435)/F$3</f>
        <v>0.62053924017214024</v>
      </c>
      <c r="E435" s="4">
        <f>1/F$4</f>
        <v>0.20833333333333334</v>
      </c>
      <c r="F435" s="8">
        <v>3</v>
      </c>
      <c r="G435" s="4">
        <v>132.7413137776698</v>
      </c>
      <c r="H435" s="4">
        <f>IF(G435&gt;MAX(I$8:I434),G435,MAX(I$8:I434))</f>
        <v>132.7413137776698</v>
      </c>
      <c r="I435" s="4">
        <f>+H435+E435</f>
        <v>132.94964711100315</v>
      </c>
      <c r="J435" s="4">
        <f>(H435-G435)*O435</f>
        <v>0</v>
      </c>
      <c r="K435" s="4">
        <f>(I435-H435)*O435</f>
        <v>0.20833333333334281</v>
      </c>
      <c r="L435">
        <f>_xlfn.RANK.EQ(I435,I$8:I$507,1)</f>
        <v>428</v>
      </c>
      <c r="M435">
        <f>IF(L435=A435,0,1)</f>
        <v>1</v>
      </c>
      <c r="N435">
        <f>IF(G435&lt;B$2,1,0)</f>
        <v>1</v>
      </c>
      <c r="O435">
        <f>IF(I435&lt;B$2,1,0)</f>
        <v>1</v>
      </c>
      <c r="P435">
        <v>428</v>
      </c>
      <c r="Q435" s="8">
        <f>COUNTIF(I$8:I434,"&lt;"&amp;G435)</f>
        <v>427</v>
      </c>
      <c r="R435" s="8">
        <f>COUNTIF(H$8:H434,"&gt;"&amp;G435)</f>
        <v>0</v>
      </c>
      <c r="S435">
        <v>428</v>
      </c>
    </row>
    <row r="436" spans="1:19" x14ac:dyDescent="0.3">
      <c r="A436">
        <v>562</v>
      </c>
      <c r="B436">
        <v>0.45301675466170233</v>
      </c>
      <c r="C436">
        <v>0.54039124729148225</v>
      </c>
      <c r="D436" s="4">
        <f>-LN(B436)/F$3</f>
        <v>0.32992757007287321</v>
      </c>
      <c r="E436" s="4">
        <f>1/F$4</f>
        <v>0.20833333333333334</v>
      </c>
      <c r="F436" s="8">
        <v>3</v>
      </c>
      <c r="G436" s="4">
        <v>133.07124134774267</v>
      </c>
      <c r="H436" s="4">
        <f>IF(G436&gt;MAX(I$8:I435),G436,MAX(I$8:I435))</f>
        <v>133.07124134774267</v>
      </c>
      <c r="I436" s="4">
        <f>+H436+E436</f>
        <v>133.27957468107601</v>
      </c>
      <c r="J436" s="4">
        <f>(H436-G436)*O436</f>
        <v>0</v>
      </c>
      <c r="K436" s="4">
        <f>(I436-H436)*O436</f>
        <v>0.20833333333334281</v>
      </c>
      <c r="L436">
        <f>_xlfn.RANK.EQ(I436,I$8:I$507,1)</f>
        <v>429</v>
      </c>
      <c r="M436">
        <f>IF(L436=A436,0,1)</f>
        <v>1</v>
      </c>
      <c r="N436">
        <f>IF(G436&lt;B$2,1,0)</f>
        <v>1</v>
      </c>
      <c r="O436">
        <f>IF(I436&lt;B$2,1,0)</f>
        <v>1</v>
      </c>
      <c r="P436">
        <v>429</v>
      </c>
      <c r="Q436" s="8">
        <f>COUNTIF(I$8:I435,"&lt;"&amp;G436)</f>
        <v>428</v>
      </c>
      <c r="R436" s="8">
        <f>COUNTIF(H$8:H435,"&gt;"&amp;G436)</f>
        <v>0</v>
      </c>
      <c r="S436">
        <v>429</v>
      </c>
    </row>
    <row r="437" spans="1:19" x14ac:dyDescent="0.3">
      <c r="A437">
        <v>563</v>
      </c>
      <c r="B437">
        <v>0.60875270851771601</v>
      </c>
      <c r="C437">
        <v>0.36030152287362283</v>
      </c>
      <c r="D437" s="4">
        <f>-LN(B437)/F$3</f>
        <v>0.20680964803534135</v>
      </c>
      <c r="E437" s="4">
        <f>1/F$4</f>
        <v>0.20833333333333334</v>
      </c>
      <c r="F437" s="8">
        <v>3</v>
      </c>
      <c r="G437" s="4">
        <v>133.27805099577802</v>
      </c>
      <c r="H437" s="4">
        <f>IF(G437&gt;MAX(I$8:I436),G437,MAX(I$8:I436))</f>
        <v>133.27957468107601</v>
      </c>
      <c r="I437" s="4">
        <f>+H437+E437</f>
        <v>133.48790801440936</v>
      </c>
      <c r="J437" s="4">
        <f>(H437-G437)*O437</f>
        <v>1.5236852979967352E-3</v>
      </c>
      <c r="K437" s="4">
        <f>(I437-H437)*O437</f>
        <v>0.20833333333334281</v>
      </c>
      <c r="L437">
        <f>_xlfn.RANK.EQ(I437,I$8:I$507,1)</f>
        <v>430</v>
      </c>
      <c r="M437">
        <f>IF(L437=A437,0,1)</f>
        <v>1</v>
      </c>
      <c r="N437">
        <f>IF(G437&lt;B$2,1,0)</f>
        <v>1</v>
      </c>
      <c r="O437">
        <f>IF(I437&lt;B$2,1,0)</f>
        <v>1</v>
      </c>
      <c r="P437">
        <v>430</v>
      </c>
      <c r="Q437" s="8">
        <f>COUNTIF(I$8:I436,"&lt;"&amp;G437)</f>
        <v>428</v>
      </c>
      <c r="R437" s="8">
        <f>COUNTIF(H$8:H436,"&gt;"&amp;G437)</f>
        <v>0</v>
      </c>
      <c r="S437">
        <v>430</v>
      </c>
    </row>
    <row r="438" spans="1:19" x14ac:dyDescent="0.3">
      <c r="A438">
        <v>564</v>
      </c>
      <c r="B438">
        <v>0.99975585192419203</v>
      </c>
      <c r="C438">
        <v>0.90853602710043646</v>
      </c>
      <c r="D438" s="4">
        <f>-LN(B438)/F$3</f>
        <v>1.0174078533391748E-4</v>
      </c>
      <c r="E438" s="4">
        <f>1/F$4</f>
        <v>0.20833333333333334</v>
      </c>
      <c r="F438" s="8">
        <v>3</v>
      </c>
      <c r="G438" s="4">
        <v>133.27815273656336</v>
      </c>
      <c r="H438" s="4">
        <f>IF(G438&gt;MAX(I$8:I437),G438,MAX(I$8:I437))</f>
        <v>133.48790801440936</v>
      </c>
      <c r="I438" s="4">
        <f>+H438+E438</f>
        <v>133.6962413477427</v>
      </c>
      <c r="J438" s="4">
        <f>(H438-G438)*O438</f>
        <v>0.2097552778459999</v>
      </c>
      <c r="K438" s="4">
        <f>(I438-H438)*O438</f>
        <v>0.20833333333334281</v>
      </c>
      <c r="L438">
        <f>_xlfn.RANK.EQ(I438,I$8:I$507,1)</f>
        <v>431</v>
      </c>
      <c r="M438">
        <f>IF(L438=A438,0,1)</f>
        <v>1</v>
      </c>
      <c r="N438">
        <f>IF(G438&lt;B$2,1,0)</f>
        <v>1</v>
      </c>
      <c r="O438">
        <f>IF(I438&lt;B$2,1,0)</f>
        <v>1</v>
      </c>
      <c r="P438">
        <v>431</v>
      </c>
      <c r="Q438" s="8">
        <f>COUNTIF(I$8:I437,"&lt;"&amp;G438)</f>
        <v>428</v>
      </c>
      <c r="R438" s="8">
        <f>COUNTIF(H$8:H437,"&gt;"&amp;G438)</f>
        <v>1</v>
      </c>
      <c r="S438">
        <v>431</v>
      </c>
    </row>
    <row r="439" spans="1:19" x14ac:dyDescent="0.3">
      <c r="A439">
        <v>30</v>
      </c>
      <c r="B439">
        <v>1.7456587420270394E-2</v>
      </c>
      <c r="C439">
        <v>0.99670400097659229</v>
      </c>
      <c r="D439" s="4">
        <f>-LN(B439)/B$3</f>
        <v>16.866825829064943</v>
      </c>
      <c r="E439" s="4">
        <f>1/F$4</f>
        <v>0.20833333333333334</v>
      </c>
      <c r="F439" s="8">
        <v>1</v>
      </c>
      <c r="G439" s="4">
        <v>133.59643146675225</v>
      </c>
      <c r="H439" s="4">
        <f>IF(G439&gt;MAX(I$8:I438),G439,MAX(I$8:I438))</f>
        <v>133.6962413477427</v>
      </c>
      <c r="I439" s="4">
        <f>+H439+E439</f>
        <v>133.90457468107604</v>
      </c>
      <c r="J439" s="4">
        <f>(H439-G439)*O439</f>
        <v>9.9809880990449074E-2</v>
      </c>
      <c r="K439" s="4">
        <f>(I439-H439)*O439</f>
        <v>0.20833333333334281</v>
      </c>
      <c r="L439">
        <f>_xlfn.RANK.EQ(I439,I$8:I$507,1)</f>
        <v>432</v>
      </c>
      <c r="M439">
        <f>IF(L439=A439,0,1)</f>
        <v>1</v>
      </c>
      <c r="N439">
        <f>IF(G439&lt;B$2,1,0)</f>
        <v>1</v>
      </c>
      <c r="O439">
        <f>IF(I439&lt;B$2,1,0)</f>
        <v>1</v>
      </c>
      <c r="P439">
        <v>433</v>
      </c>
      <c r="Q439" s="8">
        <f>COUNTIF(I$8:I438,"&lt;"&amp;G439)</f>
        <v>430</v>
      </c>
      <c r="R439" s="8">
        <f>COUNTIF(H$8:H438,"&gt;"&amp;G439)</f>
        <v>0</v>
      </c>
      <c r="S439">
        <v>432</v>
      </c>
    </row>
    <row r="440" spans="1:19" x14ac:dyDescent="0.3">
      <c r="A440">
        <v>565</v>
      </c>
      <c r="B440">
        <v>0.63463240455336156</v>
      </c>
      <c r="C440">
        <v>0.30405590990936004</v>
      </c>
      <c r="D440" s="4">
        <f>-LN(B440)/F$3</f>
        <v>0.1894622242409883</v>
      </c>
      <c r="E440" s="4">
        <f>1/F$4</f>
        <v>0.20833333333333334</v>
      </c>
      <c r="F440" s="8">
        <v>3</v>
      </c>
      <c r="G440" s="4">
        <v>133.46761496080435</v>
      </c>
      <c r="H440" s="4">
        <f>IF(G440&gt;MAX(I$8:I439),G440,MAX(I$8:I439))</f>
        <v>133.90457468107604</v>
      </c>
      <c r="I440" s="4">
        <f>+H440+E440</f>
        <v>134.11290801440938</v>
      </c>
      <c r="J440" s="4">
        <f>(H440-G440)*O440</f>
        <v>0.4369597202716875</v>
      </c>
      <c r="K440" s="4">
        <f>(I440-H440)*O440</f>
        <v>0.20833333333334281</v>
      </c>
      <c r="L440">
        <f>_xlfn.RANK.EQ(I440,I$8:I$507,1)</f>
        <v>433</v>
      </c>
      <c r="M440">
        <f>IF(L440=A440,0,1)</f>
        <v>1</v>
      </c>
      <c r="N440">
        <f>IF(G440&lt;B$2,1,0)</f>
        <v>1</v>
      </c>
      <c r="O440">
        <f>IF(I440&lt;B$2,1,0)</f>
        <v>1</v>
      </c>
      <c r="P440">
        <v>432</v>
      </c>
      <c r="Q440" s="8">
        <f>COUNTIF(I$8:I439,"&lt;"&amp;G440)</f>
        <v>429</v>
      </c>
      <c r="R440" s="8">
        <f>COUNTIF(H$8:H439,"&gt;"&amp;G440)</f>
        <v>2</v>
      </c>
      <c r="S440">
        <v>432</v>
      </c>
    </row>
    <row r="441" spans="1:19" x14ac:dyDescent="0.3">
      <c r="A441">
        <v>566</v>
      </c>
      <c r="B441">
        <v>0.65935239722891936</v>
      </c>
      <c r="C441">
        <v>0.30512405774101992</v>
      </c>
      <c r="D441" s="4">
        <f>-LN(B441)/F$3</f>
        <v>0.17354047582889595</v>
      </c>
      <c r="E441" s="4">
        <f>1/F$4</f>
        <v>0.20833333333333334</v>
      </c>
      <c r="F441" s="8">
        <v>3</v>
      </c>
      <c r="G441" s="4">
        <v>133.64115543663326</v>
      </c>
      <c r="H441" s="4">
        <f>IF(G441&gt;MAX(I$8:I440),G441,MAX(I$8:I440))</f>
        <v>134.11290801440938</v>
      </c>
      <c r="I441" s="4">
        <f>+H441+E441</f>
        <v>134.32124134774273</v>
      </c>
      <c r="J441" s="4">
        <f>(H441-G441)*O441</f>
        <v>0.47175257777612956</v>
      </c>
      <c r="K441" s="4">
        <f>(I441-H441)*O441</f>
        <v>0.20833333333334281</v>
      </c>
      <c r="L441">
        <f>_xlfn.RANK.EQ(I441,I$8:I$507,1)</f>
        <v>434</v>
      </c>
      <c r="M441">
        <f>IF(L441=A441,0,1)</f>
        <v>1</v>
      </c>
      <c r="N441">
        <f>IF(G441&lt;B$2,1,0)</f>
        <v>1</v>
      </c>
      <c r="O441">
        <f>IF(I441&lt;B$2,1,0)</f>
        <v>1</v>
      </c>
      <c r="P441">
        <v>434</v>
      </c>
      <c r="Q441" s="8">
        <f>COUNTIF(I$8:I440,"&lt;"&amp;G441)</f>
        <v>430</v>
      </c>
      <c r="R441" s="8">
        <f>COUNTIF(H$8:H440,"&gt;"&amp;G441)</f>
        <v>2</v>
      </c>
      <c r="S441">
        <v>434</v>
      </c>
    </row>
    <row r="442" spans="1:19" x14ac:dyDescent="0.3">
      <c r="A442">
        <v>145</v>
      </c>
      <c r="B442">
        <v>0.36072878200628683</v>
      </c>
      <c r="C442">
        <v>0.52436902981658373</v>
      </c>
      <c r="D442" s="4">
        <f>-LN(B442)/D$3</f>
        <v>1.4161512491601316</v>
      </c>
      <c r="E442" s="4">
        <f>1/F$4</f>
        <v>0.20833333333333334</v>
      </c>
      <c r="F442" s="8">
        <v>2</v>
      </c>
      <c r="G442" s="4">
        <v>133.78568853558349</v>
      </c>
      <c r="H442" s="4">
        <f>IF(G442&gt;MAX(I$8:I441),G442,MAX(I$8:I441))</f>
        <v>134.32124134774273</v>
      </c>
      <c r="I442" s="4">
        <f>+H442+E442</f>
        <v>134.52957468107607</v>
      </c>
      <c r="J442" s="4">
        <f>(H442-G442)*O442</f>
        <v>0.53555281215923856</v>
      </c>
      <c r="K442" s="4">
        <f>(I442-H442)*O442</f>
        <v>0.20833333333334281</v>
      </c>
      <c r="L442">
        <f>_xlfn.RANK.EQ(I442,I$8:I$507,1)</f>
        <v>435</v>
      </c>
      <c r="M442">
        <f>IF(L442=A442,0,1)</f>
        <v>1</v>
      </c>
      <c r="N442">
        <f>IF(G442&lt;B$2,1,0)</f>
        <v>1</v>
      </c>
      <c r="O442">
        <f>IF(I442&lt;B$2,1,0)</f>
        <v>1</v>
      </c>
      <c r="P442">
        <v>435</v>
      </c>
      <c r="Q442" s="8">
        <f>COUNTIF(I$8:I441,"&lt;"&amp;G442)</f>
        <v>431</v>
      </c>
      <c r="R442" s="8">
        <f>COUNTIF(H$8:H441,"&gt;"&amp;G442)</f>
        <v>2</v>
      </c>
      <c r="S442">
        <v>435</v>
      </c>
    </row>
    <row r="443" spans="1:19" x14ac:dyDescent="0.3">
      <c r="A443">
        <v>567</v>
      </c>
      <c r="B443">
        <v>0.23816644795068209</v>
      </c>
      <c r="C443">
        <v>0.31446272164067507</v>
      </c>
      <c r="D443" s="4">
        <f>-LN(B443)/F$3</f>
        <v>0.59782728692182585</v>
      </c>
      <c r="E443" s="4">
        <f>1/F$4</f>
        <v>0.20833333333333334</v>
      </c>
      <c r="F443" s="8">
        <v>3</v>
      </c>
      <c r="G443" s="4">
        <v>134.23898272355507</v>
      </c>
      <c r="H443" s="4">
        <f>IF(G443&gt;MAX(I$8:I442),G443,MAX(I$8:I442))</f>
        <v>134.52957468107607</v>
      </c>
      <c r="I443" s="4">
        <f>+H443+E443</f>
        <v>134.73790801440941</v>
      </c>
      <c r="J443" s="4">
        <f>(H443-G443)*O443</f>
        <v>0.29059195752100209</v>
      </c>
      <c r="K443" s="4">
        <f>(I443-H443)*O443</f>
        <v>0.20833333333334281</v>
      </c>
      <c r="L443">
        <f>_xlfn.RANK.EQ(I443,I$8:I$507,1)</f>
        <v>436</v>
      </c>
      <c r="M443">
        <f>IF(L443=A443,0,1)</f>
        <v>1</v>
      </c>
      <c r="N443">
        <f>IF(G443&lt;B$2,1,0)</f>
        <v>1</v>
      </c>
      <c r="O443">
        <f>IF(I443&lt;B$2,1,0)</f>
        <v>1</v>
      </c>
      <c r="P443">
        <v>436</v>
      </c>
      <c r="Q443" s="8">
        <f>COUNTIF(I$8:I442,"&lt;"&amp;G443)</f>
        <v>433</v>
      </c>
      <c r="R443" s="8">
        <f>COUNTIF(H$8:H442,"&gt;"&amp;G443)</f>
        <v>1</v>
      </c>
      <c r="S443">
        <v>436</v>
      </c>
    </row>
    <row r="444" spans="1:19" x14ac:dyDescent="0.3">
      <c r="A444">
        <v>146</v>
      </c>
      <c r="B444">
        <v>0.67772453993346959</v>
      </c>
      <c r="C444">
        <v>0.74053163243507192</v>
      </c>
      <c r="D444" s="4">
        <f>-LN(B444)/D$3</f>
        <v>0.54029771789045056</v>
      </c>
      <c r="E444" s="4">
        <f>1/F$4</f>
        <v>0.20833333333333334</v>
      </c>
      <c r="F444" s="8">
        <v>2</v>
      </c>
      <c r="G444" s="4">
        <v>134.32598625347393</v>
      </c>
      <c r="H444" s="4">
        <f>IF(G444&gt;MAX(I$8:I443),G444,MAX(I$8:I443))</f>
        <v>134.73790801440941</v>
      </c>
      <c r="I444" s="4">
        <f>+H444+E444</f>
        <v>134.94624134774276</v>
      </c>
      <c r="J444" s="4">
        <f>(H444-G444)*O444</f>
        <v>0.41192176093548483</v>
      </c>
      <c r="K444" s="4">
        <f>(I444-H444)*O444</f>
        <v>0.20833333333334281</v>
      </c>
      <c r="L444">
        <f>_xlfn.RANK.EQ(I444,I$8:I$507,1)</f>
        <v>437</v>
      </c>
      <c r="M444">
        <f>IF(L444=A444,0,1)</f>
        <v>1</v>
      </c>
      <c r="N444">
        <f>IF(G444&lt;B$2,1,0)</f>
        <v>1</v>
      </c>
      <c r="O444">
        <f>IF(I444&lt;B$2,1,0)</f>
        <v>1</v>
      </c>
      <c r="P444">
        <v>437</v>
      </c>
      <c r="Q444" s="8">
        <f>COUNTIF(I$8:I443,"&lt;"&amp;G444)</f>
        <v>434</v>
      </c>
      <c r="R444" s="8">
        <f>COUNTIF(H$8:H443,"&gt;"&amp;G444)</f>
        <v>1</v>
      </c>
      <c r="S444">
        <v>437</v>
      </c>
    </row>
    <row r="445" spans="1:19" x14ac:dyDescent="0.3">
      <c r="A445">
        <v>568</v>
      </c>
      <c r="B445">
        <v>0.71987060151982174</v>
      </c>
      <c r="C445">
        <v>2.1698660237434005E-2</v>
      </c>
      <c r="D445" s="4">
        <f>-LN(B445)/F$3</f>
        <v>0.13695158468124549</v>
      </c>
      <c r="E445" s="4">
        <f>1/F$4</f>
        <v>0.20833333333333334</v>
      </c>
      <c r="F445" s="8">
        <v>3</v>
      </c>
      <c r="G445" s="4">
        <v>134.37593430823631</v>
      </c>
      <c r="H445" s="4">
        <f>IF(G445&gt;MAX(I$8:I444),G445,MAX(I$8:I444))</f>
        <v>134.94624134774276</v>
      </c>
      <c r="I445" s="4">
        <f>+H445+E445</f>
        <v>135.1545746810761</v>
      </c>
      <c r="J445" s="4">
        <f>(H445-G445)*O445</f>
        <v>0.57030703950644579</v>
      </c>
      <c r="K445" s="4">
        <f>(I445-H445)*O445</f>
        <v>0.20833333333334281</v>
      </c>
      <c r="L445">
        <f>_xlfn.RANK.EQ(I445,I$8:I$507,1)</f>
        <v>438</v>
      </c>
      <c r="M445">
        <f>IF(L445=A445,0,1)</f>
        <v>1</v>
      </c>
      <c r="N445">
        <f>IF(G445&lt;B$2,1,0)</f>
        <v>1</v>
      </c>
      <c r="O445">
        <f>IF(I445&lt;B$2,1,0)</f>
        <v>1</v>
      </c>
      <c r="P445">
        <v>438</v>
      </c>
      <c r="Q445" s="8">
        <f>COUNTIF(I$8:I444,"&lt;"&amp;G445)</f>
        <v>434</v>
      </c>
      <c r="R445" s="8">
        <f>COUNTIF(H$8:H444,"&gt;"&amp;G445)</f>
        <v>2</v>
      </c>
      <c r="S445">
        <v>438</v>
      </c>
    </row>
    <row r="446" spans="1:19" x14ac:dyDescent="0.3">
      <c r="A446">
        <v>569</v>
      </c>
      <c r="B446">
        <v>0.5884273812067019</v>
      </c>
      <c r="C446">
        <v>0.87548448133793144</v>
      </c>
      <c r="D446" s="4">
        <f>-LN(B446)/F$3</f>
        <v>0.22095906513166166</v>
      </c>
      <c r="E446" s="4">
        <f>1/F$4</f>
        <v>0.20833333333333334</v>
      </c>
      <c r="F446" s="8">
        <v>3</v>
      </c>
      <c r="G446" s="4">
        <v>134.59689337336798</v>
      </c>
      <c r="H446" s="4">
        <f>IF(G446&gt;MAX(I$8:I445),G446,MAX(I$8:I445))</f>
        <v>135.1545746810761</v>
      </c>
      <c r="I446" s="4">
        <f>+H446+E446</f>
        <v>135.36290801440944</v>
      </c>
      <c r="J446" s="4">
        <f>(H446-G446)*O446</f>
        <v>0.55768130770812263</v>
      </c>
      <c r="K446" s="4">
        <f>(I446-H446)*O446</f>
        <v>0.20833333333334281</v>
      </c>
      <c r="L446">
        <f>_xlfn.RANK.EQ(I446,I$8:I$507,1)</f>
        <v>439</v>
      </c>
      <c r="M446">
        <f>IF(L446=A446,0,1)</f>
        <v>1</v>
      </c>
      <c r="N446">
        <f>IF(G446&lt;B$2,1,0)</f>
        <v>1</v>
      </c>
      <c r="O446">
        <f>IF(I446&lt;B$2,1,0)</f>
        <v>1</v>
      </c>
      <c r="P446">
        <v>439</v>
      </c>
      <c r="Q446" s="8">
        <f>COUNTIF(I$8:I445,"&lt;"&amp;G446)</f>
        <v>435</v>
      </c>
      <c r="R446" s="8">
        <f>COUNTIF(H$8:H445,"&gt;"&amp;G446)</f>
        <v>2</v>
      </c>
      <c r="S446">
        <v>439</v>
      </c>
    </row>
    <row r="447" spans="1:19" x14ac:dyDescent="0.3">
      <c r="A447">
        <v>570</v>
      </c>
      <c r="B447">
        <v>0.63710440382091738</v>
      </c>
      <c r="C447">
        <v>0.34430982390820031</v>
      </c>
      <c r="D447" s="4">
        <f>-LN(B447)/F$3</f>
        <v>0.18784239066336669</v>
      </c>
      <c r="E447" s="4">
        <f>1/F$4</f>
        <v>0.20833333333333334</v>
      </c>
      <c r="F447" s="8">
        <v>3</v>
      </c>
      <c r="G447" s="4">
        <v>134.78473576403135</v>
      </c>
      <c r="H447" s="4">
        <f>IF(G447&gt;MAX(I$8:I446),G447,MAX(I$8:I446))</f>
        <v>135.36290801440944</v>
      </c>
      <c r="I447" s="4">
        <f>+H447+E447</f>
        <v>135.57124134774278</v>
      </c>
      <c r="J447" s="4">
        <f>(H447-G447)*O447</f>
        <v>0.57817225037808839</v>
      </c>
      <c r="K447" s="4">
        <f>(I447-H447)*O447</f>
        <v>0.20833333333334281</v>
      </c>
      <c r="L447">
        <f>_xlfn.RANK.EQ(I447,I$8:I$507,1)</f>
        <v>440</v>
      </c>
      <c r="M447">
        <f>IF(L447=A447,0,1)</f>
        <v>1</v>
      </c>
      <c r="N447">
        <f>IF(G447&lt;B$2,1,0)</f>
        <v>1</v>
      </c>
      <c r="O447">
        <f>IF(I447&lt;B$2,1,0)</f>
        <v>1</v>
      </c>
      <c r="P447">
        <v>440</v>
      </c>
      <c r="Q447" s="8">
        <f>COUNTIF(I$8:I446,"&lt;"&amp;G447)</f>
        <v>436</v>
      </c>
      <c r="R447" s="8">
        <f>COUNTIF(H$8:H446,"&gt;"&amp;G447)</f>
        <v>2</v>
      </c>
      <c r="S447">
        <v>440</v>
      </c>
    </row>
    <row r="448" spans="1:19" x14ac:dyDescent="0.3">
      <c r="A448">
        <v>571</v>
      </c>
      <c r="B448">
        <v>0.24250007629627368</v>
      </c>
      <c r="C448">
        <v>0.47767571031830808</v>
      </c>
      <c r="D448" s="4">
        <f>-LN(B448)/F$3</f>
        <v>0.5903138558253499</v>
      </c>
      <c r="E448" s="4">
        <f>1/F$4</f>
        <v>0.20833333333333334</v>
      </c>
      <c r="F448" s="8">
        <v>3</v>
      </c>
      <c r="G448" s="4">
        <v>135.3750496198567</v>
      </c>
      <c r="H448" s="4">
        <f>IF(G448&gt;MAX(I$8:I447),G448,MAX(I$8:I447))</f>
        <v>135.57124134774278</v>
      </c>
      <c r="I448" s="4">
        <f>+H448+E448</f>
        <v>135.77957468107613</v>
      </c>
      <c r="J448" s="4">
        <f>(H448-G448)*O448</f>
        <v>0.19619172788608807</v>
      </c>
      <c r="K448" s="4">
        <f>(I448-H448)*O448</f>
        <v>0.20833333333334281</v>
      </c>
      <c r="L448">
        <f>_xlfn.RANK.EQ(I448,I$8:I$507,1)</f>
        <v>441</v>
      </c>
      <c r="M448">
        <f>IF(L448=A448,0,1)</f>
        <v>1</v>
      </c>
      <c r="N448">
        <f>IF(G448&lt;B$2,1,0)</f>
        <v>1</v>
      </c>
      <c r="O448">
        <f>IF(I448&lt;B$2,1,0)</f>
        <v>1</v>
      </c>
      <c r="P448">
        <v>441</v>
      </c>
      <c r="Q448" s="8">
        <f>COUNTIF(I$8:I447,"&lt;"&amp;G448)</f>
        <v>439</v>
      </c>
      <c r="R448" s="8">
        <f>COUNTIF(H$8:H447,"&gt;"&amp;G448)</f>
        <v>0</v>
      </c>
      <c r="S448">
        <v>441</v>
      </c>
    </row>
    <row r="449" spans="1:19" x14ac:dyDescent="0.3">
      <c r="A449">
        <v>572</v>
      </c>
      <c r="B449">
        <v>0.52882473220007931</v>
      </c>
      <c r="C449">
        <v>6.677449873348186E-2</v>
      </c>
      <c r="D449" s="4">
        <f>-LN(B449)/F$3</f>
        <v>0.26545759213108838</v>
      </c>
      <c r="E449" s="4">
        <f>1/F$4</f>
        <v>0.20833333333333334</v>
      </c>
      <c r="F449" s="8">
        <v>3</v>
      </c>
      <c r="G449" s="4">
        <v>135.6405072119878</v>
      </c>
      <c r="H449" s="4">
        <f>IF(G449&gt;MAX(I$8:I448),G449,MAX(I$8:I448))</f>
        <v>135.77957468107613</v>
      </c>
      <c r="I449" s="4">
        <f>+H449+E449</f>
        <v>135.98790801440947</v>
      </c>
      <c r="J449" s="4">
        <f>(H449-G449)*O449</f>
        <v>0.13906746908833156</v>
      </c>
      <c r="K449" s="4">
        <f>(I449-H449)*O449</f>
        <v>0.20833333333334281</v>
      </c>
      <c r="L449">
        <f>_xlfn.RANK.EQ(I449,I$8:I$507,1)</f>
        <v>442</v>
      </c>
      <c r="M449">
        <f>IF(L449=A449,0,1)</f>
        <v>1</v>
      </c>
      <c r="N449">
        <f>IF(G449&lt;B$2,1,0)</f>
        <v>1</v>
      </c>
      <c r="O449">
        <f>IF(I449&lt;B$2,1,0)</f>
        <v>1</v>
      </c>
      <c r="P449">
        <v>442</v>
      </c>
      <c r="Q449" s="8">
        <f>COUNTIF(I$8:I448,"&lt;"&amp;G449)</f>
        <v>440</v>
      </c>
      <c r="R449" s="8">
        <f>COUNTIF(H$8:H448,"&gt;"&amp;G449)</f>
        <v>0</v>
      </c>
      <c r="S449">
        <v>442</v>
      </c>
    </row>
    <row r="450" spans="1:19" x14ac:dyDescent="0.3">
      <c r="A450">
        <v>31</v>
      </c>
      <c r="B450">
        <v>0.59154026917325353</v>
      </c>
      <c r="C450">
        <v>0.78252510147404397</v>
      </c>
      <c r="D450" s="4">
        <f>-LN(B450)/B$3</f>
        <v>2.1876063255379536</v>
      </c>
      <c r="E450" s="4">
        <f>1/F$4</f>
        <v>0.20833333333333334</v>
      </c>
      <c r="F450" s="8">
        <v>1</v>
      </c>
      <c r="G450" s="4">
        <v>135.78403779229021</v>
      </c>
      <c r="H450" s="4">
        <f>IF(G450&gt;MAX(I$8:I449),G450,MAX(I$8:I449))</f>
        <v>135.98790801440947</v>
      </c>
      <c r="I450" s="4">
        <f>+H450+E450</f>
        <v>136.19624134774281</v>
      </c>
      <c r="J450" s="4">
        <f>(H450-G450)*O450</f>
        <v>0.20387022211926364</v>
      </c>
      <c r="K450" s="4">
        <f>(I450-H450)*O450</f>
        <v>0.20833333333334281</v>
      </c>
      <c r="L450">
        <f>_xlfn.RANK.EQ(I450,I$8:I$507,1)</f>
        <v>443</v>
      </c>
      <c r="M450">
        <f>IF(L450=A450,0,1)</f>
        <v>1</v>
      </c>
      <c r="N450">
        <f>IF(G450&lt;B$2,1,0)</f>
        <v>1</v>
      </c>
      <c r="O450">
        <f>IF(I450&lt;B$2,1,0)</f>
        <v>1</v>
      </c>
      <c r="P450">
        <v>444</v>
      </c>
      <c r="Q450" s="8">
        <f>COUNTIF(I$8:I449,"&lt;"&amp;G450)</f>
        <v>441</v>
      </c>
      <c r="R450" s="8">
        <f>COUNTIF(H$8:H449,"&gt;"&amp;G450)</f>
        <v>0</v>
      </c>
      <c r="S450">
        <v>443</v>
      </c>
    </row>
    <row r="451" spans="1:19" x14ac:dyDescent="0.3">
      <c r="A451">
        <v>573</v>
      </c>
      <c r="B451">
        <v>0.79140598773155924</v>
      </c>
      <c r="C451">
        <v>5.0660725730155339E-3</v>
      </c>
      <c r="D451" s="4">
        <f>-LN(B451)/F$3</f>
        <v>9.7476743358540646E-2</v>
      </c>
      <c r="E451" s="4">
        <f>1/F$4</f>
        <v>0.20833333333333334</v>
      </c>
      <c r="F451" s="8">
        <v>3</v>
      </c>
      <c r="G451" s="4">
        <v>135.73798395534632</v>
      </c>
      <c r="H451" s="4">
        <f>IF(G451&gt;MAX(I$8:I450),G451,MAX(I$8:I450))</f>
        <v>136.19624134774281</v>
      </c>
      <c r="I451" s="4">
        <f>+H451+E451</f>
        <v>136.40457468107616</v>
      </c>
      <c r="J451" s="4">
        <f>(H451-G451)*O451</f>
        <v>0.4582573923964901</v>
      </c>
      <c r="K451" s="4">
        <f>(I451-H451)*O451</f>
        <v>0.20833333333334281</v>
      </c>
      <c r="L451">
        <f>_xlfn.RANK.EQ(I451,I$8:I$507,1)</f>
        <v>444</v>
      </c>
      <c r="M451">
        <f>IF(L451=A451,0,1)</f>
        <v>1</v>
      </c>
      <c r="N451">
        <f>IF(G451&lt;B$2,1,0)</f>
        <v>1</v>
      </c>
      <c r="O451">
        <f>IF(I451&lt;B$2,1,0)</f>
        <v>1</v>
      </c>
      <c r="P451">
        <v>443</v>
      </c>
      <c r="Q451" s="8">
        <f>COUNTIF(I$8:I450,"&lt;"&amp;G451)</f>
        <v>440</v>
      </c>
      <c r="R451" s="8">
        <f>COUNTIF(H$8:H450,"&gt;"&amp;G451)</f>
        <v>2</v>
      </c>
      <c r="S451">
        <v>443</v>
      </c>
    </row>
    <row r="452" spans="1:19" x14ac:dyDescent="0.3">
      <c r="A452">
        <v>574</v>
      </c>
      <c r="B452">
        <v>0.85158848841822565</v>
      </c>
      <c r="C452">
        <v>0.55348368785668511</v>
      </c>
      <c r="D452" s="4">
        <f>-LN(B452)/F$3</f>
        <v>6.6938276519449058E-2</v>
      </c>
      <c r="E452" s="4">
        <f>1/F$4</f>
        <v>0.20833333333333334</v>
      </c>
      <c r="F452" s="8">
        <v>3</v>
      </c>
      <c r="G452" s="4">
        <v>135.80492223186576</v>
      </c>
      <c r="H452" s="4">
        <f>IF(G452&gt;MAX(I$8:I451),G452,MAX(I$8:I451))</f>
        <v>136.40457468107616</v>
      </c>
      <c r="I452" s="4">
        <f>+H452+E452</f>
        <v>136.6129080144095</v>
      </c>
      <c r="J452" s="4">
        <f>(H452-G452)*O452</f>
        <v>0.59965244921039584</v>
      </c>
      <c r="K452" s="4">
        <f>(I452-H452)*O452</f>
        <v>0.20833333333334281</v>
      </c>
      <c r="L452">
        <f>_xlfn.RANK.EQ(I452,I$8:I$507,1)</f>
        <v>445</v>
      </c>
      <c r="M452">
        <f>IF(L452=A452,0,1)</f>
        <v>1</v>
      </c>
      <c r="N452">
        <f>IF(G452&lt;B$2,1,0)</f>
        <v>1</v>
      </c>
      <c r="O452">
        <f>IF(I452&lt;B$2,1,0)</f>
        <v>1</v>
      </c>
      <c r="P452">
        <v>445</v>
      </c>
      <c r="Q452" s="8">
        <f>COUNTIF(I$8:I451,"&lt;"&amp;G452)</f>
        <v>441</v>
      </c>
      <c r="R452" s="8">
        <f>COUNTIF(H$8:H451,"&gt;"&amp;G452)</f>
        <v>2</v>
      </c>
      <c r="S452">
        <v>445</v>
      </c>
    </row>
    <row r="453" spans="1:19" x14ac:dyDescent="0.3">
      <c r="A453">
        <v>575</v>
      </c>
      <c r="B453">
        <v>0.99011200292977686</v>
      </c>
      <c r="C453">
        <v>0.87865840632343517</v>
      </c>
      <c r="D453" s="4">
        <f>-LN(B453)/F$3</f>
        <v>4.1405033250828047E-3</v>
      </c>
      <c r="E453" s="4">
        <f>1/F$4</f>
        <v>0.20833333333333334</v>
      </c>
      <c r="F453" s="8">
        <v>3</v>
      </c>
      <c r="G453" s="4">
        <v>135.80906273519085</v>
      </c>
      <c r="H453" s="4">
        <f>IF(G453&gt;MAX(I$8:I452),G453,MAX(I$8:I452))</f>
        <v>136.6129080144095</v>
      </c>
      <c r="I453" s="4">
        <f>+H453+E453</f>
        <v>136.82124134774284</v>
      </c>
      <c r="J453" s="4">
        <f>(H453-G453)*O453</f>
        <v>0.80384527921864901</v>
      </c>
      <c r="K453" s="4">
        <f>(I453-H453)*O453</f>
        <v>0.20833333333334281</v>
      </c>
      <c r="L453">
        <f>_xlfn.RANK.EQ(I453,I$8:I$507,1)</f>
        <v>446</v>
      </c>
      <c r="M453">
        <f>IF(L453=A453,0,1)</f>
        <v>1</v>
      </c>
      <c r="N453">
        <f>IF(G453&lt;B$2,1,0)</f>
        <v>1</v>
      </c>
      <c r="O453">
        <f>IF(I453&lt;B$2,1,0)</f>
        <v>1</v>
      </c>
      <c r="P453">
        <v>446</v>
      </c>
      <c r="Q453" s="8">
        <f>COUNTIF(I$8:I452,"&lt;"&amp;G453)</f>
        <v>441</v>
      </c>
      <c r="R453" s="8">
        <f>COUNTIF(H$8:H452,"&gt;"&amp;G453)</f>
        <v>3</v>
      </c>
      <c r="S453">
        <v>446</v>
      </c>
    </row>
    <row r="454" spans="1:19" x14ac:dyDescent="0.3">
      <c r="A454">
        <v>576</v>
      </c>
      <c r="B454">
        <v>0.52912991729483927</v>
      </c>
      <c r="C454">
        <v>0.31183812982573933</v>
      </c>
      <c r="D454" s="4">
        <f>-LN(B454)/F$3</f>
        <v>0.26521720288616596</v>
      </c>
      <c r="E454" s="4">
        <f>1/F$4</f>
        <v>0.20833333333333334</v>
      </c>
      <c r="F454" s="8">
        <v>3</v>
      </c>
      <c r="G454" s="4">
        <v>136.07427993807701</v>
      </c>
      <c r="H454" s="4">
        <f>IF(G454&gt;MAX(I$8:I453),G454,MAX(I$8:I453))</f>
        <v>136.82124134774284</v>
      </c>
      <c r="I454" s="4">
        <f>+H454+E454</f>
        <v>137.02957468107618</v>
      </c>
      <c r="J454" s="4">
        <f>(H454-G454)*O454</f>
        <v>0.74696140966582902</v>
      </c>
      <c r="K454" s="4">
        <f>(I454-H454)*O454</f>
        <v>0.20833333333334281</v>
      </c>
      <c r="L454">
        <f>_xlfn.RANK.EQ(I454,I$8:I$507,1)</f>
        <v>447</v>
      </c>
      <c r="M454">
        <f>IF(L454=A454,0,1)</f>
        <v>1</v>
      </c>
      <c r="N454">
        <f>IF(G454&lt;B$2,1,0)</f>
        <v>1</v>
      </c>
      <c r="O454">
        <f>IF(I454&lt;B$2,1,0)</f>
        <v>1</v>
      </c>
      <c r="P454">
        <v>447</v>
      </c>
      <c r="Q454" s="8">
        <f>COUNTIF(I$8:I453,"&lt;"&amp;G454)</f>
        <v>442</v>
      </c>
      <c r="R454" s="8">
        <f>COUNTIF(H$8:H453,"&gt;"&amp;G454)</f>
        <v>3</v>
      </c>
      <c r="S454">
        <v>447</v>
      </c>
    </row>
    <row r="455" spans="1:19" x14ac:dyDescent="0.3">
      <c r="A455">
        <v>577</v>
      </c>
      <c r="B455">
        <v>0.81344035157322914</v>
      </c>
      <c r="C455">
        <v>0.32673116245002592</v>
      </c>
      <c r="D455" s="4">
        <f>-LN(B455)/F$3</f>
        <v>8.6034449256546505E-2</v>
      </c>
      <c r="E455" s="4">
        <f>1/F$4</f>
        <v>0.20833333333333334</v>
      </c>
      <c r="F455" s="8">
        <v>3</v>
      </c>
      <c r="G455" s="4">
        <v>136.16031438733356</v>
      </c>
      <c r="H455" s="4">
        <f>IF(G455&gt;MAX(I$8:I454),G455,MAX(I$8:I454))</f>
        <v>137.02957468107618</v>
      </c>
      <c r="I455" s="4">
        <f>+H455+E455</f>
        <v>137.23790801440953</v>
      </c>
      <c r="J455" s="4">
        <f>(H455-G455)*O455</f>
        <v>0.86926029374262725</v>
      </c>
      <c r="K455" s="4">
        <f>(I455-H455)*O455</f>
        <v>0.20833333333334281</v>
      </c>
      <c r="L455">
        <f>_xlfn.RANK.EQ(I455,I$8:I$507,1)</f>
        <v>448</v>
      </c>
      <c r="M455">
        <f>IF(L455=A455,0,1)</f>
        <v>1</v>
      </c>
      <c r="N455">
        <f>IF(G455&lt;B$2,1,0)</f>
        <v>1</v>
      </c>
      <c r="O455">
        <f>IF(I455&lt;B$2,1,0)</f>
        <v>1</v>
      </c>
      <c r="P455">
        <v>448</v>
      </c>
      <c r="Q455" s="8">
        <f>COUNTIF(I$8:I454,"&lt;"&amp;G455)</f>
        <v>442</v>
      </c>
      <c r="R455" s="8">
        <f>COUNTIF(H$8:H454,"&gt;"&amp;G455)</f>
        <v>4</v>
      </c>
      <c r="S455">
        <v>448</v>
      </c>
    </row>
    <row r="456" spans="1:19" x14ac:dyDescent="0.3">
      <c r="A456">
        <v>32</v>
      </c>
      <c r="B456">
        <v>0.72417371135593733</v>
      </c>
      <c r="C456">
        <v>0.75908688619647813</v>
      </c>
      <c r="D456" s="4">
        <f>-LN(B456)/B$3</f>
        <v>1.3446832606817767</v>
      </c>
      <c r="E456" s="4">
        <f>1/F$4</f>
        <v>0.20833333333333334</v>
      </c>
      <c r="F456" s="8">
        <v>1</v>
      </c>
      <c r="G456" s="4">
        <v>137.128721052972</v>
      </c>
      <c r="H456" s="4">
        <f>IF(G456&gt;MAX(I$8:I455),G456,MAX(I$8:I455))</f>
        <v>137.23790801440953</v>
      </c>
      <c r="I456" s="4">
        <f>+H456+E456</f>
        <v>137.44624134774287</v>
      </c>
      <c r="J456" s="4">
        <f>(H456-G456)*O456</f>
        <v>0.10918696143752982</v>
      </c>
      <c r="K456" s="4">
        <f>(I456-H456)*O456</f>
        <v>0.20833333333334281</v>
      </c>
      <c r="L456">
        <f>_xlfn.RANK.EQ(I456,I$8:I$507,1)</f>
        <v>449</v>
      </c>
      <c r="M456">
        <f>IF(L456=A456,0,1)</f>
        <v>1</v>
      </c>
      <c r="N456">
        <f>IF(G456&lt;B$2,1,0)</f>
        <v>1</v>
      </c>
      <c r="O456">
        <f>IF(I456&lt;B$2,1,0)</f>
        <v>1</v>
      </c>
      <c r="P456">
        <v>452</v>
      </c>
      <c r="Q456" s="8">
        <f>COUNTIF(I$8:I455,"&lt;"&amp;G456)</f>
        <v>447</v>
      </c>
      <c r="R456" s="8">
        <f>COUNTIF(H$8:H455,"&gt;"&amp;G456)</f>
        <v>0</v>
      </c>
      <c r="S456">
        <v>449</v>
      </c>
    </row>
    <row r="457" spans="1:19" x14ac:dyDescent="0.3">
      <c r="A457">
        <v>578</v>
      </c>
      <c r="B457">
        <v>0.4609210486159856</v>
      </c>
      <c r="C457">
        <v>0.21695608386486404</v>
      </c>
      <c r="D457" s="4">
        <f>-LN(B457)/F$3</f>
        <v>0.32272021324543426</v>
      </c>
      <c r="E457" s="4">
        <f>1/F$4</f>
        <v>0.20833333333333334</v>
      </c>
      <c r="F457" s="8">
        <v>3</v>
      </c>
      <c r="G457" s="4">
        <v>136.483034600579</v>
      </c>
      <c r="H457" s="4">
        <f>IF(G457&gt;MAX(I$8:I456),G457,MAX(I$8:I456))</f>
        <v>137.44624134774287</v>
      </c>
      <c r="I457" s="4">
        <f>+H457+E457</f>
        <v>137.65457468107621</v>
      </c>
      <c r="J457" s="4">
        <f>(H457-G457)*O457</f>
        <v>0.96320674716386634</v>
      </c>
      <c r="K457" s="4">
        <f>(I457-H457)*O457</f>
        <v>0.20833333333334281</v>
      </c>
      <c r="L457">
        <f>_xlfn.RANK.EQ(I457,I$8:I$507,1)</f>
        <v>450</v>
      </c>
      <c r="M457">
        <f>IF(L457=A457,0,1)</f>
        <v>1</v>
      </c>
      <c r="N457">
        <f>IF(G457&lt;B$2,1,0)</f>
        <v>1</v>
      </c>
      <c r="O457">
        <f>IF(I457&lt;B$2,1,0)</f>
        <v>1</v>
      </c>
      <c r="P457">
        <v>449</v>
      </c>
      <c r="Q457" s="8">
        <f>COUNTIF(I$8:I456,"&lt;"&amp;G457)</f>
        <v>444</v>
      </c>
      <c r="R457" s="8">
        <f>COUNTIF(H$8:H456,"&gt;"&amp;G457)</f>
        <v>4</v>
      </c>
      <c r="S457">
        <v>449</v>
      </c>
    </row>
    <row r="458" spans="1:19" x14ac:dyDescent="0.3">
      <c r="A458">
        <v>579</v>
      </c>
      <c r="B458">
        <v>0.90340891750846886</v>
      </c>
      <c r="C458">
        <v>0.60621967223120821</v>
      </c>
      <c r="D458" s="4">
        <f>-LN(B458)/F$3</f>
        <v>4.2324993649270781E-2</v>
      </c>
      <c r="E458" s="4">
        <f>1/F$4</f>
        <v>0.20833333333333334</v>
      </c>
      <c r="F458" s="8">
        <v>3</v>
      </c>
      <c r="G458" s="4">
        <v>136.52535959422826</v>
      </c>
      <c r="H458" s="4">
        <f>IF(G458&gt;MAX(I$8:I457),G458,MAX(I$8:I457))</f>
        <v>137.65457468107621</v>
      </c>
      <c r="I458" s="4">
        <f>+H458+E458</f>
        <v>137.86290801440956</v>
      </c>
      <c r="J458" s="4">
        <f>(H458-G458)*O458</f>
        <v>1.1292150868479496</v>
      </c>
      <c r="K458" s="4">
        <f>(I458-H458)*O458</f>
        <v>0.20833333333334281</v>
      </c>
      <c r="L458">
        <f>_xlfn.RANK.EQ(I458,I$8:I$507,1)</f>
        <v>451</v>
      </c>
      <c r="M458">
        <f>IF(L458=A458,0,1)</f>
        <v>1</v>
      </c>
      <c r="N458">
        <f>IF(G458&lt;B$2,1,0)</f>
        <v>1</v>
      </c>
      <c r="O458">
        <f>IF(I458&lt;B$2,1,0)</f>
        <v>1</v>
      </c>
      <c r="P458">
        <v>450</v>
      </c>
      <c r="Q458" s="8">
        <f>COUNTIF(I$8:I457,"&lt;"&amp;G458)</f>
        <v>444</v>
      </c>
      <c r="R458" s="8">
        <f>COUNTIF(H$8:H457,"&gt;"&amp;G458)</f>
        <v>5</v>
      </c>
      <c r="S458">
        <v>450</v>
      </c>
    </row>
    <row r="459" spans="1:19" x14ac:dyDescent="0.3">
      <c r="A459">
        <v>580</v>
      </c>
      <c r="B459">
        <v>0.26233710745567185</v>
      </c>
      <c r="C459">
        <v>0.16440321054719687</v>
      </c>
      <c r="D459" s="4">
        <f>-LN(B459)/F$3</f>
        <v>0.55755205524707629</v>
      </c>
      <c r="E459" s="4">
        <f>1/F$4</f>
        <v>0.20833333333333334</v>
      </c>
      <c r="F459" s="8">
        <v>3</v>
      </c>
      <c r="G459" s="4">
        <v>137.08291164947534</v>
      </c>
      <c r="H459" s="4">
        <f>IF(G459&gt;MAX(I$8:I458),G459,MAX(I$8:I458))</f>
        <v>137.86290801440956</v>
      </c>
      <c r="I459" s="4">
        <f>+H459+E459</f>
        <v>138.0712413477429</v>
      </c>
      <c r="J459" s="4">
        <f>(H459-G459)*O459</f>
        <v>0.77999636493422031</v>
      </c>
      <c r="K459" s="4">
        <f>(I459-H459)*O459</f>
        <v>0.20833333333334281</v>
      </c>
      <c r="L459">
        <f>_xlfn.RANK.EQ(I459,I$8:I$507,1)</f>
        <v>452</v>
      </c>
      <c r="M459">
        <f>IF(L459=A459,0,1)</f>
        <v>1</v>
      </c>
      <c r="N459">
        <f>IF(G459&lt;B$2,1,0)</f>
        <v>1</v>
      </c>
      <c r="O459">
        <f>IF(I459&lt;B$2,1,0)</f>
        <v>1</v>
      </c>
      <c r="P459">
        <v>451</v>
      </c>
      <c r="Q459" s="8">
        <f>COUNTIF(I$8:I458,"&lt;"&amp;G459)</f>
        <v>447</v>
      </c>
      <c r="R459" s="8">
        <f>COUNTIF(H$8:H458,"&gt;"&amp;G459)</f>
        <v>3</v>
      </c>
      <c r="S459">
        <v>451</v>
      </c>
    </row>
    <row r="460" spans="1:19" x14ac:dyDescent="0.3">
      <c r="A460">
        <v>147</v>
      </c>
      <c r="B460">
        <v>9.1067232276375629E-2</v>
      </c>
      <c r="C460">
        <v>0.56895657216101569</v>
      </c>
      <c r="D460" s="4">
        <f>-LN(B460)/D$3</f>
        <v>3.3279961514329619</v>
      </c>
      <c r="E460" s="4">
        <f>1/F$4</f>
        <v>0.20833333333333334</v>
      </c>
      <c r="F460" s="8">
        <v>2</v>
      </c>
      <c r="G460" s="4">
        <v>137.65398240490688</v>
      </c>
      <c r="H460" s="4">
        <f>IF(G460&gt;MAX(I$8:I459),G460,MAX(I$8:I459))</f>
        <v>138.0712413477429</v>
      </c>
      <c r="I460" s="4">
        <f>+H460+E460</f>
        <v>138.27957468107624</v>
      </c>
      <c r="J460" s="4">
        <f>(H460-G460)*O460</f>
        <v>0.41725894283601406</v>
      </c>
      <c r="K460" s="4">
        <f>(I460-H460)*O460</f>
        <v>0.20833333333334281</v>
      </c>
      <c r="L460">
        <f>_xlfn.RANK.EQ(I460,I$8:I$507,1)</f>
        <v>453</v>
      </c>
      <c r="M460">
        <f>IF(L460=A460,0,1)</f>
        <v>1</v>
      </c>
      <c r="N460">
        <f>IF(G460&lt;B$2,1,0)</f>
        <v>1</v>
      </c>
      <c r="O460">
        <f>IF(I460&lt;B$2,1,0)</f>
        <v>1</v>
      </c>
      <c r="P460">
        <v>453</v>
      </c>
      <c r="Q460" s="8">
        <f>COUNTIF(I$8:I459,"&lt;"&amp;G460)</f>
        <v>449</v>
      </c>
      <c r="R460" s="8">
        <f>COUNTIF(H$8:H459,"&gt;"&amp;G460)</f>
        <v>2</v>
      </c>
      <c r="S460">
        <v>453</v>
      </c>
    </row>
    <row r="461" spans="1:19" x14ac:dyDescent="0.3">
      <c r="A461">
        <v>148</v>
      </c>
      <c r="B461">
        <v>0.94308297982726519</v>
      </c>
      <c r="C461">
        <v>2.740562150944548E-2</v>
      </c>
      <c r="D461" s="4">
        <f>-LN(B461)/D$3</f>
        <v>8.1390284229195059E-2</v>
      </c>
      <c r="E461" s="4">
        <f>1/F$4</f>
        <v>0.20833333333333334</v>
      </c>
      <c r="F461" s="8">
        <v>2</v>
      </c>
      <c r="G461" s="4">
        <v>137.73537268913609</v>
      </c>
      <c r="H461" s="4">
        <f>IF(G461&gt;MAX(I$8:I460),G461,MAX(I$8:I460))</f>
        <v>138.27957468107624</v>
      </c>
      <c r="I461" s="4">
        <f>+H461+E461</f>
        <v>138.48790801440958</v>
      </c>
      <c r="J461" s="4">
        <f>(H461-G461)*O461</f>
        <v>0.54420199194015595</v>
      </c>
      <c r="K461" s="4">
        <f>(I461-H461)*O461</f>
        <v>0.20833333333334281</v>
      </c>
      <c r="L461">
        <f>_xlfn.RANK.EQ(I461,I$8:I$507,1)</f>
        <v>454</v>
      </c>
      <c r="M461">
        <f>IF(L461=A461,0,1)</f>
        <v>1</v>
      </c>
      <c r="N461">
        <f>IF(G461&lt;B$2,1,0)</f>
        <v>1</v>
      </c>
      <c r="O461">
        <f>IF(I461&lt;B$2,1,0)</f>
        <v>1</v>
      </c>
      <c r="P461">
        <v>454</v>
      </c>
      <c r="Q461" s="8">
        <f>COUNTIF(I$8:I460,"&lt;"&amp;G461)</f>
        <v>450</v>
      </c>
      <c r="R461" s="8">
        <f>COUNTIF(H$8:H460,"&gt;"&amp;G461)</f>
        <v>2</v>
      </c>
      <c r="S461">
        <v>454</v>
      </c>
    </row>
    <row r="462" spans="1:19" x14ac:dyDescent="0.3">
      <c r="A462">
        <v>581</v>
      </c>
      <c r="B462">
        <v>0.10251167332987457</v>
      </c>
      <c r="C462">
        <v>9.4729453413495285E-2</v>
      </c>
      <c r="D462" s="4">
        <f>-LN(B462)/F$3</f>
        <v>0.94907441697628792</v>
      </c>
      <c r="E462" s="4">
        <f>1/F$4</f>
        <v>0.20833333333333334</v>
      </c>
      <c r="F462" s="8">
        <v>3</v>
      </c>
      <c r="G462" s="4">
        <v>138.03198606645162</v>
      </c>
      <c r="H462" s="4">
        <f>IF(G462&gt;MAX(I$8:I461),G462,MAX(I$8:I461))</f>
        <v>138.48790801440958</v>
      </c>
      <c r="I462" s="4">
        <f>+H462+E462</f>
        <v>138.69624134774293</v>
      </c>
      <c r="J462" s="4">
        <f>(H462-G462)*O462</f>
        <v>0.45592194795796104</v>
      </c>
      <c r="K462" s="4">
        <f>(I462-H462)*O462</f>
        <v>0.20833333333334281</v>
      </c>
      <c r="L462">
        <f>_xlfn.RANK.EQ(I462,I$8:I$507,1)</f>
        <v>455</v>
      </c>
      <c r="M462">
        <f>IF(L462=A462,0,1)</f>
        <v>1</v>
      </c>
      <c r="N462">
        <f>IF(G462&lt;B$2,1,0)</f>
        <v>1</v>
      </c>
      <c r="O462">
        <f>IF(I462&lt;B$2,1,0)</f>
        <v>1</v>
      </c>
      <c r="P462">
        <v>455</v>
      </c>
      <c r="Q462" s="8">
        <f>COUNTIF(I$8:I461,"&lt;"&amp;G462)</f>
        <v>451</v>
      </c>
      <c r="R462" s="8">
        <f>COUNTIF(H$8:H461,"&gt;"&amp;G462)</f>
        <v>2</v>
      </c>
      <c r="S462">
        <v>455</v>
      </c>
    </row>
    <row r="463" spans="1:19" x14ac:dyDescent="0.3">
      <c r="A463">
        <v>582</v>
      </c>
      <c r="B463">
        <v>0.40275276955473494</v>
      </c>
      <c r="C463">
        <v>0.64082766197698904</v>
      </c>
      <c r="D463" s="4">
        <f>-LN(B463)/F$3</f>
        <v>0.3789301584743977</v>
      </c>
      <c r="E463" s="4">
        <f>1/F$4</f>
        <v>0.20833333333333334</v>
      </c>
      <c r="F463" s="8">
        <v>3</v>
      </c>
      <c r="G463" s="4">
        <v>138.41091622492601</v>
      </c>
      <c r="H463" s="4">
        <f>IF(G463&gt;MAX(I$8:I462),G463,MAX(I$8:I462))</f>
        <v>138.69624134774293</v>
      </c>
      <c r="I463" s="4">
        <f>+H463+E463</f>
        <v>138.90457468107627</v>
      </c>
      <c r="J463" s="4">
        <f>(H463-G463)*O463</f>
        <v>0.28532512281691425</v>
      </c>
      <c r="K463" s="4">
        <f>(I463-H463)*O463</f>
        <v>0.20833333333334281</v>
      </c>
      <c r="L463">
        <f>_xlfn.RANK.EQ(I463,I$8:I$507,1)</f>
        <v>456</v>
      </c>
      <c r="M463">
        <f>IF(L463=A463,0,1)</f>
        <v>1</v>
      </c>
      <c r="N463">
        <f>IF(G463&lt;B$2,1,0)</f>
        <v>1</v>
      </c>
      <c r="O463">
        <f>IF(I463&lt;B$2,1,0)</f>
        <v>1</v>
      </c>
      <c r="P463">
        <v>456</v>
      </c>
      <c r="Q463" s="8">
        <f>COUNTIF(I$8:I462,"&lt;"&amp;G463)</f>
        <v>453</v>
      </c>
      <c r="R463" s="8">
        <f>COUNTIF(H$8:H462,"&gt;"&amp;G463)</f>
        <v>1</v>
      </c>
      <c r="S463">
        <v>456</v>
      </c>
    </row>
    <row r="464" spans="1:19" x14ac:dyDescent="0.3">
      <c r="A464">
        <v>583</v>
      </c>
      <c r="B464">
        <v>0.82448805200354014</v>
      </c>
      <c r="C464">
        <v>3.5767693105868713E-2</v>
      </c>
      <c r="D464" s="4">
        <f>-LN(B464)/F$3</f>
        <v>8.0413595120825118E-2</v>
      </c>
      <c r="E464" s="4">
        <f>1/F$4</f>
        <v>0.20833333333333334</v>
      </c>
      <c r="F464" s="8">
        <v>3</v>
      </c>
      <c r="G464" s="4">
        <v>138.49132982004684</v>
      </c>
      <c r="H464" s="4">
        <f>IF(G464&gt;MAX(I$8:I463),G464,MAX(I$8:I463))</f>
        <v>138.90457468107627</v>
      </c>
      <c r="I464" s="4">
        <f>+H464+E464</f>
        <v>139.11290801440961</v>
      </c>
      <c r="J464" s="4">
        <f>(H464-G464)*O464</f>
        <v>0.41324486102942615</v>
      </c>
      <c r="K464" s="4">
        <f>(I464-H464)*O464</f>
        <v>0.20833333333334281</v>
      </c>
      <c r="L464">
        <f>_xlfn.RANK.EQ(I464,I$8:I$507,1)</f>
        <v>457</v>
      </c>
      <c r="M464">
        <f>IF(L464=A464,0,1)</f>
        <v>1</v>
      </c>
      <c r="N464">
        <f>IF(G464&lt;B$2,1,0)</f>
        <v>1</v>
      </c>
      <c r="O464">
        <f>IF(I464&lt;B$2,1,0)</f>
        <v>1</v>
      </c>
      <c r="P464">
        <v>457</v>
      </c>
      <c r="Q464" s="8">
        <f>COUNTIF(I$8:I463,"&lt;"&amp;G464)</f>
        <v>454</v>
      </c>
      <c r="R464" s="8">
        <f>COUNTIF(H$8:H463,"&gt;"&amp;G464)</f>
        <v>1</v>
      </c>
      <c r="S464">
        <v>457</v>
      </c>
    </row>
    <row r="465" spans="1:19" x14ac:dyDescent="0.3">
      <c r="A465">
        <v>584</v>
      </c>
      <c r="B465">
        <v>0.73802911465804011</v>
      </c>
      <c r="C465">
        <v>0.11807611316263314</v>
      </c>
      <c r="D465" s="4">
        <f>-LN(B465)/F$3</f>
        <v>0.12657166850153054</v>
      </c>
      <c r="E465" s="4">
        <f>1/F$4</f>
        <v>0.20833333333333334</v>
      </c>
      <c r="F465" s="8">
        <v>3</v>
      </c>
      <c r="G465" s="4">
        <v>138.61790148854837</v>
      </c>
      <c r="H465" s="4">
        <f>IF(G465&gt;MAX(I$8:I464),G465,MAX(I$8:I464))</f>
        <v>139.11290801440961</v>
      </c>
      <c r="I465" s="4">
        <f>+H465+E465</f>
        <v>139.32124134774295</v>
      </c>
      <c r="J465" s="4">
        <f>(H465-G465)*O465</f>
        <v>0.49500652586124261</v>
      </c>
      <c r="K465" s="4">
        <f>(I465-H465)*O465</f>
        <v>0.20833333333334281</v>
      </c>
      <c r="L465">
        <f>_xlfn.RANK.EQ(I465,I$8:I$507,1)</f>
        <v>458</v>
      </c>
      <c r="M465">
        <f>IF(L465=A465,0,1)</f>
        <v>1</v>
      </c>
      <c r="N465">
        <f>IF(G465&lt;B$2,1,0)</f>
        <v>1</v>
      </c>
      <c r="O465">
        <f>IF(I465&lt;B$2,1,0)</f>
        <v>1</v>
      </c>
      <c r="P465">
        <v>458</v>
      </c>
      <c r="Q465" s="8">
        <f>COUNTIF(I$8:I464,"&lt;"&amp;G465)</f>
        <v>454</v>
      </c>
      <c r="R465" s="8">
        <f>COUNTIF(H$8:H464,"&gt;"&amp;G465)</f>
        <v>2</v>
      </c>
      <c r="S465">
        <v>458</v>
      </c>
    </row>
    <row r="466" spans="1:19" x14ac:dyDescent="0.3">
      <c r="A466">
        <v>585</v>
      </c>
      <c r="B466">
        <v>0.52314828943754388</v>
      </c>
      <c r="C466">
        <v>0.46949674977874079</v>
      </c>
      <c r="D466" s="4">
        <f>-LN(B466)/F$3</f>
        <v>0.26995429954023159</v>
      </c>
      <c r="E466" s="4">
        <f>1/F$4</f>
        <v>0.20833333333333334</v>
      </c>
      <c r="F466" s="8">
        <v>3</v>
      </c>
      <c r="G466" s="4">
        <v>138.88785578808861</v>
      </c>
      <c r="H466" s="4">
        <f>IF(G466&gt;MAX(I$8:I465),G466,MAX(I$8:I465))</f>
        <v>139.32124134774295</v>
      </c>
      <c r="I466" s="4">
        <f>+H466+E466</f>
        <v>139.5295746810763</v>
      </c>
      <c r="J466" s="4">
        <f>(H466-G466)*O466</f>
        <v>0.43338555965434011</v>
      </c>
      <c r="K466" s="4">
        <f>(I466-H466)*O466</f>
        <v>0.20833333333334281</v>
      </c>
      <c r="L466">
        <f>_xlfn.RANK.EQ(I466,I$8:I$507,1)</f>
        <v>459</v>
      </c>
      <c r="M466">
        <f>IF(L466=A466,0,1)</f>
        <v>1</v>
      </c>
      <c r="N466">
        <f>IF(G466&lt;B$2,1,0)</f>
        <v>1</v>
      </c>
      <c r="O466">
        <f>IF(I466&lt;B$2,1,0)</f>
        <v>1</v>
      </c>
      <c r="P466">
        <v>459</v>
      </c>
      <c r="Q466" s="8">
        <f>COUNTIF(I$8:I465,"&lt;"&amp;G466)</f>
        <v>455</v>
      </c>
      <c r="R466" s="8">
        <f>COUNTIF(H$8:H465,"&gt;"&amp;G466)</f>
        <v>2</v>
      </c>
      <c r="S466">
        <v>459</v>
      </c>
    </row>
    <row r="467" spans="1:19" x14ac:dyDescent="0.3">
      <c r="A467">
        <v>586</v>
      </c>
      <c r="B467">
        <v>0.90441602832117685</v>
      </c>
      <c r="C467">
        <v>0.92046876430555136</v>
      </c>
      <c r="D467" s="4">
        <f>-LN(B467)/F$3</f>
        <v>4.1860756722268869E-2</v>
      </c>
      <c r="E467" s="4">
        <f>1/F$4</f>
        <v>0.20833333333333334</v>
      </c>
      <c r="F467" s="8">
        <v>3</v>
      </c>
      <c r="G467" s="4">
        <v>138.92971654481087</v>
      </c>
      <c r="H467" s="4">
        <f>IF(G467&gt;MAX(I$8:I466),G467,MAX(I$8:I466))</f>
        <v>139.5295746810763</v>
      </c>
      <c r="I467" s="4">
        <f>+H467+E467</f>
        <v>139.73790801440964</v>
      </c>
      <c r="J467" s="4">
        <f>(H467-G467)*O467</f>
        <v>0.59985813626542495</v>
      </c>
      <c r="K467" s="4">
        <f>(I467-H467)*O467</f>
        <v>0.20833333333334281</v>
      </c>
      <c r="L467">
        <f>_xlfn.RANK.EQ(I467,I$8:I$507,1)</f>
        <v>460</v>
      </c>
      <c r="M467">
        <f>IF(L467=A467,0,1)</f>
        <v>1</v>
      </c>
      <c r="N467">
        <f>IF(G467&lt;B$2,1,0)</f>
        <v>1</v>
      </c>
      <c r="O467">
        <f>IF(I467&lt;B$2,1,0)</f>
        <v>1</v>
      </c>
      <c r="P467">
        <v>460</v>
      </c>
      <c r="Q467" s="8">
        <f>COUNTIF(I$8:I466,"&lt;"&amp;G467)</f>
        <v>456</v>
      </c>
      <c r="R467" s="8">
        <f>COUNTIF(H$8:H466,"&gt;"&amp;G467)</f>
        <v>2</v>
      </c>
      <c r="S467">
        <v>460</v>
      </c>
    </row>
    <row r="468" spans="1:19" x14ac:dyDescent="0.3">
      <c r="A468">
        <v>587</v>
      </c>
      <c r="B468">
        <v>0.108767967772454</v>
      </c>
      <c r="C468">
        <v>0.65102084414197214</v>
      </c>
      <c r="D468" s="4">
        <f>-LN(B468)/F$3</f>
        <v>0.92439100073528502</v>
      </c>
      <c r="E468" s="4">
        <f>1/F$4</f>
        <v>0.20833333333333334</v>
      </c>
      <c r="F468" s="8">
        <v>3</v>
      </c>
      <c r="G468" s="4">
        <v>139.85410754554616</v>
      </c>
      <c r="H468" s="4">
        <f>IF(G468&gt;MAX(I$8:I467),G468,MAX(I$8:I467))</f>
        <v>139.85410754554616</v>
      </c>
      <c r="I468" s="4">
        <f>+H468+E468</f>
        <v>140.0624408788795</v>
      </c>
      <c r="J468" s="4">
        <f>(H468-G468)*O468</f>
        <v>0</v>
      </c>
      <c r="K468" s="4">
        <f>(I468-H468)*O468</f>
        <v>0.20833333333334281</v>
      </c>
      <c r="L468">
        <f>_xlfn.RANK.EQ(I468,I$8:I$507,1)</f>
        <v>461</v>
      </c>
      <c r="M468">
        <f>IF(L468=A468,0,1)</f>
        <v>1</v>
      </c>
      <c r="N468">
        <f>IF(G468&lt;B$2,1,0)</f>
        <v>1</v>
      </c>
      <c r="O468">
        <f>IF(I468&lt;B$2,1,0)</f>
        <v>1</v>
      </c>
      <c r="P468">
        <v>461</v>
      </c>
      <c r="Q468" s="8">
        <f>COUNTIF(I$8:I467,"&lt;"&amp;G468)</f>
        <v>460</v>
      </c>
      <c r="R468" s="8">
        <f>COUNTIF(H$8:H467,"&gt;"&amp;G468)</f>
        <v>0</v>
      </c>
      <c r="S468">
        <v>461</v>
      </c>
    </row>
    <row r="469" spans="1:19" x14ac:dyDescent="0.3">
      <c r="A469">
        <v>588</v>
      </c>
      <c r="B469">
        <v>0.27701651051362652</v>
      </c>
      <c r="C469">
        <v>0.91170995208594008</v>
      </c>
      <c r="D469" s="4">
        <f>-LN(B469)/F$3</f>
        <v>0.53486590409531531</v>
      </c>
      <c r="E469" s="4">
        <f>1/F$4</f>
        <v>0.20833333333333334</v>
      </c>
      <c r="F469" s="8">
        <v>3</v>
      </c>
      <c r="G469" s="4">
        <v>140.38897344964147</v>
      </c>
      <c r="H469" s="4">
        <f>IF(G469&gt;MAX(I$8:I468),G469,MAX(I$8:I468))</f>
        <v>140.38897344964147</v>
      </c>
      <c r="I469" s="4">
        <f>+H469+E469</f>
        <v>140.59730678297481</v>
      </c>
      <c r="J469" s="4">
        <f>(H469-G469)*O469</f>
        <v>0</v>
      </c>
      <c r="K469" s="4">
        <f>(I469-H469)*O469</f>
        <v>0.20833333333334281</v>
      </c>
      <c r="L469">
        <f>_xlfn.RANK.EQ(I469,I$8:I$507,1)</f>
        <v>462</v>
      </c>
      <c r="M469">
        <f>IF(L469=A469,0,1)</f>
        <v>1</v>
      </c>
      <c r="N469">
        <f>IF(G469&lt;B$2,1,0)</f>
        <v>1</v>
      </c>
      <c r="O469">
        <f>IF(I469&lt;B$2,1,0)</f>
        <v>1</v>
      </c>
      <c r="P469">
        <v>462</v>
      </c>
      <c r="Q469" s="8">
        <f>COUNTIF(I$8:I468,"&lt;"&amp;G469)</f>
        <v>461</v>
      </c>
      <c r="R469" s="8">
        <f>COUNTIF(H$8:H468,"&gt;"&amp;G469)</f>
        <v>0</v>
      </c>
      <c r="S469">
        <v>462</v>
      </c>
    </row>
    <row r="470" spans="1:19" x14ac:dyDescent="0.3">
      <c r="A470">
        <v>589</v>
      </c>
      <c r="B470">
        <v>0.4510940885647145</v>
      </c>
      <c r="C470">
        <v>0.16464735862300486</v>
      </c>
      <c r="D470" s="4">
        <f>-LN(B470)/F$3</f>
        <v>0.33169972464304631</v>
      </c>
      <c r="E470" s="4">
        <f>1/F$4</f>
        <v>0.20833333333333334</v>
      </c>
      <c r="F470" s="8">
        <v>3</v>
      </c>
      <c r="G470" s="4">
        <v>140.72067317428451</v>
      </c>
      <c r="H470" s="4">
        <f>IF(G470&gt;MAX(I$8:I469),G470,MAX(I$8:I469))</f>
        <v>140.72067317428451</v>
      </c>
      <c r="I470" s="4">
        <f>+H470+E470</f>
        <v>140.92900650761786</v>
      </c>
      <c r="J470" s="4">
        <f>(H470-G470)*O470</f>
        <v>0</v>
      </c>
      <c r="K470" s="4">
        <f>(I470-H470)*O470</f>
        <v>0.20833333333334281</v>
      </c>
      <c r="L470">
        <f>_xlfn.RANK.EQ(I470,I$8:I$507,1)</f>
        <v>463</v>
      </c>
      <c r="M470">
        <f>IF(L470=A470,0,1)</f>
        <v>1</v>
      </c>
      <c r="N470">
        <f>IF(G470&lt;B$2,1,0)</f>
        <v>1</v>
      </c>
      <c r="O470">
        <f>IF(I470&lt;B$2,1,0)</f>
        <v>1</v>
      </c>
      <c r="P470">
        <v>463</v>
      </c>
      <c r="Q470" s="8">
        <f>COUNTIF(I$8:I469,"&lt;"&amp;G470)</f>
        <v>462</v>
      </c>
      <c r="R470" s="8">
        <f>COUNTIF(H$8:H469,"&gt;"&amp;G470)</f>
        <v>0</v>
      </c>
      <c r="S470">
        <v>463</v>
      </c>
    </row>
    <row r="471" spans="1:19" x14ac:dyDescent="0.3">
      <c r="A471">
        <v>590</v>
      </c>
      <c r="B471">
        <v>0.32355723746452225</v>
      </c>
      <c r="C471">
        <v>0.62446974089785456</v>
      </c>
      <c r="D471" s="4">
        <f>-LN(B471)/F$3</f>
        <v>0.47015802033651355</v>
      </c>
      <c r="E471" s="4">
        <f>1/F$4</f>
        <v>0.20833333333333334</v>
      </c>
      <c r="F471" s="8">
        <v>3</v>
      </c>
      <c r="G471" s="4">
        <v>141.19083119462104</v>
      </c>
      <c r="H471" s="4">
        <f>IF(G471&gt;MAX(I$8:I470),G471,MAX(I$8:I470))</f>
        <v>141.19083119462104</v>
      </c>
      <c r="I471" s="4">
        <f>+H471+E471</f>
        <v>141.39916452795438</v>
      </c>
      <c r="J471" s="4">
        <f>(H471-G471)*O471</f>
        <v>0</v>
      </c>
      <c r="K471" s="4">
        <f>(I471-H471)*O471</f>
        <v>0.20833333333334281</v>
      </c>
      <c r="L471">
        <f>_xlfn.RANK.EQ(I471,I$8:I$507,1)</f>
        <v>464</v>
      </c>
      <c r="M471">
        <f>IF(L471=A471,0,1)</f>
        <v>1</v>
      </c>
      <c r="N471">
        <f>IF(G471&lt;B$2,1,0)</f>
        <v>1</v>
      </c>
      <c r="O471">
        <f>IF(I471&lt;B$2,1,0)</f>
        <v>1</v>
      </c>
      <c r="P471">
        <v>464</v>
      </c>
      <c r="Q471" s="8">
        <f>COUNTIF(I$8:I470,"&lt;"&amp;G471)</f>
        <v>463</v>
      </c>
      <c r="R471" s="8">
        <f>COUNTIF(H$8:H470,"&gt;"&amp;G471)</f>
        <v>0</v>
      </c>
      <c r="S471">
        <v>464</v>
      </c>
    </row>
    <row r="472" spans="1:19" x14ac:dyDescent="0.3">
      <c r="A472">
        <v>591</v>
      </c>
      <c r="B472">
        <v>0.728782006286813</v>
      </c>
      <c r="C472">
        <v>0.11783196508682516</v>
      </c>
      <c r="D472" s="4">
        <f>-LN(B472)/F$3</f>
        <v>0.13182525952035226</v>
      </c>
      <c r="E472" s="4">
        <f>1/F$4</f>
        <v>0.20833333333333334</v>
      </c>
      <c r="F472" s="8">
        <v>3</v>
      </c>
      <c r="G472" s="4">
        <v>141.32265645414139</v>
      </c>
      <c r="H472" s="4">
        <f>IF(G472&gt;MAX(I$8:I471),G472,MAX(I$8:I471))</f>
        <v>141.39916452795438</v>
      </c>
      <c r="I472" s="4">
        <f>+H472+E472</f>
        <v>141.60749786128773</v>
      </c>
      <c r="J472" s="4">
        <f>(H472-G472)*O472</f>
        <v>7.6508073812988187E-2</v>
      </c>
      <c r="K472" s="4">
        <f>(I472-H472)*O472</f>
        <v>0.20833333333334281</v>
      </c>
      <c r="L472">
        <f>_xlfn.RANK.EQ(I472,I$8:I$507,1)</f>
        <v>465</v>
      </c>
      <c r="M472">
        <f>IF(L472=A472,0,1)</f>
        <v>1</v>
      </c>
      <c r="N472">
        <f>IF(G472&lt;B$2,1,0)</f>
        <v>1</v>
      </c>
      <c r="O472">
        <f>IF(I472&lt;B$2,1,0)</f>
        <v>1</v>
      </c>
      <c r="P472">
        <v>465</v>
      </c>
      <c r="Q472" s="8">
        <f>COUNTIF(I$8:I471,"&lt;"&amp;G472)</f>
        <v>463</v>
      </c>
      <c r="R472" s="8">
        <f>COUNTIF(H$8:H471,"&gt;"&amp;G472)</f>
        <v>0</v>
      </c>
      <c r="S472">
        <v>465</v>
      </c>
    </row>
    <row r="473" spans="1:19" x14ac:dyDescent="0.3">
      <c r="A473">
        <v>33</v>
      </c>
      <c r="B473">
        <v>0.33951841792046877</v>
      </c>
      <c r="C473">
        <v>0.93032624286629839</v>
      </c>
      <c r="D473" s="4">
        <f>-LN(B473)/B$3</f>
        <v>4.500946180503929</v>
      </c>
      <c r="E473" s="4">
        <f>1/F$4</f>
        <v>0.20833333333333334</v>
      </c>
      <c r="F473" s="8">
        <v>1</v>
      </c>
      <c r="G473" s="4">
        <v>141.62966723347591</v>
      </c>
      <c r="H473" s="4">
        <f>IF(G473&gt;MAX(I$8:I472),G473,MAX(I$8:I472))</f>
        <v>141.62966723347591</v>
      </c>
      <c r="I473" s="4">
        <f>+H473+E473</f>
        <v>141.83800056680926</v>
      </c>
      <c r="J473" s="4">
        <f>(H473-G473)*O473</f>
        <v>0</v>
      </c>
      <c r="K473" s="4">
        <f>(I473-H473)*O473</f>
        <v>0.20833333333334281</v>
      </c>
      <c r="L473">
        <f>_xlfn.RANK.EQ(I473,I$8:I$507,1)</f>
        <v>466</v>
      </c>
      <c r="M473">
        <f>IF(L473=A473,0,1)</f>
        <v>1</v>
      </c>
      <c r="N473">
        <f>IF(G473&lt;B$2,1,0)</f>
        <v>1</v>
      </c>
      <c r="O473">
        <f>IF(I473&lt;B$2,1,0)</f>
        <v>1</v>
      </c>
      <c r="P473">
        <v>466</v>
      </c>
      <c r="Q473" s="8">
        <f>COUNTIF(I$8:I472,"&lt;"&amp;G473)</f>
        <v>465</v>
      </c>
      <c r="R473" s="8">
        <f>COUNTIF(H$8:H472,"&gt;"&amp;G473)</f>
        <v>0</v>
      </c>
      <c r="S473">
        <v>466</v>
      </c>
    </row>
    <row r="474" spans="1:19" x14ac:dyDescent="0.3">
      <c r="A474">
        <v>149</v>
      </c>
      <c r="B474">
        <v>5.5635242774742882E-2</v>
      </c>
      <c r="C474">
        <v>0.19708853419598987</v>
      </c>
      <c r="D474" s="4">
        <f>-LN(B474)/D$3</f>
        <v>4.0124144662176677</v>
      </c>
      <c r="E474" s="4">
        <f>1/F$4</f>
        <v>0.20833333333333334</v>
      </c>
      <c r="F474" s="8">
        <v>2</v>
      </c>
      <c r="G474" s="4">
        <v>141.74778715535376</v>
      </c>
      <c r="H474" s="4">
        <f>IF(G474&gt;MAX(I$8:I473),G474,MAX(I$8:I473))</f>
        <v>141.83800056680926</v>
      </c>
      <c r="I474" s="4">
        <f>+H474+E474</f>
        <v>142.0463339001426</v>
      </c>
      <c r="J474" s="4">
        <f>(H474-G474)*O474</f>
        <v>9.0213411455493997E-2</v>
      </c>
      <c r="K474" s="4">
        <f>(I474-H474)*O474</f>
        <v>0.20833333333334281</v>
      </c>
      <c r="L474">
        <f>_xlfn.RANK.EQ(I474,I$8:I$507,1)</f>
        <v>467</v>
      </c>
      <c r="M474">
        <f>IF(L474=A474,0,1)</f>
        <v>1</v>
      </c>
      <c r="N474">
        <f>IF(G474&lt;B$2,1,0)</f>
        <v>1</v>
      </c>
      <c r="O474">
        <f>IF(I474&lt;B$2,1,0)</f>
        <v>1</v>
      </c>
      <c r="P474">
        <v>467</v>
      </c>
      <c r="Q474" s="8">
        <f>COUNTIF(I$8:I473,"&lt;"&amp;G474)</f>
        <v>465</v>
      </c>
      <c r="R474" s="8">
        <f>COUNTIF(H$8:H473,"&gt;"&amp;G474)</f>
        <v>0</v>
      </c>
      <c r="S474">
        <v>467</v>
      </c>
    </row>
    <row r="475" spans="1:19" x14ac:dyDescent="0.3">
      <c r="A475">
        <v>592</v>
      </c>
      <c r="B475">
        <v>0.32569353312784205</v>
      </c>
      <c r="C475">
        <v>0.9328592791528062</v>
      </c>
      <c r="D475" s="4">
        <f>-LN(B475)/F$3</f>
        <v>0.46741600924999122</v>
      </c>
      <c r="E475" s="4">
        <f>1/F$4</f>
        <v>0.20833333333333334</v>
      </c>
      <c r="F475" s="8">
        <v>3</v>
      </c>
      <c r="G475" s="4">
        <v>141.7900724633914</v>
      </c>
      <c r="H475" s="4">
        <f>IF(G475&gt;MAX(I$8:I474),G475,MAX(I$8:I474))</f>
        <v>142.0463339001426</v>
      </c>
      <c r="I475" s="4">
        <f>+H475+E475</f>
        <v>142.25466723347594</v>
      </c>
      <c r="J475" s="4">
        <f>(H475-G475)*O475</f>
        <v>0.25626143675120261</v>
      </c>
      <c r="K475" s="4">
        <f>(I475-H475)*O475</f>
        <v>0.20833333333334281</v>
      </c>
      <c r="L475">
        <f>_xlfn.RANK.EQ(I475,I$8:I$507,1)</f>
        <v>468</v>
      </c>
      <c r="M475">
        <f>IF(L475=A475,0,1)</f>
        <v>1</v>
      </c>
      <c r="N475">
        <f>IF(G475&lt;B$2,1,0)</f>
        <v>1</v>
      </c>
      <c r="O475">
        <f>IF(I475&lt;B$2,1,0)</f>
        <v>1</v>
      </c>
      <c r="P475">
        <v>468</v>
      </c>
      <c r="Q475" s="8">
        <f>COUNTIF(I$8:I474,"&lt;"&amp;G475)</f>
        <v>465</v>
      </c>
      <c r="R475" s="8">
        <f>COUNTIF(H$8:H474,"&gt;"&amp;G475)</f>
        <v>1</v>
      </c>
      <c r="S475">
        <v>468</v>
      </c>
    </row>
    <row r="476" spans="1:19" x14ac:dyDescent="0.3">
      <c r="A476">
        <v>593</v>
      </c>
      <c r="B476">
        <v>0.95608386486404007</v>
      </c>
      <c r="C476">
        <v>0.36173589281899471</v>
      </c>
      <c r="D476" s="4">
        <f>-LN(B476)/F$3</f>
        <v>1.8712352093811221E-2</v>
      </c>
      <c r="E476" s="4">
        <f>1/F$4</f>
        <v>0.20833333333333334</v>
      </c>
      <c r="F476" s="8">
        <v>3</v>
      </c>
      <c r="G476" s="4">
        <v>141.80878481548521</v>
      </c>
      <c r="H476" s="4">
        <f>IF(G476&gt;MAX(I$8:I475),G476,MAX(I$8:I475))</f>
        <v>142.25466723347594</v>
      </c>
      <c r="I476" s="4">
        <f>+H476+E476</f>
        <v>142.46300056680928</v>
      </c>
      <c r="J476" s="4">
        <f>(H476-G476)*O476</f>
        <v>0.44588241799073103</v>
      </c>
      <c r="K476" s="4">
        <f>(I476-H476)*O476</f>
        <v>0.20833333333334281</v>
      </c>
      <c r="L476">
        <f>_xlfn.RANK.EQ(I476,I$8:I$507,1)</f>
        <v>469</v>
      </c>
      <c r="M476">
        <f>IF(L476=A476,0,1)</f>
        <v>1</v>
      </c>
      <c r="N476">
        <f>IF(G476&lt;B$2,1,0)</f>
        <v>1</v>
      </c>
      <c r="O476">
        <f>IF(I476&lt;B$2,1,0)</f>
        <v>1</v>
      </c>
      <c r="P476">
        <v>469</v>
      </c>
      <c r="Q476" s="8">
        <f>COUNTIF(I$8:I475,"&lt;"&amp;G476)</f>
        <v>465</v>
      </c>
      <c r="R476" s="8">
        <f>COUNTIF(H$8:H475,"&gt;"&amp;G476)</f>
        <v>2</v>
      </c>
      <c r="S476">
        <v>469</v>
      </c>
    </row>
    <row r="477" spans="1:19" x14ac:dyDescent="0.3">
      <c r="A477">
        <v>594</v>
      </c>
      <c r="B477">
        <v>0.72487563707388536</v>
      </c>
      <c r="C477">
        <v>0.67552720725119786</v>
      </c>
      <c r="D477" s="4">
        <f>-LN(B477)/F$3</f>
        <v>0.13406465579657839</v>
      </c>
      <c r="E477" s="4">
        <f>1/F$4</f>
        <v>0.20833333333333334</v>
      </c>
      <c r="F477" s="8">
        <v>3</v>
      </c>
      <c r="G477" s="4">
        <v>141.94284947128179</v>
      </c>
      <c r="H477" s="4">
        <f>IF(G477&gt;MAX(I$8:I476),G477,MAX(I$8:I476))</f>
        <v>142.46300056680928</v>
      </c>
      <c r="I477" s="4">
        <f>+H477+E477</f>
        <v>142.67133390014263</v>
      </c>
      <c r="J477" s="4">
        <f>(H477-G477)*O477</f>
        <v>0.5201510955274955</v>
      </c>
      <c r="K477" s="4">
        <f>(I477-H477)*O477</f>
        <v>0.20833333333334281</v>
      </c>
      <c r="L477">
        <f>_xlfn.RANK.EQ(I477,I$8:I$507,1)</f>
        <v>470</v>
      </c>
      <c r="M477">
        <f>IF(L477=A477,0,1)</f>
        <v>1</v>
      </c>
      <c r="N477">
        <f>IF(G477&lt;B$2,1,0)</f>
        <v>1</v>
      </c>
      <c r="O477">
        <f>IF(I477&lt;B$2,1,0)</f>
        <v>1</v>
      </c>
      <c r="P477">
        <v>470</v>
      </c>
      <c r="Q477" s="8">
        <f>COUNTIF(I$8:I476,"&lt;"&amp;G477)</f>
        <v>466</v>
      </c>
      <c r="R477" s="8">
        <f>COUNTIF(H$8:H476,"&gt;"&amp;G477)</f>
        <v>2</v>
      </c>
      <c r="S477">
        <v>470</v>
      </c>
    </row>
    <row r="478" spans="1:19" x14ac:dyDescent="0.3">
      <c r="A478">
        <v>595</v>
      </c>
      <c r="B478">
        <v>0.16864528336436049</v>
      </c>
      <c r="C478">
        <v>0.76641132847071747</v>
      </c>
      <c r="D478" s="4">
        <f>-LN(B478)/F$3</f>
        <v>0.74164903536334248</v>
      </c>
      <c r="E478" s="4">
        <f>1/F$4</f>
        <v>0.20833333333333334</v>
      </c>
      <c r="F478" s="8">
        <v>3</v>
      </c>
      <c r="G478" s="4">
        <v>142.68449850664513</v>
      </c>
      <c r="H478" s="4">
        <f>IF(G478&gt;MAX(I$8:I477),G478,MAX(I$8:I477))</f>
        <v>142.68449850664513</v>
      </c>
      <c r="I478" s="4">
        <f>+H478+E478</f>
        <v>142.89283183997847</v>
      </c>
      <c r="J478" s="4">
        <f>(H478-G478)*O478</f>
        <v>0</v>
      </c>
      <c r="K478" s="4">
        <f>(I478-H478)*O478</f>
        <v>0.20833333333334281</v>
      </c>
      <c r="L478">
        <f>_xlfn.RANK.EQ(I478,I$8:I$507,1)</f>
        <v>471</v>
      </c>
      <c r="M478">
        <f>IF(L478=A478,0,1)</f>
        <v>1</v>
      </c>
      <c r="N478">
        <f>IF(G478&lt;B$2,1,0)</f>
        <v>1</v>
      </c>
      <c r="O478">
        <f>IF(I478&lt;B$2,1,0)</f>
        <v>1</v>
      </c>
      <c r="P478">
        <v>471</v>
      </c>
      <c r="Q478" s="8">
        <f>COUNTIF(I$8:I477,"&lt;"&amp;G478)</f>
        <v>470</v>
      </c>
      <c r="R478" s="8">
        <f>COUNTIF(H$8:H477,"&gt;"&amp;G478)</f>
        <v>0</v>
      </c>
      <c r="S478">
        <v>471</v>
      </c>
    </row>
    <row r="479" spans="1:19" x14ac:dyDescent="0.3">
      <c r="A479">
        <v>596</v>
      </c>
      <c r="B479">
        <v>0.89681691946165354</v>
      </c>
      <c r="C479">
        <v>0.39661854915005951</v>
      </c>
      <c r="D479" s="4">
        <f>-LN(B479)/F$3</f>
        <v>4.5376475383121763E-2</v>
      </c>
      <c r="E479" s="4">
        <f>1/F$4</f>
        <v>0.20833333333333334</v>
      </c>
      <c r="F479" s="8">
        <v>3</v>
      </c>
      <c r="G479" s="4">
        <v>142.72987498202824</v>
      </c>
      <c r="H479" s="4">
        <f>IF(G479&gt;MAX(I$8:I478),G479,MAX(I$8:I478))</f>
        <v>142.89283183997847</v>
      </c>
      <c r="I479" s="4">
        <f>+H479+E479</f>
        <v>143.10116517331181</v>
      </c>
      <c r="J479" s="4">
        <f>(H479-G479)*O479</f>
        <v>0.16295685795023473</v>
      </c>
      <c r="K479" s="4">
        <f>(I479-H479)*O479</f>
        <v>0.20833333333334281</v>
      </c>
      <c r="L479">
        <f>_xlfn.RANK.EQ(I479,I$8:I$507,1)</f>
        <v>472</v>
      </c>
      <c r="M479">
        <f>IF(L479=A479,0,1)</f>
        <v>1</v>
      </c>
      <c r="N479">
        <f>IF(G479&lt;B$2,1,0)</f>
        <v>1</v>
      </c>
      <c r="O479">
        <f>IF(I479&lt;B$2,1,0)</f>
        <v>1</v>
      </c>
      <c r="P479">
        <v>472</v>
      </c>
      <c r="Q479" s="8">
        <f>COUNTIF(I$8:I478,"&lt;"&amp;G479)</f>
        <v>470</v>
      </c>
      <c r="R479" s="8">
        <f>COUNTIF(H$8:H478,"&gt;"&amp;G479)</f>
        <v>0</v>
      </c>
      <c r="S479">
        <v>472</v>
      </c>
    </row>
    <row r="480" spans="1:19" x14ac:dyDescent="0.3">
      <c r="A480">
        <v>150</v>
      </c>
      <c r="B480">
        <v>0.37775811029389322</v>
      </c>
      <c r="C480">
        <v>0.42344431897946105</v>
      </c>
      <c r="D480" s="4">
        <f>-LN(B480)/D$3</f>
        <v>1.3520850111889959</v>
      </c>
      <c r="E480" s="4">
        <f>1/F$4</f>
        <v>0.20833333333333334</v>
      </c>
      <c r="F480" s="8">
        <v>2</v>
      </c>
      <c r="G480" s="4">
        <v>143.09987216654275</v>
      </c>
      <c r="H480" s="4">
        <f>IF(G480&gt;MAX(I$8:I479),G480,MAX(I$8:I479))</f>
        <v>143.10116517331181</v>
      </c>
      <c r="I480" s="4">
        <f>+H480+E480</f>
        <v>143.30949850664516</v>
      </c>
      <c r="J480" s="4">
        <f>(H480-G480)*O480</f>
        <v>1.2930067690604119E-3</v>
      </c>
      <c r="K480" s="4">
        <f>(I480-H480)*O480</f>
        <v>0.20833333333334281</v>
      </c>
      <c r="L480">
        <f>_xlfn.RANK.EQ(I480,I$8:I$507,1)</f>
        <v>473</v>
      </c>
      <c r="M480">
        <f>IF(L480=A480,0,1)</f>
        <v>1</v>
      </c>
      <c r="N480">
        <f>IF(G480&lt;B$2,1,0)</f>
        <v>1</v>
      </c>
      <c r="O480">
        <f>IF(I480&lt;B$2,1,0)</f>
        <v>1</v>
      </c>
      <c r="P480">
        <v>473</v>
      </c>
      <c r="Q480" s="8">
        <f>COUNTIF(I$8:I479,"&lt;"&amp;G480)</f>
        <v>471</v>
      </c>
      <c r="R480" s="8">
        <f>COUNTIF(H$8:H479,"&gt;"&amp;G480)</f>
        <v>0</v>
      </c>
      <c r="S480">
        <v>473</v>
      </c>
    </row>
    <row r="481" spans="1:19" x14ac:dyDescent="0.3">
      <c r="A481">
        <v>151</v>
      </c>
      <c r="B481">
        <v>0.9353007599108859</v>
      </c>
      <c r="C481">
        <v>0.92648091067232274</v>
      </c>
      <c r="D481" s="4">
        <f>-LN(B481)/D$3</f>
        <v>9.2898795921853641E-2</v>
      </c>
      <c r="E481" s="4">
        <f>1/F$4</f>
        <v>0.20833333333333334</v>
      </c>
      <c r="F481" s="8">
        <v>2</v>
      </c>
      <c r="G481" s="4">
        <v>143.19277096246461</v>
      </c>
      <c r="H481" s="4">
        <f>IF(G481&gt;MAX(I$8:I480),G481,MAX(I$8:I480))</f>
        <v>143.30949850664516</v>
      </c>
      <c r="I481" s="4">
        <f>+H481+E481</f>
        <v>143.5178318399785</v>
      </c>
      <c r="J481" s="4">
        <f>(H481-G481)*O481</f>
        <v>0.11672754418054865</v>
      </c>
      <c r="K481" s="4">
        <f>(I481-H481)*O481</f>
        <v>0.20833333333334281</v>
      </c>
      <c r="L481">
        <f>_xlfn.RANK.EQ(I481,I$8:I$507,1)</f>
        <v>474</v>
      </c>
      <c r="M481">
        <f>IF(L481=A481,0,1)</f>
        <v>1</v>
      </c>
      <c r="N481">
        <f>IF(G481&lt;B$2,1,0)</f>
        <v>1</v>
      </c>
      <c r="O481">
        <f>IF(I481&lt;B$2,1,0)</f>
        <v>1</v>
      </c>
      <c r="P481">
        <v>474</v>
      </c>
      <c r="Q481" s="8">
        <f>COUNTIF(I$8:I480,"&lt;"&amp;G481)</f>
        <v>472</v>
      </c>
      <c r="R481" s="8">
        <f>COUNTIF(H$8:H480,"&gt;"&amp;G481)</f>
        <v>0</v>
      </c>
      <c r="S481">
        <v>474</v>
      </c>
    </row>
    <row r="482" spans="1:19" x14ac:dyDescent="0.3">
      <c r="A482">
        <v>597</v>
      </c>
      <c r="B482">
        <v>0.10370189519943845</v>
      </c>
      <c r="C482">
        <v>0.29868465224158453</v>
      </c>
      <c r="D482" s="4">
        <f>-LN(B482)/F$3</f>
        <v>0.94426453671812782</v>
      </c>
      <c r="E482" s="4">
        <f>1/F$4</f>
        <v>0.20833333333333334</v>
      </c>
      <c r="F482" s="8">
        <v>3</v>
      </c>
      <c r="G482" s="4">
        <v>143.67413951874636</v>
      </c>
      <c r="H482" s="4">
        <f>IF(G482&gt;MAX(I$8:I481),G482,MAX(I$8:I481))</f>
        <v>143.67413951874636</v>
      </c>
      <c r="I482" s="4">
        <f>+H482+E482</f>
        <v>143.8824728520797</v>
      </c>
      <c r="J482" s="4">
        <f>(H482-G482)*O482</f>
        <v>0</v>
      </c>
      <c r="K482" s="4">
        <f>(I482-H482)*O482</f>
        <v>0.20833333333334281</v>
      </c>
      <c r="L482">
        <f>_xlfn.RANK.EQ(I482,I$8:I$507,1)</f>
        <v>475</v>
      </c>
      <c r="M482">
        <f>IF(L482=A482,0,1)</f>
        <v>1</v>
      </c>
      <c r="N482">
        <f>IF(G482&lt;B$2,1,0)</f>
        <v>1</v>
      </c>
      <c r="O482">
        <f>IF(I482&lt;B$2,1,0)</f>
        <v>1</v>
      </c>
      <c r="P482">
        <v>475</v>
      </c>
      <c r="Q482" s="8">
        <f>COUNTIF(I$8:I481,"&lt;"&amp;G482)</f>
        <v>474</v>
      </c>
      <c r="R482" s="8">
        <f>COUNTIF(H$8:H481,"&gt;"&amp;G482)</f>
        <v>0</v>
      </c>
      <c r="S482">
        <v>475</v>
      </c>
    </row>
    <row r="483" spans="1:19" x14ac:dyDescent="0.3">
      <c r="A483">
        <v>152</v>
      </c>
      <c r="B483">
        <v>0.68071535386211734</v>
      </c>
      <c r="C483">
        <v>0.206671346171453</v>
      </c>
      <c r="D483" s="4">
        <f>-LN(B483)/D$3</f>
        <v>0.53418200387919279</v>
      </c>
      <c r="E483" s="4">
        <f>1/F$4</f>
        <v>0.20833333333333334</v>
      </c>
      <c r="F483" s="8">
        <v>2</v>
      </c>
      <c r="G483" s="4">
        <v>143.72695296634379</v>
      </c>
      <c r="H483" s="4">
        <f>IF(G483&gt;MAX(I$8:I482),G483,MAX(I$8:I482))</f>
        <v>143.8824728520797</v>
      </c>
      <c r="I483" s="4">
        <f>+H483+E483</f>
        <v>144.09080618541304</v>
      </c>
      <c r="J483" s="4">
        <f>(H483-G483)*O483</f>
        <v>0.15551988573591302</v>
      </c>
      <c r="K483" s="4">
        <f>(I483-H483)*O483</f>
        <v>0.20833333333334281</v>
      </c>
      <c r="L483">
        <f>_xlfn.RANK.EQ(I483,I$8:I$507,1)</f>
        <v>476</v>
      </c>
      <c r="M483">
        <f>IF(L483=A483,0,1)</f>
        <v>1</v>
      </c>
      <c r="N483">
        <f>IF(G483&lt;B$2,1,0)</f>
        <v>1</v>
      </c>
      <c r="O483">
        <f>IF(I483&lt;B$2,1,0)</f>
        <v>1</v>
      </c>
      <c r="P483">
        <v>476</v>
      </c>
      <c r="Q483" s="8">
        <f>COUNTIF(I$8:I482,"&lt;"&amp;G483)</f>
        <v>474</v>
      </c>
      <c r="R483" s="8">
        <f>COUNTIF(H$8:H482,"&gt;"&amp;G483)</f>
        <v>0</v>
      </c>
      <c r="S483">
        <v>476</v>
      </c>
    </row>
    <row r="484" spans="1:19" x14ac:dyDescent="0.3">
      <c r="A484">
        <v>153</v>
      </c>
      <c r="B484">
        <v>0.72124393444624169</v>
      </c>
      <c r="C484">
        <v>0.49192785424359875</v>
      </c>
      <c r="D484" s="4">
        <f>-LN(B484)/D$3</f>
        <v>0.45385815413208014</v>
      </c>
      <c r="E484" s="4">
        <f>1/F$4</f>
        <v>0.20833333333333334</v>
      </c>
      <c r="F484" s="8">
        <v>2</v>
      </c>
      <c r="G484" s="4">
        <v>144.18081112047588</v>
      </c>
      <c r="H484" s="4">
        <f>IF(G484&gt;MAX(I$8:I483),G484,MAX(I$8:I483))</f>
        <v>144.18081112047588</v>
      </c>
      <c r="I484" s="4">
        <f>+H484+E484</f>
        <v>144.38914445380922</v>
      </c>
      <c r="J484" s="4">
        <f>(H484-G484)*O484</f>
        <v>0</v>
      </c>
      <c r="K484" s="4">
        <f>(I484-H484)*O484</f>
        <v>0.20833333333334281</v>
      </c>
      <c r="L484">
        <f>_xlfn.RANK.EQ(I484,I$8:I$507,1)</f>
        <v>477</v>
      </c>
      <c r="M484">
        <f>IF(L484=A484,0,1)</f>
        <v>1</v>
      </c>
      <c r="N484">
        <f>IF(G484&lt;B$2,1,0)</f>
        <v>1</v>
      </c>
      <c r="O484">
        <f>IF(I484&lt;B$2,1,0)</f>
        <v>1</v>
      </c>
      <c r="P484">
        <v>477</v>
      </c>
      <c r="Q484" s="8">
        <f>COUNTIF(I$8:I483,"&lt;"&amp;G484)</f>
        <v>476</v>
      </c>
      <c r="R484" s="8">
        <f>COUNTIF(H$8:H483,"&gt;"&amp;G484)</f>
        <v>0</v>
      </c>
      <c r="S484">
        <v>477</v>
      </c>
    </row>
    <row r="485" spans="1:19" x14ac:dyDescent="0.3">
      <c r="A485">
        <v>598</v>
      </c>
      <c r="B485">
        <v>9.9429303872798858E-2</v>
      </c>
      <c r="C485">
        <v>0.2098452711569567</v>
      </c>
      <c r="D485" s="4">
        <f>-LN(B485)/F$3</f>
        <v>0.961795167163914</v>
      </c>
      <c r="E485" s="4">
        <f>1/F$4</f>
        <v>0.20833333333333334</v>
      </c>
      <c r="F485" s="8">
        <v>3</v>
      </c>
      <c r="G485" s="4">
        <v>144.63593468591029</v>
      </c>
      <c r="H485" s="4">
        <f>IF(G485&gt;MAX(I$8:I484),G485,MAX(I$8:I484))</f>
        <v>144.63593468591029</v>
      </c>
      <c r="I485" s="4">
        <f>+H485+E485</f>
        <v>144.84426801924363</v>
      </c>
      <c r="J485" s="4">
        <f>(H485-G485)*O485</f>
        <v>0</v>
      </c>
      <c r="K485" s="4">
        <f>(I485-H485)*O485</f>
        <v>0.20833333333334281</v>
      </c>
      <c r="L485">
        <f>_xlfn.RANK.EQ(I485,I$8:I$507,1)</f>
        <v>478</v>
      </c>
      <c r="M485">
        <f>IF(L485=A485,0,1)</f>
        <v>1</v>
      </c>
      <c r="N485">
        <f>IF(G485&lt;B$2,1,0)</f>
        <v>1</v>
      </c>
      <c r="O485">
        <f>IF(I485&lt;B$2,1,0)</f>
        <v>1</v>
      </c>
      <c r="P485">
        <v>478</v>
      </c>
      <c r="Q485" s="8">
        <f>COUNTIF(I$8:I484,"&lt;"&amp;G485)</f>
        <v>477</v>
      </c>
      <c r="R485" s="8">
        <f>COUNTIF(H$8:H484,"&gt;"&amp;G485)</f>
        <v>0</v>
      </c>
      <c r="S485">
        <v>478</v>
      </c>
    </row>
    <row r="486" spans="1:19" x14ac:dyDescent="0.3">
      <c r="A486">
        <v>154</v>
      </c>
      <c r="B486">
        <v>0.67693105868709369</v>
      </c>
      <c r="C486">
        <v>0.27750480666524246</v>
      </c>
      <c r="D486" s="4">
        <f>-LN(B486)/D$3</f>
        <v>0.54192478445082592</v>
      </c>
      <c r="E486" s="4">
        <f>1/F$4</f>
        <v>0.20833333333333334</v>
      </c>
      <c r="F486" s="8">
        <v>2</v>
      </c>
      <c r="G486" s="4">
        <v>144.72273590492671</v>
      </c>
      <c r="H486" s="4">
        <f>IF(G486&gt;MAX(I$8:I485),G486,MAX(I$8:I485))</f>
        <v>144.84426801924363</v>
      </c>
      <c r="I486" s="4">
        <f>+H486+E486</f>
        <v>145.05260135257697</v>
      </c>
      <c r="J486" s="4">
        <f>(H486-G486)*O486</f>
        <v>0.12153211431692057</v>
      </c>
      <c r="K486" s="4">
        <f>(I486-H486)*O486</f>
        <v>0.20833333333334281</v>
      </c>
      <c r="L486">
        <f>_xlfn.RANK.EQ(I486,I$8:I$507,1)</f>
        <v>479</v>
      </c>
      <c r="M486">
        <f>IF(L486=A486,0,1)</f>
        <v>1</v>
      </c>
      <c r="N486">
        <f>IF(G486&lt;B$2,1,0)</f>
        <v>1</v>
      </c>
      <c r="O486">
        <f>IF(I486&lt;B$2,1,0)</f>
        <v>1</v>
      </c>
      <c r="P486">
        <v>479</v>
      </c>
      <c r="Q486" s="8">
        <f>COUNTIF(I$8:I485,"&lt;"&amp;G486)</f>
        <v>477</v>
      </c>
      <c r="R486" s="8">
        <f>COUNTIF(H$8:H485,"&gt;"&amp;G486)</f>
        <v>0</v>
      </c>
      <c r="S486">
        <v>479</v>
      </c>
    </row>
    <row r="487" spans="1:19" x14ac:dyDescent="0.3">
      <c r="A487">
        <v>599</v>
      </c>
      <c r="B487">
        <v>0.39121677297280799</v>
      </c>
      <c r="C487">
        <v>0.13757744071779535</v>
      </c>
      <c r="D487" s="4">
        <f>-LN(B487)/F$3</f>
        <v>0.39103894418468721</v>
      </c>
      <c r="E487" s="4">
        <f>1/F$4</f>
        <v>0.20833333333333334</v>
      </c>
      <c r="F487" s="8">
        <v>3</v>
      </c>
      <c r="G487" s="4">
        <v>145.02697363009497</v>
      </c>
      <c r="H487" s="4">
        <f>IF(G487&gt;MAX(I$8:I486),G487,MAX(I$8:I486))</f>
        <v>145.05260135257697</v>
      </c>
      <c r="I487" s="4">
        <f>+H487+E487</f>
        <v>145.26093468591031</v>
      </c>
      <c r="J487" s="4">
        <f>(H487-G487)*O487</f>
        <v>2.5627722481999626E-2</v>
      </c>
      <c r="K487" s="4">
        <f>(I487-H487)*O487</f>
        <v>0.20833333333334281</v>
      </c>
      <c r="L487">
        <f>_xlfn.RANK.EQ(I487,I$8:I$507,1)</f>
        <v>480</v>
      </c>
      <c r="M487">
        <f>IF(L487=A487,0,1)</f>
        <v>1</v>
      </c>
      <c r="N487">
        <f>IF(G487&lt;B$2,1,0)</f>
        <v>1</v>
      </c>
      <c r="O487">
        <f>IF(I487&lt;B$2,1,0)</f>
        <v>1</v>
      </c>
      <c r="P487">
        <v>480</v>
      </c>
      <c r="Q487" s="8">
        <f>COUNTIF(I$8:I486,"&lt;"&amp;G487)</f>
        <v>478</v>
      </c>
      <c r="R487" s="8">
        <f>COUNTIF(H$8:H486,"&gt;"&amp;G487)</f>
        <v>0</v>
      </c>
      <c r="S487">
        <v>480</v>
      </c>
    </row>
    <row r="488" spans="1:19" x14ac:dyDescent="0.3">
      <c r="A488">
        <v>600</v>
      </c>
      <c r="B488">
        <v>0.79384746848963894</v>
      </c>
      <c r="C488">
        <v>0.33118686483352155</v>
      </c>
      <c r="D488" s="4">
        <f>-LN(B488)/F$3</f>
        <v>9.6193308902642286E-2</v>
      </c>
      <c r="E488" s="4">
        <f>1/F$4</f>
        <v>0.20833333333333334</v>
      </c>
      <c r="F488" s="8">
        <v>3</v>
      </c>
      <c r="G488" s="4">
        <v>145.12316693899763</v>
      </c>
      <c r="H488" s="4">
        <f>IF(G488&gt;MAX(I$8:I487),G488,MAX(I$8:I487))</f>
        <v>145.26093468591031</v>
      </c>
      <c r="I488" s="4">
        <f>+H488+E488</f>
        <v>145.46926801924366</v>
      </c>
      <c r="J488" s="4">
        <f>(H488-G488)*O488</f>
        <v>0.13776774691268656</v>
      </c>
      <c r="K488" s="4">
        <f>(I488-H488)*O488</f>
        <v>0.20833333333334281</v>
      </c>
      <c r="L488">
        <f>_xlfn.RANK.EQ(I488,I$8:I$507,1)</f>
        <v>481</v>
      </c>
      <c r="M488">
        <f>IF(L488=A488,0,1)</f>
        <v>1</v>
      </c>
      <c r="N488">
        <f>IF(G488&lt;B$2,1,0)</f>
        <v>1</v>
      </c>
      <c r="O488">
        <f>IF(I488&lt;B$2,1,0)</f>
        <v>1</v>
      </c>
      <c r="P488">
        <v>481</v>
      </c>
      <c r="Q488" s="8">
        <f>COUNTIF(I$8:I487,"&lt;"&amp;G488)</f>
        <v>479</v>
      </c>
      <c r="R488" s="8">
        <f>COUNTIF(H$8:H487,"&gt;"&amp;G488)</f>
        <v>0</v>
      </c>
      <c r="S488">
        <v>481</v>
      </c>
    </row>
    <row r="489" spans="1:19" x14ac:dyDescent="0.3">
      <c r="A489">
        <v>601</v>
      </c>
      <c r="B489">
        <v>0.90786461989196443</v>
      </c>
      <c r="C489">
        <v>0.43845942564165163</v>
      </c>
      <c r="D489" s="4">
        <f>-LN(B489)/F$3</f>
        <v>4.0275003555080464E-2</v>
      </c>
      <c r="E489" s="4">
        <f>1/F$4</f>
        <v>0.20833333333333334</v>
      </c>
      <c r="F489" s="8">
        <v>3</v>
      </c>
      <c r="G489" s="4">
        <v>145.16344194255271</v>
      </c>
      <c r="H489" s="4">
        <f>IF(G489&gt;MAX(I$8:I488),G489,MAX(I$8:I488))</f>
        <v>145.46926801924366</v>
      </c>
      <c r="I489" s="4">
        <f>+H489+E489</f>
        <v>145.677601352577</v>
      </c>
      <c r="J489" s="4">
        <f>(H489-G489)*O489</f>
        <v>0.30582607669094841</v>
      </c>
      <c r="K489" s="4">
        <f>(I489-H489)*O489</f>
        <v>0.20833333333334281</v>
      </c>
      <c r="L489">
        <f>_xlfn.RANK.EQ(I489,I$8:I$507,1)</f>
        <v>482</v>
      </c>
      <c r="M489">
        <f>IF(L489=A489,0,1)</f>
        <v>1</v>
      </c>
      <c r="N489">
        <f>IF(G489&lt;B$2,1,0)</f>
        <v>1</v>
      </c>
      <c r="O489">
        <f>IF(I489&lt;B$2,1,0)</f>
        <v>1</v>
      </c>
      <c r="P489">
        <v>482</v>
      </c>
      <c r="Q489" s="8">
        <f>COUNTIF(I$8:I488,"&lt;"&amp;G489)</f>
        <v>479</v>
      </c>
      <c r="R489" s="8">
        <f>COUNTIF(H$8:H488,"&gt;"&amp;G489)</f>
        <v>1</v>
      </c>
      <c r="S489">
        <v>482</v>
      </c>
    </row>
    <row r="490" spans="1:19" x14ac:dyDescent="0.3">
      <c r="A490">
        <v>602</v>
      </c>
      <c r="B490">
        <v>0.63292336802270577</v>
      </c>
      <c r="C490">
        <v>0.69658497878963588</v>
      </c>
      <c r="D490" s="4">
        <f>-LN(B490)/F$3</f>
        <v>0.19058580239250383</v>
      </c>
      <c r="E490" s="4">
        <f>1/F$4</f>
        <v>0.20833333333333334</v>
      </c>
      <c r="F490" s="8">
        <v>3</v>
      </c>
      <c r="G490" s="4">
        <v>145.3540277449452</v>
      </c>
      <c r="H490" s="4">
        <f>IF(G490&gt;MAX(I$8:I489),G490,MAX(I$8:I489))</f>
        <v>145.677601352577</v>
      </c>
      <c r="I490" s="4">
        <f>+H490+E490</f>
        <v>145.88593468591034</v>
      </c>
      <c r="J490" s="4">
        <f>(H490-G490)*O490</f>
        <v>0.32357360763180054</v>
      </c>
      <c r="K490" s="4">
        <f>(I490-H490)*O490</f>
        <v>0.20833333333334281</v>
      </c>
      <c r="L490">
        <f>_xlfn.RANK.EQ(I490,I$8:I$507,1)</f>
        <v>483</v>
      </c>
      <c r="M490">
        <f>IF(L490=A490,0,1)</f>
        <v>1</v>
      </c>
      <c r="N490">
        <f>IF(G490&lt;B$2,1,0)</f>
        <v>1</v>
      </c>
      <c r="O490">
        <f>IF(I490&lt;B$2,1,0)</f>
        <v>1</v>
      </c>
      <c r="P490">
        <v>483</v>
      </c>
      <c r="Q490" s="8">
        <f>COUNTIF(I$8:I489,"&lt;"&amp;G490)</f>
        <v>480</v>
      </c>
      <c r="R490" s="8">
        <f>COUNTIF(H$8:H489,"&gt;"&amp;G490)</f>
        <v>1</v>
      </c>
      <c r="S490">
        <v>483</v>
      </c>
    </row>
    <row r="491" spans="1:19" x14ac:dyDescent="0.3">
      <c r="A491">
        <v>603</v>
      </c>
      <c r="B491">
        <v>0.65831476790673549</v>
      </c>
      <c r="C491">
        <v>0.75032807397686696</v>
      </c>
      <c r="D491" s="4">
        <f>-LN(B491)/F$3</f>
        <v>0.17419670473361124</v>
      </c>
      <c r="E491" s="4">
        <f>1/F$4</f>
        <v>0.20833333333333334</v>
      </c>
      <c r="F491" s="8">
        <v>3</v>
      </c>
      <c r="G491" s="4">
        <v>145.52822444967882</v>
      </c>
      <c r="H491" s="4">
        <f>IF(G491&gt;MAX(I$8:I490),G491,MAX(I$8:I490))</f>
        <v>145.88593468591034</v>
      </c>
      <c r="I491" s="4">
        <f>+H491+E491</f>
        <v>146.09426801924369</v>
      </c>
      <c r="J491" s="4">
        <f>(H491-G491)*O491</f>
        <v>0.35771023623152587</v>
      </c>
      <c r="K491" s="4">
        <f>(I491-H491)*O491</f>
        <v>0.20833333333334281</v>
      </c>
      <c r="L491">
        <f>_xlfn.RANK.EQ(I491,I$8:I$507,1)</f>
        <v>484</v>
      </c>
      <c r="M491">
        <f>IF(L491=A491,0,1)</f>
        <v>1</v>
      </c>
      <c r="N491">
        <f>IF(G491&lt;B$2,1,0)</f>
        <v>1</v>
      </c>
      <c r="O491">
        <f>IF(I491&lt;B$2,1,0)</f>
        <v>1</v>
      </c>
      <c r="P491">
        <v>484</v>
      </c>
      <c r="Q491" s="8">
        <f>COUNTIF(I$8:I490,"&lt;"&amp;G491)</f>
        <v>481</v>
      </c>
      <c r="R491" s="8">
        <f>COUNTIF(H$8:H490,"&gt;"&amp;G491)</f>
        <v>1</v>
      </c>
      <c r="S491">
        <v>484</v>
      </c>
    </row>
    <row r="492" spans="1:19" x14ac:dyDescent="0.3">
      <c r="A492">
        <v>604</v>
      </c>
      <c r="B492">
        <v>0.27475814081240274</v>
      </c>
      <c r="C492">
        <v>0.90108951078829314</v>
      </c>
      <c r="D492" s="4">
        <f>-LN(B492)/F$3</f>
        <v>0.53827669010287793</v>
      </c>
      <c r="E492" s="4">
        <f>1/F$4</f>
        <v>0.20833333333333334</v>
      </c>
      <c r="F492" s="8">
        <v>3</v>
      </c>
      <c r="G492" s="4">
        <v>146.06650113978171</v>
      </c>
      <c r="H492" s="4">
        <f>IF(G492&gt;MAX(I$8:I491),G492,MAX(I$8:I491))</f>
        <v>146.09426801924369</v>
      </c>
      <c r="I492" s="4">
        <f>+H492+E492</f>
        <v>146.30260135257703</v>
      </c>
      <c r="J492" s="4">
        <f>(H492-G492)*O492</f>
        <v>2.7766879461978533E-2</v>
      </c>
      <c r="K492" s="4">
        <f>(I492-H492)*O492</f>
        <v>0.20833333333334281</v>
      </c>
      <c r="L492">
        <f>_xlfn.RANK.EQ(I492,I$8:I$507,1)</f>
        <v>485</v>
      </c>
      <c r="M492">
        <f>IF(L492=A492,0,1)</f>
        <v>1</v>
      </c>
      <c r="N492">
        <f>IF(G492&lt;B$2,1,0)</f>
        <v>1</v>
      </c>
      <c r="O492">
        <f>IF(I492&lt;B$2,1,0)</f>
        <v>1</v>
      </c>
      <c r="P492">
        <v>485</v>
      </c>
      <c r="Q492" s="8">
        <f>COUNTIF(I$8:I491,"&lt;"&amp;G492)</f>
        <v>483</v>
      </c>
      <c r="R492" s="8">
        <f>COUNTIF(H$8:H491,"&gt;"&amp;G492)</f>
        <v>0</v>
      </c>
      <c r="S492">
        <v>485</v>
      </c>
    </row>
    <row r="493" spans="1:19" x14ac:dyDescent="0.3">
      <c r="A493">
        <v>605</v>
      </c>
      <c r="B493">
        <v>0.9643238624225593</v>
      </c>
      <c r="C493">
        <v>0.62382885219885864</v>
      </c>
      <c r="D493" s="4">
        <f>-LN(B493)/F$3</f>
        <v>1.5136701634412317E-2</v>
      </c>
      <c r="E493" s="4">
        <f>1/F$4</f>
        <v>0.20833333333333334</v>
      </c>
      <c r="F493" s="8">
        <v>3</v>
      </c>
      <c r="G493" s="4">
        <v>146.08163784141612</v>
      </c>
      <c r="H493" s="4">
        <f>IF(G493&gt;MAX(I$8:I492),G493,MAX(I$8:I492))</f>
        <v>146.30260135257703</v>
      </c>
      <c r="I493" s="4">
        <f>+H493+E493</f>
        <v>146.51093468591037</v>
      </c>
      <c r="J493" s="4">
        <f>(H493-G493)*O493</f>
        <v>0.22096351116090318</v>
      </c>
      <c r="K493" s="4">
        <f>(I493-H493)*O493</f>
        <v>0.20833333333334281</v>
      </c>
      <c r="L493">
        <f>_xlfn.RANK.EQ(I493,I$8:I$507,1)</f>
        <v>486</v>
      </c>
      <c r="M493">
        <f>IF(L493=A493,0,1)</f>
        <v>1</v>
      </c>
      <c r="N493">
        <f>IF(G493&lt;B$2,1,0)</f>
        <v>1</v>
      </c>
      <c r="O493">
        <f>IF(I493&lt;B$2,1,0)</f>
        <v>1</v>
      </c>
      <c r="P493">
        <v>486</v>
      </c>
      <c r="Q493" s="8">
        <f>COUNTIF(I$8:I492,"&lt;"&amp;G493)</f>
        <v>483</v>
      </c>
      <c r="R493" s="8">
        <f>COUNTIF(H$8:H492,"&gt;"&amp;G493)</f>
        <v>1</v>
      </c>
      <c r="S493">
        <v>486</v>
      </c>
    </row>
    <row r="494" spans="1:19" x14ac:dyDescent="0.3">
      <c r="A494">
        <v>606</v>
      </c>
      <c r="B494">
        <v>0.92886135441145057</v>
      </c>
      <c r="C494">
        <v>9.8025452436902985E-2</v>
      </c>
      <c r="D494" s="4">
        <f>-LN(B494)/F$3</f>
        <v>3.0748247107904372E-2</v>
      </c>
      <c r="E494" s="4">
        <f>1/F$4</f>
        <v>0.20833333333333334</v>
      </c>
      <c r="F494" s="8">
        <v>3</v>
      </c>
      <c r="G494" s="4">
        <v>146.11238608852403</v>
      </c>
      <c r="H494" s="4">
        <f>IF(G494&gt;MAX(I$8:I493),G494,MAX(I$8:I493))</f>
        <v>146.51093468591037</v>
      </c>
      <c r="I494" s="4">
        <f>+H494+E494</f>
        <v>146.71926801924371</v>
      </c>
      <c r="J494" s="4">
        <f>(H494-G494)*O494</f>
        <v>0.39854859738633763</v>
      </c>
      <c r="K494" s="4">
        <f>(I494-H494)*O494</f>
        <v>0.20833333333334281</v>
      </c>
      <c r="L494">
        <f>_xlfn.RANK.EQ(I494,I$8:I$507,1)</f>
        <v>487</v>
      </c>
      <c r="M494">
        <f>IF(L494=A494,0,1)</f>
        <v>1</v>
      </c>
      <c r="N494">
        <f>IF(G494&lt;B$2,1,0)</f>
        <v>1</v>
      </c>
      <c r="O494">
        <f>IF(I494&lt;B$2,1,0)</f>
        <v>1</v>
      </c>
      <c r="P494">
        <v>487</v>
      </c>
      <c r="Q494" s="8">
        <f>COUNTIF(I$8:I493,"&lt;"&amp;G494)</f>
        <v>484</v>
      </c>
      <c r="R494" s="8">
        <f>COUNTIF(H$8:H493,"&gt;"&amp;G494)</f>
        <v>1</v>
      </c>
      <c r="S494">
        <v>487</v>
      </c>
    </row>
    <row r="495" spans="1:19" x14ac:dyDescent="0.3">
      <c r="A495">
        <v>155</v>
      </c>
      <c r="B495">
        <v>0.35508285775322734</v>
      </c>
      <c r="C495">
        <v>0.43971068453016754</v>
      </c>
      <c r="D495" s="4">
        <f>-LN(B495)/D$3</f>
        <v>1.4380612703041553</v>
      </c>
      <c r="E495" s="4">
        <f>1/F$4</f>
        <v>0.20833333333333334</v>
      </c>
      <c r="F495" s="8">
        <v>2</v>
      </c>
      <c r="G495" s="4">
        <v>146.16079717523087</v>
      </c>
      <c r="H495" s="4">
        <f>IF(G495&gt;MAX(I$8:I494),G495,MAX(I$8:I494))</f>
        <v>146.71926801924371</v>
      </c>
      <c r="I495" s="4">
        <f>+H495+E495</f>
        <v>146.92760135257706</v>
      </c>
      <c r="J495" s="4">
        <f>(H495-G495)*O495</f>
        <v>0.55847084401284519</v>
      </c>
      <c r="K495" s="4">
        <f>(I495-H495)*O495</f>
        <v>0.20833333333334281</v>
      </c>
      <c r="L495">
        <f>_xlfn.RANK.EQ(I495,I$8:I$507,1)</f>
        <v>488</v>
      </c>
      <c r="M495">
        <f>IF(L495=A495,0,1)</f>
        <v>1</v>
      </c>
      <c r="N495">
        <f>IF(G495&lt;B$2,1,0)</f>
        <v>1</v>
      </c>
      <c r="O495">
        <f>IF(I495&lt;B$2,1,0)</f>
        <v>1</v>
      </c>
      <c r="P495">
        <v>488</v>
      </c>
      <c r="Q495" s="8">
        <f>COUNTIF(I$8:I494,"&lt;"&amp;G495)</f>
        <v>484</v>
      </c>
      <c r="R495" s="8">
        <f>COUNTIF(H$8:H494,"&gt;"&amp;G495)</f>
        <v>2</v>
      </c>
      <c r="S495">
        <v>488</v>
      </c>
    </row>
    <row r="496" spans="1:19" x14ac:dyDescent="0.3">
      <c r="A496">
        <v>156</v>
      </c>
      <c r="B496">
        <v>0.85433515427106543</v>
      </c>
      <c r="C496">
        <v>0.56767479476302374</v>
      </c>
      <c r="D496" s="4">
        <f>-LN(B496)/D$3</f>
        <v>0.21865515260387869</v>
      </c>
      <c r="E496" s="4">
        <f>1/F$4</f>
        <v>0.20833333333333334</v>
      </c>
      <c r="F496" s="8">
        <v>2</v>
      </c>
      <c r="G496" s="4">
        <v>146.37945232783474</v>
      </c>
      <c r="H496" s="4">
        <f>IF(G496&gt;MAX(I$8:I495),G496,MAX(I$8:I495))</f>
        <v>146.92760135257706</v>
      </c>
      <c r="I496" s="4">
        <f>+H496+E496</f>
        <v>147.1359346859104</v>
      </c>
      <c r="J496" s="4">
        <f>(H496-G496)*O496</f>
        <v>0.54814902474231531</v>
      </c>
      <c r="K496" s="4">
        <f>(I496-H496)*O496</f>
        <v>0.20833333333334281</v>
      </c>
      <c r="L496">
        <f>_xlfn.RANK.EQ(I496,I$8:I$507,1)</f>
        <v>489</v>
      </c>
      <c r="M496">
        <f>IF(L496=A496,0,1)</f>
        <v>1</v>
      </c>
      <c r="N496">
        <f>IF(G496&lt;B$2,1,0)</f>
        <v>1</v>
      </c>
      <c r="O496">
        <f>IF(I496&lt;B$2,1,0)</f>
        <v>1</v>
      </c>
      <c r="P496">
        <v>489</v>
      </c>
      <c r="Q496" s="8">
        <f>COUNTIF(I$8:I495,"&lt;"&amp;G496)</f>
        <v>485</v>
      </c>
      <c r="R496" s="8">
        <f>COUNTIF(H$8:H495,"&gt;"&amp;G496)</f>
        <v>2</v>
      </c>
      <c r="S496">
        <v>489</v>
      </c>
    </row>
    <row r="497" spans="1:19" x14ac:dyDescent="0.3">
      <c r="A497">
        <v>607</v>
      </c>
      <c r="B497">
        <v>0.4860072634052553</v>
      </c>
      <c r="C497">
        <v>0.74559770500808742</v>
      </c>
      <c r="D497" s="4">
        <f>-LN(B497)/F$3</f>
        <v>0.3006382124645916</v>
      </c>
      <c r="E497" s="4">
        <f>1/F$4</f>
        <v>0.20833333333333334</v>
      </c>
      <c r="F497" s="8">
        <v>3</v>
      </c>
      <c r="G497" s="4">
        <v>146.41302430098864</v>
      </c>
      <c r="H497" s="4">
        <f>IF(G497&gt;MAX(I$8:I496),G497,MAX(I$8:I496))</f>
        <v>147.1359346859104</v>
      </c>
      <c r="I497" s="4">
        <f>+H497+E497</f>
        <v>147.34426801924374</v>
      </c>
      <c r="J497" s="4">
        <f>(H497-G497)*O497</f>
        <v>0.72291038492176085</v>
      </c>
      <c r="K497" s="4">
        <f>(I497-H497)*O497</f>
        <v>0.20833333333334281</v>
      </c>
      <c r="L497">
        <f>_xlfn.RANK.EQ(I497,I$8:I$507,1)</f>
        <v>490</v>
      </c>
      <c r="M497">
        <f>IF(L497=A497,0,1)</f>
        <v>1</v>
      </c>
      <c r="N497">
        <f>IF(G497&lt;B$2,1,0)</f>
        <v>1</v>
      </c>
      <c r="O497">
        <f>IF(I497&lt;B$2,1,0)</f>
        <v>1</v>
      </c>
      <c r="P497">
        <v>490</v>
      </c>
      <c r="Q497" s="8">
        <f>COUNTIF(I$8:I496,"&lt;"&amp;G497)</f>
        <v>485</v>
      </c>
      <c r="R497" s="8">
        <f>COUNTIF(H$8:H496,"&gt;"&amp;G497)</f>
        <v>3</v>
      </c>
      <c r="S497">
        <v>490</v>
      </c>
    </row>
    <row r="498" spans="1:19" x14ac:dyDescent="0.3">
      <c r="A498">
        <v>157</v>
      </c>
      <c r="B498">
        <v>0.74697103793450725</v>
      </c>
      <c r="C498">
        <v>0.32599871822260201</v>
      </c>
      <c r="D498" s="4">
        <f>-LN(B498)/D$3</f>
        <v>0.40517898024021221</v>
      </c>
      <c r="E498" s="4">
        <f>1/F$4</f>
        <v>0.20833333333333334</v>
      </c>
      <c r="F498" s="8">
        <v>2</v>
      </c>
      <c r="G498" s="4">
        <v>146.78463130807495</v>
      </c>
      <c r="H498" s="4">
        <f>IF(G498&gt;MAX(I$8:I497),G498,MAX(I$8:I497))</f>
        <v>147.34426801924374</v>
      </c>
      <c r="I498" s="4">
        <f>+H498+E498</f>
        <v>147.55260135257708</v>
      </c>
      <c r="J498" s="4">
        <f>(H498-G498)*O498</f>
        <v>0.55963671116879254</v>
      </c>
      <c r="K498" s="4">
        <f>(I498-H498)*O498</f>
        <v>0.20833333333334281</v>
      </c>
      <c r="L498">
        <f>_xlfn.RANK.EQ(I498,I$8:I$507,1)</f>
        <v>491</v>
      </c>
      <c r="M498">
        <f>IF(L498=A498,0,1)</f>
        <v>1</v>
      </c>
      <c r="N498">
        <f>IF(G498&lt;B$2,1,0)</f>
        <v>1</v>
      </c>
      <c r="O498">
        <f>IF(I498&lt;B$2,1,0)</f>
        <v>1</v>
      </c>
      <c r="P498">
        <v>491</v>
      </c>
      <c r="Q498" s="8">
        <f>COUNTIF(I$8:I497,"&lt;"&amp;G498)</f>
        <v>487</v>
      </c>
      <c r="R498" s="8">
        <f>COUNTIF(H$8:H497,"&gt;"&amp;G498)</f>
        <v>2</v>
      </c>
      <c r="S498">
        <v>491</v>
      </c>
    </row>
    <row r="499" spans="1:19" x14ac:dyDescent="0.3">
      <c r="A499">
        <v>608</v>
      </c>
      <c r="B499">
        <v>0.31125827814569534</v>
      </c>
      <c r="C499">
        <v>9.9673451948606828E-2</v>
      </c>
      <c r="D499" s="4">
        <f>-LN(B499)/F$3</f>
        <v>0.48630509796036081</v>
      </c>
      <c r="E499" s="4">
        <f>1/F$4</f>
        <v>0.20833333333333334</v>
      </c>
      <c r="F499" s="8">
        <v>3</v>
      </c>
      <c r="G499" s="4">
        <v>146.89932939894899</v>
      </c>
      <c r="H499" s="4">
        <f>IF(G499&gt;MAX(I$8:I498),G499,MAX(I$8:I498))</f>
        <v>147.55260135257708</v>
      </c>
      <c r="I499" s="4">
        <f>+H499+E499</f>
        <v>147.76093468591043</v>
      </c>
      <c r="J499" s="4">
        <f>(H499-G499)*O499</f>
        <v>0.65327195362809221</v>
      </c>
      <c r="K499" s="4">
        <f>(I499-H499)*O499</f>
        <v>0.20833333333334281</v>
      </c>
      <c r="L499">
        <f>_xlfn.RANK.EQ(I499,I$8:I$507,1)</f>
        <v>492</v>
      </c>
      <c r="M499">
        <f>IF(L499=A499,0,1)</f>
        <v>1</v>
      </c>
      <c r="N499">
        <f>IF(G499&lt;B$2,1,0)</f>
        <v>1</v>
      </c>
      <c r="O499">
        <f>IF(I499&lt;B$2,1,0)</f>
        <v>1</v>
      </c>
      <c r="P499">
        <v>492</v>
      </c>
      <c r="Q499" s="8">
        <f>COUNTIF(I$8:I498,"&lt;"&amp;G499)</f>
        <v>487</v>
      </c>
      <c r="R499" s="8">
        <f>COUNTIF(H$8:H498,"&gt;"&amp;G499)</f>
        <v>3</v>
      </c>
      <c r="S499">
        <v>492</v>
      </c>
    </row>
    <row r="500" spans="1:19" x14ac:dyDescent="0.3">
      <c r="A500">
        <v>609</v>
      </c>
      <c r="B500">
        <v>0.29783013397625657</v>
      </c>
      <c r="C500">
        <v>0.1250038148136845</v>
      </c>
      <c r="D500" s="4">
        <f>-LN(B500)/F$3</f>
        <v>0.50467998967246785</v>
      </c>
      <c r="E500" s="4">
        <f>1/F$4</f>
        <v>0.20833333333333334</v>
      </c>
      <c r="F500" s="8">
        <v>3</v>
      </c>
      <c r="G500" s="4">
        <v>147.40400938862146</v>
      </c>
      <c r="H500" s="4">
        <f>IF(G500&gt;MAX(I$8:I499),G500,MAX(I$8:I499))</f>
        <v>147.76093468591043</v>
      </c>
      <c r="I500" s="4">
        <f>+H500+E500</f>
        <v>147.96926801924377</v>
      </c>
      <c r="J500" s="4">
        <f>(H500-G500)*O500</f>
        <v>0.35692529728896716</v>
      </c>
      <c r="K500" s="4">
        <f>(I500-H500)*O500</f>
        <v>0.20833333333334281</v>
      </c>
      <c r="L500">
        <f>_xlfn.RANK.EQ(I500,I$8:I$507,1)</f>
        <v>493</v>
      </c>
      <c r="M500">
        <f>IF(L500=A500,0,1)</f>
        <v>1</v>
      </c>
      <c r="N500">
        <f>IF(G500&lt;B$2,1,0)</f>
        <v>1</v>
      </c>
      <c r="O500">
        <f>IF(I500&lt;B$2,1,0)</f>
        <v>1</v>
      </c>
      <c r="P500">
        <v>493</v>
      </c>
      <c r="Q500" s="8">
        <f>COUNTIF(I$8:I499,"&lt;"&amp;G500)</f>
        <v>490</v>
      </c>
      <c r="R500" s="8">
        <f>COUNTIF(H$8:H499,"&gt;"&amp;G500)</f>
        <v>1</v>
      </c>
      <c r="S500">
        <v>493</v>
      </c>
    </row>
    <row r="501" spans="1:19" x14ac:dyDescent="0.3">
      <c r="A501">
        <v>34</v>
      </c>
      <c r="B501">
        <v>0.22074037903988769</v>
      </c>
      <c r="C501">
        <v>0.30472731711783196</v>
      </c>
      <c r="D501" s="4">
        <f>-LN(B501)/B$3</f>
        <v>6.2948667646087637</v>
      </c>
      <c r="E501" s="4">
        <f>1/F$4</f>
        <v>0.20833333333333334</v>
      </c>
      <c r="F501" s="8">
        <v>1</v>
      </c>
      <c r="G501" s="4">
        <v>147.92453399808468</v>
      </c>
      <c r="H501" s="4">
        <f>IF(G501&gt;MAX(I$8:I500),G501,MAX(I$8:I500))</f>
        <v>147.96926801924377</v>
      </c>
      <c r="I501" s="4">
        <f>+H501+E501</f>
        <v>148.17760135257711</v>
      </c>
      <c r="J501" s="4">
        <f>(H501-G501)*O501</f>
        <v>4.4734021159086979E-2</v>
      </c>
      <c r="K501" s="4">
        <f>(I501-H501)*O501</f>
        <v>0.20833333333334281</v>
      </c>
      <c r="L501">
        <f>_xlfn.RANK.EQ(I501,I$8:I$507,1)</f>
        <v>494</v>
      </c>
      <c r="M501">
        <f>IF(L501=A501,0,1)</f>
        <v>1</v>
      </c>
      <c r="N501">
        <f>IF(G501&lt;B$2,1,0)</f>
        <v>1</v>
      </c>
      <c r="O501">
        <f>IF(I501&lt;B$2,1,0)</f>
        <v>1</v>
      </c>
      <c r="P501">
        <v>496</v>
      </c>
      <c r="Q501" s="8">
        <f>COUNTIF(I$8:I500,"&lt;"&amp;G501)</f>
        <v>492</v>
      </c>
      <c r="R501" s="8">
        <f>COUNTIF(H$8:H500,"&gt;"&amp;G501)</f>
        <v>0</v>
      </c>
      <c r="S501">
        <v>494</v>
      </c>
    </row>
    <row r="502" spans="1:19" x14ac:dyDescent="0.3">
      <c r="A502">
        <v>610</v>
      </c>
      <c r="B502">
        <v>0.59318826868495744</v>
      </c>
      <c r="C502">
        <v>0.35212256233405559</v>
      </c>
      <c r="D502" s="4">
        <f>-LN(B502)/F$3</f>
        <v>0.21760143551554872</v>
      </c>
      <c r="E502" s="4">
        <f>1/F$4</f>
        <v>0.20833333333333334</v>
      </c>
      <c r="F502" s="8">
        <v>3</v>
      </c>
      <c r="G502" s="4">
        <v>147.62161082413701</v>
      </c>
      <c r="H502" s="4">
        <f>IF(G502&gt;MAX(I$8:I501),G502,MAX(I$8:I501))</f>
        <v>148.17760135257711</v>
      </c>
      <c r="I502" s="4">
        <f>+H502+E502</f>
        <v>148.38593468591046</v>
      </c>
      <c r="J502" s="4">
        <f>(H502-G502)*O502</f>
        <v>0.55599052844010544</v>
      </c>
      <c r="K502" s="4">
        <f>(I502-H502)*O502</f>
        <v>0.20833333333334281</v>
      </c>
      <c r="L502">
        <f>_xlfn.RANK.EQ(I502,I$8:I$507,1)</f>
        <v>495</v>
      </c>
      <c r="M502">
        <f>IF(L502=A502,0,1)</f>
        <v>1</v>
      </c>
      <c r="N502">
        <f>IF(G502&lt;B$2,1,0)</f>
        <v>1</v>
      </c>
      <c r="O502">
        <f>IF(I502&lt;B$2,1,0)</f>
        <v>1</v>
      </c>
      <c r="P502">
        <v>494</v>
      </c>
      <c r="Q502" s="8">
        <f>COUNTIF(I$8:I501,"&lt;"&amp;G502)</f>
        <v>491</v>
      </c>
      <c r="R502" s="8">
        <f>COUNTIF(H$8:H501,"&gt;"&amp;G502)</f>
        <v>2</v>
      </c>
      <c r="S502">
        <v>494</v>
      </c>
    </row>
    <row r="503" spans="1:19" x14ac:dyDescent="0.3">
      <c r="A503">
        <v>611</v>
      </c>
      <c r="B503">
        <v>0.51588488418225653</v>
      </c>
      <c r="C503">
        <v>0.56395153660695208</v>
      </c>
      <c r="D503" s="4">
        <f>-LN(B503)/F$3</f>
        <v>0.27577984627478808</v>
      </c>
      <c r="E503" s="4">
        <f>1/F$4</f>
        <v>0.20833333333333334</v>
      </c>
      <c r="F503" s="8">
        <v>3</v>
      </c>
      <c r="G503" s="4">
        <v>147.8973906704118</v>
      </c>
      <c r="H503" s="4">
        <f>IF(G503&gt;MAX(I$8:I502),G503,MAX(I$8:I502))</f>
        <v>148.38593468591046</v>
      </c>
      <c r="I503" s="4">
        <f>+H503+E503</f>
        <v>148.5942680192438</v>
      </c>
      <c r="J503" s="4">
        <f>(H503-G503)*O503</f>
        <v>0.48854401549866111</v>
      </c>
      <c r="K503" s="4">
        <f>(I503-H503)*O503</f>
        <v>0.20833333333334281</v>
      </c>
      <c r="L503">
        <f>_xlfn.RANK.EQ(I503,I$8:I$507,1)</f>
        <v>496</v>
      </c>
      <c r="M503">
        <f>IF(L503=A503,0,1)</f>
        <v>1</v>
      </c>
      <c r="N503">
        <f>IF(G503&lt;B$2,1,0)</f>
        <v>1</v>
      </c>
      <c r="O503">
        <f>IF(I503&lt;B$2,1,0)</f>
        <v>1</v>
      </c>
      <c r="P503">
        <v>495</v>
      </c>
      <c r="Q503" s="8">
        <f>COUNTIF(I$8:I502,"&lt;"&amp;G503)</f>
        <v>492</v>
      </c>
      <c r="R503" s="8">
        <f>COUNTIF(H$8:H502,"&gt;"&amp;G503)</f>
        <v>2</v>
      </c>
      <c r="S503">
        <v>495</v>
      </c>
    </row>
    <row r="504" spans="1:19" x14ac:dyDescent="0.3">
      <c r="A504">
        <v>158</v>
      </c>
      <c r="B504">
        <v>0.42292550431836912</v>
      </c>
      <c r="C504">
        <v>0.16690572832422865</v>
      </c>
      <c r="D504" s="4">
        <f>-LN(B504)/D$3</f>
        <v>1.1952211502334129</v>
      </c>
      <c r="E504" s="4">
        <f>1/F$4</f>
        <v>0.20833333333333334</v>
      </c>
      <c r="F504" s="8">
        <v>2</v>
      </c>
      <c r="G504" s="4">
        <v>147.97985245830836</v>
      </c>
      <c r="H504" s="4">
        <f>IF(G504&gt;MAX(I$8:I503),G504,MAX(I$8:I503))</f>
        <v>148.5942680192438</v>
      </c>
      <c r="I504" s="4">
        <f>+H504+E504</f>
        <v>148.80260135257714</v>
      </c>
      <c r="J504" s="4">
        <f>(H504-G504)*O504</f>
        <v>0.61441556093544136</v>
      </c>
      <c r="K504" s="4">
        <f>(I504-H504)*O504</f>
        <v>0.20833333333334281</v>
      </c>
      <c r="L504">
        <f>_xlfn.RANK.EQ(I504,I$8:I$507,1)</f>
        <v>497</v>
      </c>
      <c r="M504">
        <f>IF(L504=A504,0,1)</f>
        <v>1</v>
      </c>
      <c r="N504">
        <f>IF(G504&lt;B$2,1,0)</f>
        <v>1</v>
      </c>
      <c r="O504">
        <f>IF(I504&lt;B$2,1,0)</f>
        <v>1</v>
      </c>
      <c r="P504">
        <v>497</v>
      </c>
      <c r="Q504" s="8">
        <f>COUNTIF(I$8:I503,"&lt;"&amp;G504)</f>
        <v>493</v>
      </c>
      <c r="R504" s="8">
        <f>COUNTIF(H$8:H503,"&gt;"&amp;G504)</f>
        <v>2</v>
      </c>
      <c r="S504">
        <v>497</v>
      </c>
    </row>
    <row r="505" spans="1:19" x14ac:dyDescent="0.3">
      <c r="A505">
        <v>612</v>
      </c>
      <c r="B505">
        <v>0.10028382213812677</v>
      </c>
      <c r="C505">
        <v>0.34229560228278449</v>
      </c>
      <c r="D505" s="4">
        <f>-LN(B505)/F$3</f>
        <v>0.95822953823257107</v>
      </c>
      <c r="E505" s="4">
        <f>1/F$4</f>
        <v>0.20833333333333334</v>
      </c>
      <c r="F505" s="8">
        <v>3</v>
      </c>
      <c r="G505" s="4">
        <v>148.85562020864435</v>
      </c>
      <c r="H505" s="4">
        <f>IF(G505&gt;MAX(I$8:I504),G505,MAX(I$8:I504))</f>
        <v>148.85562020864435</v>
      </c>
      <c r="I505" s="4">
        <f>+H505+E505</f>
        <v>149.0639535419777</v>
      </c>
      <c r="J505" s="4">
        <f>(H505-G505)*O505</f>
        <v>0</v>
      </c>
      <c r="K505" s="4">
        <f>(I505-H505)*O505</f>
        <v>0.20833333333334281</v>
      </c>
      <c r="L505">
        <f>_xlfn.RANK.EQ(I505,I$8:I$507,1)</f>
        <v>498</v>
      </c>
      <c r="M505">
        <f>IF(L505=A505,0,1)</f>
        <v>1</v>
      </c>
      <c r="N505">
        <f>IF(G505&lt;B$2,1,0)</f>
        <v>1</v>
      </c>
      <c r="O505">
        <f>IF(I505&lt;B$2,1,0)</f>
        <v>1</v>
      </c>
      <c r="P505">
        <v>498</v>
      </c>
      <c r="Q505" s="8">
        <f>COUNTIF(I$8:I504,"&lt;"&amp;G505)</f>
        <v>497</v>
      </c>
      <c r="R505" s="8">
        <f>COUNTIF(H$8:H504,"&gt;"&amp;G505)</f>
        <v>0</v>
      </c>
      <c r="S505">
        <v>498</v>
      </c>
    </row>
    <row r="506" spans="1:19" x14ac:dyDescent="0.3">
      <c r="A506">
        <v>613</v>
      </c>
      <c r="B506">
        <v>0.45295571764275033</v>
      </c>
      <c r="C506">
        <v>0.98590044862208925</v>
      </c>
      <c r="D506" s="4">
        <f>-LN(B506)/F$3</f>
        <v>0.32998371326054377</v>
      </c>
      <c r="E506" s="4">
        <f>1/F$4</f>
        <v>0.20833333333333334</v>
      </c>
      <c r="F506" s="8">
        <v>3</v>
      </c>
      <c r="G506" s="4">
        <v>149.18560392190489</v>
      </c>
      <c r="H506" s="4">
        <f>IF(G506&gt;MAX(I$8:I505),G506,MAX(I$8:I505))</f>
        <v>149.18560392190489</v>
      </c>
      <c r="I506" s="4">
        <f>+H506+E506</f>
        <v>149.39393725523823</v>
      </c>
      <c r="J506" s="4">
        <f>(H506-G506)*O506</f>
        <v>0</v>
      </c>
      <c r="K506" s="4">
        <f>(I506-H506)*O506</f>
        <v>0.20833333333334281</v>
      </c>
      <c r="L506">
        <f>_xlfn.RANK.EQ(I506,I$8:I$507,1)</f>
        <v>499</v>
      </c>
      <c r="M506">
        <f>IF(L506=A506,0,1)</f>
        <v>1</v>
      </c>
      <c r="N506">
        <f>IF(G506&lt;B$2,1,0)</f>
        <v>1</v>
      </c>
      <c r="O506">
        <f>IF(I506&lt;B$2,1,0)</f>
        <v>1</v>
      </c>
      <c r="P506">
        <v>499</v>
      </c>
      <c r="Q506" s="8">
        <f>COUNTIF(I$8:I505,"&lt;"&amp;G506)</f>
        <v>498</v>
      </c>
      <c r="R506" s="8">
        <f>COUNTIF(H$8:H505,"&gt;"&amp;G506)</f>
        <v>0</v>
      </c>
      <c r="S506">
        <v>499</v>
      </c>
    </row>
    <row r="507" spans="1:19" x14ac:dyDescent="0.3">
      <c r="A507">
        <v>159</v>
      </c>
      <c r="B507">
        <v>0.25879696035645622</v>
      </c>
      <c r="C507">
        <v>0.16879787591174047</v>
      </c>
      <c r="D507" s="4">
        <f>-LN(B507)/D$3</f>
        <v>1.8773770299575487</v>
      </c>
      <c r="E507" s="4">
        <f>1/F$4</f>
        <v>0.20833333333333334</v>
      </c>
      <c r="F507" s="8">
        <v>2</v>
      </c>
      <c r="G507" s="4">
        <v>149.85722948826592</v>
      </c>
      <c r="H507" s="4">
        <f>IF(G507&gt;MAX(I$8:I506),G507,MAX(I$8:I506))</f>
        <v>149.85722948826592</v>
      </c>
      <c r="I507" s="4">
        <f>+H507+E507</f>
        <v>150.06556282159926</v>
      </c>
      <c r="J507" s="4">
        <f>(H507-G507)*O507</f>
        <v>0</v>
      </c>
      <c r="K507" s="4">
        <f>(I507-H507)*O507</f>
        <v>0.20833333333334281</v>
      </c>
      <c r="L507">
        <f>_xlfn.RANK.EQ(I507,I$8:I$507,1)</f>
        <v>500</v>
      </c>
      <c r="M507">
        <f>IF(L507=A507,0,1)</f>
        <v>1</v>
      </c>
      <c r="N507">
        <f>IF(G507&lt;B$2,1,0)</f>
        <v>1</v>
      </c>
      <c r="O507">
        <f>IF(I507&lt;B$2,1,0)</f>
        <v>1</v>
      </c>
      <c r="P507">
        <v>500</v>
      </c>
      <c r="Q507" s="8">
        <f>COUNTIF(I$8:I506,"&lt;"&amp;G507)</f>
        <v>499</v>
      </c>
      <c r="R507" s="8">
        <f>COUNTIF(H$8:H506,"&gt;"&amp;G507)</f>
        <v>0</v>
      </c>
      <c r="S507">
        <v>500</v>
      </c>
    </row>
    <row r="508" spans="1:19" x14ac:dyDescent="0.3">
      <c r="A508">
        <v>160</v>
      </c>
      <c r="B508">
        <v>0.88399914548173464</v>
      </c>
      <c r="C508">
        <v>0.47157200842310859</v>
      </c>
      <c r="D508" s="4">
        <f>-LN(B508)/D$3</f>
        <v>0.17124886527025315</v>
      </c>
      <c r="E508" s="4">
        <f>1/F$4</f>
        <v>0.20833333333333334</v>
      </c>
      <c r="F508" s="8">
        <v>2</v>
      </c>
      <c r="G508" s="4">
        <v>150.02847835353617</v>
      </c>
      <c r="H508" s="4">
        <f>IF(G508&gt;MAX(I$8:I507),G508,MAX(I$8:I507))</f>
        <v>150.06556282159926</v>
      </c>
      <c r="I508" s="4">
        <f>+H508+E508</f>
        <v>150.2738961549326</v>
      </c>
      <c r="J508" s="4">
        <f>(H508-G508)*O508</f>
        <v>3.7084468063085296E-2</v>
      </c>
      <c r="K508" s="4">
        <f>(I508-H508)*O508</f>
        <v>0.20833333333334281</v>
      </c>
      <c r="L508" t="e">
        <f>_xlfn.RANK.EQ(I508,I$8:I$507,1)</f>
        <v>#N/A</v>
      </c>
      <c r="M508" t="e">
        <f>IF(L508=A508,0,1)</f>
        <v>#N/A</v>
      </c>
      <c r="N508">
        <f>IF(G508&lt;B$2,1,0)</f>
        <v>1</v>
      </c>
      <c r="O508">
        <f>IF(I508&lt;B$2,1,0)</f>
        <v>1</v>
      </c>
      <c r="P508">
        <v>501</v>
      </c>
      <c r="Q508" s="8">
        <f>COUNTIF(I$8:I507,"&lt;"&amp;G508)</f>
        <v>499</v>
      </c>
      <c r="R508" s="8">
        <f>COUNTIF(H$8:H507,"&gt;"&amp;G508)</f>
        <v>0</v>
      </c>
      <c r="S508">
        <v>501</v>
      </c>
    </row>
    <row r="509" spans="1:19" x14ac:dyDescent="0.3">
      <c r="A509">
        <v>35</v>
      </c>
      <c r="B509">
        <v>0.59392071291238135</v>
      </c>
      <c r="C509">
        <v>0.4443189794610431</v>
      </c>
      <c r="D509" s="4">
        <f>-LN(B509)/B$3</f>
        <v>2.1708727019759118</v>
      </c>
      <c r="E509" s="4">
        <f>1/F$4</f>
        <v>0.20833333333333334</v>
      </c>
      <c r="F509" s="8">
        <v>1</v>
      </c>
      <c r="G509" s="4">
        <v>150.09540670006061</v>
      </c>
      <c r="H509" s="4">
        <f>IF(G509&gt;MAX(I$8:I508),G509,MAX(I$8:I508))</f>
        <v>150.2738961549326</v>
      </c>
      <c r="I509" s="4">
        <f>+H509+E509</f>
        <v>150.48222948826594</v>
      </c>
      <c r="J509" s="4">
        <f>(H509-G509)*O509</f>
        <v>0.1784894548719933</v>
      </c>
      <c r="K509" s="4">
        <f>(I509-H509)*O509</f>
        <v>0.20833333333334281</v>
      </c>
      <c r="L509" t="e">
        <f>_xlfn.RANK.EQ(I509,I$8:I$507,1)</f>
        <v>#N/A</v>
      </c>
      <c r="M509" t="e">
        <f>IF(L509=A509,0,1)</f>
        <v>#N/A</v>
      </c>
      <c r="N509">
        <f>IF(G509&lt;B$2,1,0)</f>
        <v>1</v>
      </c>
      <c r="O509">
        <f>IF(I509&lt;B$2,1,0)</f>
        <v>1</v>
      </c>
      <c r="P509">
        <v>502</v>
      </c>
      <c r="Q509" s="8">
        <f>COUNTIF(I$8:I508,"&lt;"&amp;G509)</f>
        <v>500</v>
      </c>
      <c r="R509" s="8">
        <f>COUNTIF(H$8:H508,"&gt;"&amp;G509)</f>
        <v>0</v>
      </c>
      <c r="S509">
        <v>502</v>
      </c>
    </row>
    <row r="510" spans="1:19" x14ac:dyDescent="0.3">
      <c r="A510">
        <v>161</v>
      </c>
      <c r="B510">
        <v>0.93746757408368175</v>
      </c>
      <c r="C510">
        <v>0.49113437299722279</v>
      </c>
      <c r="D510" s="4">
        <f>-LN(B510)/D$3</f>
        <v>8.9684874138625456E-2</v>
      </c>
      <c r="E510" s="4">
        <f>1/F$4</f>
        <v>0.20833333333333334</v>
      </c>
      <c r="F510" s="8">
        <v>2</v>
      </c>
      <c r="G510" s="4">
        <v>150.11816322767478</v>
      </c>
      <c r="H510" s="4">
        <f>IF(G510&gt;MAX(I$8:I509),G510,MAX(I$8:I509))</f>
        <v>150.48222948826594</v>
      </c>
      <c r="I510" s="4">
        <f>+H510+E510</f>
        <v>150.69056282159929</v>
      </c>
      <c r="J510" s="4">
        <f>(H510-G510)*O510</f>
        <v>0.36406626059115865</v>
      </c>
      <c r="K510" s="4">
        <f>(I510-H510)*O510</f>
        <v>0.20833333333334281</v>
      </c>
      <c r="L510" t="e">
        <f>_xlfn.RANK.EQ(I510,I$8:I$507,1)</f>
        <v>#N/A</v>
      </c>
      <c r="M510" t="e">
        <f>IF(L510=A510,0,1)</f>
        <v>#N/A</v>
      </c>
      <c r="N510">
        <f>IF(G510&lt;B$2,1,0)</f>
        <v>1</v>
      </c>
      <c r="O510">
        <f>IF(I510&lt;B$2,1,0)</f>
        <v>1</v>
      </c>
      <c r="P510">
        <v>503</v>
      </c>
      <c r="Q510" s="8">
        <f>COUNTIF(I$8:I509,"&lt;"&amp;G510)</f>
        <v>500</v>
      </c>
      <c r="R510" s="8">
        <f>COUNTIF(H$8:H509,"&gt;"&amp;G510)</f>
        <v>1</v>
      </c>
      <c r="S510">
        <v>503</v>
      </c>
    </row>
    <row r="511" spans="1:19" x14ac:dyDescent="0.3">
      <c r="A511">
        <v>614</v>
      </c>
      <c r="B511">
        <v>8.6489455854976041E-2</v>
      </c>
      <c r="C511">
        <v>0.95855586413159577</v>
      </c>
      <c r="D511" s="4">
        <f>-LN(B511)/F$3</f>
        <v>1.0198886542103158</v>
      </c>
      <c r="E511" s="4">
        <f>1/F$4</f>
        <v>0.20833333333333334</v>
      </c>
      <c r="F511" s="8">
        <v>3</v>
      </c>
      <c r="G511" s="4">
        <v>150.2054925761152</v>
      </c>
      <c r="H511" s="4">
        <f>IF(G511&gt;MAX(I$8:I510),G511,MAX(I$8:I510))</f>
        <v>150.69056282159929</v>
      </c>
      <c r="I511" s="4">
        <f>+H511+E511</f>
        <v>150.89889615493263</v>
      </c>
      <c r="J511" s="4">
        <f>(H511-G511)*O511</f>
        <v>0.4850702454840814</v>
      </c>
      <c r="K511" s="4">
        <f>(I511-H511)*O511</f>
        <v>0.20833333333334281</v>
      </c>
      <c r="L511" t="e">
        <f>_xlfn.RANK.EQ(I511,I$8:I$507,1)</f>
        <v>#N/A</v>
      </c>
      <c r="M511" t="e">
        <f>IF(L511=A511,0,1)</f>
        <v>#N/A</v>
      </c>
      <c r="N511">
        <f>IF(G511&lt;B$2,1,0)</f>
        <v>1</v>
      </c>
      <c r="O511">
        <f>IF(I511&lt;B$2,1,0)</f>
        <v>1</v>
      </c>
      <c r="P511">
        <v>504</v>
      </c>
      <c r="Q511" s="8">
        <f>COUNTIF(I$8:I510,"&lt;"&amp;G511)</f>
        <v>500</v>
      </c>
      <c r="R511" s="8">
        <f>COUNTIF(H$8:H510,"&gt;"&amp;G511)</f>
        <v>2</v>
      </c>
      <c r="S511">
        <v>504</v>
      </c>
    </row>
    <row r="512" spans="1:19" x14ac:dyDescent="0.3">
      <c r="A512">
        <v>615</v>
      </c>
      <c r="B512">
        <v>0.58345286416211428</v>
      </c>
      <c r="C512">
        <v>0.31223487044892728</v>
      </c>
      <c r="D512" s="4">
        <f>-LN(B512)/F$3</f>
        <v>0.22449650488819839</v>
      </c>
      <c r="E512" s="4">
        <f>1/F$4</f>
        <v>0.20833333333333334</v>
      </c>
      <c r="F512" s="8">
        <v>3</v>
      </c>
      <c r="G512" s="4">
        <v>150.42998908100341</v>
      </c>
      <c r="H512" s="4">
        <f>IF(G512&gt;MAX(I$8:I511),G512,MAX(I$8:I511))</f>
        <v>150.89889615493263</v>
      </c>
      <c r="I512" s="4">
        <f>+H512+E512</f>
        <v>151.10722948826597</v>
      </c>
      <c r="J512" s="4">
        <f>(H512-G512)*O512</f>
        <v>0.46890707392921627</v>
      </c>
      <c r="K512" s="4">
        <f>(I512-H512)*O512</f>
        <v>0.20833333333334281</v>
      </c>
      <c r="L512" t="e">
        <f>_xlfn.RANK.EQ(I512,I$8:I$507,1)</f>
        <v>#N/A</v>
      </c>
      <c r="M512" t="e">
        <f>IF(L512=A512,0,1)</f>
        <v>#N/A</v>
      </c>
      <c r="N512">
        <f>IF(G512&lt;B$2,1,0)</f>
        <v>1</v>
      </c>
      <c r="O512">
        <f>IF(I512&lt;B$2,1,0)</f>
        <v>1</v>
      </c>
      <c r="P512">
        <v>505</v>
      </c>
      <c r="Q512" s="8">
        <f>COUNTIF(I$8:I511,"&lt;"&amp;G512)</f>
        <v>501</v>
      </c>
      <c r="R512" s="8">
        <f>COUNTIF(H$8:H511,"&gt;"&amp;G512)</f>
        <v>2</v>
      </c>
      <c r="S512">
        <v>505</v>
      </c>
    </row>
    <row r="513" spans="1:19" x14ac:dyDescent="0.3">
      <c r="A513">
        <v>616</v>
      </c>
      <c r="B513">
        <v>0.98345896786400955</v>
      </c>
      <c r="C513">
        <v>0.99041718802453693</v>
      </c>
      <c r="D513" s="4">
        <f>-LN(B513)/F$3</f>
        <v>6.9497343949982164E-3</v>
      </c>
      <c r="E513" s="4">
        <f>1/F$4</f>
        <v>0.20833333333333334</v>
      </c>
      <c r="F513" s="8">
        <v>3</v>
      </c>
      <c r="G513" s="4">
        <v>150.43693881539841</v>
      </c>
      <c r="H513" s="4">
        <f>IF(G513&gt;MAX(I$8:I512),G513,MAX(I$8:I512))</f>
        <v>151.10722948826597</v>
      </c>
      <c r="I513" s="4">
        <f>+H513+E513</f>
        <v>151.31556282159931</v>
      </c>
      <c r="J513" s="4">
        <f>(H513-G513)*O513</f>
        <v>0.67029067286756572</v>
      </c>
      <c r="K513" s="4">
        <f>(I513-H513)*O513</f>
        <v>0.20833333333334281</v>
      </c>
      <c r="L513" t="e">
        <f>_xlfn.RANK.EQ(I513,I$8:I$507,1)</f>
        <v>#N/A</v>
      </c>
      <c r="M513" t="e">
        <f>IF(L513=A513,0,1)</f>
        <v>#N/A</v>
      </c>
      <c r="N513">
        <f>IF(G513&lt;B$2,1,0)</f>
        <v>1</v>
      </c>
      <c r="O513">
        <f>IF(I513&lt;B$2,1,0)</f>
        <v>1</v>
      </c>
      <c r="P513">
        <v>506</v>
      </c>
      <c r="Q513" s="8">
        <f>COUNTIF(I$8:I512,"&lt;"&amp;G513)</f>
        <v>501</v>
      </c>
      <c r="R513" s="8">
        <f>COUNTIF(H$8:H512,"&gt;"&amp;G513)</f>
        <v>3</v>
      </c>
      <c r="S513">
        <v>506</v>
      </c>
    </row>
    <row r="514" spans="1:19" x14ac:dyDescent="0.3">
      <c r="A514">
        <v>617</v>
      </c>
      <c r="B514">
        <v>0.36042359691152687</v>
      </c>
      <c r="C514">
        <v>0.57542649616992703</v>
      </c>
      <c r="D514" s="4">
        <f>-LN(B514)/F$3</f>
        <v>0.42519803381832333</v>
      </c>
      <c r="E514" s="4">
        <f>1/F$4</f>
        <v>0.20833333333333334</v>
      </c>
      <c r="F514" s="8">
        <v>3</v>
      </c>
      <c r="G514" s="4">
        <v>150.86213684921674</v>
      </c>
      <c r="H514" s="4">
        <f>IF(G514&gt;MAX(I$8:I513),G514,MAX(I$8:I513))</f>
        <v>151.31556282159931</v>
      </c>
      <c r="I514" s="4">
        <f>+H514+E514</f>
        <v>151.52389615493266</v>
      </c>
      <c r="J514" s="4">
        <f>(H514-G514)*O514</f>
        <v>0.45342597238257554</v>
      </c>
      <c r="K514" s="4">
        <f>(I514-H514)*O514</f>
        <v>0.20833333333334281</v>
      </c>
      <c r="L514" t="e">
        <f>_xlfn.RANK.EQ(I514,I$8:I$507,1)</f>
        <v>#N/A</v>
      </c>
      <c r="M514" t="e">
        <f>IF(L514=A514,0,1)</f>
        <v>#N/A</v>
      </c>
      <c r="N514">
        <f>IF(G514&lt;B$2,1,0)</f>
        <v>1</v>
      </c>
      <c r="O514">
        <f>IF(I514&lt;B$2,1,0)</f>
        <v>1</v>
      </c>
      <c r="P514">
        <v>507</v>
      </c>
      <c r="Q514" s="8">
        <f>COUNTIF(I$8:I513,"&lt;"&amp;G514)</f>
        <v>503</v>
      </c>
      <c r="R514" s="8">
        <f>COUNTIF(H$8:H513,"&gt;"&amp;G514)</f>
        <v>2</v>
      </c>
      <c r="S514">
        <v>507</v>
      </c>
    </row>
    <row r="515" spans="1:19" x14ac:dyDescent="0.3">
      <c r="A515">
        <v>162</v>
      </c>
      <c r="B515">
        <v>0.50703451643421737</v>
      </c>
      <c r="C515">
        <v>0.58986175115207373</v>
      </c>
      <c r="D515" s="4">
        <f>-LN(B515)/D$3</f>
        <v>0.94330027493939861</v>
      </c>
      <c r="E515" s="4">
        <f>1/F$4</f>
        <v>0.20833333333333334</v>
      </c>
      <c r="F515" s="8">
        <v>2</v>
      </c>
      <c r="G515" s="4">
        <v>151.06146350261417</v>
      </c>
      <c r="H515" s="4">
        <f>IF(G515&gt;MAX(I$8:I514),G515,MAX(I$8:I514))</f>
        <v>151.52389615493266</v>
      </c>
      <c r="I515" s="4">
        <f>+H515+E515</f>
        <v>151.732229488266</v>
      </c>
      <c r="J515" s="4">
        <f>(H515-G515)*O515</f>
        <v>0.46243265231848341</v>
      </c>
      <c r="K515" s="4">
        <f>(I515-H515)*O515</f>
        <v>0.20833333333334281</v>
      </c>
      <c r="L515" t="e">
        <f>_xlfn.RANK.EQ(I515,I$8:I$507,1)</f>
        <v>#N/A</v>
      </c>
      <c r="M515" t="e">
        <f>IF(L515=A515,0,1)</f>
        <v>#N/A</v>
      </c>
      <c r="N515">
        <f>IF(G515&lt;B$2,1,0)</f>
        <v>1</v>
      </c>
      <c r="O515">
        <f>IF(I515&lt;B$2,1,0)</f>
        <v>1</v>
      </c>
      <c r="P515">
        <v>508</v>
      </c>
      <c r="Q515" s="8">
        <f>COUNTIF(I$8:I514,"&lt;"&amp;G515)</f>
        <v>504</v>
      </c>
      <c r="R515" s="8">
        <f>COUNTIF(H$8:H514,"&gt;"&amp;G515)</f>
        <v>2</v>
      </c>
      <c r="S515">
        <v>508</v>
      </c>
    </row>
    <row r="516" spans="1:19" x14ac:dyDescent="0.3">
      <c r="A516">
        <v>618</v>
      </c>
      <c r="B516">
        <v>0.250038148136845</v>
      </c>
      <c r="C516">
        <v>0.94958342234565263</v>
      </c>
      <c r="D516" s="4">
        <f>-LN(B516)/F$3</f>
        <v>0.57755907508898718</v>
      </c>
      <c r="E516" s="4">
        <f>1/F$4</f>
        <v>0.20833333333333334</v>
      </c>
      <c r="F516" s="8">
        <v>3</v>
      </c>
      <c r="G516" s="4">
        <v>151.43969592430574</v>
      </c>
      <c r="H516" s="4">
        <f>IF(G516&gt;MAX(I$8:I515),G516,MAX(I$8:I515))</f>
        <v>151.732229488266</v>
      </c>
      <c r="I516" s="4">
        <f>+H516+E516</f>
        <v>151.94056282159934</v>
      </c>
      <c r="J516" s="4">
        <f>(H516-G516)*O516</f>
        <v>0.2925335639602622</v>
      </c>
      <c r="K516" s="4">
        <f>(I516-H516)*O516</f>
        <v>0.20833333333334281</v>
      </c>
      <c r="L516" t="e">
        <f>_xlfn.RANK.EQ(I516,I$8:I$507,1)</f>
        <v>#N/A</v>
      </c>
      <c r="M516" t="e">
        <f>IF(L516=A516,0,1)</f>
        <v>#N/A</v>
      </c>
      <c r="N516">
        <f>IF(G516&lt;B$2,1,0)</f>
        <v>1</v>
      </c>
      <c r="O516">
        <f>IF(I516&lt;B$2,1,0)</f>
        <v>1</v>
      </c>
      <c r="P516">
        <v>509</v>
      </c>
      <c r="Q516" s="8">
        <f>COUNTIF(I$8:I515,"&lt;"&amp;G516)</f>
        <v>506</v>
      </c>
      <c r="R516" s="8">
        <f>COUNTIF(H$8:H515,"&gt;"&amp;G516)</f>
        <v>1</v>
      </c>
      <c r="S516">
        <v>509</v>
      </c>
    </row>
    <row r="517" spans="1:19" x14ac:dyDescent="0.3">
      <c r="A517">
        <v>619</v>
      </c>
      <c r="B517">
        <v>0.76516006958220162</v>
      </c>
      <c r="C517">
        <v>0.9761955626087222</v>
      </c>
      <c r="D517" s="4">
        <f>-LN(B517)/F$3</f>
        <v>0.11152926073315908</v>
      </c>
      <c r="E517" s="4">
        <f>1/F$4</f>
        <v>0.20833333333333334</v>
      </c>
      <c r="F517" s="8">
        <v>3</v>
      </c>
      <c r="G517" s="4">
        <v>151.5512251850389</v>
      </c>
      <c r="H517" s="4">
        <f>IF(G517&gt;MAX(I$8:I516),G517,MAX(I$8:I516))</f>
        <v>151.94056282159934</v>
      </c>
      <c r="I517" s="4">
        <f>+H517+E517</f>
        <v>152.14889615493269</v>
      </c>
      <c r="J517" s="4">
        <f>(H517-G517)*O517</f>
        <v>0.38933763656044107</v>
      </c>
      <c r="K517" s="4">
        <f>(I517-H517)*O517</f>
        <v>0.20833333333334281</v>
      </c>
      <c r="L517" t="e">
        <f>_xlfn.RANK.EQ(I517,I$8:I$507,1)</f>
        <v>#N/A</v>
      </c>
      <c r="M517" t="e">
        <f>IF(L517=A517,0,1)</f>
        <v>#N/A</v>
      </c>
      <c r="N517">
        <f>IF(G517&lt;B$2,1,0)</f>
        <v>1</v>
      </c>
      <c r="O517">
        <f>IF(I517&lt;B$2,1,0)</f>
        <v>1</v>
      </c>
      <c r="P517">
        <v>510</v>
      </c>
      <c r="Q517" s="8">
        <f>COUNTIF(I$8:I516,"&lt;"&amp;G517)</f>
        <v>507</v>
      </c>
      <c r="R517" s="8">
        <f>COUNTIF(H$8:H516,"&gt;"&amp;G517)</f>
        <v>1</v>
      </c>
      <c r="S517">
        <v>510</v>
      </c>
    </row>
    <row r="518" spans="1:19" x14ac:dyDescent="0.3">
      <c r="A518">
        <v>163</v>
      </c>
      <c r="B518">
        <v>0.55714590899380478</v>
      </c>
      <c r="C518">
        <v>0.4987334818567461</v>
      </c>
      <c r="D518" s="4">
        <f>-LN(B518)/D$3</f>
        <v>0.81240016424100969</v>
      </c>
      <c r="E518" s="4">
        <f>1/F$4</f>
        <v>0.20833333333333334</v>
      </c>
      <c r="F518" s="8">
        <v>2</v>
      </c>
      <c r="G518" s="4">
        <v>151.87386366685519</v>
      </c>
      <c r="H518" s="4">
        <f>IF(G518&gt;MAX(I$8:I517),G518,MAX(I$8:I517))</f>
        <v>152.14889615493269</v>
      </c>
      <c r="I518" s="4">
        <f>+H518+E518</f>
        <v>152.35722948826603</v>
      </c>
      <c r="J518" s="4">
        <f>(H518-G518)*O518</f>
        <v>0.27503248807749969</v>
      </c>
      <c r="K518" s="4">
        <f>(I518-H518)*O518</f>
        <v>0.20833333333334281</v>
      </c>
      <c r="L518" t="e">
        <f>_xlfn.RANK.EQ(I518,I$8:I$507,1)</f>
        <v>#N/A</v>
      </c>
      <c r="M518" t="e">
        <f>IF(L518=A518,0,1)</f>
        <v>#N/A</v>
      </c>
      <c r="N518">
        <f>IF(G518&lt;B$2,1,0)</f>
        <v>1</v>
      </c>
      <c r="O518">
        <f>IF(I518&lt;B$2,1,0)</f>
        <v>1</v>
      </c>
      <c r="P518">
        <v>511</v>
      </c>
      <c r="Q518" s="8">
        <f>COUNTIF(I$8:I517,"&lt;"&amp;G518)</f>
        <v>508</v>
      </c>
      <c r="R518" s="8">
        <f>COUNTIF(H$8:H517,"&gt;"&amp;G518)</f>
        <v>1</v>
      </c>
      <c r="S518">
        <v>511</v>
      </c>
    </row>
    <row r="519" spans="1:19" x14ac:dyDescent="0.3">
      <c r="A519">
        <v>620</v>
      </c>
      <c r="B519">
        <v>0.43107394634846036</v>
      </c>
      <c r="C519">
        <v>0.33936582537308879</v>
      </c>
      <c r="D519" s="4">
        <f>-LN(B519)/F$3</f>
        <v>0.35061484764197592</v>
      </c>
      <c r="E519" s="4">
        <f>1/F$4</f>
        <v>0.20833333333333334</v>
      </c>
      <c r="F519" s="8">
        <v>3</v>
      </c>
      <c r="G519" s="4">
        <v>151.90184003268087</v>
      </c>
      <c r="H519" s="4">
        <f>IF(G519&gt;MAX(I$8:I518),G519,MAX(I$8:I518))</f>
        <v>152.35722948826603</v>
      </c>
      <c r="I519" s="4">
        <f>+H519+E519</f>
        <v>152.56556282159937</v>
      </c>
      <c r="J519" s="4">
        <f>(H519-G519)*O519</f>
        <v>0.45538945558516275</v>
      </c>
      <c r="K519" s="4">
        <f>(I519-H519)*O519</f>
        <v>0.20833333333334281</v>
      </c>
      <c r="L519" t="e">
        <f>_xlfn.RANK.EQ(I519,I$8:I$507,1)</f>
        <v>#N/A</v>
      </c>
      <c r="M519" t="e">
        <f>IF(L519=A519,0,1)</f>
        <v>#N/A</v>
      </c>
      <c r="N519">
        <f>IF(G519&lt;B$2,1,0)</f>
        <v>1</v>
      </c>
      <c r="O519">
        <f>IF(I519&lt;B$2,1,0)</f>
        <v>1</v>
      </c>
      <c r="P519">
        <v>512</v>
      </c>
      <c r="Q519" s="8">
        <f>COUNTIF(I$8:I518,"&lt;"&amp;G519)</f>
        <v>508</v>
      </c>
      <c r="R519" s="8">
        <f>COUNTIF(H$8:H518,"&gt;"&amp;G519)</f>
        <v>2</v>
      </c>
      <c r="S519">
        <v>512</v>
      </c>
    </row>
    <row r="520" spans="1:19" x14ac:dyDescent="0.3">
      <c r="A520">
        <v>164</v>
      </c>
      <c r="B520">
        <v>0.78414258247627189</v>
      </c>
      <c r="C520">
        <v>0.62526322214423047</v>
      </c>
      <c r="D520" s="4">
        <f>-LN(B520)/D$3</f>
        <v>0.33772834689420678</v>
      </c>
      <c r="E520" s="4">
        <f>1/F$4</f>
        <v>0.20833333333333334</v>
      </c>
      <c r="F520" s="8">
        <v>2</v>
      </c>
      <c r="G520" s="4">
        <v>152.2115920137494</v>
      </c>
      <c r="H520" s="4">
        <f>IF(G520&gt;MAX(I$8:I519),G520,MAX(I$8:I519))</f>
        <v>152.56556282159937</v>
      </c>
      <c r="I520" s="4">
        <f>+H520+E520</f>
        <v>152.77389615493271</v>
      </c>
      <c r="J520" s="4">
        <f>(H520-G520)*O520</f>
        <v>0.3539708078499757</v>
      </c>
      <c r="K520" s="4">
        <f>(I520-H520)*O520</f>
        <v>0.20833333333334281</v>
      </c>
      <c r="L520" t="e">
        <f>_xlfn.RANK.EQ(I520,I$8:I$507,1)</f>
        <v>#N/A</v>
      </c>
      <c r="M520" t="e">
        <f>IF(L520=A520,0,1)</f>
        <v>#N/A</v>
      </c>
      <c r="N520">
        <f>IF(G520&lt;B$2,1,0)</f>
        <v>1</v>
      </c>
      <c r="O520">
        <f>IF(I520&lt;B$2,1,0)</f>
        <v>1</v>
      </c>
      <c r="P520">
        <v>513</v>
      </c>
      <c r="Q520" s="8">
        <f>COUNTIF(I$8:I519,"&lt;"&amp;G520)</f>
        <v>510</v>
      </c>
      <c r="R520" s="8">
        <f>COUNTIF(H$8:H519,"&gt;"&amp;G520)</f>
        <v>1</v>
      </c>
      <c r="S520">
        <v>513</v>
      </c>
    </row>
    <row r="521" spans="1:19" x14ac:dyDescent="0.3">
      <c r="A521">
        <v>165</v>
      </c>
      <c r="B521">
        <v>0.50978118228705716</v>
      </c>
      <c r="C521">
        <v>0.78130436109500412</v>
      </c>
      <c r="D521" s="4">
        <f>-LN(B521)/D$3</f>
        <v>0.93579680510141461</v>
      </c>
      <c r="E521" s="4">
        <f>1/F$4</f>
        <v>0.20833333333333334</v>
      </c>
      <c r="F521" s="8">
        <v>2</v>
      </c>
      <c r="G521" s="4">
        <v>153.1473888188508</v>
      </c>
      <c r="H521" s="4">
        <f>IF(G521&gt;MAX(I$8:I520),G521,MAX(I$8:I520))</f>
        <v>153.1473888188508</v>
      </c>
      <c r="I521" s="4">
        <f>+H521+E521</f>
        <v>153.35572215218414</v>
      </c>
      <c r="J521" s="4">
        <f>(H521-G521)*O521</f>
        <v>0</v>
      </c>
      <c r="K521" s="4">
        <f>(I521-H521)*O521</f>
        <v>0.20833333333334281</v>
      </c>
      <c r="L521" t="e">
        <f>_xlfn.RANK.EQ(I521,I$8:I$507,1)</f>
        <v>#N/A</v>
      </c>
      <c r="M521" t="e">
        <f>IF(L521=A521,0,1)</f>
        <v>#N/A</v>
      </c>
      <c r="N521">
        <f>IF(G521&lt;B$2,1,0)</f>
        <v>1</v>
      </c>
      <c r="O521">
        <f>IF(I521&lt;B$2,1,0)</f>
        <v>1</v>
      </c>
      <c r="P521">
        <v>514</v>
      </c>
      <c r="Q521" s="8">
        <f>COUNTIF(I$8:I520,"&lt;"&amp;G521)</f>
        <v>513</v>
      </c>
      <c r="R521" s="8">
        <f>COUNTIF(H$8:H520,"&gt;"&amp;G521)</f>
        <v>0</v>
      </c>
      <c r="S521">
        <v>514</v>
      </c>
    </row>
    <row r="522" spans="1:19" x14ac:dyDescent="0.3">
      <c r="A522">
        <v>166</v>
      </c>
      <c r="B522">
        <v>0.9974059266945402</v>
      </c>
      <c r="C522">
        <v>0.92059083834345534</v>
      </c>
      <c r="D522" s="4">
        <f>-LN(B522)/D$3</f>
        <v>3.6075607550756241E-3</v>
      </c>
      <c r="E522" s="4">
        <f>1/F$4</f>
        <v>0.20833333333333334</v>
      </c>
      <c r="F522" s="8">
        <v>2</v>
      </c>
      <c r="G522" s="4">
        <v>153.15099637960589</v>
      </c>
      <c r="H522" s="4">
        <f>IF(G522&gt;MAX(I$8:I521),G522,MAX(I$8:I521))</f>
        <v>153.35572215218414</v>
      </c>
      <c r="I522" s="4">
        <f>+H522+E522</f>
        <v>153.56405548551749</v>
      </c>
      <c r="J522" s="4">
        <f>(H522-G522)*O522</f>
        <v>0.20472577257825719</v>
      </c>
      <c r="K522" s="4">
        <f>(I522-H522)*O522</f>
        <v>0.20833333333334281</v>
      </c>
      <c r="L522" t="e">
        <f>_xlfn.RANK.EQ(I522,I$8:I$507,1)</f>
        <v>#N/A</v>
      </c>
      <c r="M522" t="e">
        <f>IF(L522=A522,0,1)</f>
        <v>#N/A</v>
      </c>
      <c r="N522">
        <f>IF(G522&lt;B$2,1,0)</f>
        <v>1</v>
      </c>
      <c r="O522">
        <f>IF(I522&lt;B$2,1,0)</f>
        <v>1</v>
      </c>
      <c r="P522">
        <v>515</v>
      </c>
      <c r="Q522" s="8">
        <f>COUNTIF(I$8:I521,"&lt;"&amp;G522)</f>
        <v>513</v>
      </c>
      <c r="R522" s="8">
        <f>COUNTIF(H$8:H521,"&gt;"&amp;G522)</f>
        <v>0</v>
      </c>
      <c r="S522">
        <v>515</v>
      </c>
    </row>
    <row r="523" spans="1:19" x14ac:dyDescent="0.3">
      <c r="A523">
        <v>621</v>
      </c>
      <c r="B523">
        <v>9.9795525986510827E-3</v>
      </c>
      <c r="C523">
        <v>0.75038911099581895</v>
      </c>
      <c r="D523" s="4">
        <f>-LN(B523)/F$3</f>
        <v>1.9196737581075545</v>
      </c>
      <c r="E523" s="4">
        <f>1/F$4</f>
        <v>0.20833333333333334</v>
      </c>
      <c r="F523" s="8">
        <v>3</v>
      </c>
      <c r="G523" s="4">
        <v>153.82151379078843</v>
      </c>
      <c r="H523" s="4">
        <f>IF(G523&gt;MAX(I$8:I522),G523,MAX(I$8:I522))</f>
        <v>153.82151379078843</v>
      </c>
      <c r="I523" s="4">
        <f>+H523+E523</f>
        <v>154.02984712412177</v>
      </c>
      <c r="J523" s="4">
        <f>(H523-G523)*O523</f>
        <v>0</v>
      </c>
      <c r="K523" s="4">
        <f>(I523-H523)*O523</f>
        <v>0.20833333333334281</v>
      </c>
      <c r="L523" t="e">
        <f>_xlfn.RANK.EQ(I523,I$8:I$507,1)</f>
        <v>#N/A</v>
      </c>
      <c r="M523" t="e">
        <f>IF(L523=A523,0,1)</f>
        <v>#N/A</v>
      </c>
      <c r="N523">
        <f>IF(G523&lt;B$2,1,0)</f>
        <v>1</v>
      </c>
      <c r="O523">
        <f>IF(I523&lt;B$2,1,0)</f>
        <v>1</v>
      </c>
      <c r="P523">
        <v>516</v>
      </c>
      <c r="Q523" s="8">
        <f>COUNTIF(I$8:I522,"&lt;"&amp;G523)</f>
        <v>515</v>
      </c>
      <c r="R523" s="8">
        <f>COUNTIF(H$8:H522,"&gt;"&amp;G523)</f>
        <v>0</v>
      </c>
      <c r="S523">
        <v>516</v>
      </c>
    </row>
    <row r="524" spans="1:19" x14ac:dyDescent="0.3">
      <c r="A524">
        <v>622</v>
      </c>
      <c r="B524">
        <v>0.41172521134067813</v>
      </c>
      <c r="C524">
        <v>2.6886806848353526E-2</v>
      </c>
      <c r="D524" s="4">
        <f>-LN(B524)/F$3</f>
        <v>0.36974963121523619</v>
      </c>
      <c r="E524" s="4">
        <f>1/F$4</f>
        <v>0.20833333333333334</v>
      </c>
      <c r="F524" s="8">
        <v>3</v>
      </c>
      <c r="G524" s="4">
        <v>154.19126342200366</v>
      </c>
      <c r="H524" s="4">
        <f>IF(G524&gt;MAX(I$8:I523),G524,MAX(I$8:I523))</f>
        <v>154.19126342200366</v>
      </c>
      <c r="I524" s="4">
        <f>+H524+E524</f>
        <v>154.399596755337</v>
      </c>
      <c r="J524" s="4">
        <f>(H524-G524)*O524</f>
        <v>0</v>
      </c>
      <c r="K524" s="4">
        <f>(I524-H524)*O524</f>
        <v>0.20833333333334281</v>
      </c>
      <c r="L524" t="e">
        <f>_xlfn.RANK.EQ(I524,I$8:I$507,1)</f>
        <v>#N/A</v>
      </c>
      <c r="M524" t="e">
        <f>IF(L524=A524,0,1)</f>
        <v>#N/A</v>
      </c>
      <c r="N524">
        <f>IF(G524&lt;B$2,1,0)</f>
        <v>1</v>
      </c>
      <c r="O524">
        <f>IF(I524&lt;B$2,1,0)</f>
        <v>1</v>
      </c>
      <c r="P524">
        <v>517</v>
      </c>
      <c r="Q524" s="8">
        <f>COUNTIF(I$8:I523,"&lt;"&amp;G524)</f>
        <v>516</v>
      </c>
      <c r="R524" s="8">
        <f>COUNTIF(H$8:H523,"&gt;"&amp;G524)</f>
        <v>0</v>
      </c>
      <c r="S524">
        <v>517</v>
      </c>
    </row>
    <row r="525" spans="1:19" x14ac:dyDescent="0.3">
      <c r="A525">
        <v>623</v>
      </c>
      <c r="B525">
        <v>0.68514053773613692</v>
      </c>
      <c r="C525">
        <v>0.13483077486495559</v>
      </c>
      <c r="D525" s="4">
        <f>-LN(B525)/F$3</f>
        <v>0.15755470716040984</v>
      </c>
      <c r="E525" s="4">
        <f>1/F$4</f>
        <v>0.20833333333333334</v>
      </c>
      <c r="F525" s="8">
        <v>3</v>
      </c>
      <c r="G525" s="4">
        <v>154.34881812916407</v>
      </c>
      <c r="H525" s="4">
        <f>IF(G525&gt;MAX(I$8:I524),G525,MAX(I$8:I524))</f>
        <v>154.399596755337</v>
      </c>
      <c r="I525" s="4">
        <f>+H525+E525</f>
        <v>154.60793008867034</v>
      </c>
      <c r="J525" s="4">
        <f>(H525-G525)*O525</f>
        <v>5.0778626172927943E-2</v>
      </c>
      <c r="K525" s="4">
        <f>(I525-H525)*O525</f>
        <v>0.20833333333334281</v>
      </c>
      <c r="L525" t="e">
        <f>_xlfn.RANK.EQ(I525,I$8:I$507,1)</f>
        <v>#N/A</v>
      </c>
      <c r="M525" t="e">
        <f>IF(L525=A525,0,1)</f>
        <v>#N/A</v>
      </c>
      <c r="N525">
        <f>IF(G525&lt;B$2,1,0)</f>
        <v>1</v>
      </c>
      <c r="O525">
        <f>IF(I525&lt;B$2,1,0)</f>
        <v>1</v>
      </c>
      <c r="P525">
        <v>518</v>
      </c>
      <c r="Q525" s="8">
        <f>COUNTIF(I$8:I524,"&lt;"&amp;G525)</f>
        <v>516</v>
      </c>
      <c r="R525" s="8">
        <f>COUNTIF(H$8:H524,"&gt;"&amp;G525)</f>
        <v>0</v>
      </c>
      <c r="S525">
        <v>518</v>
      </c>
    </row>
    <row r="526" spans="1:19" x14ac:dyDescent="0.3">
      <c r="A526">
        <v>167</v>
      </c>
      <c r="B526">
        <v>0.38801232947782832</v>
      </c>
      <c r="C526">
        <v>0.5374309518723106</v>
      </c>
      <c r="D526" s="4">
        <f>-LN(B526)/D$3</f>
        <v>1.3148863373042081</v>
      </c>
      <c r="E526" s="4">
        <f>1/F$4</f>
        <v>0.20833333333333334</v>
      </c>
      <c r="F526" s="8">
        <v>2</v>
      </c>
      <c r="G526" s="4">
        <v>154.4658827169101</v>
      </c>
      <c r="H526" s="4">
        <f>IF(G526&gt;MAX(I$8:I525),G526,MAX(I$8:I525))</f>
        <v>154.60793008867034</v>
      </c>
      <c r="I526" s="4">
        <f>+H526+E526</f>
        <v>154.81626342200369</v>
      </c>
      <c r="J526" s="4">
        <f>(H526-G526)*O526</f>
        <v>0.14204737176024196</v>
      </c>
      <c r="K526" s="4">
        <f>(I526-H526)*O526</f>
        <v>0.20833333333334281</v>
      </c>
      <c r="L526" t="e">
        <f>_xlfn.RANK.EQ(I526,I$8:I$507,1)</f>
        <v>#N/A</v>
      </c>
      <c r="M526" t="e">
        <f>IF(L526=A526,0,1)</f>
        <v>#N/A</v>
      </c>
      <c r="N526">
        <f>IF(G526&lt;B$2,1,0)</f>
        <v>1</v>
      </c>
      <c r="O526">
        <f>IF(I526&lt;B$2,1,0)</f>
        <v>1</v>
      </c>
      <c r="P526">
        <v>519</v>
      </c>
      <c r="Q526" s="8">
        <f>COUNTIF(I$8:I525,"&lt;"&amp;G526)</f>
        <v>517</v>
      </c>
      <c r="R526" s="8">
        <f>COUNTIF(H$8:H525,"&gt;"&amp;G526)</f>
        <v>0</v>
      </c>
      <c r="S526">
        <v>519</v>
      </c>
    </row>
    <row r="527" spans="1:19" x14ac:dyDescent="0.3">
      <c r="A527">
        <v>36</v>
      </c>
      <c r="B527">
        <v>0.32755516220587788</v>
      </c>
      <c r="C527">
        <v>0.95516830957976018</v>
      </c>
      <c r="D527" s="4">
        <f>-LN(B527)/B$3</f>
        <v>4.6504116828077482</v>
      </c>
      <c r="E527" s="4">
        <f>1/F$4</f>
        <v>0.20833333333333334</v>
      </c>
      <c r="F527" s="8">
        <v>1</v>
      </c>
      <c r="G527" s="4">
        <v>154.74581838286835</v>
      </c>
      <c r="H527" s="4">
        <f>IF(G527&gt;MAX(I$8:I526),G527,MAX(I$8:I526))</f>
        <v>154.81626342200369</v>
      </c>
      <c r="I527" s="4">
        <f>+H527+E527</f>
        <v>155.02459675533703</v>
      </c>
      <c r="J527" s="4">
        <f>(H527-G527)*O527</f>
        <v>7.0445039135336174E-2</v>
      </c>
      <c r="K527" s="4">
        <f>(I527-H527)*O527</f>
        <v>0.20833333333334281</v>
      </c>
      <c r="L527" t="e">
        <f>_xlfn.RANK.EQ(I527,I$8:I$507,1)</f>
        <v>#N/A</v>
      </c>
      <c r="M527" t="e">
        <f>IF(L527=A527,0,1)</f>
        <v>#N/A</v>
      </c>
      <c r="N527">
        <f>IF(G527&lt;B$2,1,0)</f>
        <v>1</v>
      </c>
      <c r="O527">
        <f>IF(I527&lt;B$2,1,0)</f>
        <v>1</v>
      </c>
      <c r="P527">
        <v>521</v>
      </c>
      <c r="Q527" s="8">
        <f>COUNTIF(I$8:I526,"&lt;"&amp;G527)</f>
        <v>518</v>
      </c>
      <c r="R527" s="8">
        <f>COUNTIF(H$8:H526,"&gt;"&amp;G527)</f>
        <v>0</v>
      </c>
      <c r="S527">
        <v>520</v>
      </c>
    </row>
    <row r="528" spans="1:19" x14ac:dyDescent="0.3">
      <c r="A528">
        <v>168</v>
      </c>
      <c r="B528">
        <v>0.61424604022339546</v>
      </c>
      <c r="C528">
        <v>0.51200903347880489</v>
      </c>
      <c r="D528" s="4">
        <f>-LN(B528)/F$3</f>
        <v>0.20306654755182757</v>
      </c>
      <c r="E528" s="4">
        <f>1/F$4</f>
        <v>0.20833333333333334</v>
      </c>
      <c r="F528" s="8">
        <v>2</v>
      </c>
      <c r="G528" s="4">
        <v>154.66894926446193</v>
      </c>
      <c r="H528" s="4">
        <f>IF(G528&gt;MAX(I$8:I527),G528,MAX(I$8:I527))</f>
        <v>155.02459675533703</v>
      </c>
      <c r="I528" s="4">
        <f>+H528+E528</f>
        <v>155.23293008867037</v>
      </c>
      <c r="J528" s="4">
        <f>(H528-G528)*O528</f>
        <v>0.35564749087509995</v>
      </c>
      <c r="K528" s="4">
        <f>(I528-H528)*O528</f>
        <v>0.20833333333334281</v>
      </c>
      <c r="L528" t="e">
        <f>_xlfn.RANK.EQ(I528,I$8:I$507,1)</f>
        <v>#N/A</v>
      </c>
      <c r="M528" t="e">
        <f>IF(L528=A528,0,1)</f>
        <v>#N/A</v>
      </c>
      <c r="N528">
        <f>IF(G528&lt;B$2,1,0)</f>
        <v>1</v>
      </c>
      <c r="O528">
        <f>IF(I528&lt;B$2,1,0)</f>
        <v>1</v>
      </c>
      <c r="P528">
        <v>520</v>
      </c>
      <c r="Q528" s="8">
        <f>COUNTIF(I$8:I527,"&lt;"&amp;G528)</f>
        <v>518</v>
      </c>
      <c r="R528" s="8">
        <f>COUNTIF(H$8:H527,"&gt;"&amp;G528)</f>
        <v>1</v>
      </c>
      <c r="S528">
        <v>520</v>
      </c>
    </row>
    <row r="529" spans="1:19" x14ac:dyDescent="0.3">
      <c r="A529">
        <v>624</v>
      </c>
      <c r="B529">
        <v>0.24698629718924528</v>
      </c>
      <c r="C529">
        <v>9.9734488967558821E-2</v>
      </c>
      <c r="D529" s="4">
        <f>-LN(B529)/F$3</f>
        <v>0.58267600869153424</v>
      </c>
      <c r="E529" s="4">
        <f>1/F$4</f>
        <v>0.20833333333333334</v>
      </c>
      <c r="F529" s="8">
        <v>3</v>
      </c>
      <c r="G529" s="4">
        <v>154.93149413785559</v>
      </c>
      <c r="H529" s="4">
        <f>IF(G529&gt;MAX(I$8:I528),G529,MAX(I$8:I528))</f>
        <v>155.23293008867037</v>
      </c>
      <c r="I529" s="4">
        <f>+H529+E529</f>
        <v>155.44126342200371</v>
      </c>
      <c r="J529" s="4">
        <f>(H529-G529)*O529</f>
        <v>0.3014359508147777</v>
      </c>
      <c r="K529" s="4">
        <f>(I529-H529)*O529</f>
        <v>0.20833333333334281</v>
      </c>
      <c r="L529" t="e">
        <f>_xlfn.RANK.EQ(I529,I$8:I$507,1)</f>
        <v>#N/A</v>
      </c>
      <c r="M529" t="e">
        <f>IF(L529=A529,0,1)</f>
        <v>#N/A</v>
      </c>
      <c r="N529">
        <f>IF(G529&lt;B$2,1,0)</f>
        <v>1</v>
      </c>
      <c r="O529">
        <f>IF(I529&lt;B$2,1,0)</f>
        <v>1</v>
      </c>
      <c r="P529">
        <v>522</v>
      </c>
      <c r="Q529" s="8">
        <f>COUNTIF(I$8:I528,"&lt;"&amp;G529)</f>
        <v>519</v>
      </c>
      <c r="R529" s="8">
        <f>COUNTIF(H$8:H528,"&gt;"&amp;G529)</f>
        <v>1</v>
      </c>
      <c r="S529">
        <v>522</v>
      </c>
    </row>
    <row r="530" spans="1:19" x14ac:dyDescent="0.3">
      <c r="A530">
        <v>169</v>
      </c>
      <c r="B530">
        <v>0.36588641010773032</v>
      </c>
      <c r="C530">
        <v>0.82540360728782003</v>
      </c>
      <c r="D530" s="4">
        <f>-LN(B530)/F$3</f>
        <v>0.41893014526988764</v>
      </c>
      <c r="E530" s="4">
        <f>1/F$4</f>
        <v>0.20833333333333334</v>
      </c>
      <c r="F530" s="8">
        <v>2</v>
      </c>
      <c r="G530" s="4">
        <v>155.08787940973181</v>
      </c>
      <c r="H530" s="4">
        <f>IF(G530&gt;MAX(I$8:I529),G530,MAX(I$8:I529))</f>
        <v>155.44126342200371</v>
      </c>
      <c r="I530" s="4">
        <f>+H530+E530</f>
        <v>155.64959675533706</v>
      </c>
      <c r="J530" s="4">
        <f>(H530-G530)*O530</f>
        <v>0.35338401227190275</v>
      </c>
      <c r="K530" s="4">
        <f>(I530-H530)*O530</f>
        <v>0.20833333333334281</v>
      </c>
      <c r="L530" t="e">
        <f>_xlfn.RANK.EQ(I530,I$8:I$507,1)</f>
        <v>#N/A</v>
      </c>
      <c r="M530" t="e">
        <f>IF(L530=A530,0,1)</f>
        <v>#N/A</v>
      </c>
      <c r="N530">
        <f>IF(G530&lt;B$2,1,0)</f>
        <v>1</v>
      </c>
      <c r="O530">
        <f>IF(I530&lt;B$2,1,0)</f>
        <v>1</v>
      </c>
      <c r="P530">
        <v>523</v>
      </c>
      <c r="Q530" s="8">
        <f>COUNTIF(I$8:I529,"&lt;"&amp;G530)</f>
        <v>520</v>
      </c>
      <c r="R530" s="8">
        <f>COUNTIF(H$8:H529,"&gt;"&amp;G530)</f>
        <v>1</v>
      </c>
      <c r="S530">
        <v>523</v>
      </c>
    </row>
    <row r="531" spans="1:19" x14ac:dyDescent="0.3">
      <c r="A531">
        <v>625</v>
      </c>
      <c r="B531">
        <v>0.46150090029602953</v>
      </c>
      <c r="C531">
        <v>0.53563035981322671</v>
      </c>
      <c r="D531" s="4">
        <f>-LN(B531)/F$3</f>
        <v>0.32219636426548698</v>
      </c>
      <c r="E531" s="4">
        <f>1/F$4</f>
        <v>0.20833333333333334</v>
      </c>
      <c r="F531" s="8">
        <v>3</v>
      </c>
      <c r="G531" s="4">
        <v>155.25369050212109</v>
      </c>
      <c r="H531" s="4">
        <f>IF(G531&gt;MAX(I$8:I530),G531,MAX(I$8:I530))</f>
        <v>155.64959675533706</v>
      </c>
      <c r="I531" s="4">
        <f>+H531+E531</f>
        <v>155.8579300886704</v>
      </c>
      <c r="J531" s="4">
        <f>(H531-G531)*O531</f>
        <v>0.39590625321596917</v>
      </c>
      <c r="K531" s="4">
        <f>(I531-H531)*O531</f>
        <v>0.20833333333334281</v>
      </c>
      <c r="L531" t="e">
        <f>_xlfn.RANK.EQ(I531,I$8:I$507,1)</f>
        <v>#N/A</v>
      </c>
      <c r="M531" t="e">
        <f>IF(L531=A531,0,1)</f>
        <v>#N/A</v>
      </c>
      <c r="N531">
        <f>IF(G531&lt;B$2,1,0)</f>
        <v>1</v>
      </c>
      <c r="O531">
        <f>IF(I531&lt;B$2,1,0)</f>
        <v>1</v>
      </c>
      <c r="P531">
        <v>524</v>
      </c>
      <c r="Q531" s="8">
        <f>COUNTIF(I$8:I530,"&lt;"&amp;G531)</f>
        <v>521</v>
      </c>
      <c r="R531" s="8">
        <f>COUNTIF(H$8:H530,"&gt;"&amp;G531)</f>
        <v>1</v>
      </c>
      <c r="S531">
        <v>524</v>
      </c>
    </row>
    <row r="532" spans="1:19" x14ac:dyDescent="0.3">
      <c r="A532">
        <v>170</v>
      </c>
      <c r="B532">
        <v>0.44630268257698297</v>
      </c>
      <c r="C532">
        <v>0.53679006317331457</v>
      </c>
      <c r="D532" s="4">
        <f>-LN(B532)/F$3</f>
        <v>0.33614912360893862</v>
      </c>
      <c r="E532" s="4">
        <f>1/F$4</f>
        <v>0.20833333333333334</v>
      </c>
      <c r="F532" s="8">
        <v>2</v>
      </c>
      <c r="G532" s="4">
        <v>155.42402853334076</v>
      </c>
      <c r="H532" s="4">
        <f>IF(G532&gt;MAX(I$8:I531),G532,MAX(I$8:I531))</f>
        <v>155.8579300886704</v>
      </c>
      <c r="I532" s="4">
        <f>+H532+E532</f>
        <v>156.06626342200374</v>
      </c>
      <c r="J532" s="4">
        <f>(H532-G532)*O532</f>
        <v>0.43390155532964059</v>
      </c>
      <c r="K532" s="4">
        <f>(I532-H532)*O532</f>
        <v>0.20833333333334281</v>
      </c>
      <c r="L532" t="e">
        <f>_xlfn.RANK.EQ(I532,I$8:I$507,1)</f>
        <v>#N/A</v>
      </c>
      <c r="M532" t="e">
        <f>IF(L532=A532,0,1)</f>
        <v>#N/A</v>
      </c>
      <c r="N532">
        <f>IF(G532&lt;B$2,1,0)</f>
        <v>1</v>
      </c>
      <c r="O532">
        <f>IF(I532&lt;B$2,1,0)</f>
        <v>1</v>
      </c>
      <c r="P532">
        <v>525</v>
      </c>
      <c r="Q532" s="8">
        <f>COUNTIF(I$8:I531,"&lt;"&amp;G532)</f>
        <v>521</v>
      </c>
      <c r="R532" s="8">
        <f>COUNTIF(H$8:H531,"&gt;"&amp;G532)</f>
        <v>2</v>
      </c>
      <c r="S532">
        <v>525</v>
      </c>
    </row>
    <row r="533" spans="1:19" x14ac:dyDescent="0.3">
      <c r="A533">
        <v>171</v>
      </c>
      <c r="B533">
        <v>0.81963560899685661</v>
      </c>
      <c r="C533">
        <v>0.8596453749198889</v>
      </c>
      <c r="D533" s="4">
        <f>-LN(B533)/F$3</f>
        <v>8.287309031737243E-2</v>
      </c>
      <c r="E533" s="4">
        <f>1/F$4</f>
        <v>0.20833333333333334</v>
      </c>
      <c r="F533" s="8">
        <v>2</v>
      </c>
      <c r="G533" s="4">
        <v>155.50690162365814</v>
      </c>
      <c r="H533" s="4">
        <f>IF(G533&gt;MAX(I$8:I532),G533,MAX(I$8:I532))</f>
        <v>156.06626342200374</v>
      </c>
      <c r="I533" s="4">
        <f>+H533+E533</f>
        <v>156.27459675533709</v>
      </c>
      <c r="J533" s="4">
        <f>(H533-G533)*O533</f>
        <v>0.55936179834560562</v>
      </c>
      <c r="K533" s="4">
        <f>(I533-H533)*O533</f>
        <v>0.20833333333334281</v>
      </c>
      <c r="L533" t="e">
        <f>_xlfn.RANK.EQ(I533,I$8:I$507,1)</f>
        <v>#N/A</v>
      </c>
      <c r="M533" t="e">
        <f>IF(L533=A533,0,1)</f>
        <v>#N/A</v>
      </c>
      <c r="N533">
        <f>IF(G533&lt;B$2,1,0)</f>
        <v>1</v>
      </c>
      <c r="O533">
        <f>IF(I533&lt;B$2,1,0)</f>
        <v>1</v>
      </c>
      <c r="P533">
        <v>526</v>
      </c>
      <c r="Q533" s="8">
        <f>COUNTIF(I$8:I532,"&lt;"&amp;G533)</f>
        <v>522</v>
      </c>
      <c r="R533" s="8">
        <f>COUNTIF(H$8:H532,"&gt;"&amp;G533)</f>
        <v>2</v>
      </c>
      <c r="S533">
        <v>526</v>
      </c>
    </row>
    <row r="534" spans="1:19" x14ac:dyDescent="0.3">
      <c r="A534">
        <v>626</v>
      </c>
      <c r="B534">
        <v>0.47856074709311197</v>
      </c>
      <c r="C534">
        <v>0.14569536423841059</v>
      </c>
      <c r="D534" s="4">
        <f>-LN(B534)/F$3</f>
        <v>0.30707171790598015</v>
      </c>
      <c r="E534" s="4">
        <f>1/F$4</f>
        <v>0.20833333333333334</v>
      </c>
      <c r="F534" s="8">
        <v>3</v>
      </c>
      <c r="G534" s="4">
        <v>155.56076222002707</v>
      </c>
      <c r="H534" s="4">
        <f>IF(G534&gt;MAX(I$8:I533),G534,MAX(I$8:I533))</f>
        <v>156.27459675533709</v>
      </c>
      <c r="I534" s="4">
        <f>+H534+E534</f>
        <v>156.48293008867043</v>
      </c>
      <c r="J534" s="4">
        <f>(H534-G534)*O534</f>
        <v>0.71383453531001351</v>
      </c>
      <c r="K534" s="4">
        <f>(I534-H534)*O534</f>
        <v>0.20833333333334281</v>
      </c>
      <c r="L534" t="e">
        <f>_xlfn.RANK.EQ(I534,I$8:I$507,1)</f>
        <v>#N/A</v>
      </c>
      <c r="M534" t="e">
        <f>IF(L534=A534,0,1)</f>
        <v>#N/A</v>
      </c>
      <c r="N534">
        <f>IF(G534&lt;B$2,1,0)</f>
        <v>1</v>
      </c>
      <c r="O534">
        <f>IF(I534&lt;B$2,1,0)</f>
        <v>1</v>
      </c>
      <c r="P534">
        <v>527</v>
      </c>
      <c r="Q534" s="8">
        <f>COUNTIF(I$8:I533,"&lt;"&amp;G534)</f>
        <v>522</v>
      </c>
      <c r="R534" s="8">
        <f>COUNTIF(H$8:H533,"&gt;"&amp;G534)</f>
        <v>3</v>
      </c>
      <c r="S534">
        <v>527</v>
      </c>
    </row>
    <row r="535" spans="1:19" x14ac:dyDescent="0.3">
      <c r="A535">
        <v>627</v>
      </c>
      <c r="B535">
        <v>0.8630939664906766</v>
      </c>
      <c r="C535">
        <v>0.33323160496841336</v>
      </c>
      <c r="D535" s="4">
        <f>-LN(B535)/F$3</f>
        <v>6.1346545954634936E-2</v>
      </c>
      <c r="E535" s="4">
        <f>1/F$4</f>
        <v>0.20833333333333334</v>
      </c>
      <c r="F535" s="8">
        <v>3</v>
      </c>
      <c r="G535" s="4">
        <v>155.62210876598172</v>
      </c>
      <c r="H535" s="4">
        <f>IF(G535&gt;MAX(I$8:I534),G535,MAX(I$8:I534))</f>
        <v>156.48293008867043</v>
      </c>
      <c r="I535" s="4">
        <f>+H535+E535</f>
        <v>156.69126342200377</v>
      </c>
      <c r="J535" s="4">
        <f>(H535-G535)*O535</f>
        <v>0.86082132268870737</v>
      </c>
      <c r="K535" s="4">
        <f>(I535-H535)*O535</f>
        <v>0.20833333333334281</v>
      </c>
      <c r="L535" t="e">
        <f>_xlfn.RANK.EQ(I535,I$8:I$507,1)</f>
        <v>#N/A</v>
      </c>
      <c r="M535" t="e">
        <f>IF(L535=A535,0,1)</f>
        <v>#N/A</v>
      </c>
      <c r="N535">
        <f>IF(G535&lt;B$2,1,0)</f>
        <v>1</v>
      </c>
      <c r="O535">
        <f>IF(I535&lt;B$2,1,0)</f>
        <v>1</v>
      </c>
      <c r="P535">
        <v>528</v>
      </c>
      <c r="Q535" s="8">
        <f>COUNTIF(I$8:I534,"&lt;"&amp;G535)</f>
        <v>522</v>
      </c>
      <c r="R535" s="8">
        <f>COUNTIF(H$8:H534,"&gt;"&amp;G535)</f>
        <v>4</v>
      </c>
      <c r="S535">
        <v>528</v>
      </c>
    </row>
    <row r="536" spans="1:19" x14ac:dyDescent="0.3">
      <c r="A536">
        <v>172</v>
      </c>
      <c r="B536">
        <v>0.49421674245429853</v>
      </c>
      <c r="C536">
        <v>0.78511917477950377</v>
      </c>
      <c r="D536" s="4">
        <f>-LN(B536)/F$3</f>
        <v>0.29365879504555181</v>
      </c>
      <c r="E536" s="4">
        <f>1/F$4</f>
        <v>0.20833333333333334</v>
      </c>
      <c r="F536" s="8">
        <v>2</v>
      </c>
      <c r="G536" s="4">
        <v>155.8005604187037</v>
      </c>
      <c r="H536" s="4">
        <f>IF(G536&gt;MAX(I$8:I535),G536,MAX(I$8:I535))</f>
        <v>156.69126342200377</v>
      </c>
      <c r="I536" s="4">
        <f>+H536+E536</f>
        <v>156.89959675533711</v>
      </c>
      <c r="J536" s="4">
        <f>(H536-G536)*O536</f>
        <v>0.89070300330007512</v>
      </c>
      <c r="K536" s="4">
        <f>(I536-H536)*O536</f>
        <v>0.20833333333334281</v>
      </c>
      <c r="L536" t="e">
        <f>_xlfn.RANK.EQ(I536,I$8:I$507,1)</f>
        <v>#N/A</v>
      </c>
      <c r="M536" t="e">
        <f>IF(L536=A536,0,1)</f>
        <v>#N/A</v>
      </c>
      <c r="N536">
        <f>IF(G536&lt;B$2,1,0)</f>
        <v>1</v>
      </c>
      <c r="O536">
        <f>IF(I536&lt;B$2,1,0)</f>
        <v>1</v>
      </c>
      <c r="P536">
        <v>529</v>
      </c>
      <c r="Q536" s="8">
        <f>COUNTIF(I$8:I535,"&lt;"&amp;G536)</f>
        <v>523</v>
      </c>
      <c r="R536" s="8">
        <f>COUNTIF(H$8:H535,"&gt;"&amp;G536)</f>
        <v>4</v>
      </c>
      <c r="S536">
        <v>529</v>
      </c>
    </row>
    <row r="537" spans="1:19" x14ac:dyDescent="0.3">
      <c r="A537">
        <v>628</v>
      </c>
      <c r="B537">
        <v>0.65010528885769214</v>
      </c>
      <c r="C537">
        <v>0.90450758384960483</v>
      </c>
      <c r="D537" s="4">
        <f>-LN(B537)/F$3</f>
        <v>0.17942539431344706</v>
      </c>
      <c r="E537" s="4">
        <f>1/F$4</f>
        <v>0.20833333333333334</v>
      </c>
      <c r="F537" s="8">
        <v>3</v>
      </c>
      <c r="G537" s="4">
        <v>155.80153416029518</v>
      </c>
      <c r="H537" s="4">
        <f>IF(G537&gt;MAX(I$8:I536),G537,MAX(I$8:I536))</f>
        <v>156.89959675533711</v>
      </c>
      <c r="I537" s="4">
        <f>+H537+E537</f>
        <v>157.10793008867046</v>
      </c>
      <c r="J537" s="4">
        <f>(H537-G537)*O537</f>
        <v>1.098062595041938</v>
      </c>
      <c r="K537" s="4">
        <f>(I537-H537)*O537</f>
        <v>0.20833333333334281</v>
      </c>
      <c r="L537" t="e">
        <f>_xlfn.RANK.EQ(I537,I$8:I$507,1)</f>
        <v>#N/A</v>
      </c>
      <c r="M537" t="e">
        <f>IF(L537=A537,0,1)</f>
        <v>#N/A</v>
      </c>
      <c r="N537">
        <f>IF(G537&lt;B$2,1,0)</f>
        <v>1</v>
      </c>
      <c r="O537">
        <f>IF(I537&lt;B$2,1,0)</f>
        <v>1</v>
      </c>
      <c r="P537">
        <v>530</v>
      </c>
      <c r="Q537" s="8">
        <f>COUNTIF(I$8:I536,"&lt;"&amp;G537)</f>
        <v>523</v>
      </c>
      <c r="R537" s="8">
        <f>COUNTIF(H$8:H536,"&gt;"&amp;G537)</f>
        <v>5</v>
      </c>
      <c r="S537">
        <v>530</v>
      </c>
    </row>
    <row r="538" spans="1:19" x14ac:dyDescent="0.3">
      <c r="A538">
        <v>173</v>
      </c>
      <c r="B538">
        <v>0.67204809717093417</v>
      </c>
      <c r="C538">
        <v>3.1037324137089144E-2</v>
      </c>
      <c r="D538" s="4">
        <f>-LN(B538)/F$3</f>
        <v>0.16559390327049656</v>
      </c>
      <c r="E538" s="4">
        <f>1/F$4</f>
        <v>0.20833333333333334</v>
      </c>
      <c r="F538" s="8">
        <v>2</v>
      </c>
      <c r="G538" s="4">
        <v>155.96615432197419</v>
      </c>
      <c r="H538" s="4">
        <f>IF(G538&gt;MAX(I$8:I537),G538,MAX(I$8:I537))</f>
        <v>157.10793008867046</v>
      </c>
      <c r="I538" s="4">
        <f>+H538+E538</f>
        <v>157.3162634220038</v>
      </c>
      <c r="J538" s="4">
        <f>(H538-G538)*O538</f>
        <v>1.14177576669627</v>
      </c>
      <c r="K538" s="4">
        <f>(I538-H538)*O538</f>
        <v>0.20833333333334281</v>
      </c>
      <c r="L538" t="e">
        <f>_xlfn.RANK.EQ(I538,I$8:I$507,1)</f>
        <v>#N/A</v>
      </c>
      <c r="M538" t="e">
        <f>IF(L538=A538,0,1)</f>
        <v>#N/A</v>
      </c>
      <c r="N538">
        <f>IF(G538&lt;B$2,1,0)</f>
        <v>1</v>
      </c>
      <c r="O538">
        <f>IF(I538&lt;B$2,1,0)</f>
        <v>1</v>
      </c>
      <c r="P538">
        <v>531</v>
      </c>
      <c r="Q538" s="8">
        <f>COUNTIF(I$8:I537,"&lt;"&amp;G538)</f>
        <v>524</v>
      </c>
      <c r="R538" s="8">
        <f>COUNTIF(H$8:H537,"&gt;"&amp;G538)</f>
        <v>5</v>
      </c>
      <c r="S538">
        <v>531</v>
      </c>
    </row>
    <row r="539" spans="1:19" x14ac:dyDescent="0.3">
      <c r="A539">
        <v>629</v>
      </c>
      <c r="B539">
        <v>0.22473830378124332</v>
      </c>
      <c r="C539">
        <v>0.72826319162572095</v>
      </c>
      <c r="D539" s="4">
        <f>-LN(B539)/F$3</f>
        <v>0.62200777000100649</v>
      </c>
      <c r="E539" s="4">
        <f>1/F$4</f>
        <v>0.20833333333333334</v>
      </c>
      <c r="F539" s="8">
        <v>3</v>
      </c>
      <c r="G539" s="4">
        <v>156.42354193029618</v>
      </c>
      <c r="H539" s="4">
        <f>IF(G539&gt;MAX(I$8:I538),G539,MAX(I$8:I538))</f>
        <v>157.3162634220038</v>
      </c>
      <c r="I539" s="4">
        <f>+H539+E539</f>
        <v>157.52459675533714</v>
      </c>
      <c r="J539" s="4">
        <f>(H539-G539)*O539</f>
        <v>0.8927214917076185</v>
      </c>
      <c r="K539" s="4">
        <f>(I539-H539)*O539</f>
        <v>0.20833333333334281</v>
      </c>
      <c r="L539" t="e">
        <f>_xlfn.RANK.EQ(I539,I$8:I$507,1)</f>
        <v>#N/A</v>
      </c>
      <c r="M539" t="e">
        <f>IF(L539=A539,0,1)</f>
        <v>#N/A</v>
      </c>
      <c r="N539">
        <f>IF(G539&lt;B$2,1,0)</f>
        <v>1</v>
      </c>
      <c r="O539">
        <f>IF(I539&lt;B$2,1,0)</f>
        <v>1</v>
      </c>
      <c r="P539">
        <v>532</v>
      </c>
      <c r="Q539" s="8">
        <f>COUNTIF(I$8:I538,"&lt;"&amp;G539)</f>
        <v>526</v>
      </c>
      <c r="R539" s="8">
        <f>COUNTIF(H$8:H538,"&gt;"&amp;G539)</f>
        <v>4</v>
      </c>
      <c r="S539">
        <v>532</v>
      </c>
    </row>
    <row r="540" spans="1:19" x14ac:dyDescent="0.3">
      <c r="A540">
        <v>630</v>
      </c>
      <c r="B540">
        <v>0.92172002319406721</v>
      </c>
      <c r="C540">
        <v>0.32734153263954591</v>
      </c>
      <c r="D540" s="4">
        <f>-LN(B540)/F$3</f>
        <v>3.3964068341520597E-2</v>
      </c>
      <c r="E540" s="4">
        <f>1/F$4</f>
        <v>0.20833333333333334</v>
      </c>
      <c r="F540" s="8">
        <v>3</v>
      </c>
      <c r="G540" s="4">
        <v>156.45750599863771</v>
      </c>
      <c r="H540" s="4">
        <f>IF(G540&gt;MAX(I$8:I539),G540,MAX(I$8:I539))</f>
        <v>157.52459675533714</v>
      </c>
      <c r="I540" s="4">
        <f>+H540+E540</f>
        <v>157.73293008867049</v>
      </c>
      <c r="J540" s="4">
        <f>(H540-G540)*O540</f>
        <v>1.0670907566994288</v>
      </c>
      <c r="K540" s="4">
        <f>(I540-H540)*O540</f>
        <v>0.20833333333334281</v>
      </c>
      <c r="L540" t="e">
        <f>_xlfn.RANK.EQ(I540,I$8:I$507,1)</f>
        <v>#N/A</v>
      </c>
      <c r="M540" t="e">
        <f>IF(L540=A540,0,1)</f>
        <v>#N/A</v>
      </c>
      <c r="N540">
        <f>IF(G540&lt;B$2,1,0)</f>
        <v>1</v>
      </c>
      <c r="O540">
        <f>IF(I540&lt;B$2,1,0)</f>
        <v>1</v>
      </c>
      <c r="P540">
        <v>533</v>
      </c>
      <c r="Q540" s="8">
        <f>COUNTIF(I$8:I539,"&lt;"&amp;G540)</f>
        <v>526</v>
      </c>
      <c r="R540" s="8">
        <f>COUNTIF(H$8:H539,"&gt;"&amp;G540)</f>
        <v>5</v>
      </c>
      <c r="S540">
        <v>533</v>
      </c>
    </row>
    <row r="541" spans="1:19" x14ac:dyDescent="0.3">
      <c r="A541">
        <v>174</v>
      </c>
      <c r="B541">
        <v>0.27744376964629047</v>
      </c>
      <c r="C541">
        <v>0.61238441114535969</v>
      </c>
      <c r="D541" s="4">
        <f>-LN(B541)/F$3</f>
        <v>0.53422374926396909</v>
      </c>
      <c r="E541" s="4">
        <f>1/F$4</f>
        <v>0.20833333333333334</v>
      </c>
      <c r="F541" s="8">
        <v>2</v>
      </c>
      <c r="G541" s="4">
        <v>156.50037807123815</v>
      </c>
      <c r="H541" s="4">
        <f>IF(G541&gt;MAX(I$8:I540),G541,MAX(I$8:I540))</f>
        <v>157.73293008867049</v>
      </c>
      <c r="I541" s="4">
        <f>+H541+E541</f>
        <v>157.94126342200383</v>
      </c>
      <c r="J541" s="4">
        <f>(H541-G541)*O541</f>
        <v>1.2325520174323401</v>
      </c>
      <c r="K541" s="4">
        <f>(I541-H541)*O541</f>
        <v>0.20833333333334281</v>
      </c>
      <c r="L541" t="e">
        <f>_xlfn.RANK.EQ(I541,I$8:I$507,1)</f>
        <v>#N/A</v>
      </c>
      <c r="M541" t="e">
        <f>IF(L541=A541,0,1)</f>
        <v>#N/A</v>
      </c>
      <c r="N541">
        <f>IF(G541&lt;B$2,1,0)</f>
        <v>1</v>
      </c>
      <c r="O541">
        <f>IF(I541&lt;B$2,1,0)</f>
        <v>1</v>
      </c>
      <c r="P541">
        <v>534</v>
      </c>
      <c r="Q541" s="8">
        <f>COUNTIF(I$8:I540,"&lt;"&amp;G541)</f>
        <v>527</v>
      </c>
      <c r="R541" s="8">
        <f>COUNTIF(H$8:H540,"&gt;"&amp;G541)</f>
        <v>5</v>
      </c>
      <c r="S541">
        <v>534</v>
      </c>
    </row>
    <row r="542" spans="1:19" x14ac:dyDescent="0.3">
      <c r="A542">
        <v>631</v>
      </c>
      <c r="B542">
        <v>0.38410596026490068</v>
      </c>
      <c r="C542">
        <v>0.7695852534562212</v>
      </c>
      <c r="D542" s="4">
        <f>-LN(B542)/F$3</f>
        <v>0.39868201094521044</v>
      </c>
      <c r="E542" s="4">
        <f>1/F$4</f>
        <v>0.20833333333333334</v>
      </c>
      <c r="F542" s="8">
        <v>3</v>
      </c>
      <c r="G542" s="4">
        <v>156.85618800958292</v>
      </c>
      <c r="H542" s="4">
        <f>IF(G542&gt;MAX(I$8:I541),G542,MAX(I$8:I541))</f>
        <v>157.94126342200383</v>
      </c>
      <c r="I542" s="4">
        <f>+H542+E542</f>
        <v>158.14959675533717</v>
      </c>
      <c r="J542" s="4">
        <f>(H542-G542)*O542</f>
        <v>1.0850754124209061</v>
      </c>
      <c r="K542" s="4">
        <f>(I542-H542)*O542</f>
        <v>0.20833333333334281</v>
      </c>
      <c r="L542" t="e">
        <f>_xlfn.RANK.EQ(I542,I$8:I$507,1)</f>
        <v>#N/A</v>
      </c>
      <c r="M542" t="e">
        <f>IF(L542=A542,0,1)</f>
        <v>#N/A</v>
      </c>
      <c r="N542">
        <f>IF(G542&lt;B$2,1,0)</f>
        <v>1</v>
      </c>
      <c r="O542">
        <f>IF(I542&lt;B$2,1,0)</f>
        <v>1</v>
      </c>
      <c r="P542">
        <v>535</v>
      </c>
      <c r="Q542" s="8">
        <f>COUNTIF(I$8:I541,"&lt;"&amp;G542)</f>
        <v>528</v>
      </c>
      <c r="R542" s="8">
        <f>COUNTIF(H$8:H541,"&gt;"&amp;G542)</f>
        <v>5</v>
      </c>
      <c r="S542">
        <v>535</v>
      </c>
    </row>
    <row r="543" spans="1:19" x14ac:dyDescent="0.3">
      <c r="A543">
        <v>175</v>
      </c>
      <c r="B543">
        <v>0.31373027741325116</v>
      </c>
      <c r="C543">
        <v>0.25247962889492476</v>
      </c>
      <c r="D543" s="4">
        <f>-LN(B543)/F$3</f>
        <v>0.48300902139426155</v>
      </c>
      <c r="E543" s="4">
        <f>1/F$4</f>
        <v>0.20833333333333334</v>
      </c>
      <c r="F543" s="8">
        <v>2</v>
      </c>
      <c r="G543" s="4">
        <v>156.9833870926324</v>
      </c>
      <c r="H543" s="4">
        <f>IF(G543&gt;MAX(I$8:I542),G543,MAX(I$8:I542))</f>
        <v>158.14959675533717</v>
      </c>
      <c r="I543" s="4">
        <f>+H543+E543</f>
        <v>158.35793008867051</v>
      </c>
      <c r="J543" s="4">
        <f>(H543-G543)*O543</f>
        <v>1.1662096627047731</v>
      </c>
      <c r="K543" s="4">
        <f>(I543-H543)*O543</f>
        <v>0.20833333333334281</v>
      </c>
      <c r="L543" t="e">
        <f>_xlfn.RANK.EQ(I543,I$8:I$507,1)</f>
        <v>#N/A</v>
      </c>
      <c r="M543" t="e">
        <f>IF(L543=A543,0,1)</f>
        <v>#N/A</v>
      </c>
      <c r="N543">
        <f>IF(G543&lt;B$2,1,0)</f>
        <v>1</v>
      </c>
      <c r="O543">
        <f>IF(I543&lt;B$2,1,0)</f>
        <v>1</v>
      </c>
      <c r="P543">
        <v>536</v>
      </c>
      <c r="Q543" s="8">
        <f>COUNTIF(I$8:I542,"&lt;"&amp;G543)</f>
        <v>529</v>
      </c>
      <c r="R543" s="8">
        <f>COUNTIF(H$8:H542,"&gt;"&amp;G543)</f>
        <v>5</v>
      </c>
      <c r="S543">
        <v>536</v>
      </c>
    </row>
    <row r="544" spans="1:19" x14ac:dyDescent="0.3">
      <c r="A544">
        <v>632</v>
      </c>
      <c r="B544">
        <v>0.38926358836634417</v>
      </c>
      <c r="C544">
        <v>0.8724021118808557</v>
      </c>
      <c r="D544" s="4">
        <f>-LN(B544)/F$3</f>
        <v>0.39312439990811343</v>
      </c>
      <c r="E544" s="4">
        <f>1/F$4</f>
        <v>0.20833333333333334</v>
      </c>
      <c r="F544" s="8">
        <v>3</v>
      </c>
      <c r="G544" s="4">
        <v>157.24931240949104</v>
      </c>
      <c r="H544" s="4">
        <f>IF(G544&gt;MAX(I$8:I543),G544,MAX(I$8:I543))</f>
        <v>158.35793008867051</v>
      </c>
      <c r="I544" s="4">
        <f>+H544+E544</f>
        <v>158.56626342200386</v>
      </c>
      <c r="J544" s="4">
        <f>(H544-G544)*O544</f>
        <v>1.1086176791794742</v>
      </c>
      <c r="K544" s="4">
        <f>(I544-H544)*O544</f>
        <v>0.20833333333334281</v>
      </c>
      <c r="L544" t="e">
        <f>_xlfn.RANK.EQ(I544,I$8:I$507,1)</f>
        <v>#N/A</v>
      </c>
      <c r="M544" t="e">
        <f>IF(L544=A544,0,1)</f>
        <v>#N/A</v>
      </c>
      <c r="N544">
        <f>IF(G544&lt;B$2,1,0)</f>
        <v>1</v>
      </c>
      <c r="O544">
        <f>IF(I544&lt;B$2,1,0)</f>
        <v>1</v>
      </c>
      <c r="P544">
        <v>537</v>
      </c>
      <c r="Q544" s="8">
        <f>COUNTIF(I$8:I543,"&lt;"&amp;G544)</f>
        <v>530</v>
      </c>
      <c r="R544" s="8">
        <f>COUNTIF(H$8:H543,"&gt;"&amp;G544)</f>
        <v>5</v>
      </c>
      <c r="S544">
        <v>537</v>
      </c>
    </row>
    <row r="545" spans="1:19" x14ac:dyDescent="0.3">
      <c r="A545">
        <v>176</v>
      </c>
      <c r="B545">
        <v>0.34031189916684468</v>
      </c>
      <c r="C545">
        <v>0.65587328714865567</v>
      </c>
      <c r="D545" s="4">
        <f>-LN(B545)/F$3</f>
        <v>0.44912197141250926</v>
      </c>
      <c r="E545" s="4">
        <f>1/F$4</f>
        <v>0.20833333333333334</v>
      </c>
      <c r="F545" s="8">
        <v>2</v>
      </c>
      <c r="G545" s="4">
        <v>157.43250906404489</v>
      </c>
      <c r="H545" s="4">
        <f>IF(G545&gt;MAX(I$8:I544),G545,MAX(I$8:I544))</f>
        <v>158.56626342200386</v>
      </c>
      <c r="I545" s="4">
        <f>+H545+E545</f>
        <v>158.7745967553372</v>
      </c>
      <c r="J545" s="4">
        <f>(H545-G545)*O545</f>
        <v>1.1337543579589635</v>
      </c>
      <c r="K545" s="4">
        <f>(I545-H545)*O545</f>
        <v>0.20833333333334281</v>
      </c>
      <c r="L545" t="e">
        <f>_xlfn.RANK.EQ(I545,I$8:I$507,1)</f>
        <v>#N/A</v>
      </c>
      <c r="M545" t="e">
        <f>IF(L545=A545,0,1)</f>
        <v>#N/A</v>
      </c>
      <c r="N545">
        <f>IF(G545&lt;B$2,1,0)</f>
        <v>1</v>
      </c>
      <c r="O545">
        <f>IF(I545&lt;B$2,1,0)</f>
        <v>1</v>
      </c>
      <c r="P545">
        <v>538</v>
      </c>
      <c r="Q545" s="8">
        <f>COUNTIF(I$8:I544,"&lt;"&amp;G545)</f>
        <v>531</v>
      </c>
      <c r="R545" s="8">
        <f>COUNTIF(H$8:H544,"&gt;"&amp;G545)</f>
        <v>5</v>
      </c>
      <c r="S545">
        <v>538</v>
      </c>
    </row>
    <row r="546" spans="1:19" x14ac:dyDescent="0.3">
      <c r="A546">
        <v>633</v>
      </c>
      <c r="B546">
        <v>0.53987243263039031</v>
      </c>
      <c r="C546">
        <v>0.33176671651356548</v>
      </c>
      <c r="D546" s="4">
        <f>-LN(B546)/F$3</f>
        <v>0.25684266800064709</v>
      </c>
      <c r="E546" s="4">
        <f>1/F$4</f>
        <v>0.20833333333333334</v>
      </c>
      <c r="F546" s="8">
        <v>3</v>
      </c>
      <c r="G546" s="4">
        <v>157.50615507749168</v>
      </c>
      <c r="H546" s="4">
        <f>IF(G546&gt;MAX(I$8:I545),G546,MAX(I$8:I545))</f>
        <v>158.7745967553372</v>
      </c>
      <c r="I546" s="4">
        <f>+H546+E546</f>
        <v>158.98293008867054</v>
      </c>
      <c r="J546" s="4">
        <f>(H546-G546)*O546</f>
        <v>1.2684416778455159</v>
      </c>
      <c r="K546" s="4">
        <f>(I546-H546)*O546</f>
        <v>0.20833333333334281</v>
      </c>
      <c r="L546" t="e">
        <f>_xlfn.RANK.EQ(I546,I$8:I$507,1)</f>
        <v>#N/A</v>
      </c>
      <c r="M546" t="e">
        <f>IF(L546=A546,0,1)</f>
        <v>#N/A</v>
      </c>
      <c r="N546">
        <f>IF(G546&lt;B$2,1,0)</f>
        <v>1</v>
      </c>
      <c r="O546">
        <f>IF(I546&lt;B$2,1,0)</f>
        <v>1</v>
      </c>
      <c r="P546">
        <v>539</v>
      </c>
      <c r="Q546" s="8">
        <f>COUNTIF(I$8:I545,"&lt;"&amp;G546)</f>
        <v>531</v>
      </c>
      <c r="R546" s="8">
        <f>COUNTIF(H$8:H545,"&gt;"&amp;G546)</f>
        <v>6</v>
      </c>
      <c r="S546">
        <v>539</v>
      </c>
    </row>
    <row r="547" spans="1:19" x14ac:dyDescent="0.3">
      <c r="A547">
        <v>177</v>
      </c>
      <c r="B547">
        <v>0.27573473311563462</v>
      </c>
      <c r="C547">
        <v>0.54628131962034976</v>
      </c>
      <c r="D547" s="4">
        <f>-LN(B547)/F$3</f>
        <v>0.53679832805377292</v>
      </c>
      <c r="E547" s="4">
        <f>1/F$4</f>
        <v>0.20833333333333334</v>
      </c>
      <c r="F547" s="8">
        <v>2</v>
      </c>
      <c r="G547" s="4">
        <v>157.96930739209867</v>
      </c>
      <c r="H547" s="4">
        <f>IF(G547&gt;MAX(I$8:I546),G547,MAX(I$8:I546))</f>
        <v>158.98293008867054</v>
      </c>
      <c r="I547" s="4">
        <f>+H547+E547</f>
        <v>159.19126342200389</v>
      </c>
      <c r="J547" s="4">
        <f>(H547-G547)*O547</f>
        <v>1.013622696571872</v>
      </c>
      <c r="K547" s="4">
        <f>(I547-H547)*O547</f>
        <v>0.20833333333334281</v>
      </c>
      <c r="L547" t="e">
        <f>_xlfn.RANK.EQ(I547,I$8:I$507,1)</f>
        <v>#N/A</v>
      </c>
      <c r="M547" t="e">
        <f>IF(L547=A547,0,1)</f>
        <v>#N/A</v>
      </c>
      <c r="N547">
        <f>IF(G547&lt;B$2,1,0)</f>
        <v>1</v>
      </c>
      <c r="O547">
        <f>IF(I547&lt;B$2,1,0)</f>
        <v>1</v>
      </c>
      <c r="P547">
        <v>540</v>
      </c>
      <c r="Q547" s="8">
        <f>COUNTIF(I$8:I546,"&lt;"&amp;G547)</f>
        <v>534</v>
      </c>
      <c r="R547" s="8">
        <f>COUNTIF(H$8:H546,"&gt;"&amp;G547)</f>
        <v>4</v>
      </c>
      <c r="S547">
        <v>540</v>
      </c>
    </row>
    <row r="548" spans="1:19" x14ac:dyDescent="0.3">
      <c r="A548">
        <v>37</v>
      </c>
      <c r="B548">
        <v>0.35578478347117526</v>
      </c>
      <c r="C548">
        <v>0.97909482100894196</v>
      </c>
      <c r="D548" s="4">
        <f>-LN(B548)/B$3</f>
        <v>4.30595529895787</v>
      </c>
      <c r="E548" s="4">
        <f>1/F$4</f>
        <v>0.20833333333333334</v>
      </c>
      <c r="F548" s="8">
        <v>1</v>
      </c>
      <c r="G548" s="4">
        <v>159.05177368182623</v>
      </c>
      <c r="H548" s="4">
        <f>IF(G548&gt;MAX(I$8:I547),G548,MAX(I$8:I547))</f>
        <v>159.19126342200389</v>
      </c>
      <c r="I548" s="4">
        <f>+H548+E548</f>
        <v>159.39959675533723</v>
      </c>
      <c r="J548" s="4">
        <f>(H548-G548)*O548</f>
        <v>0.13948974017765181</v>
      </c>
      <c r="K548" s="4">
        <f>(I548-H548)*O548</f>
        <v>0.20833333333334281</v>
      </c>
      <c r="L548" t="e">
        <f>_xlfn.RANK.EQ(I548,I$8:I$507,1)</f>
        <v>#N/A</v>
      </c>
      <c r="M548" t="e">
        <f>IF(L548=A548,0,1)</f>
        <v>#N/A</v>
      </c>
      <c r="N548">
        <f>IF(G548&lt;B$2,1,0)</f>
        <v>1</v>
      </c>
      <c r="O548">
        <f>IF(I548&lt;B$2,1,0)</f>
        <v>1</v>
      </c>
      <c r="P548">
        <v>548</v>
      </c>
      <c r="Q548" s="8">
        <f>COUNTIF(I$8:I547,"&lt;"&amp;G548)</f>
        <v>539</v>
      </c>
      <c r="R548" s="8">
        <f>COUNTIF(H$8:H547,"&gt;"&amp;G548)</f>
        <v>0</v>
      </c>
      <c r="S548">
        <v>541</v>
      </c>
    </row>
    <row r="549" spans="1:19" x14ac:dyDescent="0.3">
      <c r="A549">
        <v>178</v>
      </c>
      <c r="B549">
        <v>0.65974913785210731</v>
      </c>
      <c r="C549">
        <v>0.8580584124271371</v>
      </c>
      <c r="D549" s="4">
        <f>-LN(B549)/F$3</f>
        <v>0.17328983765801484</v>
      </c>
      <c r="E549" s="4">
        <f>1/F$4</f>
        <v>0.20833333333333334</v>
      </c>
      <c r="F549" s="8">
        <v>2</v>
      </c>
      <c r="G549" s="4">
        <v>158.14259722975669</v>
      </c>
      <c r="H549" s="4">
        <f>IF(G549&gt;MAX(I$8:I548),G549,MAX(I$8:I548))</f>
        <v>159.39959675533723</v>
      </c>
      <c r="I549" s="4">
        <f>+H549+E549</f>
        <v>159.60793008867057</v>
      </c>
      <c r="J549" s="4">
        <f>(H549-G549)*O549</f>
        <v>1.2569995255805395</v>
      </c>
      <c r="K549" s="4">
        <f>(I549-H549)*O549</f>
        <v>0.20833333333334281</v>
      </c>
      <c r="L549" t="e">
        <f>_xlfn.RANK.EQ(I549,I$8:I$507,1)</f>
        <v>#N/A</v>
      </c>
      <c r="M549" t="e">
        <f>IF(L549=A549,0,1)</f>
        <v>#N/A</v>
      </c>
      <c r="N549">
        <f>IF(G549&lt;B$2,1,0)</f>
        <v>1</v>
      </c>
      <c r="O549">
        <f>IF(I549&lt;B$2,1,0)</f>
        <v>1</v>
      </c>
      <c r="P549">
        <v>541</v>
      </c>
      <c r="Q549" s="8">
        <f>COUNTIF(I$8:I548,"&lt;"&amp;G549)</f>
        <v>534</v>
      </c>
      <c r="R549" s="8">
        <f>COUNTIF(H$8:H548,"&gt;"&amp;G549)</f>
        <v>6</v>
      </c>
      <c r="S549">
        <v>541</v>
      </c>
    </row>
    <row r="550" spans="1:19" x14ac:dyDescent="0.3">
      <c r="A550">
        <v>179</v>
      </c>
      <c r="B550">
        <v>0.72939237647633293</v>
      </c>
      <c r="C550">
        <v>0.61958677938169504</v>
      </c>
      <c r="D550" s="4">
        <f>-LN(B550)/F$3</f>
        <v>0.13147643851490909</v>
      </c>
      <c r="E550" s="4">
        <f>1/F$4</f>
        <v>0.20833333333333334</v>
      </c>
      <c r="F550" s="8">
        <v>2</v>
      </c>
      <c r="G550" s="4">
        <v>158.2740736682716</v>
      </c>
      <c r="H550" s="4">
        <f>IF(G550&gt;MAX(I$8:I549),G550,MAX(I$8:I549))</f>
        <v>159.60793008867057</v>
      </c>
      <c r="I550" s="4">
        <f>+H550+E550</f>
        <v>159.81626342200391</v>
      </c>
      <c r="J550" s="4">
        <f>(H550-G550)*O550</f>
        <v>1.3338564203989733</v>
      </c>
      <c r="K550" s="4">
        <f>(I550-H550)*O550</f>
        <v>0.20833333333334281</v>
      </c>
      <c r="L550" t="e">
        <f>_xlfn.RANK.EQ(I550,I$8:I$507,1)</f>
        <v>#N/A</v>
      </c>
      <c r="M550" t="e">
        <f>IF(L550=A550,0,1)</f>
        <v>#N/A</v>
      </c>
      <c r="N550">
        <f>IF(G550&lt;B$2,1,0)</f>
        <v>1</v>
      </c>
      <c r="O550">
        <f>IF(I550&lt;B$2,1,0)</f>
        <v>1</v>
      </c>
      <c r="P550">
        <v>542</v>
      </c>
      <c r="Q550" s="8">
        <f>COUNTIF(I$8:I549,"&lt;"&amp;G550)</f>
        <v>535</v>
      </c>
      <c r="R550" s="8">
        <f>COUNTIF(H$8:H549,"&gt;"&amp;G550)</f>
        <v>6</v>
      </c>
      <c r="S550">
        <v>542</v>
      </c>
    </row>
    <row r="551" spans="1:19" x14ac:dyDescent="0.3">
      <c r="A551">
        <v>180</v>
      </c>
      <c r="B551">
        <v>0.97796563615832999</v>
      </c>
      <c r="C551">
        <v>0.80657368694112974</v>
      </c>
      <c r="D551" s="4">
        <f>-LN(B551)/F$3</f>
        <v>9.2836443404402929E-3</v>
      </c>
      <c r="E551" s="4">
        <f>1/F$4</f>
        <v>0.20833333333333334</v>
      </c>
      <c r="F551" s="8">
        <v>2</v>
      </c>
      <c r="G551" s="4">
        <v>158.28335731261203</v>
      </c>
      <c r="H551" s="4">
        <f>IF(G551&gt;MAX(I$8:I550),G551,MAX(I$8:I550))</f>
        <v>159.81626342200391</v>
      </c>
      <c r="I551" s="4">
        <f>+H551+E551</f>
        <v>160.02459675533726</v>
      </c>
      <c r="J551" s="4">
        <f>(H551-G551)*O551</f>
        <v>1.5329061093918881</v>
      </c>
      <c r="K551" s="4">
        <f>(I551-H551)*O551</f>
        <v>0.20833333333334281</v>
      </c>
      <c r="L551" t="e">
        <f>_xlfn.RANK.EQ(I551,I$8:I$507,1)</f>
        <v>#N/A</v>
      </c>
      <c r="M551" t="e">
        <f>IF(L551=A551,0,1)</f>
        <v>#N/A</v>
      </c>
      <c r="N551">
        <f>IF(G551&lt;B$2,1,0)</f>
        <v>1</v>
      </c>
      <c r="O551">
        <f>IF(I551&lt;B$2,1,0)</f>
        <v>1</v>
      </c>
      <c r="P551">
        <v>543</v>
      </c>
      <c r="Q551" s="8">
        <f>COUNTIF(I$8:I550,"&lt;"&amp;G551)</f>
        <v>535</v>
      </c>
      <c r="R551" s="8">
        <f>COUNTIF(H$8:H550,"&gt;"&amp;G551)</f>
        <v>7</v>
      </c>
      <c r="S551">
        <v>543</v>
      </c>
    </row>
    <row r="552" spans="1:19" x14ac:dyDescent="0.3">
      <c r="A552">
        <v>181</v>
      </c>
      <c r="B552">
        <v>0.99206518753624073</v>
      </c>
      <c r="C552">
        <v>0.64491714224677266</v>
      </c>
      <c r="D552" s="4">
        <f>-LN(B552)/F$3</f>
        <v>3.3193585892110902E-3</v>
      </c>
      <c r="E552" s="4">
        <f>1/F$4</f>
        <v>0.20833333333333334</v>
      </c>
      <c r="F552" s="8">
        <v>2</v>
      </c>
      <c r="G552" s="4">
        <v>158.28667667120123</v>
      </c>
      <c r="H552" s="4">
        <f>IF(G552&gt;MAX(I$8:I551),G552,MAX(I$8:I551))</f>
        <v>160.02459675533726</v>
      </c>
      <c r="I552" s="4">
        <f>+H552+E552</f>
        <v>160.2329300886706</v>
      </c>
      <c r="J552" s="4">
        <f>(H552-G552)*O552</f>
        <v>1.7379200841360216</v>
      </c>
      <c r="K552" s="4">
        <f>(I552-H552)*O552</f>
        <v>0.20833333333334281</v>
      </c>
      <c r="L552" t="e">
        <f>_xlfn.RANK.EQ(I552,I$8:I$507,1)</f>
        <v>#N/A</v>
      </c>
      <c r="M552" t="e">
        <f>IF(L552=A552,0,1)</f>
        <v>#N/A</v>
      </c>
      <c r="N552">
        <f>IF(G552&lt;B$2,1,0)</f>
        <v>1</v>
      </c>
      <c r="O552">
        <f>IF(I552&lt;B$2,1,0)</f>
        <v>1</v>
      </c>
      <c r="P552">
        <v>544</v>
      </c>
      <c r="Q552" s="8">
        <f>COUNTIF(I$8:I551,"&lt;"&amp;G552)</f>
        <v>535</v>
      </c>
      <c r="R552" s="8">
        <f>COUNTIF(H$8:H551,"&gt;"&amp;G552)</f>
        <v>8</v>
      </c>
      <c r="S552">
        <v>544</v>
      </c>
    </row>
    <row r="553" spans="1:19" x14ac:dyDescent="0.3">
      <c r="A553">
        <v>182</v>
      </c>
      <c r="B553">
        <v>0.77340006714072085</v>
      </c>
      <c r="C553">
        <v>0.99014252143925285</v>
      </c>
      <c r="D553" s="4">
        <f>-LN(B553)/F$3</f>
        <v>0.10706617208188762</v>
      </c>
      <c r="E553" s="4">
        <f>1/F$4</f>
        <v>0.20833333333333334</v>
      </c>
      <c r="F553" s="8">
        <v>2</v>
      </c>
      <c r="G553" s="4">
        <v>158.39374284328312</v>
      </c>
      <c r="H553" s="4">
        <f>IF(G553&gt;MAX(I$8:I552),G553,MAX(I$8:I552))</f>
        <v>160.2329300886706</v>
      </c>
      <c r="I553" s="4">
        <f>+H553+E553</f>
        <v>160.44126342200394</v>
      </c>
      <c r="J553" s="4">
        <f>(H553-G553)*O553</f>
        <v>1.8391872453874782</v>
      </c>
      <c r="K553" s="4">
        <f>(I553-H553)*O553</f>
        <v>0.20833333333334281</v>
      </c>
      <c r="L553" t="e">
        <f>_xlfn.RANK.EQ(I553,I$8:I$507,1)</f>
        <v>#N/A</v>
      </c>
      <c r="M553" t="e">
        <f>IF(L553=A553,0,1)</f>
        <v>#N/A</v>
      </c>
      <c r="N553">
        <f>IF(G553&lt;B$2,1,0)</f>
        <v>1</v>
      </c>
      <c r="O553">
        <f>IF(I553&lt;B$2,1,0)</f>
        <v>1</v>
      </c>
      <c r="P553">
        <v>545</v>
      </c>
      <c r="Q553" s="8">
        <f>COUNTIF(I$8:I552,"&lt;"&amp;G553)</f>
        <v>536</v>
      </c>
      <c r="R553" s="8">
        <f>COUNTIF(H$8:H552,"&gt;"&amp;G553)</f>
        <v>8</v>
      </c>
      <c r="S553">
        <v>545</v>
      </c>
    </row>
    <row r="554" spans="1:19" x14ac:dyDescent="0.3">
      <c r="A554">
        <v>634</v>
      </c>
      <c r="B554">
        <v>6.0121463667714467E-2</v>
      </c>
      <c r="C554">
        <v>0.98168889431440165</v>
      </c>
      <c r="D554" s="4">
        <f>-LN(B554)/F$3</f>
        <v>1.171411820259729</v>
      </c>
      <c r="E554" s="4">
        <f>1/F$4</f>
        <v>0.20833333333333334</v>
      </c>
      <c r="F554" s="8">
        <v>3</v>
      </c>
      <c r="G554" s="4">
        <v>158.6775668977514</v>
      </c>
      <c r="H554" s="4">
        <f>IF(G554&gt;MAX(I$8:I553),G554,MAX(I$8:I553))</f>
        <v>160.44126342200394</v>
      </c>
      <c r="I554" s="4">
        <f>+H554+E554</f>
        <v>160.64959675533729</v>
      </c>
      <c r="J554" s="4">
        <f>(H554-G554)*O554</f>
        <v>1.7636965242525378</v>
      </c>
      <c r="K554" s="4">
        <f>(I554-H554)*O554</f>
        <v>0.20833333333334281</v>
      </c>
      <c r="L554" t="e">
        <f>_xlfn.RANK.EQ(I554,I$8:I$507,1)</f>
        <v>#N/A</v>
      </c>
      <c r="M554" t="e">
        <f>IF(L554=A554,0,1)</f>
        <v>#N/A</v>
      </c>
      <c r="N554">
        <f>IF(G554&lt;B$2,1,0)</f>
        <v>1</v>
      </c>
      <c r="O554">
        <f>IF(I554&lt;B$2,1,0)</f>
        <v>1</v>
      </c>
      <c r="P554">
        <v>546</v>
      </c>
      <c r="Q554" s="8">
        <f>COUNTIF(I$8:I553,"&lt;"&amp;G554)</f>
        <v>537</v>
      </c>
      <c r="R554" s="8">
        <f>COUNTIF(H$8:H553,"&gt;"&amp;G554)</f>
        <v>8</v>
      </c>
      <c r="S554">
        <v>546</v>
      </c>
    </row>
    <row r="555" spans="1:19" x14ac:dyDescent="0.3">
      <c r="A555">
        <v>38</v>
      </c>
      <c r="B555">
        <v>0.71813104647968995</v>
      </c>
      <c r="C555">
        <v>0.70250556962797939</v>
      </c>
      <c r="D555" s="4">
        <f>-LN(B555)/B$3</f>
        <v>1.3795967108312641</v>
      </c>
      <c r="E555" s="4">
        <f>1/F$4</f>
        <v>0.20833333333333334</v>
      </c>
      <c r="F555" s="8">
        <v>1</v>
      </c>
      <c r="G555" s="4">
        <v>160.4313703926575</v>
      </c>
      <c r="H555" s="4">
        <f>IF(G555&gt;MAX(I$8:I554),G555,MAX(I$8:I554))</f>
        <v>160.64959675533729</v>
      </c>
      <c r="I555" s="4">
        <f>+H555+E555</f>
        <v>160.85793008867063</v>
      </c>
      <c r="J555" s="4">
        <f>(H555-G555)*O555</f>
        <v>0.21822636267978623</v>
      </c>
      <c r="K555" s="4">
        <f>(I555-H555)*O555</f>
        <v>0.20833333333334281</v>
      </c>
      <c r="L555" t="e">
        <f>_xlfn.RANK.EQ(I555,I$8:I$507,1)</f>
        <v>#N/A</v>
      </c>
      <c r="M555" t="e">
        <f>IF(L555=A555,0,1)</f>
        <v>#N/A</v>
      </c>
      <c r="N555">
        <f>IF(G555&lt;B$2,1,0)</f>
        <v>1</v>
      </c>
      <c r="O555">
        <f>IF(I555&lt;B$2,1,0)</f>
        <v>1</v>
      </c>
      <c r="P555">
        <v>559</v>
      </c>
      <c r="Q555" s="8">
        <f>COUNTIF(I$8:I554,"&lt;"&amp;G555)</f>
        <v>545</v>
      </c>
      <c r="R555" s="8">
        <f>COUNTIF(H$8:H554,"&gt;"&amp;G555)</f>
        <v>1</v>
      </c>
      <c r="S555">
        <v>547</v>
      </c>
    </row>
    <row r="556" spans="1:19" x14ac:dyDescent="0.3">
      <c r="A556">
        <v>635</v>
      </c>
      <c r="B556">
        <v>0.67253639332255011</v>
      </c>
      <c r="C556">
        <v>0.45304727317117832</v>
      </c>
      <c r="D556" s="4">
        <f>-LN(B556)/F$3</f>
        <v>0.16529127187734477</v>
      </c>
      <c r="E556" s="4">
        <f>1/F$4</f>
        <v>0.20833333333333334</v>
      </c>
      <c r="F556" s="8">
        <v>3</v>
      </c>
      <c r="G556" s="4">
        <v>158.84285816962876</v>
      </c>
      <c r="H556" s="4">
        <f>IF(G556&gt;MAX(I$8:I555),G556,MAX(I$8:I555))</f>
        <v>160.85793008867063</v>
      </c>
      <c r="I556" s="4">
        <f>+H556+E556</f>
        <v>161.06626342200397</v>
      </c>
      <c r="J556" s="4">
        <f>(H556-G556)*O556</f>
        <v>2.0150719190418727</v>
      </c>
      <c r="K556" s="4">
        <f>(I556-H556)*O556</f>
        <v>0.20833333333334281</v>
      </c>
      <c r="L556" t="e">
        <f>_xlfn.RANK.EQ(I556,I$8:I$507,1)</f>
        <v>#N/A</v>
      </c>
      <c r="M556" t="e">
        <f>IF(L556=A556,0,1)</f>
        <v>#N/A</v>
      </c>
      <c r="N556">
        <f>IF(G556&lt;B$2,1,0)</f>
        <v>1</v>
      </c>
      <c r="O556">
        <f>IF(I556&lt;B$2,1,0)</f>
        <v>1</v>
      </c>
      <c r="P556">
        <v>547</v>
      </c>
      <c r="Q556" s="8">
        <f>COUNTIF(I$8:I555,"&lt;"&amp;G556)</f>
        <v>538</v>
      </c>
      <c r="R556" s="8">
        <f>COUNTIF(H$8:H555,"&gt;"&amp;G556)</f>
        <v>9</v>
      </c>
      <c r="S556">
        <v>547</v>
      </c>
    </row>
    <row r="557" spans="1:19" x14ac:dyDescent="0.3">
      <c r="A557">
        <v>636</v>
      </c>
      <c r="B557">
        <v>0.54768517105624559</v>
      </c>
      <c r="C557">
        <v>0.75954466383861807</v>
      </c>
      <c r="D557" s="4">
        <f>-LN(B557)/F$3</f>
        <v>0.25085610937390873</v>
      </c>
      <c r="E557" s="4">
        <f>1/F$4</f>
        <v>0.20833333333333334</v>
      </c>
      <c r="F557" s="8">
        <v>3</v>
      </c>
      <c r="G557" s="4">
        <v>159.09371427900265</v>
      </c>
      <c r="H557" s="4">
        <f>IF(G557&gt;MAX(I$8:I556),G557,MAX(I$8:I556))</f>
        <v>161.06626342200397</v>
      </c>
      <c r="I557" s="4">
        <f>+H557+E557</f>
        <v>161.27459675533731</v>
      </c>
      <c r="J557" s="4">
        <f>(H557-G557)*O557</f>
        <v>1.9725491430013165</v>
      </c>
      <c r="K557" s="4">
        <f>(I557-H557)*O557</f>
        <v>0.20833333333334281</v>
      </c>
      <c r="L557" t="e">
        <f>_xlfn.RANK.EQ(I557,I$8:I$507,1)</f>
        <v>#N/A</v>
      </c>
      <c r="M557" t="e">
        <f>IF(L557=A557,0,1)</f>
        <v>#N/A</v>
      </c>
      <c r="N557">
        <f>IF(G557&lt;B$2,1,0)</f>
        <v>1</v>
      </c>
      <c r="O557">
        <f>IF(I557&lt;B$2,1,0)</f>
        <v>1</v>
      </c>
      <c r="P557">
        <v>549</v>
      </c>
      <c r="Q557" s="8">
        <f>COUNTIF(I$8:I556,"&lt;"&amp;G557)</f>
        <v>539</v>
      </c>
      <c r="R557" s="8">
        <f>COUNTIF(H$8:H556,"&gt;"&amp;G557)</f>
        <v>9</v>
      </c>
      <c r="S557">
        <v>549</v>
      </c>
    </row>
    <row r="558" spans="1:19" x14ac:dyDescent="0.3">
      <c r="A558">
        <v>183</v>
      </c>
      <c r="B558">
        <v>0.14947965941343425</v>
      </c>
      <c r="C558">
        <v>0.69927060762352367</v>
      </c>
      <c r="D558" s="4">
        <f>-LN(B558)/F$3</f>
        <v>0.79191456368469626</v>
      </c>
      <c r="E558" s="4">
        <f>1/F$4</f>
        <v>0.20833333333333334</v>
      </c>
      <c r="F558" s="8">
        <v>2</v>
      </c>
      <c r="G558" s="4">
        <v>159.18565740696781</v>
      </c>
      <c r="H558" s="4">
        <f>IF(G558&gt;MAX(I$8:I557),G558,MAX(I$8:I557))</f>
        <v>161.27459675533731</v>
      </c>
      <c r="I558" s="4">
        <f>+H558+E558</f>
        <v>161.48293008867066</v>
      </c>
      <c r="J558" s="4">
        <f>(H558-G558)*O558</f>
        <v>2.0889393483695073</v>
      </c>
      <c r="K558" s="4">
        <f>(I558-H558)*O558</f>
        <v>0.20833333333334281</v>
      </c>
      <c r="L558" t="e">
        <f>_xlfn.RANK.EQ(I558,I$8:I$507,1)</f>
        <v>#N/A</v>
      </c>
      <c r="M558" t="e">
        <f>IF(L558=A558,0,1)</f>
        <v>#N/A</v>
      </c>
      <c r="N558">
        <f>IF(G558&lt;B$2,1,0)</f>
        <v>1</v>
      </c>
      <c r="O558">
        <f>IF(I558&lt;B$2,1,0)</f>
        <v>1</v>
      </c>
      <c r="P558">
        <v>550</v>
      </c>
      <c r="Q558" s="8">
        <f>COUNTIF(I$8:I557,"&lt;"&amp;G558)</f>
        <v>539</v>
      </c>
      <c r="R558" s="8">
        <f>COUNTIF(H$8:H557,"&gt;"&amp;G558)</f>
        <v>10</v>
      </c>
      <c r="S558">
        <v>550</v>
      </c>
    </row>
    <row r="559" spans="1:19" x14ac:dyDescent="0.3">
      <c r="A559">
        <v>184</v>
      </c>
      <c r="B559">
        <v>0.78801843317972353</v>
      </c>
      <c r="C559">
        <v>0.8604998931852168</v>
      </c>
      <c r="D559" s="4">
        <f>-LN(B559)/F$3</f>
        <v>9.9264082099083203E-2</v>
      </c>
      <c r="E559" s="4">
        <f>1/F$4</f>
        <v>0.20833333333333334</v>
      </c>
      <c r="F559" s="8">
        <v>2</v>
      </c>
      <c r="G559" s="4">
        <v>159.2849214890669</v>
      </c>
      <c r="H559" s="4">
        <f>IF(G559&gt;MAX(I$8:I558),G559,MAX(I$8:I558))</f>
        <v>161.48293008867066</v>
      </c>
      <c r="I559" s="4">
        <f>+H559+E559</f>
        <v>161.691263422004</v>
      </c>
      <c r="J559" s="4">
        <f>(H559-G559)*O559</f>
        <v>2.1980085996037531</v>
      </c>
      <c r="K559" s="4">
        <f>(I559-H559)*O559</f>
        <v>0.20833333333334281</v>
      </c>
      <c r="L559" t="e">
        <f>_xlfn.RANK.EQ(I559,I$8:I$507,1)</f>
        <v>#N/A</v>
      </c>
      <c r="M559" t="e">
        <f>IF(L559=A559,0,1)</f>
        <v>#N/A</v>
      </c>
      <c r="N559">
        <f>IF(G559&lt;B$2,1,0)</f>
        <v>1</v>
      </c>
      <c r="O559">
        <f>IF(I559&lt;B$2,1,0)</f>
        <v>1</v>
      </c>
      <c r="P559">
        <v>551</v>
      </c>
      <c r="Q559" s="8">
        <f>COUNTIF(I$8:I558,"&lt;"&amp;G559)</f>
        <v>540</v>
      </c>
      <c r="R559" s="8">
        <f>COUNTIF(H$8:H558,"&gt;"&amp;G559)</f>
        <v>10</v>
      </c>
      <c r="S559">
        <v>551</v>
      </c>
    </row>
    <row r="560" spans="1:19" x14ac:dyDescent="0.3">
      <c r="A560">
        <v>637</v>
      </c>
      <c r="B560">
        <v>0.58946501052888578</v>
      </c>
      <c r="C560">
        <v>0.22663045136875515</v>
      </c>
      <c r="D560" s="4">
        <f>-LN(B560)/F$3</f>
        <v>0.22022496468958427</v>
      </c>
      <c r="E560" s="4">
        <f>1/F$4</f>
        <v>0.20833333333333334</v>
      </c>
      <c r="F560" s="8">
        <v>3</v>
      </c>
      <c r="G560" s="4">
        <v>159.31393924369223</v>
      </c>
      <c r="H560" s="4">
        <f>IF(G560&gt;MAX(I$8:I559),G560,MAX(I$8:I559))</f>
        <v>161.691263422004</v>
      </c>
      <c r="I560" s="4">
        <f>+H560+E560</f>
        <v>161.89959675533734</v>
      </c>
      <c r="J560" s="4">
        <f>(H560-G560)*O560</f>
        <v>2.3773241783117669</v>
      </c>
      <c r="K560" s="4">
        <f>(I560-H560)*O560</f>
        <v>0.20833333333334281</v>
      </c>
      <c r="L560" t="e">
        <f>_xlfn.RANK.EQ(I560,I$8:I$507,1)</f>
        <v>#N/A</v>
      </c>
      <c r="M560" t="e">
        <f>IF(L560=A560,0,1)</f>
        <v>#N/A</v>
      </c>
      <c r="N560">
        <f>IF(G560&lt;B$2,1,0)</f>
        <v>1</v>
      </c>
      <c r="O560">
        <f>IF(I560&lt;B$2,1,0)</f>
        <v>1</v>
      </c>
      <c r="P560">
        <v>552</v>
      </c>
      <c r="Q560" s="8">
        <f>COUNTIF(I$8:I559,"&lt;"&amp;G560)</f>
        <v>540</v>
      </c>
      <c r="R560" s="8">
        <f>COUNTIF(H$8:H559,"&gt;"&amp;G560)</f>
        <v>11</v>
      </c>
      <c r="S560">
        <v>552</v>
      </c>
    </row>
    <row r="561" spans="1:19" x14ac:dyDescent="0.3">
      <c r="A561">
        <v>638</v>
      </c>
      <c r="B561">
        <v>0.54969939268166146</v>
      </c>
      <c r="C561">
        <v>0.52049317911313209</v>
      </c>
      <c r="D561" s="4">
        <f>-LN(B561)/F$3</f>
        <v>0.24932654538913399</v>
      </c>
      <c r="E561" s="4">
        <f>1/F$4</f>
        <v>0.20833333333333334</v>
      </c>
      <c r="F561" s="8">
        <v>3</v>
      </c>
      <c r="G561" s="4">
        <v>159.56326578908136</v>
      </c>
      <c r="H561" s="4">
        <f>IF(G561&gt;MAX(I$8:I560),G561,MAX(I$8:I560))</f>
        <v>161.89959675533734</v>
      </c>
      <c r="I561" s="4">
        <f>+H561+E561</f>
        <v>162.10793008867068</v>
      </c>
      <c r="J561" s="4">
        <f>(H561-G561)*O561</f>
        <v>2.3363309662559857</v>
      </c>
      <c r="K561" s="4">
        <f>(I561-H561)*O561</f>
        <v>0.20833333333334281</v>
      </c>
      <c r="L561" t="e">
        <f>_xlfn.RANK.EQ(I561,I$8:I$507,1)</f>
        <v>#N/A</v>
      </c>
      <c r="M561" t="e">
        <f>IF(L561=A561,0,1)</f>
        <v>#N/A</v>
      </c>
      <c r="N561">
        <f>IF(G561&lt;B$2,1,0)</f>
        <v>1</v>
      </c>
      <c r="O561">
        <f>IF(I561&lt;B$2,1,0)</f>
        <v>1</v>
      </c>
      <c r="P561">
        <v>553</v>
      </c>
      <c r="Q561" s="8">
        <f>COUNTIF(I$8:I560,"&lt;"&amp;G561)</f>
        <v>541</v>
      </c>
      <c r="R561" s="8">
        <f>COUNTIF(H$8:H560,"&gt;"&amp;G561)</f>
        <v>11</v>
      </c>
      <c r="S561">
        <v>553</v>
      </c>
    </row>
    <row r="562" spans="1:19" x14ac:dyDescent="0.3">
      <c r="A562">
        <v>639</v>
      </c>
      <c r="B562">
        <v>0.64995269631031216</v>
      </c>
      <c r="C562">
        <v>0.48860133671071504</v>
      </c>
      <c r="D562" s="4">
        <f>-LN(B562)/F$3</f>
        <v>0.17952320568662014</v>
      </c>
      <c r="E562" s="4">
        <f>1/F$4</f>
        <v>0.20833333333333334</v>
      </c>
      <c r="F562" s="8">
        <v>3</v>
      </c>
      <c r="G562" s="4">
        <v>159.74278899476798</v>
      </c>
      <c r="H562" s="4">
        <f>IF(G562&gt;MAX(I$8:I561),G562,MAX(I$8:I561))</f>
        <v>162.10793008867068</v>
      </c>
      <c r="I562" s="4">
        <f>+H562+E562</f>
        <v>162.31626342200403</v>
      </c>
      <c r="J562" s="4">
        <f>(H562-G562)*O562</f>
        <v>2.3651410939027073</v>
      </c>
      <c r="K562" s="4">
        <f>(I562-H562)*O562</f>
        <v>0.20833333333334281</v>
      </c>
      <c r="L562" t="e">
        <f>_xlfn.RANK.EQ(I562,I$8:I$507,1)</f>
        <v>#N/A</v>
      </c>
      <c r="M562" t="e">
        <f>IF(L562=A562,0,1)</f>
        <v>#N/A</v>
      </c>
      <c r="N562">
        <f>IF(G562&lt;B$2,1,0)</f>
        <v>1</v>
      </c>
      <c r="O562">
        <f>IF(I562&lt;B$2,1,0)</f>
        <v>1</v>
      </c>
      <c r="P562">
        <v>554</v>
      </c>
      <c r="Q562" s="8">
        <f>COUNTIF(I$8:I561,"&lt;"&amp;G562)</f>
        <v>542</v>
      </c>
      <c r="R562" s="8">
        <f>COUNTIF(H$8:H561,"&gt;"&amp;G562)</f>
        <v>11</v>
      </c>
      <c r="S562">
        <v>554</v>
      </c>
    </row>
    <row r="563" spans="1:19" x14ac:dyDescent="0.3">
      <c r="A563">
        <v>185</v>
      </c>
      <c r="B563">
        <v>0.29026154362620932</v>
      </c>
      <c r="C563">
        <v>0.44190801721243933</v>
      </c>
      <c r="D563" s="4">
        <f>-LN(B563)/F$3</f>
        <v>0.51540536994708264</v>
      </c>
      <c r="E563" s="4">
        <f>1/F$4</f>
        <v>0.20833333333333334</v>
      </c>
      <c r="F563" s="8">
        <v>2</v>
      </c>
      <c r="G563" s="4">
        <v>159.80032685901398</v>
      </c>
      <c r="H563" s="4">
        <f>IF(G563&gt;MAX(I$8:I562),G563,MAX(I$8:I562))</f>
        <v>162.31626342200403</v>
      </c>
      <c r="I563" s="4">
        <f>+H563+E563</f>
        <v>162.52459675533737</v>
      </c>
      <c r="J563" s="4">
        <f>(H563-G563)*O563</f>
        <v>2.5159365629900492</v>
      </c>
      <c r="K563" s="4">
        <f>(I563-H563)*O563</f>
        <v>0.20833333333334281</v>
      </c>
      <c r="L563" t="e">
        <f>_xlfn.RANK.EQ(I563,I$8:I$507,1)</f>
        <v>#N/A</v>
      </c>
      <c r="M563" t="e">
        <f>IF(L563=A563,0,1)</f>
        <v>#N/A</v>
      </c>
      <c r="N563">
        <f>IF(G563&lt;B$2,1,0)</f>
        <v>1</v>
      </c>
      <c r="O563">
        <f>IF(I563&lt;B$2,1,0)</f>
        <v>1</v>
      </c>
      <c r="P563">
        <v>555</v>
      </c>
      <c r="Q563" s="8">
        <f>COUNTIF(I$8:I562,"&lt;"&amp;G563)</f>
        <v>542</v>
      </c>
      <c r="R563" s="8">
        <f>COUNTIF(H$8:H562,"&gt;"&amp;G563)</f>
        <v>12</v>
      </c>
      <c r="S563">
        <v>555</v>
      </c>
    </row>
    <row r="564" spans="1:19" x14ac:dyDescent="0.3">
      <c r="A564">
        <v>186</v>
      </c>
      <c r="B564">
        <v>0.87508774071474349</v>
      </c>
      <c r="C564">
        <v>0.20908230842005676</v>
      </c>
      <c r="D564" s="4">
        <f>-LN(B564)/F$3</f>
        <v>5.5596301062154449E-2</v>
      </c>
      <c r="E564" s="4">
        <f>1/F$4</f>
        <v>0.20833333333333334</v>
      </c>
      <c r="F564" s="8">
        <v>2</v>
      </c>
      <c r="G564" s="4">
        <v>159.85592316007614</v>
      </c>
      <c r="H564" s="4">
        <f>IF(G564&gt;MAX(I$8:I563),G564,MAX(I$8:I563))</f>
        <v>162.52459675533737</v>
      </c>
      <c r="I564" s="4">
        <f>+H564+E564</f>
        <v>162.73293008867071</v>
      </c>
      <c r="J564" s="4">
        <f>(H564-G564)*O564</f>
        <v>2.6686735952612253</v>
      </c>
      <c r="K564" s="4">
        <f>(I564-H564)*O564</f>
        <v>0.20833333333334281</v>
      </c>
      <c r="L564" t="e">
        <f>_xlfn.RANK.EQ(I564,I$8:I$507,1)</f>
        <v>#N/A</v>
      </c>
      <c r="M564" t="e">
        <f>IF(L564=A564,0,1)</f>
        <v>#N/A</v>
      </c>
      <c r="N564">
        <f>IF(G564&lt;B$2,1,0)</f>
        <v>1</v>
      </c>
      <c r="O564">
        <f>IF(I564&lt;B$2,1,0)</f>
        <v>1</v>
      </c>
      <c r="P564">
        <v>556</v>
      </c>
      <c r="Q564" s="8">
        <f>COUNTIF(I$8:I563,"&lt;"&amp;G564)</f>
        <v>543</v>
      </c>
      <c r="R564" s="8">
        <f>COUNTIF(H$8:H563,"&gt;"&amp;G564)</f>
        <v>12</v>
      </c>
      <c r="S564">
        <v>556</v>
      </c>
    </row>
    <row r="565" spans="1:19" x14ac:dyDescent="0.3">
      <c r="A565">
        <v>187</v>
      </c>
      <c r="B565">
        <v>0.31040375988036745</v>
      </c>
      <c r="C565">
        <v>0.75380718405713065</v>
      </c>
      <c r="D565" s="4">
        <f>-LN(B565)/F$3</f>
        <v>0.48745057405407821</v>
      </c>
      <c r="E565" s="4">
        <f>1/F$4</f>
        <v>0.20833333333333334</v>
      </c>
      <c r="F565" s="8">
        <v>2</v>
      </c>
      <c r="G565" s="4">
        <v>160.34337373413021</v>
      </c>
      <c r="H565" s="4">
        <f>IF(G565&gt;MAX(I$8:I564),G565,MAX(I$8:I564))</f>
        <v>162.73293008867071</v>
      </c>
      <c r="I565" s="4">
        <f>+H565+E565</f>
        <v>162.94126342200406</v>
      </c>
      <c r="J565" s="4">
        <f>(H565-G565)*O565</f>
        <v>2.3895563545405025</v>
      </c>
      <c r="K565" s="4">
        <f>(I565-H565)*O565</f>
        <v>0.20833333333334281</v>
      </c>
      <c r="L565" t="e">
        <f>_xlfn.RANK.EQ(I565,I$8:I$507,1)</f>
        <v>#N/A</v>
      </c>
      <c r="M565" t="e">
        <f>IF(L565=A565,0,1)</f>
        <v>#N/A</v>
      </c>
      <c r="N565">
        <f>IF(G565&lt;B$2,1,0)</f>
        <v>1</v>
      </c>
      <c r="O565">
        <f>IF(I565&lt;B$2,1,0)</f>
        <v>1</v>
      </c>
      <c r="P565">
        <v>557</v>
      </c>
      <c r="Q565" s="8">
        <f>COUNTIF(I$8:I564,"&lt;"&amp;G565)</f>
        <v>545</v>
      </c>
      <c r="R565" s="8">
        <f>COUNTIF(H$8:H564,"&gt;"&amp;G565)</f>
        <v>11</v>
      </c>
      <c r="S565">
        <v>557</v>
      </c>
    </row>
    <row r="566" spans="1:19" x14ac:dyDescent="0.3">
      <c r="A566">
        <v>640</v>
      </c>
      <c r="B566">
        <v>0.19281594286935025</v>
      </c>
      <c r="C566">
        <v>0.73015533921323283</v>
      </c>
      <c r="D566" s="4">
        <f>-LN(B566)/F$3</f>
        <v>0.68584133708056394</v>
      </c>
      <c r="E566" s="4">
        <f>1/F$4</f>
        <v>0.20833333333333334</v>
      </c>
      <c r="F566" s="8">
        <v>3</v>
      </c>
      <c r="G566" s="4">
        <v>160.42863033184855</v>
      </c>
      <c r="H566" s="4">
        <f>IF(G566&gt;MAX(I$8:I565),G566,MAX(I$8:I565))</f>
        <v>162.94126342200406</v>
      </c>
      <c r="I566" s="4">
        <f>+H566+E566</f>
        <v>163.1495967553374</v>
      </c>
      <c r="J566" s="4">
        <f>(H566-G566)*O566</f>
        <v>2.5126330901555036</v>
      </c>
      <c r="K566" s="4">
        <f>(I566-H566)*O566</f>
        <v>0.20833333333334281</v>
      </c>
      <c r="L566" t="e">
        <f>_xlfn.RANK.EQ(I566,I$8:I$507,1)</f>
        <v>#N/A</v>
      </c>
      <c r="M566" t="e">
        <f>IF(L566=A566,0,1)</f>
        <v>#N/A</v>
      </c>
      <c r="N566">
        <f>IF(G566&lt;B$2,1,0)</f>
        <v>1</v>
      </c>
      <c r="O566">
        <f>IF(I566&lt;B$2,1,0)</f>
        <v>1</v>
      </c>
      <c r="P566">
        <v>558</v>
      </c>
      <c r="Q566" s="8">
        <f>COUNTIF(I$8:I565,"&lt;"&amp;G566)</f>
        <v>545</v>
      </c>
      <c r="R566" s="8">
        <f>COUNTIF(H$8:H565,"&gt;"&amp;G566)</f>
        <v>12</v>
      </c>
      <c r="S566">
        <v>558</v>
      </c>
    </row>
    <row r="567" spans="1:19" x14ac:dyDescent="0.3">
      <c r="A567">
        <v>188</v>
      </c>
      <c r="B567">
        <v>0.54228339487899413</v>
      </c>
      <c r="C567">
        <v>0.93972594378490559</v>
      </c>
      <c r="D567" s="4">
        <f>-LN(B567)/F$3</f>
        <v>0.25498606058762879</v>
      </c>
      <c r="E567" s="4">
        <f>1/F$4</f>
        <v>0.20833333333333334</v>
      </c>
      <c r="F567" s="8">
        <v>2</v>
      </c>
      <c r="G567" s="4">
        <v>160.59835979471785</v>
      </c>
      <c r="H567" s="4">
        <f>IF(G567&gt;MAX(I$8:I566),G567,MAX(I$8:I566))</f>
        <v>163.1495967553374</v>
      </c>
      <c r="I567" s="4">
        <f>+H567+E567</f>
        <v>163.35793008867074</v>
      </c>
      <c r="J567" s="4">
        <f>(H567-G567)*O567</f>
        <v>2.5512369606195477</v>
      </c>
      <c r="K567" s="4">
        <f>(I567-H567)*O567</f>
        <v>0.20833333333334281</v>
      </c>
      <c r="L567" t="e">
        <f>_xlfn.RANK.EQ(I567,I$8:I$507,1)</f>
        <v>#N/A</v>
      </c>
      <c r="M567" t="e">
        <f>IF(L567=A567,0,1)</f>
        <v>#N/A</v>
      </c>
      <c r="N567">
        <f>IF(G567&lt;B$2,1,0)</f>
        <v>1</v>
      </c>
      <c r="O567">
        <f>IF(I567&lt;B$2,1,0)</f>
        <v>1</v>
      </c>
      <c r="P567">
        <v>560</v>
      </c>
      <c r="Q567" s="8">
        <f>COUNTIF(I$8:I566,"&lt;"&amp;G567)</f>
        <v>546</v>
      </c>
      <c r="R567" s="8">
        <f>COUNTIF(H$8:H566,"&gt;"&amp;G567)</f>
        <v>12</v>
      </c>
      <c r="S567">
        <v>560</v>
      </c>
    </row>
    <row r="568" spans="1:19" x14ac:dyDescent="0.3">
      <c r="A568">
        <v>189</v>
      </c>
      <c r="B568">
        <v>0.41224402600177007</v>
      </c>
      <c r="C568">
        <v>0.34513382366405226</v>
      </c>
      <c r="D568" s="4">
        <f>-LN(B568)/F$3</f>
        <v>0.36922492035413568</v>
      </c>
      <c r="E568" s="4">
        <f>1/F$4</f>
        <v>0.20833333333333334</v>
      </c>
      <c r="F568" s="8">
        <v>2</v>
      </c>
      <c r="G568" s="4">
        <v>160.96758471507198</v>
      </c>
      <c r="H568" s="4">
        <f>IF(G568&gt;MAX(I$8:I567),G568,MAX(I$8:I567))</f>
        <v>163.35793008867074</v>
      </c>
      <c r="I568" s="4">
        <f>+H568+E568</f>
        <v>163.56626342200408</v>
      </c>
      <c r="J568" s="4">
        <f>(H568-G568)*O568</f>
        <v>2.3903453735987625</v>
      </c>
      <c r="K568" s="4">
        <f>(I568-H568)*O568</f>
        <v>0.20833333333334281</v>
      </c>
      <c r="L568" t="e">
        <f>_xlfn.RANK.EQ(I568,I$8:I$507,1)</f>
        <v>#N/A</v>
      </c>
      <c r="M568" t="e">
        <f>IF(L568=A568,0,1)</f>
        <v>#N/A</v>
      </c>
      <c r="N568">
        <f>IF(G568&lt;B$2,1,0)</f>
        <v>1</v>
      </c>
      <c r="O568">
        <f>IF(I568&lt;B$2,1,0)</f>
        <v>1</v>
      </c>
      <c r="P568">
        <v>561</v>
      </c>
      <c r="Q568" s="8">
        <f>COUNTIF(I$8:I567,"&lt;"&amp;G568)</f>
        <v>548</v>
      </c>
      <c r="R568" s="8">
        <f>COUNTIF(H$8:H567,"&gt;"&amp;G568)</f>
        <v>11</v>
      </c>
      <c r="S568">
        <v>561</v>
      </c>
    </row>
    <row r="569" spans="1:19" x14ac:dyDescent="0.3">
      <c r="A569">
        <v>641</v>
      </c>
      <c r="B569">
        <v>0.17346720786156805</v>
      </c>
      <c r="C569">
        <v>0.98342844935453355</v>
      </c>
      <c r="D569" s="4">
        <f>-LN(B569)/F$3</f>
        <v>0.72990279214099696</v>
      </c>
      <c r="E569" s="4">
        <f>1/F$4</f>
        <v>0.20833333333333334</v>
      </c>
      <c r="F569" s="8">
        <v>3</v>
      </c>
      <c r="G569" s="4">
        <v>161.15853312398954</v>
      </c>
      <c r="H569" s="4">
        <f>IF(G569&gt;MAX(I$8:I568),G569,MAX(I$8:I568))</f>
        <v>163.56626342200408</v>
      </c>
      <c r="I569" s="4">
        <f>+H569+E569</f>
        <v>163.77459675533743</v>
      </c>
      <c r="J569" s="4">
        <f>(H569-G569)*O569</f>
        <v>2.4077302980145419</v>
      </c>
      <c r="K569" s="4">
        <f>(I569-H569)*O569</f>
        <v>0.20833333333334281</v>
      </c>
      <c r="L569" t="e">
        <f>_xlfn.RANK.EQ(I569,I$8:I$507,1)</f>
        <v>#N/A</v>
      </c>
      <c r="M569" t="e">
        <f>IF(L569=A569,0,1)</f>
        <v>#N/A</v>
      </c>
      <c r="N569">
        <f>IF(G569&lt;B$2,1,0)</f>
        <v>1</v>
      </c>
      <c r="O569">
        <f>IF(I569&lt;B$2,1,0)</f>
        <v>1</v>
      </c>
      <c r="P569">
        <v>562</v>
      </c>
      <c r="Q569" s="8">
        <f>COUNTIF(I$8:I568,"&lt;"&amp;G569)</f>
        <v>549</v>
      </c>
      <c r="R569" s="8">
        <f>COUNTIF(H$8:H568,"&gt;"&amp;G569)</f>
        <v>11</v>
      </c>
      <c r="S569">
        <v>562</v>
      </c>
    </row>
    <row r="570" spans="1:19" x14ac:dyDescent="0.3">
      <c r="A570">
        <v>642</v>
      </c>
      <c r="B570">
        <v>0.48329111606189151</v>
      </c>
      <c r="C570">
        <v>0.54316843165379802</v>
      </c>
      <c r="D570" s="4">
        <f>-LN(B570)/F$3</f>
        <v>0.30297336755390114</v>
      </c>
      <c r="E570" s="4">
        <f>1/F$4</f>
        <v>0.20833333333333334</v>
      </c>
      <c r="F570" s="8">
        <v>3</v>
      </c>
      <c r="G570" s="4">
        <v>161.46150649154345</v>
      </c>
      <c r="H570" s="4">
        <f>IF(G570&gt;MAX(I$8:I569),G570,MAX(I$8:I569))</f>
        <v>163.77459675533743</v>
      </c>
      <c r="I570" s="4">
        <f>+H570+E570</f>
        <v>163.98293008867077</v>
      </c>
      <c r="J570" s="4">
        <f>(H570-G570)*O570</f>
        <v>2.3130902637939812</v>
      </c>
      <c r="K570" s="4">
        <f>(I570-H570)*O570</f>
        <v>0.20833333333334281</v>
      </c>
      <c r="L570" t="e">
        <f>_xlfn.RANK.EQ(I570,I$8:I$507,1)</f>
        <v>#N/A</v>
      </c>
      <c r="M570" t="e">
        <f>IF(L570=A570,0,1)</f>
        <v>#N/A</v>
      </c>
      <c r="N570">
        <f>IF(G570&lt;B$2,1,0)</f>
        <v>1</v>
      </c>
      <c r="O570">
        <f>IF(I570&lt;B$2,1,0)</f>
        <v>1</v>
      </c>
      <c r="P570">
        <v>563</v>
      </c>
      <c r="Q570" s="8">
        <f>COUNTIF(I$8:I569,"&lt;"&amp;G570)</f>
        <v>550</v>
      </c>
      <c r="R570" s="8">
        <f>COUNTIF(H$8:H569,"&gt;"&amp;G570)</f>
        <v>11</v>
      </c>
      <c r="S570">
        <v>563</v>
      </c>
    </row>
    <row r="571" spans="1:19" x14ac:dyDescent="0.3">
      <c r="A571">
        <v>190</v>
      </c>
      <c r="B571">
        <v>6.7964720603045745E-2</v>
      </c>
      <c r="C571">
        <v>0.46931363872188481</v>
      </c>
      <c r="D571" s="4">
        <f>-LN(B571)/F$3</f>
        <v>1.1203193846241735</v>
      </c>
      <c r="E571" s="4">
        <f>1/F$4</f>
        <v>0.20833333333333334</v>
      </c>
      <c r="F571" s="8">
        <v>2</v>
      </c>
      <c r="G571" s="4">
        <v>162.08790409969615</v>
      </c>
      <c r="H571" s="4">
        <f>IF(G571&gt;MAX(I$8:I570),G571,MAX(I$8:I570))</f>
        <v>163.98293008867077</v>
      </c>
      <c r="I571" s="4">
        <f>+H571+E571</f>
        <v>164.19126342200411</v>
      </c>
      <c r="J571" s="4">
        <f>(H571-G571)*O571</f>
        <v>1.8950259889746235</v>
      </c>
      <c r="K571" s="4">
        <f>(I571-H571)*O571</f>
        <v>0.20833333333334281</v>
      </c>
      <c r="L571" t="e">
        <f>_xlfn.RANK.EQ(I571,I$8:I$507,1)</f>
        <v>#N/A</v>
      </c>
      <c r="M571" t="e">
        <f>IF(L571=A571,0,1)</f>
        <v>#N/A</v>
      </c>
      <c r="N571">
        <f>IF(G571&lt;B$2,1,0)</f>
        <v>1</v>
      </c>
      <c r="O571">
        <f>IF(I571&lt;B$2,1,0)</f>
        <v>1</v>
      </c>
      <c r="P571">
        <v>564</v>
      </c>
      <c r="Q571" s="8">
        <f>COUNTIF(I$8:I570,"&lt;"&amp;G571)</f>
        <v>553</v>
      </c>
      <c r="R571" s="8">
        <f>COUNTIF(H$8:H570,"&gt;"&amp;G571)</f>
        <v>9</v>
      </c>
      <c r="S571">
        <v>564</v>
      </c>
    </row>
    <row r="572" spans="1:19" x14ac:dyDescent="0.3">
      <c r="A572">
        <v>191</v>
      </c>
      <c r="B572">
        <v>0.91665395062105171</v>
      </c>
      <c r="C572">
        <v>0.88531144138920259</v>
      </c>
      <c r="D572" s="4">
        <f>-LN(B572)/F$3</f>
        <v>3.6260520473170549E-2</v>
      </c>
      <c r="E572" s="4">
        <f>1/F$4</f>
        <v>0.20833333333333334</v>
      </c>
      <c r="F572" s="8">
        <v>2</v>
      </c>
      <c r="G572" s="4">
        <v>162.12416462016932</v>
      </c>
      <c r="H572" s="4">
        <f>IF(G572&gt;MAX(I$8:I571),G572,MAX(I$8:I571))</f>
        <v>164.19126342200411</v>
      </c>
      <c r="I572" s="4">
        <f>+H572+E572</f>
        <v>164.39959675533746</v>
      </c>
      <c r="J572" s="4">
        <f>(H572-G572)*O572</f>
        <v>2.0670988018347884</v>
      </c>
      <c r="K572" s="4">
        <f>(I572-H572)*O572</f>
        <v>0.20833333333334281</v>
      </c>
      <c r="L572" t="e">
        <f>_xlfn.RANK.EQ(I572,I$8:I$507,1)</f>
        <v>#N/A</v>
      </c>
      <c r="M572" t="e">
        <f>IF(L572=A572,0,1)</f>
        <v>#N/A</v>
      </c>
      <c r="N572">
        <f>IF(G572&lt;B$2,1,0)</f>
        <v>1</v>
      </c>
      <c r="O572">
        <f>IF(I572&lt;B$2,1,0)</f>
        <v>1</v>
      </c>
      <c r="P572">
        <v>565</v>
      </c>
      <c r="Q572" s="8">
        <f>COUNTIF(I$8:I571,"&lt;"&amp;G572)</f>
        <v>554</v>
      </c>
      <c r="R572" s="8">
        <f>COUNTIF(H$8:H571,"&gt;"&amp;G572)</f>
        <v>9</v>
      </c>
      <c r="S572">
        <v>565</v>
      </c>
    </row>
    <row r="573" spans="1:19" x14ac:dyDescent="0.3">
      <c r="A573">
        <v>39</v>
      </c>
      <c r="B573">
        <v>0.38712729270302437</v>
      </c>
      <c r="C573">
        <v>0.25370036927396467</v>
      </c>
      <c r="D573" s="4">
        <f>-LN(B573)/B$3</f>
        <v>3.9541738263416737</v>
      </c>
      <c r="E573" s="4">
        <f>1/F$4</f>
        <v>0.20833333333333334</v>
      </c>
      <c r="F573" s="8">
        <v>1</v>
      </c>
      <c r="G573" s="4">
        <v>164.38554421899917</v>
      </c>
      <c r="H573" s="4">
        <f>IF(G573&gt;MAX(I$8:I572),G573,MAX(I$8:I572))</f>
        <v>164.39959675533746</v>
      </c>
      <c r="I573" s="4">
        <f>+H573+E573</f>
        <v>164.6079300886708</v>
      </c>
      <c r="J573" s="4">
        <f>(H573-G573)*O573</f>
        <v>1.4052536338283517E-2</v>
      </c>
      <c r="K573" s="4">
        <f>(I573-H573)*O573</f>
        <v>0.20833333333334281</v>
      </c>
      <c r="L573" t="e">
        <f>_xlfn.RANK.EQ(I573,I$8:I$507,1)</f>
        <v>#N/A</v>
      </c>
      <c r="M573" t="e">
        <f>IF(L573=A573,0,1)</f>
        <v>#N/A</v>
      </c>
      <c r="N573">
        <f>IF(G573&lt;B$2,1,0)</f>
        <v>1</v>
      </c>
      <c r="O573">
        <f>IF(I573&lt;B$2,1,0)</f>
        <v>1</v>
      </c>
      <c r="P573">
        <v>573</v>
      </c>
      <c r="Q573" s="8">
        <f>COUNTIF(I$8:I572,"&lt;"&amp;G573)</f>
        <v>564</v>
      </c>
      <c r="R573" s="8">
        <f>COUNTIF(H$8:H572,"&gt;"&amp;G573)</f>
        <v>0</v>
      </c>
      <c r="S573">
        <v>566</v>
      </c>
    </row>
    <row r="574" spans="1:19" x14ac:dyDescent="0.3">
      <c r="A574">
        <v>192</v>
      </c>
      <c r="B574">
        <v>0.58467360454115425</v>
      </c>
      <c r="C574">
        <v>0.34171575060274056</v>
      </c>
      <c r="D574" s="4">
        <f>-LN(B574)/F$3</f>
        <v>0.22362563683856118</v>
      </c>
      <c r="E574" s="4">
        <f>1/F$4</f>
        <v>0.20833333333333334</v>
      </c>
      <c r="F574" s="8">
        <v>2</v>
      </c>
      <c r="G574" s="4">
        <v>162.34779025700789</v>
      </c>
      <c r="H574" s="4">
        <f>IF(G574&gt;MAX(I$8:I573),G574,MAX(I$8:I573))</f>
        <v>164.6079300886708</v>
      </c>
      <c r="I574" s="4">
        <f>+H574+E574</f>
        <v>164.81626342200414</v>
      </c>
      <c r="J574" s="4">
        <f>(H574-G574)*O574</f>
        <v>2.2601398316629115</v>
      </c>
      <c r="K574" s="4">
        <f>(I574-H574)*O574</f>
        <v>0.20833333333334281</v>
      </c>
      <c r="L574" t="e">
        <f>_xlfn.RANK.EQ(I574,I$8:I$507,1)</f>
        <v>#N/A</v>
      </c>
      <c r="M574" t="e">
        <f>IF(L574=A574,0,1)</f>
        <v>#N/A</v>
      </c>
      <c r="N574">
        <f>IF(G574&lt;B$2,1,0)</f>
        <v>1</v>
      </c>
      <c r="O574">
        <f>IF(I574&lt;B$2,1,0)</f>
        <v>1</v>
      </c>
      <c r="P574">
        <v>566</v>
      </c>
      <c r="Q574" s="8">
        <f>COUNTIF(I$8:I573,"&lt;"&amp;G574)</f>
        <v>555</v>
      </c>
      <c r="R574" s="8">
        <f>COUNTIF(H$8:H573,"&gt;"&amp;G574)</f>
        <v>10</v>
      </c>
      <c r="S574">
        <v>566</v>
      </c>
    </row>
    <row r="575" spans="1:19" x14ac:dyDescent="0.3">
      <c r="A575">
        <v>643</v>
      </c>
      <c r="B575">
        <v>5.9846797082430493E-2</v>
      </c>
      <c r="C575">
        <v>0.64494766075624865</v>
      </c>
      <c r="D575" s="4">
        <f>-LN(B575)/F$3</f>
        <v>1.1733197350662659</v>
      </c>
      <c r="E575" s="4">
        <f>1/F$4</f>
        <v>0.20833333333333334</v>
      </c>
      <c r="F575" s="8">
        <v>3</v>
      </c>
      <c r="G575" s="4">
        <v>162.6348262266097</v>
      </c>
      <c r="H575" s="4">
        <f>IF(G575&gt;MAX(I$8:I574),G575,MAX(I$8:I574))</f>
        <v>164.81626342200414</v>
      </c>
      <c r="I575" s="4">
        <f>+H575+E575</f>
        <v>165.02459675533748</v>
      </c>
      <c r="J575" s="4">
        <f>(H575-G575)*O575</f>
        <v>2.1814371953944374</v>
      </c>
      <c r="K575" s="4">
        <f>(I575-H575)*O575</f>
        <v>0.20833333333334281</v>
      </c>
      <c r="L575" t="e">
        <f>_xlfn.RANK.EQ(I575,I$8:I$507,1)</f>
        <v>#N/A</v>
      </c>
      <c r="M575" t="e">
        <f>IF(L575=A575,0,1)</f>
        <v>#N/A</v>
      </c>
      <c r="N575">
        <f>IF(G575&lt;B$2,1,0)</f>
        <v>1</v>
      </c>
      <c r="O575">
        <f>IF(I575&lt;B$2,1,0)</f>
        <v>1</v>
      </c>
      <c r="P575">
        <v>567</v>
      </c>
      <c r="Q575" s="8">
        <f>COUNTIF(I$8:I574,"&lt;"&amp;G575)</f>
        <v>556</v>
      </c>
      <c r="R575" s="8">
        <f>COUNTIF(H$8:H574,"&gt;"&amp;G575)</f>
        <v>10</v>
      </c>
      <c r="S575">
        <v>567</v>
      </c>
    </row>
    <row r="576" spans="1:19" x14ac:dyDescent="0.3">
      <c r="A576">
        <v>193</v>
      </c>
      <c r="B576">
        <v>0.45341349528489028</v>
      </c>
      <c r="C576">
        <v>0.14996795556505021</v>
      </c>
      <c r="D576" s="4">
        <f>-LN(B576)/F$3</f>
        <v>0.32956282363251288</v>
      </c>
      <c r="E576" s="4">
        <f>1/F$4</f>
        <v>0.20833333333333334</v>
      </c>
      <c r="F576" s="8">
        <v>2</v>
      </c>
      <c r="G576" s="4">
        <v>162.67735308064039</v>
      </c>
      <c r="H576" s="4">
        <f>IF(G576&gt;MAX(I$8:I575),G576,MAX(I$8:I575))</f>
        <v>165.02459675533748</v>
      </c>
      <c r="I576" s="4">
        <f>+H576+E576</f>
        <v>165.23293008867083</v>
      </c>
      <c r="J576" s="4">
        <f>(H576-G576)*O576</f>
        <v>2.347243674697097</v>
      </c>
      <c r="K576" s="4">
        <f>(I576-H576)*O576</f>
        <v>0.20833333333334281</v>
      </c>
      <c r="L576" t="e">
        <f>_xlfn.RANK.EQ(I576,I$8:I$507,1)</f>
        <v>#N/A</v>
      </c>
      <c r="M576" t="e">
        <f>IF(L576=A576,0,1)</f>
        <v>#N/A</v>
      </c>
      <c r="N576">
        <f>IF(G576&lt;B$2,1,0)</f>
        <v>1</v>
      </c>
      <c r="O576">
        <f>IF(I576&lt;B$2,1,0)</f>
        <v>1</v>
      </c>
      <c r="P576">
        <v>568</v>
      </c>
      <c r="Q576" s="8">
        <f>COUNTIF(I$8:I575,"&lt;"&amp;G576)</f>
        <v>556</v>
      </c>
      <c r="R576" s="8">
        <f>COUNTIF(H$8:H575,"&gt;"&amp;G576)</f>
        <v>11</v>
      </c>
      <c r="S576">
        <v>568</v>
      </c>
    </row>
    <row r="577" spans="1:19" x14ac:dyDescent="0.3">
      <c r="A577">
        <v>644</v>
      </c>
      <c r="B577">
        <v>0.52851954710531934</v>
      </c>
      <c r="C577">
        <v>0.27735221411786248</v>
      </c>
      <c r="D577" s="4">
        <f>-LN(B577)/F$3</f>
        <v>0.26569812014484895</v>
      </c>
      <c r="E577" s="4">
        <f>1/F$4</f>
        <v>0.20833333333333334</v>
      </c>
      <c r="F577" s="8">
        <v>3</v>
      </c>
      <c r="G577" s="4">
        <v>162.90052434675457</v>
      </c>
      <c r="H577" s="4">
        <f>IF(G577&gt;MAX(I$8:I576),G577,MAX(I$8:I576))</f>
        <v>165.23293008867083</v>
      </c>
      <c r="I577" s="4">
        <f>+H577+E577</f>
        <v>165.44126342200417</v>
      </c>
      <c r="J577" s="4">
        <f>(H577-G577)*O577</f>
        <v>2.3324057419162614</v>
      </c>
      <c r="K577" s="4">
        <f>(I577-H577)*O577</f>
        <v>0.20833333333334281</v>
      </c>
      <c r="L577" t="e">
        <f>_xlfn.RANK.EQ(I577,I$8:I$507,1)</f>
        <v>#N/A</v>
      </c>
      <c r="M577" t="e">
        <f>IF(L577=A577,0,1)</f>
        <v>#N/A</v>
      </c>
      <c r="N577">
        <f>IF(G577&lt;B$2,1,0)</f>
        <v>1</v>
      </c>
      <c r="O577">
        <f>IF(I577&lt;B$2,1,0)</f>
        <v>1</v>
      </c>
      <c r="P577">
        <v>569</v>
      </c>
      <c r="Q577" s="8">
        <f>COUNTIF(I$8:I576,"&lt;"&amp;G577)</f>
        <v>557</v>
      </c>
      <c r="R577" s="8">
        <f>COUNTIF(H$8:H576,"&gt;"&amp;G577)</f>
        <v>11</v>
      </c>
      <c r="S577">
        <v>569</v>
      </c>
    </row>
    <row r="578" spans="1:19" x14ac:dyDescent="0.3">
      <c r="A578">
        <v>645</v>
      </c>
      <c r="B578">
        <v>0.87832270271919921</v>
      </c>
      <c r="C578">
        <v>0.22467726676229133</v>
      </c>
      <c r="D578" s="4">
        <f>-LN(B578)/F$3</f>
        <v>5.4058837464177105E-2</v>
      </c>
      <c r="E578" s="4">
        <f>1/F$4</f>
        <v>0.20833333333333334</v>
      </c>
      <c r="F578" s="8">
        <v>3</v>
      </c>
      <c r="G578" s="4">
        <v>162.95458318421873</v>
      </c>
      <c r="H578" s="4">
        <f>IF(G578&gt;MAX(I$8:I577),G578,MAX(I$8:I577))</f>
        <v>165.44126342200417</v>
      </c>
      <c r="I578" s="4">
        <f>+H578+E578</f>
        <v>165.64959675533751</v>
      </c>
      <c r="J578" s="4">
        <f>(H578-G578)*O578</f>
        <v>2.4866802377854356</v>
      </c>
      <c r="K578" s="4">
        <f>(I578-H578)*O578</f>
        <v>0.20833333333334281</v>
      </c>
      <c r="L578" t="e">
        <f>_xlfn.RANK.EQ(I578,I$8:I$507,1)</f>
        <v>#N/A</v>
      </c>
      <c r="M578" t="e">
        <f>IF(L578=A578,0,1)</f>
        <v>#N/A</v>
      </c>
      <c r="N578">
        <f>IF(G578&lt;B$2,1,0)</f>
        <v>1</v>
      </c>
      <c r="O578">
        <f>IF(I578&lt;B$2,1,0)</f>
        <v>1</v>
      </c>
      <c r="P578">
        <v>570</v>
      </c>
      <c r="Q578" s="8">
        <f>COUNTIF(I$8:I577,"&lt;"&amp;G578)</f>
        <v>558</v>
      </c>
      <c r="R578" s="8">
        <f>COUNTIF(H$8:H577,"&gt;"&amp;G578)</f>
        <v>11</v>
      </c>
      <c r="S578">
        <v>570</v>
      </c>
    </row>
    <row r="579" spans="1:19" x14ac:dyDescent="0.3">
      <c r="A579">
        <v>194</v>
      </c>
      <c r="B579">
        <v>0.18332468642231514</v>
      </c>
      <c r="C579">
        <v>0.82106997894222844</v>
      </c>
      <c r="D579" s="4">
        <f>-LN(B579)/F$3</f>
        <v>0.706873523127176</v>
      </c>
      <c r="E579" s="4">
        <f>1/F$4</f>
        <v>0.20833333333333334</v>
      </c>
      <c r="F579" s="8">
        <v>2</v>
      </c>
      <c r="G579" s="4">
        <v>163.38422660376756</v>
      </c>
      <c r="H579" s="4">
        <f>IF(G579&gt;MAX(I$8:I578),G579,MAX(I$8:I578))</f>
        <v>165.64959675533751</v>
      </c>
      <c r="I579" s="4">
        <f>+H579+E579</f>
        <v>165.85793008867086</v>
      </c>
      <c r="J579" s="4">
        <f>(H579-G579)*O579</f>
        <v>2.2653701515699538</v>
      </c>
      <c r="K579" s="4">
        <f>(I579-H579)*O579</f>
        <v>0.20833333333334281</v>
      </c>
      <c r="L579" t="e">
        <f>_xlfn.RANK.EQ(I579,I$8:I$507,1)</f>
        <v>#N/A</v>
      </c>
      <c r="M579" t="e">
        <f>IF(L579=A579,0,1)</f>
        <v>#N/A</v>
      </c>
      <c r="N579">
        <f>IF(G579&lt;B$2,1,0)</f>
        <v>1</v>
      </c>
      <c r="O579">
        <f>IF(I579&lt;B$2,1,0)</f>
        <v>1</v>
      </c>
      <c r="P579">
        <v>571</v>
      </c>
      <c r="Q579" s="8">
        <f>COUNTIF(I$8:I578,"&lt;"&amp;G579)</f>
        <v>560</v>
      </c>
      <c r="R579" s="8">
        <f>COUNTIF(H$8:H578,"&gt;"&amp;G579)</f>
        <v>10</v>
      </c>
      <c r="S579">
        <v>571</v>
      </c>
    </row>
    <row r="580" spans="1:19" x14ac:dyDescent="0.3">
      <c r="A580">
        <v>195</v>
      </c>
      <c r="B580">
        <v>0.62144840845973082</v>
      </c>
      <c r="C580">
        <v>0.13504440443128757</v>
      </c>
      <c r="D580" s="4">
        <f>-LN(B580)/F$3</f>
        <v>0.19820932616869541</v>
      </c>
      <c r="E580" s="4">
        <f>1/F$4</f>
        <v>0.20833333333333334</v>
      </c>
      <c r="F580" s="8">
        <v>2</v>
      </c>
      <c r="G580" s="4">
        <v>163.58243592993625</v>
      </c>
      <c r="H580" s="4">
        <f>IF(G580&gt;MAX(I$8:I579),G580,MAX(I$8:I579))</f>
        <v>165.85793008867086</v>
      </c>
      <c r="I580" s="4">
        <f>+H580+E580</f>
        <v>166.0662634220042</v>
      </c>
      <c r="J580" s="4">
        <f>(H580-G580)*O580</f>
        <v>2.2754941587346025</v>
      </c>
      <c r="K580" s="4">
        <f>(I580-H580)*O580</f>
        <v>0.20833333333334281</v>
      </c>
      <c r="L580" t="e">
        <f>_xlfn.RANK.EQ(I580,I$8:I$507,1)</f>
        <v>#N/A</v>
      </c>
      <c r="M580" t="e">
        <f>IF(L580=A580,0,1)</f>
        <v>#N/A</v>
      </c>
      <c r="N580">
        <f>IF(G580&lt;B$2,1,0)</f>
        <v>1</v>
      </c>
      <c r="O580">
        <f>IF(I580&lt;B$2,1,0)</f>
        <v>1</v>
      </c>
      <c r="P580">
        <v>572</v>
      </c>
      <c r="Q580" s="8">
        <f>COUNTIF(I$8:I579,"&lt;"&amp;G580)</f>
        <v>561</v>
      </c>
      <c r="R580" s="8">
        <f>COUNTIF(H$8:H579,"&gt;"&amp;G580)</f>
        <v>10</v>
      </c>
      <c r="S580">
        <v>572</v>
      </c>
    </row>
    <row r="581" spans="1:19" x14ac:dyDescent="0.3">
      <c r="A581">
        <v>646</v>
      </c>
      <c r="B581">
        <v>8.4841456343272195E-3</v>
      </c>
      <c r="C581">
        <v>0.37589648121585739</v>
      </c>
      <c r="D581" s="4">
        <f>-LN(B581)/F$3</f>
        <v>1.9873150319436448</v>
      </c>
      <c r="E581" s="4">
        <f>1/F$4</f>
        <v>0.20833333333333334</v>
      </c>
      <c r="F581" s="8">
        <v>3</v>
      </c>
      <c r="G581" s="4">
        <v>164.94189821616237</v>
      </c>
      <c r="H581" s="4">
        <f>IF(G581&gt;MAX(I$8:I580),G581,MAX(I$8:I580))</f>
        <v>166.0662634220042</v>
      </c>
      <c r="I581" s="4">
        <f>+H581+E581</f>
        <v>166.27459675533754</v>
      </c>
      <c r="J581" s="4">
        <f>(H581-G581)*O581</f>
        <v>1.1243652058418263</v>
      </c>
      <c r="K581" s="4">
        <f>(I581-H581)*O581</f>
        <v>0.20833333333334281</v>
      </c>
      <c r="L581" t="e">
        <f>_xlfn.RANK.EQ(I581,I$8:I$507,1)</f>
        <v>#N/A</v>
      </c>
      <c r="M581" t="e">
        <f>IF(L581=A581,0,1)</f>
        <v>#N/A</v>
      </c>
      <c r="N581">
        <f>IF(G581&lt;B$2,1,0)</f>
        <v>1</v>
      </c>
      <c r="O581">
        <f>IF(I581&lt;B$2,1,0)</f>
        <v>1</v>
      </c>
      <c r="P581">
        <v>574</v>
      </c>
      <c r="Q581" s="8">
        <f>COUNTIF(I$8:I580,"&lt;"&amp;G581)</f>
        <v>567</v>
      </c>
      <c r="R581" s="8">
        <f>COUNTIF(H$8:H580,"&gt;"&amp;G581)</f>
        <v>5</v>
      </c>
      <c r="S581">
        <v>574</v>
      </c>
    </row>
    <row r="582" spans="1:19" x14ac:dyDescent="0.3">
      <c r="A582">
        <v>196</v>
      </c>
      <c r="B582">
        <v>1.467940305795465E-2</v>
      </c>
      <c r="C582">
        <v>0.86700033570360424</v>
      </c>
      <c r="D582" s="4">
        <f>-LN(B582)/F$3</f>
        <v>1.758879133437343</v>
      </c>
      <c r="E582" s="4">
        <f>1/F$4</f>
        <v>0.20833333333333334</v>
      </c>
      <c r="F582" s="8">
        <v>2</v>
      </c>
      <c r="G582" s="4">
        <v>165.3413150633736</v>
      </c>
      <c r="H582" s="4">
        <f>IF(G582&gt;MAX(I$8:I581),G582,MAX(I$8:I581))</f>
        <v>166.27459675533754</v>
      </c>
      <c r="I582" s="4">
        <f>+H582+E582</f>
        <v>166.48293008867088</v>
      </c>
      <c r="J582" s="4">
        <f>(H582-G582)*O582</f>
        <v>0.93328169196394128</v>
      </c>
      <c r="K582" s="4">
        <f>(I582-H582)*O582</f>
        <v>0.20833333333334281</v>
      </c>
      <c r="L582" t="e">
        <f>_xlfn.RANK.EQ(I582,I$8:I$507,1)</f>
        <v>#N/A</v>
      </c>
      <c r="M582" t="e">
        <f>IF(L582=A582,0,1)</f>
        <v>#N/A</v>
      </c>
      <c r="N582">
        <f>IF(G582&lt;B$2,1,0)</f>
        <v>1</v>
      </c>
      <c r="O582">
        <f>IF(I582&lt;B$2,1,0)</f>
        <v>1</v>
      </c>
      <c r="P582">
        <v>575</v>
      </c>
      <c r="Q582" s="8">
        <f>COUNTIF(I$8:I581,"&lt;"&amp;G582)</f>
        <v>569</v>
      </c>
      <c r="R582" s="8">
        <f>COUNTIF(H$8:H581,"&gt;"&amp;G582)</f>
        <v>4</v>
      </c>
      <c r="S582">
        <v>575</v>
      </c>
    </row>
    <row r="583" spans="1:19" x14ac:dyDescent="0.3">
      <c r="A583">
        <v>647</v>
      </c>
      <c r="B583">
        <v>0.23902096621601002</v>
      </c>
      <c r="C583">
        <v>0.86202581865901673</v>
      </c>
      <c r="D583" s="4">
        <f>-LN(B583)/F$3</f>
        <v>0.59633500256043237</v>
      </c>
      <c r="E583" s="4">
        <f>1/F$4</f>
        <v>0.20833333333333334</v>
      </c>
      <c r="F583" s="8">
        <v>3</v>
      </c>
      <c r="G583" s="4">
        <v>165.53823321872281</v>
      </c>
      <c r="H583" s="4">
        <f>IF(G583&gt;MAX(I$8:I582),G583,MAX(I$8:I582))</f>
        <v>166.48293008867088</v>
      </c>
      <c r="I583" s="4">
        <f>+H583+E583</f>
        <v>166.69126342200423</v>
      </c>
      <c r="J583" s="4">
        <f>(H583-G583)*O583</f>
        <v>0.94469686994807489</v>
      </c>
      <c r="K583" s="4">
        <f>(I583-H583)*O583</f>
        <v>0.20833333333334281</v>
      </c>
      <c r="L583" t="e">
        <f>_xlfn.RANK.EQ(I583,I$8:I$507,1)</f>
        <v>#N/A</v>
      </c>
      <c r="M583" t="e">
        <f>IF(L583=A583,0,1)</f>
        <v>#N/A</v>
      </c>
      <c r="N583">
        <f>IF(G583&lt;B$2,1,0)</f>
        <v>1</v>
      </c>
      <c r="O583">
        <f>IF(I583&lt;B$2,1,0)</f>
        <v>1</v>
      </c>
      <c r="P583">
        <v>576</v>
      </c>
      <c r="Q583" s="8">
        <f>COUNTIF(I$8:I582,"&lt;"&amp;G583)</f>
        <v>570</v>
      </c>
      <c r="R583" s="8">
        <f>COUNTIF(H$8:H582,"&gt;"&amp;G583)</f>
        <v>4</v>
      </c>
      <c r="S583">
        <v>576</v>
      </c>
    </row>
    <row r="584" spans="1:19" x14ac:dyDescent="0.3">
      <c r="A584">
        <v>648</v>
      </c>
      <c r="B584">
        <v>0.70506912442396308</v>
      </c>
      <c r="C584">
        <v>0.32599871822260201</v>
      </c>
      <c r="D584" s="4">
        <f>-LN(B584)/F$3</f>
        <v>0.14560809672834341</v>
      </c>
      <c r="E584" s="4">
        <f>1/F$4</f>
        <v>0.20833333333333334</v>
      </c>
      <c r="F584" s="8">
        <v>3</v>
      </c>
      <c r="G584" s="4">
        <v>165.68384131545116</v>
      </c>
      <c r="H584" s="4">
        <f>IF(G584&gt;MAX(I$8:I583),G584,MAX(I$8:I583))</f>
        <v>166.69126342200423</v>
      </c>
      <c r="I584" s="4">
        <f>+H584+E584</f>
        <v>166.89959675533757</v>
      </c>
      <c r="J584" s="4">
        <f>(H584-G584)*O584</f>
        <v>1.0074221065530651</v>
      </c>
      <c r="K584" s="4">
        <f>(I584-H584)*O584</f>
        <v>0.20833333333334281</v>
      </c>
      <c r="L584" t="e">
        <f>_xlfn.RANK.EQ(I584,I$8:I$507,1)</f>
        <v>#N/A</v>
      </c>
      <c r="M584" t="e">
        <f>IF(L584=A584,0,1)</f>
        <v>#N/A</v>
      </c>
      <c r="N584">
        <f>IF(G584&lt;B$2,1,0)</f>
        <v>1</v>
      </c>
      <c r="O584">
        <f>IF(I584&lt;B$2,1,0)</f>
        <v>1</v>
      </c>
      <c r="P584">
        <v>577</v>
      </c>
      <c r="Q584" s="8">
        <f>COUNTIF(I$8:I583,"&lt;"&amp;G584)</f>
        <v>571</v>
      </c>
      <c r="R584" s="8">
        <f>COUNTIF(H$8:H583,"&gt;"&amp;G584)</f>
        <v>4</v>
      </c>
      <c r="S584">
        <v>577</v>
      </c>
    </row>
    <row r="585" spans="1:19" x14ac:dyDescent="0.3">
      <c r="A585">
        <v>197</v>
      </c>
      <c r="B585">
        <v>0.43824579607531966</v>
      </c>
      <c r="C585">
        <v>0.18213446455275126</v>
      </c>
      <c r="D585" s="4">
        <f>-LN(B585)/F$3</f>
        <v>0.34373972823048698</v>
      </c>
      <c r="E585" s="4">
        <f>1/F$4</f>
        <v>0.20833333333333334</v>
      </c>
      <c r="F585" s="8">
        <v>2</v>
      </c>
      <c r="G585" s="4">
        <v>165.68505479160407</v>
      </c>
      <c r="H585" s="4">
        <f>IF(G585&gt;MAX(I$8:I584),G585,MAX(I$8:I584))</f>
        <v>166.89959675533757</v>
      </c>
      <c r="I585" s="4">
        <f>+H585+E585</f>
        <v>167.10793008867091</v>
      </c>
      <c r="J585" s="4">
        <f>(H585-G585)*O585</f>
        <v>1.2145419637334953</v>
      </c>
      <c r="K585" s="4">
        <f>(I585-H585)*O585</f>
        <v>0.20833333333334281</v>
      </c>
      <c r="L585" t="e">
        <f>_xlfn.RANK.EQ(I585,I$8:I$507,1)</f>
        <v>#N/A</v>
      </c>
      <c r="M585" t="e">
        <f>IF(L585=A585,0,1)</f>
        <v>#N/A</v>
      </c>
      <c r="N585">
        <f>IF(G585&lt;B$2,1,0)</f>
        <v>1</v>
      </c>
      <c r="O585">
        <f>IF(I585&lt;B$2,1,0)</f>
        <v>1</v>
      </c>
      <c r="P585">
        <v>578</v>
      </c>
      <c r="Q585" s="8">
        <f>COUNTIF(I$8:I584,"&lt;"&amp;G585)</f>
        <v>571</v>
      </c>
      <c r="R585" s="8">
        <f>COUNTIF(H$8:H584,"&gt;"&amp;G585)</f>
        <v>5</v>
      </c>
      <c r="S585">
        <v>578</v>
      </c>
    </row>
    <row r="586" spans="1:19" x14ac:dyDescent="0.3">
      <c r="A586">
        <v>198</v>
      </c>
      <c r="B586">
        <v>0.67955565050202948</v>
      </c>
      <c r="C586">
        <v>0.60570085757011627</v>
      </c>
      <c r="D586" s="4">
        <f>-LN(B586)/F$3</f>
        <v>0.16096506231288604</v>
      </c>
      <c r="E586" s="4">
        <f>1/F$4</f>
        <v>0.20833333333333334</v>
      </c>
      <c r="F586" s="8">
        <v>2</v>
      </c>
      <c r="G586" s="4">
        <v>165.84601985391697</v>
      </c>
      <c r="H586" s="4">
        <f>IF(G586&gt;MAX(I$8:I585),G586,MAX(I$8:I585))</f>
        <v>167.10793008867091</v>
      </c>
      <c r="I586" s="4">
        <f>+H586+E586</f>
        <v>167.31626342200425</v>
      </c>
      <c r="J586" s="4">
        <f>(H586-G586)*O586</f>
        <v>1.261910234753941</v>
      </c>
      <c r="K586" s="4">
        <f>(I586-H586)*O586</f>
        <v>0.20833333333334281</v>
      </c>
      <c r="L586" t="e">
        <f>_xlfn.RANK.EQ(I586,I$8:I$507,1)</f>
        <v>#N/A</v>
      </c>
      <c r="M586" t="e">
        <f>IF(L586=A586,0,1)</f>
        <v>#N/A</v>
      </c>
      <c r="N586">
        <f>IF(G586&lt;B$2,1,0)</f>
        <v>1</v>
      </c>
      <c r="O586">
        <f>IF(I586&lt;B$2,1,0)</f>
        <v>1</v>
      </c>
      <c r="P586">
        <v>579</v>
      </c>
      <c r="Q586" s="8">
        <f>COUNTIF(I$8:I585,"&lt;"&amp;G586)</f>
        <v>571</v>
      </c>
      <c r="R586" s="8">
        <f>COUNTIF(H$8:H585,"&gt;"&amp;G586)</f>
        <v>6</v>
      </c>
      <c r="S586">
        <v>579</v>
      </c>
    </row>
    <row r="587" spans="1:19" x14ac:dyDescent="0.3">
      <c r="A587">
        <v>199</v>
      </c>
      <c r="B587">
        <v>0.95461897640919213</v>
      </c>
      <c r="C587">
        <v>2.2247993408001952E-2</v>
      </c>
      <c r="D587" s="4">
        <f>-LN(B587)/F$3</f>
        <v>1.935124820672356E-2</v>
      </c>
      <c r="E587" s="4">
        <f>1/F$4</f>
        <v>0.20833333333333334</v>
      </c>
      <c r="F587" s="8">
        <v>2</v>
      </c>
      <c r="G587" s="4">
        <v>165.8653711021237</v>
      </c>
      <c r="H587" s="4">
        <f>IF(G587&gt;MAX(I$8:I586),G587,MAX(I$8:I586))</f>
        <v>167.31626342200425</v>
      </c>
      <c r="I587" s="4">
        <f>+H587+E587</f>
        <v>167.5245967553376</v>
      </c>
      <c r="J587" s="4">
        <f>(H587-G587)*O587</f>
        <v>1.4508923198805519</v>
      </c>
      <c r="K587" s="4">
        <f>(I587-H587)*O587</f>
        <v>0.20833333333334281</v>
      </c>
      <c r="L587" t="e">
        <f>_xlfn.RANK.EQ(I587,I$8:I$507,1)</f>
        <v>#N/A</v>
      </c>
      <c r="M587" t="e">
        <f>IF(L587=A587,0,1)</f>
        <v>#N/A</v>
      </c>
      <c r="N587">
        <f>IF(G587&lt;B$2,1,0)</f>
        <v>1</v>
      </c>
      <c r="O587">
        <f>IF(I587&lt;B$2,1,0)</f>
        <v>1</v>
      </c>
      <c r="P587">
        <v>580</v>
      </c>
      <c r="Q587" s="8">
        <f>COUNTIF(I$8:I586,"&lt;"&amp;G587)</f>
        <v>572</v>
      </c>
      <c r="R587" s="8">
        <f>COUNTIF(H$8:H586,"&gt;"&amp;G587)</f>
        <v>6</v>
      </c>
      <c r="S587">
        <v>580</v>
      </c>
    </row>
    <row r="588" spans="1:19" x14ac:dyDescent="0.3">
      <c r="A588">
        <v>649</v>
      </c>
      <c r="B588">
        <v>0.27112643818475907</v>
      </c>
      <c r="C588">
        <v>0.44199957274086732</v>
      </c>
      <c r="D588" s="4">
        <f>-LN(B588)/F$3</f>
        <v>0.54382083555877747</v>
      </c>
      <c r="E588" s="4">
        <f>1/F$4</f>
        <v>0.20833333333333334</v>
      </c>
      <c r="F588" s="8">
        <v>3</v>
      </c>
      <c r="G588" s="4">
        <v>166.22766215100995</v>
      </c>
      <c r="H588" s="4">
        <f>IF(G588&gt;MAX(I$8:I587),G588,MAX(I$8:I587))</f>
        <v>167.5245967553376</v>
      </c>
      <c r="I588" s="4">
        <f>+H588+E588</f>
        <v>167.73293008867094</v>
      </c>
      <c r="J588" s="4">
        <f>(H588-G588)*O588</f>
        <v>1.296934604327646</v>
      </c>
      <c r="K588" s="4">
        <f>(I588-H588)*O588</f>
        <v>0.20833333333334281</v>
      </c>
      <c r="L588" t="e">
        <f>_xlfn.RANK.EQ(I588,I$8:I$507,1)</f>
        <v>#N/A</v>
      </c>
      <c r="M588" t="e">
        <f>IF(L588=A588,0,1)</f>
        <v>#N/A</v>
      </c>
      <c r="N588">
        <f>IF(G588&lt;B$2,1,0)</f>
        <v>1</v>
      </c>
      <c r="O588">
        <f>IF(I588&lt;B$2,1,0)</f>
        <v>1</v>
      </c>
      <c r="P588">
        <v>581</v>
      </c>
      <c r="Q588" s="8">
        <f>COUNTIF(I$8:I587,"&lt;"&amp;G588)</f>
        <v>573</v>
      </c>
      <c r="R588" s="8">
        <f>COUNTIF(H$8:H587,"&gt;"&amp;G588)</f>
        <v>6</v>
      </c>
      <c r="S588">
        <v>581</v>
      </c>
    </row>
    <row r="589" spans="1:19" x14ac:dyDescent="0.3">
      <c r="A589">
        <v>650</v>
      </c>
      <c r="B589">
        <v>0.86950285348063605</v>
      </c>
      <c r="C589">
        <v>0.24558244575334939</v>
      </c>
      <c r="D589" s="4">
        <f>-LN(B589)/F$3</f>
        <v>5.8264026435134016E-2</v>
      </c>
      <c r="E589" s="4">
        <f>1/F$4</f>
        <v>0.20833333333333334</v>
      </c>
      <c r="F589" s="8">
        <v>3</v>
      </c>
      <c r="G589" s="4">
        <v>166.28592617744508</v>
      </c>
      <c r="H589" s="4">
        <f>IF(G589&gt;MAX(I$8:I588),G589,MAX(I$8:I588))</f>
        <v>167.73293008867094</v>
      </c>
      <c r="I589" s="4">
        <f>+H589+E589</f>
        <v>167.94126342200428</v>
      </c>
      <c r="J589" s="4">
        <f>(H589-G589)*O589</f>
        <v>1.4470039112258632</v>
      </c>
      <c r="K589" s="4">
        <f>(I589-H589)*O589</f>
        <v>0.20833333333334281</v>
      </c>
      <c r="L589" t="e">
        <f>_xlfn.RANK.EQ(I589,I$8:I$507,1)</f>
        <v>#N/A</v>
      </c>
      <c r="M589" t="e">
        <f>IF(L589=A589,0,1)</f>
        <v>#N/A</v>
      </c>
      <c r="N589">
        <f>IF(G589&lt;B$2,1,0)</f>
        <v>1</v>
      </c>
      <c r="O589">
        <f>IF(I589&lt;B$2,1,0)</f>
        <v>1</v>
      </c>
      <c r="P589">
        <v>582</v>
      </c>
      <c r="Q589" s="8">
        <f>COUNTIF(I$8:I588,"&lt;"&amp;G589)</f>
        <v>574</v>
      </c>
      <c r="R589" s="8">
        <f>COUNTIF(H$8:H588,"&gt;"&amp;G589)</f>
        <v>6</v>
      </c>
      <c r="S589">
        <v>582</v>
      </c>
    </row>
    <row r="590" spans="1:19" x14ac:dyDescent="0.3">
      <c r="A590">
        <v>651</v>
      </c>
      <c r="B590">
        <v>0.11770989104892117</v>
      </c>
      <c r="C590">
        <v>0.85412152470473346</v>
      </c>
      <c r="D590" s="4">
        <f>-LN(B590)/F$3</f>
        <v>0.8914717633946484</v>
      </c>
      <c r="E590" s="4">
        <f>1/F$4</f>
        <v>0.20833333333333334</v>
      </c>
      <c r="F590" s="8">
        <v>3</v>
      </c>
      <c r="G590" s="4">
        <v>167.17739794083974</v>
      </c>
      <c r="H590" s="4">
        <f>IF(G590&gt;MAX(I$8:I589),G590,MAX(I$8:I589))</f>
        <v>167.94126342200428</v>
      </c>
      <c r="I590" s="4">
        <f>+H590+E590</f>
        <v>168.14959675533763</v>
      </c>
      <c r="J590" s="4">
        <f>(H590-G590)*O590</f>
        <v>0.76386548116454378</v>
      </c>
      <c r="K590" s="4">
        <f>(I590-H590)*O590</f>
        <v>0.20833333333334281</v>
      </c>
      <c r="L590" t="e">
        <f>_xlfn.RANK.EQ(I590,I$8:I$507,1)</f>
        <v>#N/A</v>
      </c>
      <c r="M590" t="e">
        <f>IF(L590=A590,0,1)</f>
        <v>#N/A</v>
      </c>
      <c r="N590">
        <f>IF(G590&lt;B$2,1,0)</f>
        <v>1</v>
      </c>
      <c r="O590">
        <f>IF(I590&lt;B$2,1,0)</f>
        <v>1</v>
      </c>
      <c r="P590">
        <v>583</v>
      </c>
      <c r="Q590" s="8">
        <f>COUNTIF(I$8:I589,"&lt;"&amp;G590)</f>
        <v>578</v>
      </c>
      <c r="R590" s="8">
        <f>COUNTIF(H$8:H589,"&gt;"&amp;G590)</f>
        <v>3</v>
      </c>
      <c r="S590">
        <v>583</v>
      </c>
    </row>
    <row r="591" spans="1:19" x14ac:dyDescent="0.3">
      <c r="A591">
        <v>652</v>
      </c>
      <c r="B591">
        <v>0.94378490554521322</v>
      </c>
      <c r="C591">
        <v>4.8127689443647571E-2</v>
      </c>
      <c r="D591" s="4">
        <f>-LN(B591)/F$3</f>
        <v>2.4107080456122993E-2</v>
      </c>
      <c r="E591" s="4">
        <f>1/F$4</f>
        <v>0.20833333333333334</v>
      </c>
      <c r="F591" s="8">
        <v>3</v>
      </c>
      <c r="G591" s="4">
        <v>167.20150502129587</v>
      </c>
      <c r="H591" s="4">
        <f>IF(G591&gt;MAX(I$8:I590),G591,MAX(I$8:I590))</f>
        <v>168.14959675533763</v>
      </c>
      <c r="I591" s="4">
        <f>+H591+E591</f>
        <v>168.35793008867097</v>
      </c>
      <c r="J591" s="4">
        <f>(H591-G591)*O591</f>
        <v>0.9480917340417534</v>
      </c>
      <c r="K591" s="4">
        <f>(I591-H591)*O591</f>
        <v>0.20833333333334281</v>
      </c>
      <c r="L591" t="e">
        <f>_xlfn.RANK.EQ(I591,I$8:I$507,1)</f>
        <v>#N/A</v>
      </c>
      <c r="M591" t="e">
        <f>IF(L591=A591,0,1)</f>
        <v>#N/A</v>
      </c>
      <c r="N591">
        <f>IF(G591&lt;B$2,1,0)</f>
        <v>1</v>
      </c>
      <c r="O591">
        <f>IF(I591&lt;B$2,1,0)</f>
        <v>1</v>
      </c>
      <c r="P591">
        <v>584</v>
      </c>
      <c r="Q591" s="8">
        <f>COUNTIF(I$8:I590,"&lt;"&amp;G591)</f>
        <v>578</v>
      </c>
      <c r="R591" s="8">
        <f>COUNTIF(H$8:H590,"&gt;"&amp;G591)</f>
        <v>4</v>
      </c>
      <c r="S591">
        <v>584</v>
      </c>
    </row>
    <row r="592" spans="1:19" x14ac:dyDescent="0.3">
      <c r="A592">
        <v>200</v>
      </c>
      <c r="B592">
        <v>2.8626361888485368E-2</v>
      </c>
      <c r="C592">
        <v>0.82766197698904387</v>
      </c>
      <c r="D592" s="4">
        <f>-LN(B592)/F$3</f>
        <v>1.4805946838954829</v>
      </c>
      <c r="E592" s="4">
        <f>1/F$4</f>
        <v>0.20833333333333334</v>
      </c>
      <c r="F592" s="8">
        <v>2</v>
      </c>
      <c r="G592" s="4">
        <v>167.34596578601918</v>
      </c>
      <c r="H592" s="4">
        <f>IF(G592&gt;MAX(I$8:I591),G592,MAX(I$8:I591))</f>
        <v>168.35793008867097</v>
      </c>
      <c r="I592" s="4">
        <f>+H592+E592</f>
        <v>168.56626342200431</v>
      </c>
      <c r="J592" s="4">
        <f>(H592-G592)*O592</f>
        <v>1.0119643026517906</v>
      </c>
      <c r="K592" s="4">
        <f>(I592-H592)*O592</f>
        <v>0.20833333333334281</v>
      </c>
      <c r="L592" t="e">
        <f>_xlfn.RANK.EQ(I592,I$8:I$507,1)</f>
        <v>#N/A</v>
      </c>
      <c r="M592" t="e">
        <f>IF(L592=A592,0,1)</f>
        <v>#N/A</v>
      </c>
      <c r="N592">
        <f>IF(G592&lt;B$2,1,0)</f>
        <v>1</v>
      </c>
      <c r="O592">
        <f>IF(I592&lt;B$2,1,0)</f>
        <v>1</v>
      </c>
      <c r="P592">
        <v>585</v>
      </c>
      <c r="Q592" s="8">
        <f>COUNTIF(I$8:I591,"&lt;"&amp;G592)</f>
        <v>579</v>
      </c>
      <c r="R592" s="8">
        <f>COUNTIF(H$8:H591,"&gt;"&amp;G592)</f>
        <v>4</v>
      </c>
      <c r="S592">
        <v>585</v>
      </c>
    </row>
    <row r="593" spans="1:19" x14ac:dyDescent="0.3">
      <c r="A593">
        <v>201</v>
      </c>
      <c r="B593">
        <v>0.9209265419476913</v>
      </c>
      <c r="C593">
        <v>0.39628284554582355</v>
      </c>
      <c r="D593" s="4">
        <f>-LN(B593)/F$3</f>
        <v>3.4322918717583251E-2</v>
      </c>
      <c r="E593" s="4">
        <f>1/F$4</f>
        <v>0.20833333333333334</v>
      </c>
      <c r="F593" s="8">
        <v>2</v>
      </c>
      <c r="G593" s="4">
        <v>167.38028870473676</v>
      </c>
      <c r="H593" s="4">
        <f>IF(G593&gt;MAX(I$8:I592),G593,MAX(I$8:I592))</f>
        <v>168.56626342200431</v>
      </c>
      <c r="I593" s="4">
        <f>+H593+E593</f>
        <v>168.77459675533765</v>
      </c>
      <c r="J593" s="4">
        <f>(H593-G593)*O593</f>
        <v>1.1859747172675554</v>
      </c>
      <c r="K593" s="4">
        <f>(I593-H593)*O593</f>
        <v>0.20833333333334281</v>
      </c>
      <c r="L593" t="e">
        <f>_xlfn.RANK.EQ(I593,I$8:I$507,1)</f>
        <v>#N/A</v>
      </c>
      <c r="M593" t="e">
        <f>IF(L593=A593,0,1)</f>
        <v>#N/A</v>
      </c>
      <c r="N593">
        <f>IF(G593&lt;B$2,1,0)</f>
        <v>1</v>
      </c>
      <c r="O593">
        <f>IF(I593&lt;B$2,1,0)</f>
        <v>1</v>
      </c>
      <c r="P593">
        <v>586</v>
      </c>
      <c r="Q593" s="8">
        <f>COUNTIF(I$8:I592,"&lt;"&amp;G593)</f>
        <v>579</v>
      </c>
      <c r="R593" s="8">
        <f>COUNTIF(H$8:H592,"&gt;"&amp;G593)</f>
        <v>5</v>
      </c>
      <c r="S593">
        <v>586</v>
      </c>
    </row>
    <row r="594" spans="1:19" x14ac:dyDescent="0.3">
      <c r="A594">
        <v>202</v>
      </c>
      <c r="B594">
        <v>0.96484267708365123</v>
      </c>
      <c r="C594">
        <v>0.78615680410168765</v>
      </c>
      <c r="D594" s="4">
        <f>-LN(B594)/F$3</f>
        <v>1.491259160944596E-2</v>
      </c>
      <c r="E594" s="4">
        <f>1/F$4</f>
        <v>0.20833333333333334</v>
      </c>
      <c r="F594" s="8">
        <v>2</v>
      </c>
      <c r="G594" s="4">
        <v>167.39520129634622</v>
      </c>
      <c r="H594" s="4">
        <f>IF(G594&gt;MAX(I$8:I593),G594,MAX(I$8:I593))</f>
        <v>168.77459675533765</v>
      </c>
      <c r="I594" s="4">
        <f>+H594+E594</f>
        <v>168.982930088671</v>
      </c>
      <c r="J594" s="4">
        <f>(H594-G594)*O594</f>
        <v>1.3793954589914392</v>
      </c>
      <c r="K594" s="4">
        <f>(I594-H594)*O594</f>
        <v>0.20833333333334281</v>
      </c>
      <c r="L594" t="e">
        <f>_xlfn.RANK.EQ(I594,I$8:I$507,1)</f>
        <v>#N/A</v>
      </c>
      <c r="M594" t="e">
        <f>IF(L594=A594,0,1)</f>
        <v>#N/A</v>
      </c>
      <c r="N594">
        <f>IF(G594&lt;B$2,1,0)</f>
        <v>1</v>
      </c>
      <c r="O594">
        <f>IF(I594&lt;B$2,1,0)</f>
        <v>1</v>
      </c>
      <c r="P594">
        <v>587</v>
      </c>
      <c r="Q594" s="8">
        <f>COUNTIF(I$8:I593,"&lt;"&amp;G594)</f>
        <v>579</v>
      </c>
      <c r="R594" s="8">
        <f>COUNTIF(H$8:H593,"&gt;"&amp;G594)</f>
        <v>6</v>
      </c>
      <c r="S594">
        <v>587</v>
      </c>
    </row>
    <row r="595" spans="1:19" x14ac:dyDescent="0.3">
      <c r="A595">
        <v>203</v>
      </c>
      <c r="B595">
        <v>0.978789635914182</v>
      </c>
      <c r="C595">
        <v>0.67827387310403764</v>
      </c>
      <c r="D595" s="4">
        <f>-LN(B595)/F$3</f>
        <v>8.9327233471003954E-3</v>
      </c>
      <c r="E595" s="4">
        <f>1/F$4</f>
        <v>0.20833333333333334</v>
      </c>
      <c r="F595" s="8">
        <v>2</v>
      </c>
      <c r="G595" s="4">
        <v>167.40413401969332</v>
      </c>
      <c r="H595" s="4">
        <f>IF(G595&gt;MAX(I$8:I594),G595,MAX(I$8:I594))</f>
        <v>168.982930088671</v>
      </c>
      <c r="I595" s="4">
        <f>+H595+E595</f>
        <v>169.19126342200434</v>
      </c>
      <c r="J595" s="4">
        <f>(H595-G595)*O595</f>
        <v>1.578796068977681</v>
      </c>
      <c r="K595" s="4">
        <f>(I595-H595)*O595</f>
        <v>0.20833333333334281</v>
      </c>
      <c r="L595" t="e">
        <f>_xlfn.RANK.EQ(I595,I$8:I$507,1)</f>
        <v>#N/A</v>
      </c>
      <c r="M595" t="e">
        <f>IF(L595=A595,0,1)</f>
        <v>#N/A</v>
      </c>
      <c r="N595">
        <f>IF(G595&lt;B$2,1,0)</f>
        <v>1</v>
      </c>
      <c r="O595">
        <f>IF(I595&lt;B$2,1,0)</f>
        <v>1</v>
      </c>
      <c r="P595">
        <v>588</v>
      </c>
      <c r="Q595" s="8">
        <f>COUNTIF(I$8:I594,"&lt;"&amp;G595)</f>
        <v>579</v>
      </c>
      <c r="R595" s="8">
        <f>COUNTIF(H$8:H594,"&gt;"&amp;G595)</f>
        <v>7</v>
      </c>
      <c r="S595">
        <v>588</v>
      </c>
    </row>
    <row r="596" spans="1:19" x14ac:dyDescent="0.3">
      <c r="A596">
        <v>40</v>
      </c>
      <c r="B596">
        <v>0.32044434949797052</v>
      </c>
      <c r="C596">
        <v>0.61485641041291539</v>
      </c>
      <c r="D596" s="4">
        <f>-LN(B596)/B$3</f>
        <v>4.7418610592073716</v>
      </c>
      <c r="E596" s="4">
        <f>1/F$4</f>
        <v>0.20833333333333334</v>
      </c>
      <c r="F596" s="8">
        <v>1</v>
      </c>
      <c r="G596" s="4">
        <v>169.12740527820654</v>
      </c>
      <c r="H596" s="4">
        <f>IF(G596&gt;MAX(I$8:I595),G596,MAX(I$8:I595))</f>
        <v>169.19126342200434</v>
      </c>
      <c r="I596" s="4">
        <f>+H596+E596</f>
        <v>169.39959675533768</v>
      </c>
      <c r="J596" s="4">
        <f>(H596-G596)*O596</f>
        <v>6.3858143797801858E-2</v>
      </c>
      <c r="K596" s="4">
        <f>(I596-H596)*O596</f>
        <v>0.20833333333334281</v>
      </c>
      <c r="L596" t="e">
        <f>_xlfn.RANK.EQ(I596,I$8:I$507,1)</f>
        <v>#N/A</v>
      </c>
      <c r="M596" t="e">
        <f>IF(L596=A596,0,1)</f>
        <v>#N/A</v>
      </c>
      <c r="N596">
        <f>IF(G596&lt;B$2,1,0)</f>
        <v>1</v>
      </c>
      <c r="O596">
        <f>IF(I596&lt;B$2,1,0)</f>
        <v>1</v>
      </c>
      <c r="P596">
        <v>594</v>
      </c>
      <c r="Q596" s="8">
        <f>COUNTIF(I$8:I595,"&lt;"&amp;G596)</f>
        <v>587</v>
      </c>
      <c r="R596" s="8">
        <f>COUNTIF(H$8:H595,"&gt;"&amp;G596)</f>
        <v>0</v>
      </c>
      <c r="S596">
        <v>589</v>
      </c>
    </row>
    <row r="597" spans="1:19" x14ac:dyDescent="0.3">
      <c r="A597">
        <v>653</v>
      </c>
      <c r="B597">
        <v>0.1511886959440901</v>
      </c>
      <c r="C597">
        <v>0.67430646687215801</v>
      </c>
      <c r="D597" s="4">
        <f>-LN(B597)/F$3</f>
        <v>0.78717774179419964</v>
      </c>
      <c r="E597" s="4">
        <f>1/F$4</f>
        <v>0.20833333333333334</v>
      </c>
      <c r="F597" s="8">
        <v>3</v>
      </c>
      <c r="G597" s="4">
        <v>167.98868276309008</v>
      </c>
      <c r="H597" s="4">
        <f>IF(G597&gt;MAX(I$8:I596),G597,MAX(I$8:I596))</f>
        <v>169.39959675533768</v>
      </c>
      <c r="I597" s="4">
        <f>+H597+E597</f>
        <v>169.60793008867103</v>
      </c>
      <c r="J597" s="4">
        <f>(H597-G597)*O597</f>
        <v>1.4109139922476004</v>
      </c>
      <c r="K597" s="4">
        <f>(I597-H597)*O597</f>
        <v>0.20833333333334281</v>
      </c>
      <c r="L597" t="e">
        <f>_xlfn.RANK.EQ(I597,I$8:I$507,1)</f>
        <v>#N/A</v>
      </c>
      <c r="M597" t="e">
        <f>IF(L597=A597,0,1)</f>
        <v>#N/A</v>
      </c>
      <c r="N597">
        <f>IF(G597&lt;B$2,1,0)</f>
        <v>1</v>
      </c>
      <c r="O597">
        <f>IF(I597&lt;B$2,1,0)</f>
        <v>1</v>
      </c>
      <c r="P597">
        <v>589</v>
      </c>
      <c r="Q597" s="8">
        <f>COUNTIF(I$8:I596,"&lt;"&amp;G597)</f>
        <v>582</v>
      </c>
      <c r="R597" s="8">
        <f>COUNTIF(H$8:H596,"&gt;"&amp;G597)</f>
        <v>6</v>
      </c>
      <c r="S597">
        <v>589</v>
      </c>
    </row>
    <row r="598" spans="1:19" x14ac:dyDescent="0.3">
      <c r="A598">
        <v>654</v>
      </c>
      <c r="B598">
        <v>0.77849665822321235</v>
      </c>
      <c r="C598">
        <v>0.86986907559434801</v>
      </c>
      <c r="D598" s="4">
        <f>-LN(B598)/F$3</f>
        <v>0.10432940845895071</v>
      </c>
      <c r="E598" s="4">
        <f>1/F$4</f>
        <v>0.20833333333333334</v>
      </c>
      <c r="F598" s="8">
        <v>3</v>
      </c>
      <c r="G598" s="4">
        <v>168.09301217154902</v>
      </c>
      <c r="H598" s="4">
        <f>IF(G598&gt;MAX(I$8:I597),G598,MAX(I$8:I597))</f>
        <v>169.60793008867103</v>
      </c>
      <c r="I598" s="4">
        <f>+H598+E598</f>
        <v>169.81626342200437</v>
      </c>
      <c r="J598" s="4">
        <f>(H598-G598)*O598</f>
        <v>1.5149179171220055</v>
      </c>
      <c r="K598" s="4">
        <f>(I598-H598)*O598</f>
        <v>0.20833333333334281</v>
      </c>
      <c r="L598" t="e">
        <f>_xlfn.RANK.EQ(I598,I$8:I$507,1)</f>
        <v>#N/A</v>
      </c>
      <c r="M598" t="e">
        <f>IF(L598=A598,0,1)</f>
        <v>#N/A</v>
      </c>
      <c r="N598">
        <f>IF(G598&lt;B$2,1,0)</f>
        <v>1</v>
      </c>
      <c r="O598">
        <f>IF(I598&lt;B$2,1,0)</f>
        <v>1</v>
      </c>
      <c r="P598">
        <v>590</v>
      </c>
      <c r="Q598" s="8">
        <f>COUNTIF(I$8:I597,"&lt;"&amp;G598)</f>
        <v>582</v>
      </c>
      <c r="R598" s="8">
        <f>COUNTIF(H$8:H597,"&gt;"&amp;G598)</f>
        <v>7</v>
      </c>
      <c r="S598">
        <v>590</v>
      </c>
    </row>
    <row r="599" spans="1:19" x14ac:dyDescent="0.3">
      <c r="A599">
        <v>655</v>
      </c>
      <c r="B599">
        <v>0.7296060060426649</v>
      </c>
      <c r="C599">
        <v>0.46498001037629322</v>
      </c>
      <c r="D599" s="4">
        <f>-LN(B599)/F$3</f>
        <v>0.13135442012063583</v>
      </c>
      <c r="E599" s="4">
        <f>1/F$4</f>
        <v>0.20833333333333334</v>
      </c>
      <c r="F599" s="8">
        <v>3</v>
      </c>
      <c r="G599" s="4">
        <v>168.22436659166965</v>
      </c>
      <c r="H599" s="4">
        <f>IF(G599&gt;MAX(I$8:I598),G599,MAX(I$8:I598))</f>
        <v>169.81626342200437</v>
      </c>
      <c r="I599" s="4">
        <f>+H599+E599</f>
        <v>170.02459675533771</v>
      </c>
      <c r="J599" s="4">
        <f>(H599-G599)*O599</f>
        <v>1.5918968303347185</v>
      </c>
      <c r="K599" s="4">
        <f>(I599-H599)*O599</f>
        <v>0.20833333333334281</v>
      </c>
      <c r="L599" t="e">
        <f>_xlfn.RANK.EQ(I599,I$8:I$507,1)</f>
        <v>#N/A</v>
      </c>
      <c r="M599" t="e">
        <f>IF(L599=A599,0,1)</f>
        <v>#N/A</v>
      </c>
      <c r="N599">
        <f>IF(G599&lt;B$2,1,0)</f>
        <v>1</v>
      </c>
      <c r="O599">
        <f>IF(I599&lt;B$2,1,0)</f>
        <v>1</v>
      </c>
      <c r="P599">
        <v>591</v>
      </c>
      <c r="Q599" s="8">
        <f>COUNTIF(I$8:I598,"&lt;"&amp;G599)</f>
        <v>583</v>
      </c>
      <c r="R599" s="8">
        <f>COUNTIF(H$8:H598,"&gt;"&amp;G599)</f>
        <v>7</v>
      </c>
      <c r="S599">
        <v>591</v>
      </c>
    </row>
    <row r="600" spans="1:19" x14ac:dyDescent="0.3">
      <c r="A600">
        <v>204</v>
      </c>
      <c r="B600">
        <v>7.5502792443617059E-2</v>
      </c>
      <c r="C600">
        <v>0.26944792016357921</v>
      </c>
      <c r="D600" s="4">
        <f>-LN(B600)/F$3</f>
        <v>1.0764940155845628</v>
      </c>
      <c r="E600" s="4">
        <f>1/F$4</f>
        <v>0.20833333333333334</v>
      </c>
      <c r="F600" s="8">
        <v>2</v>
      </c>
      <c r="G600" s="4">
        <v>168.48062803527787</v>
      </c>
      <c r="H600" s="4">
        <f>IF(G600&gt;MAX(I$8:I599),G600,MAX(I$8:I599))</f>
        <v>170.02459675533771</v>
      </c>
      <c r="I600" s="4">
        <f>+H600+E600</f>
        <v>170.23293008867105</v>
      </c>
      <c r="J600" s="4">
        <f>(H600-G600)*O600</f>
        <v>1.5439687200598371</v>
      </c>
      <c r="K600" s="4">
        <f>(I600-H600)*O600</f>
        <v>0.20833333333334281</v>
      </c>
      <c r="L600" t="e">
        <f>_xlfn.RANK.EQ(I600,I$8:I$507,1)</f>
        <v>#N/A</v>
      </c>
      <c r="M600" t="e">
        <f>IF(L600=A600,0,1)</f>
        <v>#N/A</v>
      </c>
      <c r="N600">
        <f>IF(G600&lt;B$2,1,0)</f>
        <v>1</v>
      </c>
      <c r="O600">
        <f>IF(I600&lt;B$2,1,0)</f>
        <v>1</v>
      </c>
      <c r="P600">
        <v>592</v>
      </c>
      <c r="Q600" s="8">
        <f>COUNTIF(I$8:I599,"&lt;"&amp;G600)</f>
        <v>584</v>
      </c>
      <c r="R600" s="8">
        <f>COUNTIF(H$8:H599,"&gt;"&amp;G600)</f>
        <v>7</v>
      </c>
      <c r="S600">
        <v>592</v>
      </c>
    </row>
    <row r="601" spans="1:19" x14ac:dyDescent="0.3">
      <c r="A601">
        <v>656</v>
      </c>
      <c r="B601">
        <v>0.13257240516373181</v>
      </c>
      <c r="C601">
        <v>0.42283394878994107</v>
      </c>
      <c r="D601" s="4">
        <f>-LN(B601)/F$3</f>
        <v>0.84192763697567197</v>
      </c>
      <c r="E601" s="4">
        <f>1/F$4</f>
        <v>0.20833333333333334</v>
      </c>
      <c r="F601" s="8">
        <v>3</v>
      </c>
      <c r="G601" s="4">
        <v>169.06629422864532</v>
      </c>
      <c r="H601" s="4">
        <f>IF(G601&gt;MAX(I$8:I600),G601,MAX(I$8:I600))</f>
        <v>170.23293008867105</v>
      </c>
      <c r="I601" s="4">
        <f>+H601+E601</f>
        <v>170.4412634220044</v>
      </c>
      <c r="J601" s="4">
        <f>(H601-G601)*O601</f>
        <v>1.1666358600257354</v>
      </c>
      <c r="K601" s="4">
        <f>(I601-H601)*O601</f>
        <v>0.20833333333334281</v>
      </c>
      <c r="L601" t="e">
        <f>_xlfn.RANK.EQ(I601,I$8:I$507,1)</f>
        <v>#N/A</v>
      </c>
      <c r="M601" t="e">
        <f>IF(L601=A601,0,1)</f>
        <v>#N/A</v>
      </c>
      <c r="N601">
        <f>IF(G601&lt;B$2,1,0)</f>
        <v>1</v>
      </c>
      <c r="O601">
        <f>IF(I601&lt;B$2,1,0)</f>
        <v>1</v>
      </c>
      <c r="P601">
        <v>593</v>
      </c>
      <c r="Q601" s="8">
        <f>COUNTIF(I$8:I600,"&lt;"&amp;G601)</f>
        <v>587</v>
      </c>
      <c r="R601" s="8">
        <f>COUNTIF(H$8:H600,"&gt;"&amp;G601)</f>
        <v>5</v>
      </c>
      <c r="S601">
        <v>593</v>
      </c>
    </row>
    <row r="602" spans="1:19" x14ac:dyDescent="0.3">
      <c r="A602">
        <v>205</v>
      </c>
      <c r="B602">
        <v>0.14264351329081087</v>
      </c>
      <c r="C602">
        <v>0.83541367839594716</v>
      </c>
      <c r="D602" s="4">
        <f>-LN(B602)/F$3</f>
        <v>0.81141944802357524</v>
      </c>
      <c r="E602" s="4">
        <f>1/F$4</f>
        <v>0.20833333333333334</v>
      </c>
      <c r="F602" s="8">
        <v>2</v>
      </c>
      <c r="G602" s="4">
        <v>169.29204748330145</v>
      </c>
      <c r="H602" s="4">
        <f>IF(G602&gt;MAX(I$8:I601),G602,MAX(I$8:I601))</f>
        <v>170.4412634220044</v>
      </c>
      <c r="I602" s="4">
        <f>+H602+E602</f>
        <v>170.64959675533774</v>
      </c>
      <c r="J602" s="4">
        <f>(H602-G602)*O602</f>
        <v>1.1492159387029517</v>
      </c>
      <c r="K602" s="4">
        <f>(I602-H602)*O602</f>
        <v>0.20833333333334281</v>
      </c>
      <c r="L602" t="e">
        <f>_xlfn.RANK.EQ(I602,I$8:I$507,1)</f>
        <v>#N/A</v>
      </c>
      <c r="M602" t="e">
        <f>IF(L602=A602,0,1)</f>
        <v>#N/A</v>
      </c>
      <c r="N602">
        <f>IF(G602&lt;B$2,1,0)</f>
        <v>1</v>
      </c>
      <c r="O602">
        <f>IF(I602&lt;B$2,1,0)</f>
        <v>1</v>
      </c>
      <c r="P602">
        <v>595</v>
      </c>
      <c r="Q602" s="8">
        <f>COUNTIF(I$8:I601,"&lt;"&amp;G602)</f>
        <v>588</v>
      </c>
      <c r="R602" s="8">
        <f>COUNTIF(H$8:H601,"&gt;"&amp;G602)</f>
        <v>5</v>
      </c>
      <c r="S602">
        <v>595</v>
      </c>
    </row>
    <row r="603" spans="1:19" x14ac:dyDescent="0.3">
      <c r="A603">
        <v>657</v>
      </c>
      <c r="B603">
        <v>0.38862269966734825</v>
      </c>
      <c r="C603">
        <v>0.95388653218176822</v>
      </c>
      <c r="D603" s="4">
        <f>-LN(B603)/F$3</f>
        <v>0.39381097074100557</v>
      </c>
      <c r="E603" s="4">
        <f>1/F$4</f>
        <v>0.20833333333333334</v>
      </c>
      <c r="F603" s="8">
        <v>3</v>
      </c>
      <c r="G603" s="4">
        <v>169.46010519938633</v>
      </c>
      <c r="H603" s="4">
        <f>IF(G603&gt;MAX(I$8:I602),G603,MAX(I$8:I602))</f>
        <v>170.64959675533774</v>
      </c>
      <c r="I603" s="4">
        <f>+H603+E603</f>
        <v>170.85793008867108</v>
      </c>
      <c r="J603" s="4">
        <f>(H603-G603)*O603</f>
        <v>1.1894915559514061</v>
      </c>
      <c r="K603" s="4">
        <f>(I603-H603)*O603</f>
        <v>0.20833333333334281</v>
      </c>
      <c r="L603" t="e">
        <f>_xlfn.RANK.EQ(I603,I$8:I$507,1)</f>
        <v>#N/A</v>
      </c>
      <c r="M603" t="e">
        <f>IF(L603=A603,0,1)</f>
        <v>#N/A</v>
      </c>
      <c r="N603">
        <f>IF(G603&lt;B$2,1,0)</f>
        <v>1</v>
      </c>
      <c r="O603">
        <f>IF(I603&lt;B$2,1,0)</f>
        <v>1</v>
      </c>
      <c r="P603">
        <v>596</v>
      </c>
      <c r="Q603" s="8">
        <f>COUNTIF(I$8:I602,"&lt;"&amp;G603)</f>
        <v>589</v>
      </c>
      <c r="R603" s="8">
        <f>COUNTIF(H$8:H602,"&gt;"&amp;G603)</f>
        <v>5</v>
      </c>
      <c r="S603">
        <v>596</v>
      </c>
    </row>
    <row r="604" spans="1:19" x14ac:dyDescent="0.3">
      <c r="A604">
        <v>206</v>
      </c>
      <c r="B604">
        <v>5.0447096163823361E-2</v>
      </c>
      <c r="C604">
        <v>0.19290749839777827</v>
      </c>
      <c r="D604" s="4">
        <f>-LN(B604)/F$3</f>
        <v>1.2445125385559832</v>
      </c>
      <c r="E604" s="4">
        <f>1/F$4</f>
        <v>0.20833333333333334</v>
      </c>
      <c r="F604" s="8">
        <v>2</v>
      </c>
      <c r="G604" s="4">
        <v>170.53656002185744</v>
      </c>
      <c r="H604" s="4">
        <f>IF(G604&gt;MAX(I$8:I603),G604,MAX(I$8:I603))</f>
        <v>170.85793008867108</v>
      </c>
      <c r="I604" s="4">
        <f>+H604+E604</f>
        <v>171.06626342200443</v>
      </c>
      <c r="J604" s="4">
        <f>(H604-G604)*O604</f>
        <v>0.32137006681364255</v>
      </c>
      <c r="K604" s="4">
        <f>(I604-H604)*O604</f>
        <v>0.20833333333334281</v>
      </c>
      <c r="L604" t="e">
        <f>_xlfn.RANK.EQ(I604,I$8:I$507,1)</f>
        <v>#N/A</v>
      </c>
      <c r="M604" t="e">
        <f>IF(L604=A604,0,1)</f>
        <v>#N/A</v>
      </c>
      <c r="N604">
        <f>IF(G604&lt;B$2,1,0)</f>
        <v>1</v>
      </c>
      <c r="O604">
        <f>IF(I604&lt;B$2,1,0)</f>
        <v>1</v>
      </c>
      <c r="P604">
        <v>597</v>
      </c>
      <c r="Q604" s="8">
        <f>COUNTIF(I$8:I603,"&lt;"&amp;G604)</f>
        <v>594</v>
      </c>
      <c r="R604" s="8">
        <f>COUNTIF(H$8:H603,"&gt;"&amp;G604)</f>
        <v>1</v>
      </c>
      <c r="S604">
        <v>597</v>
      </c>
    </row>
    <row r="605" spans="1:19" x14ac:dyDescent="0.3">
      <c r="A605">
        <v>207</v>
      </c>
      <c r="B605">
        <v>0.9558397167882321</v>
      </c>
      <c r="C605">
        <v>0.23313089388714256</v>
      </c>
      <c r="D605" s="4">
        <f>-LN(B605)/F$3</f>
        <v>1.881876677110185E-2</v>
      </c>
      <c r="E605" s="4">
        <f>1/F$4</f>
        <v>0.20833333333333334</v>
      </c>
      <c r="F605" s="8">
        <v>2</v>
      </c>
      <c r="G605" s="4">
        <v>170.55537878862853</v>
      </c>
      <c r="H605" s="4">
        <f>IF(G605&gt;MAX(I$8:I604),G605,MAX(I$8:I604))</f>
        <v>171.06626342200443</v>
      </c>
      <c r="I605" s="4">
        <f>+H605+E605</f>
        <v>171.27459675533777</v>
      </c>
      <c r="J605" s="4">
        <f>(H605-G605)*O605</f>
        <v>0.51088463337589474</v>
      </c>
      <c r="K605" s="4">
        <f>(I605-H605)*O605</f>
        <v>0.20833333333334281</v>
      </c>
      <c r="L605" t="e">
        <f>_xlfn.RANK.EQ(I605,I$8:I$507,1)</f>
        <v>#N/A</v>
      </c>
      <c r="M605" t="e">
        <f>IF(L605=A605,0,1)</f>
        <v>#N/A</v>
      </c>
      <c r="N605">
        <f>IF(G605&lt;B$2,1,0)</f>
        <v>1</v>
      </c>
      <c r="O605">
        <f>IF(I605&lt;B$2,1,0)</f>
        <v>1</v>
      </c>
      <c r="P605">
        <v>598</v>
      </c>
      <c r="Q605" s="8">
        <f>COUNTIF(I$8:I604,"&lt;"&amp;G605)</f>
        <v>594</v>
      </c>
      <c r="R605" s="8">
        <f>COUNTIF(H$8:H604,"&gt;"&amp;G605)</f>
        <v>2</v>
      </c>
      <c r="S605">
        <v>598</v>
      </c>
    </row>
    <row r="606" spans="1:19" x14ac:dyDescent="0.3">
      <c r="A606">
        <v>208</v>
      </c>
      <c r="B606">
        <v>0.98373363444929351</v>
      </c>
      <c r="C606">
        <v>0.43763542588579973</v>
      </c>
      <c r="D606" s="4">
        <f>-LN(B606)/F$3</f>
        <v>6.8333813636335238E-3</v>
      </c>
      <c r="E606" s="4">
        <f>1/F$4</f>
        <v>0.20833333333333334</v>
      </c>
      <c r="F606" s="8">
        <v>2</v>
      </c>
      <c r="G606" s="4">
        <v>170.56221216999216</v>
      </c>
      <c r="H606" s="4">
        <f>IF(G606&gt;MAX(I$8:I605),G606,MAX(I$8:I605))</f>
        <v>171.27459675533777</v>
      </c>
      <c r="I606" s="4">
        <f>+H606+E606</f>
        <v>171.48293008867111</v>
      </c>
      <c r="J606" s="4">
        <f>(H606-G606)*O606</f>
        <v>0.71238458534560323</v>
      </c>
      <c r="K606" s="4">
        <f>(I606-H606)*O606</f>
        <v>0.20833333333334281</v>
      </c>
      <c r="L606" t="e">
        <f>_xlfn.RANK.EQ(I606,I$8:I$507,1)</f>
        <v>#N/A</v>
      </c>
      <c r="M606" t="e">
        <f>IF(L606=A606,0,1)</f>
        <v>#N/A</v>
      </c>
      <c r="N606">
        <f>IF(G606&lt;B$2,1,0)</f>
        <v>1</v>
      </c>
      <c r="O606">
        <f>IF(I606&lt;B$2,1,0)</f>
        <v>1</v>
      </c>
      <c r="P606">
        <v>599</v>
      </c>
      <c r="Q606" s="8">
        <f>COUNTIF(I$8:I605,"&lt;"&amp;G606)</f>
        <v>594</v>
      </c>
      <c r="R606" s="8">
        <f>COUNTIF(H$8:H605,"&gt;"&amp;G606)</f>
        <v>3</v>
      </c>
      <c r="S606">
        <v>599</v>
      </c>
    </row>
    <row r="607" spans="1:19" x14ac:dyDescent="0.3">
      <c r="A607">
        <v>41</v>
      </c>
      <c r="B607">
        <v>0.57417523728141118</v>
      </c>
      <c r="C607">
        <v>0.44938505203405865</v>
      </c>
      <c r="D607" s="4">
        <f>-LN(B607)/B$3</f>
        <v>2.3117526575978631</v>
      </c>
      <c r="E607" s="4">
        <f>1/F$4</f>
        <v>0.20833333333333334</v>
      </c>
      <c r="F607" s="8">
        <v>1</v>
      </c>
      <c r="G607" s="4">
        <v>171.43915793580439</v>
      </c>
      <c r="H607" s="4">
        <f>IF(G607&gt;MAX(I$8:I606),G607,MAX(I$8:I606))</f>
        <v>171.48293008867111</v>
      </c>
      <c r="I607" s="4">
        <f>+H607+E607</f>
        <v>171.69126342200445</v>
      </c>
      <c r="J607" s="4">
        <f>(H607-G607)*O607</f>
        <v>4.3772152866722536E-2</v>
      </c>
      <c r="K607" s="4">
        <f>(I607-H607)*O607</f>
        <v>0.20833333333334281</v>
      </c>
      <c r="L607" t="e">
        <f>_xlfn.RANK.EQ(I607,I$8:I$507,1)</f>
        <v>#N/A</v>
      </c>
      <c r="M607" t="e">
        <f>IF(L607=A607,0,1)</f>
        <v>#N/A</v>
      </c>
      <c r="N607">
        <f>IF(G607&lt;B$2,1,0)</f>
        <v>1</v>
      </c>
      <c r="O607">
        <f>IF(I607&lt;B$2,1,0)</f>
        <v>1</v>
      </c>
      <c r="P607">
        <v>605</v>
      </c>
      <c r="Q607" s="8">
        <f>COUNTIF(I$8:I606,"&lt;"&amp;G607)</f>
        <v>598</v>
      </c>
      <c r="R607" s="8">
        <f>COUNTIF(H$8:H606,"&gt;"&amp;G607)</f>
        <v>0</v>
      </c>
      <c r="S607">
        <v>600</v>
      </c>
    </row>
    <row r="608" spans="1:19" x14ac:dyDescent="0.3">
      <c r="A608">
        <v>658</v>
      </c>
      <c r="B608">
        <v>2.3926511429181799E-2</v>
      </c>
      <c r="C608">
        <v>0.74422437208166758</v>
      </c>
      <c r="D608" s="4">
        <f>-LN(B608)/F$3</f>
        <v>1.5553200708354067</v>
      </c>
      <c r="E608" s="4">
        <f>1/F$4</f>
        <v>0.20833333333333334</v>
      </c>
      <c r="F608" s="8">
        <v>3</v>
      </c>
      <c r="G608" s="4">
        <v>171.01542527022173</v>
      </c>
      <c r="H608" s="4">
        <f>IF(G608&gt;MAX(I$8:I607),G608,MAX(I$8:I607))</f>
        <v>171.69126342200445</v>
      </c>
      <c r="I608" s="4">
        <f>+H608+E608</f>
        <v>171.8995967553378</v>
      </c>
      <c r="J608" s="4">
        <f>(H608-G608)*O608</f>
        <v>0.67583815178272744</v>
      </c>
      <c r="K608" s="4">
        <f>(I608-H608)*O608</f>
        <v>0.20833333333334281</v>
      </c>
      <c r="L608" t="e">
        <f>_xlfn.RANK.EQ(I608,I$8:I$507,1)</f>
        <v>#N/A</v>
      </c>
      <c r="M608" t="e">
        <f>IF(L608=A608,0,1)</f>
        <v>#N/A</v>
      </c>
      <c r="N608">
        <f>IF(G608&lt;B$2,1,0)</f>
        <v>1</v>
      </c>
      <c r="O608">
        <f>IF(I608&lt;B$2,1,0)</f>
        <v>1</v>
      </c>
      <c r="P608">
        <v>600</v>
      </c>
      <c r="Q608" s="8">
        <f>COUNTIF(I$8:I607,"&lt;"&amp;G608)</f>
        <v>596</v>
      </c>
      <c r="R608" s="8">
        <f>COUNTIF(H$8:H607,"&gt;"&amp;G608)</f>
        <v>3</v>
      </c>
      <c r="S608">
        <v>600</v>
      </c>
    </row>
    <row r="609" spans="1:19" x14ac:dyDescent="0.3">
      <c r="A609">
        <v>209</v>
      </c>
      <c r="B609">
        <v>0.27692495498519853</v>
      </c>
      <c r="C609">
        <v>0.35795159764397105</v>
      </c>
      <c r="D609" s="4">
        <f>-LN(B609)/F$3</f>
        <v>0.53500363755478109</v>
      </c>
      <c r="E609" s="4">
        <f>1/F$4</f>
        <v>0.20833333333333334</v>
      </c>
      <c r="F609" s="8">
        <v>2</v>
      </c>
      <c r="G609" s="4">
        <v>171.09721580754695</v>
      </c>
      <c r="H609" s="4">
        <f>IF(G609&gt;MAX(I$8:I608),G609,MAX(I$8:I608))</f>
        <v>171.8995967553378</v>
      </c>
      <c r="I609" s="4">
        <f>+H609+E609</f>
        <v>172.10793008867114</v>
      </c>
      <c r="J609" s="4">
        <f>(H609-G609)*O609</f>
        <v>0.80238094779085145</v>
      </c>
      <c r="K609" s="4">
        <f>(I609-H609)*O609</f>
        <v>0.20833333333334281</v>
      </c>
      <c r="L609" t="e">
        <f>_xlfn.RANK.EQ(I609,I$8:I$507,1)</f>
        <v>#N/A</v>
      </c>
      <c r="M609" t="e">
        <f>IF(L609=A609,0,1)</f>
        <v>#N/A</v>
      </c>
      <c r="N609">
        <f>IF(G609&lt;B$2,1,0)</f>
        <v>1</v>
      </c>
      <c r="O609">
        <f>IF(I609&lt;B$2,1,0)</f>
        <v>1</v>
      </c>
      <c r="P609">
        <v>601</v>
      </c>
      <c r="Q609" s="8">
        <f>COUNTIF(I$8:I608,"&lt;"&amp;G609)</f>
        <v>597</v>
      </c>
      <c r="R609" s="8">
        <f>COUNTIF(H$8:H608,"&gt;"&amp;G609)</f>
        <v>3</v>
      </c>
      <c r="S609">
        <v>601</v>
      </c>
    </row>
    <row r="610" spans="1:19" x14ac:dyDescent="0.3">
      <c r="A610">
        <v>210</v>
      </c>
      <c r="B610">
        <v>0.93981749931333358</v>
      </c>
      <c r="C610">
        <v>0.967680898464919</v>
      </c>
      <c r="D610" s="4">
        <f>-LN(B610)/F$3</f>
        <v>2.5862321764266748E-2</v>
      </c>
      <c r="E610" s="4">
        <f>1/F$4</f>
        <v>0.20833333333333334</v>
      </c>
      <c r="F610" s="8">
        <v>2</v>
      </c>
      <c r="G610" s="4">
        <v>171.12307812931121</v>
      </c>
      <c r="H610" s="4">
        <f>IF(G610&gt;MAX(I$8:I609),G610,MAX(I$8:I609))</f>
        <v>172.10793008867114</v>
      </c>
      <c r="I610" s="4">
        <f>+H610+E610</f>
        <v>172.31626342200448</v>
      </c>
      <c r="J610" s="4">
        <f>(H610-G610)*O610</f>
        <v>0.9848519593599292</v>
      </c>
      <c r="K610" s="4">
        <f>(I610-H610)*O610</f>
        <v>0.20833333333334281</v>
      </c>
      <c r="L610" t="e">
        <f>_xlfn.RANK.EQ(I610,I$8:I$507,1)</f>
        <v>#N/A</v>
      </c>
      <c r="M610" t="e">
        <f>IF(L610=A610,0,1)</f>
        <v>#N/A</v>
      </c>
      <c r="N610">
        <f>IF(G610&lt;B$2,1,0)</f>
        <v>1</v>
      </c>
      <c r="O610">
        <f>IF(I610&lt;B$2,1,0)</f>
        <v>1</v>
      </c>
      <c r="P610">
        <v>602</v>
      </c>
      <c r="Q610" s="8">
        <f>COUNTIF(I$8:I609,"&lt;"&amp;G610)</f>
        <v>597</v>
      </c>
      <c r="R610" s="8">
        <f>COUNTIF(H$8:H609,"&gt;"&amp;G610)</f>
        <v>4</v>
      </c>
      <c r="S610">
        <v>602</v>
      </c>
    </row>
    <row r="611" spans="1:19" x14ac:dyDescent="0.3">
      <c r="A611">
        <v>211</v>
      </c>
      <c r="B611">
        <v>0.80373546555986208</v>
      </c>
      <c r="C611">
        <v>0.61000396740623186</v>
      </c>
      <c r="D611" s="4">
        <f>-LN(B611)/F$3</f>
        <v>9.1035452866078115E-2</v>
      </c>
      <c r="E611" s="4">
        <f>1/F$4</f>
        <v>0.20833333333333334</v>
      </c>
      <c r="F611" s="8">
        <v>2</v>
      </c>
      <c r="G611" s="4">
        <v>171.21411358217728</v>
      </c>
      <c r="H611" s="4">
        <f>IF(G611&gt;MAX(I$8:I610),G611,MAX(I$8:I610))</f>
        <v>172.31626342200448</v>
      </c>
      <c r="I611" s="4">
        <f>+H611+E611</f>
        <v>172.52459675533783</v>
      </c>
      <c r="J611" s="4">
        <f>(H611-G611)*O611</f>
        <v>1.1021498398272058</v>
      </c>
      <c r="K611" s="4">
        <f>(I611-H611)*O611</f>
        <v>0.20833333333334281</v>
      </c>
      <c r="L611" t="e">
        <f>_xlfn.RANK.EQ(I611,I$8:I$507,1)</f>
        <v>#N/A</v>
      </c>
      <c r="M611" t="e">
        <f>IF(L611=A611,0,1)</f>
        <v>#N/A</v>
      </c>
      <c r="N611">
        <f>IF(G611&lt;B$2,1,0)</f>
        <v>1</v>
      </c>
      <c r="O611">
        <f>IF(I611&lt;B$2,1,0)</f>
        <v>1</v>
      </c>
      <c r="P611">
        <v>603</v>
      </c>
      <c r="Q611" s="8">
        <f>COUNTIF(I$8:I610,"&lt;"&amp;G611)</f>
        <v>597</v>
      </c>
      <c r="R611" s="8">
        <f>COUNTIF(H$8:H610,"&gt;"&amp;G611)</f>
        <v>5</v>
      </c>
      <c r="S611">
        <v>603</v>
      </c>
    </row>
    <row r="612" spans="1:19" x14ac:dyDescent="0.3">
      <c r="A612">
        <v>212</v>
      </c>
      <c r="B612">
        <v>0.71459089938047426</v>
      </c>
      <c r="C612">
        <v>1.8250068666646323E-2</v>
      </c>
      <c r="D612" s="4">
        <f>-LN(B612)/F$3</f>
        <v>0.14001877864072573</v>
      </c>
      <c r="E612" s="4">
        <f>1/F$4</f>
        <v>0.20833333333333334</v>
      </c>
      <c r="F612" s="8">
        <v>2</v>
      </c>
      <c r="G612" s="4">
        <v>171.354132360818</v>
      </c>
      <c r="H612" s="4">
        <f>IF(G612&gt;MAX(I$8:I611),G612,MAX(I$8:I611))</f>
        <v>172.52459675533783</v>
      </c>
      <c r="I612" s="4">
        <f>+H612+E612</f>
        <v>172.73293008867117</v>
      </c>
      <c r="J612" s="4">
        <f>(H612-G612)*O612</f>
        <v>1.1704643945198256</v>
      </c>
      <c r="K612" s="4">
        <f>(I612-H612)*O612</f>
        <v>0.20833333333334281</v>
      </c>
      <c r="L612" t="e">
        <f>_xlfn.RANK.EQ(I612,I$8:I$507,1)</f>
        <v>#N/A</v>
      </c>
      <c r="M612" t="e">
        <f>IF(L612=A612,0,1)</f>
        <v>#N/A</v>
      </c>
      <c r="N612">
        <f>IF(G612&lt;B$2,1,0)</f>
        <v>1</v>
      </c>
      <c r="O612">
        <f>IF(I612&lt;B$2,1,0)</f>
        <v>1</v>
      </c>
      <c r="P612">
        <v>604</v>
      </c>
      <c r="Q612" s="8">
        <f>COUNTIF(I$8:I611,"&lt;"&amp;G612)</f>
        <v>598</v>
      </c>
      <c r="R612" s="8">
        <f>COUNTIF(H$8:H611,"&gt;"&amp;G612)</f>
        <v>5</v>
      </c>
      <c r="S612">
        <v>604</v>
      </c>
    </row>
    <row r="613" spans="1:19" x14ac:dyDescent="0.3">
      <c r="A613">
        <v>42</v>
      </c>
      <c r="B613">
        <v>0.52845851008636735</v>
      </c>
      <c r="C613">
        <v>0.80462050233466598</v>
      </c>
      <c r="D613" s="4">
        <f>-LN(B613)/D$3</f>
        <v>0.88582080804654562</v>
      </c>
      <c r="E613" s="4">
        <f>1/F$4</f>
        <v>0.20833333333333334</v>
      </c>
      <c r="F613" s="8">
        <v>1</v>
      </c>
      <c r="G613" s="4">
        <v>172.32497874385092</v>
      </c>
      <c r="H613" s="4">
        <f>IF(G613&gt;MAX(I$8:I612),G613,MAX(I$8:I612))</f>
        <v>172.73293008867117</v>
      </c>
      <c r="I613" s="4">
        <f>+H613+E613</f>
        <v>172.94126342200451</v>
      </c>
      <c r="J613" s="4">
        <f>(H613-G613)*O613</f>
        <v>0.40795134482024764</v>
      </c>
      <c r="K613" s="4">
        <f>(I613-H613)*O613</f>
        <v>0.20833333333334281</v>
      </c>
      <c r="L613" t="e">
        <f>_xlfn.RANK.EQ(I613,I$8:I$507,1)</f>
        <v>#N/A</v>
      </c>
      <c r="M613" t="e">
        <f>IF(L613=A613,0,1)</f>
        <v>#N/A</v>
      </c>
      <c r="N613">
        <f>IF(G613&lt;B$2,1,0)</f>
        <v>1</v>
      </c>
      <c r="O613">
        <f>IF(I613&lt;B$2,1,0)</f>
        <v>1</v>
      </c>
      <c r="P613">
        <v>611</v>
      </c>
      <c r="Q613" s="8">
        <f>COUNTIF(I$8:I612,"&lt;"&amp;G613)</f>
        <v>603</v>
      </c>
      <c r="R613" s="8">
        <f>COUNTIF(H$8:H612,"&gt;"&amp;G613)</f>
        <v>1</v>
      </c>
      <c r="S613">
        <v>605</v>
      </c>
    </row>
    <row r="614" spans="1:19" x14ac:dyDescent="0.3">
      <c r="A614">
        <v>213</v>
      </c>
      <c r="B614">
        <v>0.79400006103701892</v>
      </c>
      <c r="C614">
        <v>3.9124729148228399E-2</v>
      </c>
      <c r="D614" s="4">
        <f>-LN(B614)/F$3</f>
        <v>9.6113225359243534E-2</v>
      </c>
      <c r="E614" s="4">
        <f>1/F$4</f>
        <v>0.20833333333333334</v>
      </c>
      <c r="F614" s="8">
        <v>2</v>
      </c>
      <c r="G614" s="4">
        <v>171.45024558617723</v>
      </c>
      <c r="H614" s="4">
        <f>IF(G614&gt;MAX(I$8:I613),G614,MAX(I$8:I613))</f>
        <v>172.94126342200451</v>
      </c>
      <c r="I614" s="4">
        <f>+H614+E614</f>
        <v>173.14959675533785</v>
      </c>
      <c r="J614" s="4">
        <f>(H614-G614)*O614</f>
        <v>1.4910178358272788</v>
      </c>
      <c r="K614" s="4">
        <f>(I614-H614)*O614</f>
        <v>0.20833333333334281</v>
      </c>
      <c r="L614" t="e">
        <f>_xlfn.RANK.EQ(I614,I$8:I$507,1)</f>
        <v>#N/A</v>
      </c>
      <c r="M614" t="e">
        <f>IF(L614=A614,0,1)</f>
        <v>#N/A</v>
      </c>
      <c r="N614">
        <f>IF(G614&lt;B$2,1,0)</f>
        <v>1</v>
      </c>
      <c r="O614">
        <f>IF(I614&lt;B$2,1,0)</f>
        <v>1</v>
      </c>
      <c r="P614">
        <v>606</v>
      </c>
      <c r="Q614" s="8">
        <f>COUNTIF(I$8:I613,"&lt;"&amp;G614)</f>
        <v>598</v>
      </c>
      <c r="R614" s="8">
        <f>COUNTIF(H$8:H613,"&gt;"&amp;G614)</f>
        <v>7</v>
      </c>
      <c r="S614">
        <v>606</v>
      </c>
    </row>
    <row r="615" spans="1:19" x14ac:dyDescent="0.3">
      <c r="A615">
        <v>214</v>
      </c>
      <c r="B615">
        <v>0.66032898953215124</v>
      </c>
      <c r="C615">
        <v>0.98516800439466534</v>
      </c>
      <c r="D615" s="4">
        <f>-LN(B615)/F$3</f>
        <v>0.17292379131998095</v>
      </c>
      <c r="E615" s="4">
        <f>1/F$4</f>
        <v>0.20833333333333334</v>
      </c>
      <c r="F615" s="8">
        <v>2</v>
      </c>
      <c r="G615" s="4">
        <v>171.62316937749722</v>
      </c>
      <c r="H615" s="4">
        <f>IF(G615&gt;MAX(I$8:I614),G615,MAX(I$8:I614))</f>
        <v>173.14959675533785</v>
      </c>
      <c r="I615" s="4">
        <f>+H615+E615</f>
        <v>173.3579300886712</v>
      </c>
      <c r="J615" s="4">
        <f>(H615-G615)*O615</f>
        <v>1.5264273778406334</v>
      </c>
      <c r="K615" s="4">
        <f>(I615-H615)*O615</f>
        <v>0.20833333333334281</v>
      </c>
      <c r="L615" t="e">
        <f>_xlfn.RANK.EQ(I615,I$8:I$507,1)</f>
        <v>#N/A</v>
      </c>
      <c r="M615" t="e">
        <f>IF(L615=A615,0,1)</f>
        <v>#N/A</v>
      </c>
      <c r="N615">
        <f>IF(G615&lt;B$2,1,0)</f>
        <v>1</v>
      </c>
      <c r="O615">
        <f>IF(I615&lt;B$2,1,0)</f>
        <v>1</v>
      </c>
      <c r="P615">
        <v>607</v>
      </c>
      <c r="Q615" s="8">
        <f>COUNTIF(I$8:I614,"&lt;"&amp;G615)</f>
        <v>599</v>
      </c>
      <c r="R615" s="8">
        <f>COUNTIF(H$8:H614,"&gt;"&amp;G615)</f>
        <v>7</v>
      </c>
      <c r="S615">
        <v>607</v>
      </c>
    </row>
    <row r="616" spans="1:19" x14ac:dyDescent="0.3">
      <c r="A616">
        <v>215</v>
      </c>
      <c r="B616">
        <v>0.62614825891903436</v>
      </c>
      <c r="C616">
        <v>0.38419751579332867</v>
      </c>
      <c r="D616" s="4">
        <f>-LN(B616)/F$3</f>
        <v>0.19507004191215757</v>
      </c>
      <c r="E616" s="4">
        <f>1/F$4</f>
        <v>0.20833333333333334</v>
      </c>
      <c r="F616" s="8">
        <v>2</v>
      </c>
      <c r="G616" s="4">
        <v>171.81823941940937</v>
      </c>
      <c r="H616" s="4">
        <f>IF(G616&gt;MAX(I$8:I615),G616,MAX(I$8:I615))</f>
        <v>173.3579300886712</v>
      </c>
      <c r="I616" s="4">
        <f>+H616+E616</f>
        <v>173.56626342200454</v>
      </c>
      <c r="J616" s="4">
        <f>(H616-G616)*O616</f>
        <v>1.5396906692618302</v>
      </c>
      <c r="K616" s="4">
        <f>(I616-H616)*O616</f>
        <v>0.20833333333334281</v>
      </c>
      <c r="L616" t="e">
        <f>_xlfn.RANK.EQ(I616,I$8:I$507,1)</f>
        <v>#N/A</v>
      </c>
      <c r="M616" t="e">
        <f>IF(L616=A616,0,1)</f>
        <v>#N/A</v>
      </c>
      <c r="N616">
        <f>IF(G616&lt;B$2,1,0)</f>
        <v>1</v>
      </c>
      <c r="O616">
        <f>IF(I616&lt;B$2,1,0)</f>
        <v>1</v>
      </c>
      <c r="P616">
        <v>608</v>
      </c>
      <c r="Q616" s="8">
        <f>COUNTIF(I$8:I615,"&lt;"&amp;G616)</f>
        <v>600</v>
      </c>
      <c r="R616" s="8">
        <f>COUNTIF(H$8:H615,"&gt;"&amp;G616)</f>
        <v>7</v>
      </c>
      <c r="S616">
        <v>608</v>
      </c>
    </row>
    <row r="617" spans="1:19" x14ac:dyDescent="0.3">
      <c r="A617">
        <v>216</v>
      </c>
      <c r="B617">
        <v>0.89898373363444928</v>
      </c>
      <c r="C617">
        <v>0.18616290780358288</v>
      </c>
      <c r="D617" s="4">
        <f>-LN(B617)/F$3</f>
        <v>4.4370974382493336E-2</v>
      </c>
      <c r="E617" s="4">
        <f>1/F$4</f>
        <v>0.20833333333333334</v>
      </c>
      <c r="F617" s="8">
        <v>2</v>
      </c>
      <c r="G617" s="4">
        <v>171.86261039379187</v>
      </c>
      <c r="H617" s="4">
        <f>IF(G617&gt;MAX(I$8:I616),G617,MAX(I$8:I616))</f>
        <v>173.56626342200454</v>
      </c>
      <c r="I617" s="4">
        <f>+H617+E617</f>
        <v>173.77459675533788</v>
      </c>
      <c r="J617" s="4">
        <f>(H617-G617)*O617</f>
        <v>1.7036530282126705</v>
      </c>
      <c r="K617" s="4">
        <f>(I617-H617)*O617</f>
        <v>0.20833333333334281</v>
      </c>
      <c r="L617" t="e">
        <f>_xlfn.RANK.EQ(I617,I$8:I$507,1)</f>
        <v>#N/A</v>
      </c>
      <c r="M617" t="e">
        <f>IF(L617=A617,0,1)</f>
        <v>#N/A</v>
      </c>
      <c r="N617">
        <f>IF(G617&lt;B$2,1,0)</f>
        <v>1</v>
      </c>
      <c r="O617">
        <f>IF(I617&lt;B$2,1,0)</f>
        <v>1</v>
      </c>
      <c r="P617">
        <v>609</v>
      </c>
      <c r="Q617" s="8">
        <f>COUNTIF(I$8:I616,"&lt;"&amp;G617)</f>
        <v>600</v>
      </c>
      <c r="R617" s="8">
        <f>COUNTIF(H$8:H616,"&gt;"&amp;G617)</f>
        <v>8</v>
      </c>
      <c r="S617">
        <v>609</v>
      </c>
    </row>
    <row r="618" spans="1:19" x14ac:dyDescent="0.3">
      <c r="A618">
        <v>217</v>
      </c>
      <c r="B618">
        <v>0.47538682210760824</v>
      </c>
      <c r="C618">
        <v>0.15161595507675404</v>
      </c>
      <c r="D618" s="4">
        <f>-LN(B618)/F$3</f>
        <v>0.30984435167865754</v>
      </c>
      <c r="E618" s="4">
        <f>1/F$4</f>
        <v>0.20833333333333334</v>
      </c>
      <c r="F618" s="8">
        <v>2</v>
      </c>
      <c r="G618" s="4">
        <v>172.17245474547053</v>
      </c>
      <c r="H618" s="4">
        <f>IF(G618&gt;MAX(I$8:I617),G618,MAX(I$8:I617))</f>
        <v>173.77459675533788</v>
      </c>
      <c r="I618" s="4">
        <f>+H618+E618</f>
        <v>173.98293008867122</v>
      </c>
      <c r="J618" s="4">
        <f>(H618-G618)*O618</f>
        <v>1.6021420098673502</v>
      </c>
      <c r="K618" s="4">
        <f>(I618-H618)*O618</f>
        <v>0.20833333333334281</v>
      </c>
      <c r="L618" t="e">
        <f>_xlfn.RANK.EQ(I618,I$8:I$507,1)</f>
        <v>#N/A</v>
      </c>
      <c r="M618" t="e">
        <f>IF(L618=A618,0,1)</f>
        <v>#N/A</v>
      </c>
      <c r="N618">
        <f>IF(G618&lt;B$2,1,0)</f>
        <v>1</v>
      </c>
      <c r="O618">
        <f>IF(I618&lt;B$2,1,0)</f>
        <v>1</v>
      </c>
      <c r="P618">
        <v>610</v>
      </c>
      <c r="Q618" s="8">
        <f>COUNTIF(I$8:I617,"&lt;"&amp;G618)</f>
        <v>602</v>
      </c>
      <c r="R618" s="8">
        <f>COUNTIF(H$8:H617,"&gt;"&amp;G618)</f>
        <v>7</v>
      </c>
      <c r="S618">
        <v>610</v>
      </c>
    </row>
    <row r="619" spans="1:19" x14ac:dyDescent="0.3">
      <c r="A619">
        <v>43</v>
      </c>
      <c r="B619">
        <v>0.38972136600848417</v>
      </c>
      <c r="C619">
        <v>0.82415234839930418</v>
      </c>
      <c r="D619" s="4">
        <f>-LN(B619)/D$3</f>
        <v>1.3087822796233317</v>
      </c>
      <c r="E619" s="4">
        <f>1/F$4</f>
        <v>0.20833333333333334</v>
      </c>
      <c r="F619" s="8">
        <v>1</v>
      </c>
      <c r="G619" s="4">
        <v>173.63376102347425</v>
      </c>
      <c r="H619" s="4">
        <f>IF(G619&gt;MAX(I$8:I618),G619,MAX(I$8:I618))</f>
        <v>173.98293008867122</v>
      </c>
      <c r="I619" s="4">
        <f>+H619+E619</f>
        <v>174.19126342200457</v>
      </c>
      <c r="J619" s="4">
        <f>(H619-G619)*O619</f>
        <v>0.34916906519697477</v>
      </c>
      <c r="K619" s="4">
        <f>(I619-H619)*O619</f>
        <v>0.20833333333334281</v>
      </c>
      <c r="L619" t="e">
        <f>_xlfn.RANK.EQ(I619,I$8:I$507,1)</f>
        <v>#N/A</v>
      </c>
      <c r="M619" t="e">
        <f>IF(L619=A619,0,1)</f>
        <v>#N/A</v>
      </c>
      <c r="N619">
        <f>IF(G619&lt;B$2,1,0)</f>
        <v>1</v>
      </c>
      <c r="O619">
        <f>IF(I619&lt;B$2,1,0)</f>
        <v>1</v>
      </c>
      <c r="P619">
        <v>617</v>
      </c>
      <c r="Q619" s="8">
        <f>COUNTIF(I$8:I618,"&lt;"&amp;G619)</f>
        <v>609</v>
      </c>
      <c r="R619" s="8">
        <f>COUNTIF(H$8:H618,"&gt;"&amp;G619)</f>
        <v>1</v>
      </c>
      <c r="S619">
        <v>611</v>
      </c>
    </row>
    <row r="620" spans="1:19" x14ac:dyDescent="0.3">
      <c r="A620">
        <v>218</v>
      </c>
      <c r="B620">
        <v>0.34418774987029632</v>
      </c>
      <c r="C620">
        <v>0.53511154515213477</v>
      </c>
      <c r="D620" s="4">
        <f>-LN(B620)/F$3</f>
        <v>0.44440332749510686</v>
      </c>
      <c r="E620" s="4">
        <f>1/F$4</f>
        <v>0.20833333333333334</v>
      </c>
      <c r="F620" s="8">
        <v>2</v>
      </c>
      <c r="G620" s="4">
        <v>172.61685807296564</v>
      </c>
      <c r="H620" s="4">
        <f>IF(G620&gt;MAX(I$8:I619),G620,MAX(I$8:I619))</f>
        <v>174.19126342200457</v>
      </c>
      <c r="I620" s="4">
        <f>+H620+E620</f>
        <v>174.39959675533791</v>
      </c>
      <c r="J620" s="4">
        <f>(H620-G620)*O620</f>
        <v>1.5744053490389263</v>
      </c>
      <c r="K620" s="4">
        <f>(I620-H620)*O620</f>
        <v>0.20833333333334281</v>
      </c>
      <c r="L620" t="e">
        <f>_xlfn.RANK.EQ(I620,I$8:I$507,1)</f>
        <v>#N/A</v>
      </c>
      <c r="M620" t="e">
        <f>IF(L620=A620,0,1)</f>
        <v>#N/A</v>
      </c>
      <c r="N620">
        <f>IF(G620&lt;B$2,1,0)</f>
        <v>1</v>
      </c>
      <c r="O620">
        <f>IF(I620&lt;B$2,1,0)</f>
        <v>1</v>
      </c>
      <c r="P620">
        <v>612</v>
      </c>
      <c r="Q620" s="8">
        <f>COUNTIF(I$8:I619,"&lt;"&amp;G620)</f>
        <v>604</v>
      </c>
      <c r="R620" s="8">
        <f>COUNTIF(H$8:H619,"&gt;"&amp;G620)</f>
        <v>7</v>
      </c>
      <c r="S620">
        <v>612</v>
      </c>
    </row>
    <row r="621" spans="1:19" x14ac:dyDescent="0.3">
      <c r="A621">
        <v>659</v>
      </c>
      <c r="B621">
        <v>1.2543107394634847E-2</v>
      </c>
      <c r="C621">
        <v>0.93115024262215029</v>
      </c>
      <c r="D621" s="4">
        <f>-LN(B621)/F$3</f>
        <v>1.8244099899413122</v>
      </c>
      <c r="E621" s="4">
        <f>1/F$4</f>
        <v>0.20833333333333334</v>
      </c>
      <c r="F621" s="8">
        <v>3</v>
      </c>
      <c r="G621" s="4">
        <v>172.83983526016303</v>
      </c>
      <c r="H621" s="4">
        <f>IF(G621&gt;MAX(I$8:I620),G621,MAX(I$8:I620))</f>
        <v>174.39959675533791</v>
      </c>
      <c r="I621" s="4">
        <f>+H621+E621</f>
        <v>174.60793008867125</v>
      </c>
      <c r="J621" s="4">
        <f>(H621-G621)*O621</f>
        <v>1.5597614951748824</v>
      </c>
      <c r="K621" s="4">
        <f>(I621-H621)*O621</f>
        <v>0.20833333333334281</v>
      </c>
      <c r="L621" t="e">
        <f>_xlfn.RANK.EQ(I621,I$8:I$507,1)</f>
        <v>#N/A</v>
      </c>
      <c r="M621" t="e">
        <f>IF(L621=A621,0,1)</f>
        <v>#N/A</v>
      </c>
      <c r="N621">
        <f>IF(G621&lt;B$2,1,0)</f>
        <v>1</v>
      </c>
      <c r="O621">
        <f>IF(I621&lt;B$2,1,0)</f>
        <v>1</v>
      </c>
      <c r="P621">
        <v>613</v>
      </c>
      <c r="Q621" s="8">
        <f>COUNTIF(I$8:I620,"&lt;"&amp;G621)</f>
        <v>605</v>
      </c>
      <c r="R621" s="8">
        <f>COUNTIF(H$8:H620,"&gt;"&amp;G621)</f>
        <v>7</v>
      </c>
      <c r="S621">
        <v>613</v>
      </c>
    </row>
    <row r="622" spans="1:19" x14ac:dyDescent="0.3">
      <c r="A622">
        <v>660</v>
      </c>
      <c r="B622">
        <v>0.54799035615100555</v>
      </c>
      <c r="C622">
        <v>7.0986053041169464E-2</v>
      </c>
      <c r="D622" s="4">
        <f>-LN(B622)/F$3</f>
        <v>0.25062399602231716</v>
      </c>
      <c r="E622" s="4">
        <f>1/F$4</f>
        <v>0.20833333333333334</v>
      </c>
      <c r="F622" s="8">
        <v>3</v>
      </c>
      <c r="G622" s="4">
        <v>173.09045925618534</v>
      </c>
      <c r="H622" s="4">
        <f>IF(G622&gt;MAX(I$8:I621),G622,MAX(I$8:I621))</f>
        <v>174.60793008867125</v>
      </c>
      <c r="I622" s="4">
        <f>+H622+E622</f>
        <v>174.8162634220046</v>
      </c>
      <c r="J622" s="4">
        <f>(H622-G622)*O622</f>
        <v>1.5174708324859125</v>
      </c>
      <c r="K622" s="4">
        <f>(I622-H622)*O622</f>
        <v>0.20833333333334281</v>
      </c>
      <c r="L622" t="e">
        <f>_xlfn.RANK.EQ(I622,I$8:I$507,1)</f>
        <v>#N/A</v>
      </c>
      <c r="M622" t="e">
        <f>IF(L622=A622,0,1)</f>
        <v>#N/A</v>
      </c>
      <c r="N622">
        <f>IF(G622&lt;B$2,1,0)</f>
        <v>1</v>
      </c>
      <c r="O622">
        <f>IF(I622&lt;B$2,1,0)</f>
        <v>1</v>
      </c>
      <c r="P622">
        <v>614</v>
      </c>
      <c r="Q622" s="8">
        <f>COUNTIF(I$8:I621,"&lt;"&amp;G622)</f>
        <v>606</v>
      </c>
      <c r="R622" s="8">
        <f>COUNTIF(H$8:H621,"&gt;"&amp;G622)</f>
        <v>7</v>
      </c>
      <c r="S622">
        <v>614</v>
      </c>
    </row>
    <row r="623" spans="1:19" x14ac:dyDescent="0.3">
      <c r="A623">
        <v>44</v>
      </c>
      <c r="B623">
        <v>0.52168340098269605</v>
      </c>
      <c r="C623">
        <v>2.5055696279793694E-2</v>
      </c>
      <c r="D623" s="4">
        <f>-LN(B623)/D$3</f>
        <v>0.90374220365197289</v>
      </c>
      <c r="E623" s="4">
        <f>1/F$4</f>
        <v>0.20833333333333334</v>
      </c>
      <c r="F623" s="8">
        <v>1</v>
      </c>
      <c r="G623" s="4">
        <v>174.53750322712622</v>
      </c>
      <c r="H623" s="4">
        <f>IF(G623&gt;MAX(I$8:I622),G623,MAX(I$8:I622))</f>
        <v>174.8162634220046</v>
      </c>
      <c r="I623" s="4">
        <f>+H623+E623</f>
        <v>175.02459675533794</v>
      </c>
      <c r="J623" s="4">
        <f>(H623-G623)*O623</f>
        <v>0.27876019487837311</v>
      </c>
      <c r="K623" s="4">
        <f>(I623-H623)*O623</f>
        <v>0.20833333333334281</v>
      </c>
      <c r="L623" t="e">
        <f>_xlfn.RANK.EQ(I623,I$8:I$507,1)</f>
        <v>#N/A</v>
      </c>
      <c r="M623" t="e">
        <f>IF(L623=A623,0,1)</f>
        <v>#N/A</v>
      </c>
      <c r="N623">
        <f>IF(G623&lt;B$2,1,0)</f>
        <v>1</v>
      </c>
      <c r="O623">
        <f>IF(I623&lt;B$2,1,0)</f>
        <v>1</v>
      </c>
      <c r="P623">
        <v>620</v>
      </c>
      <c r="Q623" s="8">
        <f>COUNTIF(I$8:I622,"&lt;"&amp;G623)</f>
        <v>613</v>
      </c>
      <c r="R623" s="8">
        <f>COUNTIF(H$8:H622,"&gt;"&amp;G623)</f>
        <v>1</v>
      </c>
      <c r="S623">
        <v>615</v>
      </c>
    </row>
    <row r="624" spans="1:19" x14ac:dyDescent="0.3">
      <c r="A624">
        <v>661</v>
      </c>
      <c r="B624">
        <v>0.3826715903195288</v>
      </c>
      <c r="C624">
        <v>0.9260231330301828</v>
      </c>
      <c r="D624" s="4">
        <f>-LN(B624)/F$3</f>
        <v>0.40024088506868583</v>
      </c>
      <c r="E624" s="4">
        <f>1/F$4</f>
        <v>0.20833333333333334</v>
      </c>
      <c r="F624" s="8">
        <v>3</v>
      </c>
      <c r="G624" s="4">
        <v>173.49070014125402</v>
      </c>
      <c r="H624" s="4">
        <f>IF(G624&gt;MAX(I$8:I623),G624,MAX(I$8:I623))</f>
        <v>175.02459675533794</v>
      </c>
      <c r="I624" s="4">
        <f>+H624+E624</f>
        <v>175.23293008867128</v>
      </c>
      <c r="J624" s="4">
        <f>(H624-G624)*O624</f>
        <v>1.5338966140839148</v>
      </c>
      <c r="K624" s="4">
        <f>(I624-H624)*O624</f>
        <v>0.20833333333334281</v>
      </c>
      <c r="L624" t="e">
        <f>_xlfn.RANK.EQ(I624,I$8:I$507,1)</f>
        <v>#N/A</v>
      </c>
      <c r="M624" t="e">
        <f>IF(L624=A624,0,1)</f>
        <v>#N/A</v>
      </c>
      <c r="N624">
        <f>IF(G624&lt;B$2,1,0)</f>
        <v>1</v>
      </c>
      <c r="O624">
        <f>IF(I624&lt;B$2,1,0)</f>
        <v>1</v>
      </c>
      <c r="P624">
        <v>615</v>
      </c>
      <c r="Q624" s="8">
        <f>COUNTIF(I$8:I623,"&lt;"&amp;G624)</f>
        <v>608</v>
      </c>
      <c r="R624" s="8">
        <f>COUNTIF(H$8:H623,"&gt;"&amp;G624)</f>
        <v>7</v>
      </c>
      <c r="S624">
        <v>615</v>
      </c>
    </row>
    <row r="625" spans="1:19" x14ac:dyDescent="0.3">
      <c r="A625">
        <v>219</v>
      </c>
      <c r="B625">
        <v>9.5309305093539229E-2</v>
      </c>
      <c r="C625">
        <v>0.86297189245277262</v>
      </c>
      <c r="D625" s="4">
        <f>-LN(B625)/F$3</f>
        <v>0.97942826378012715</v>
      </c>
      <c r="E625" s="4">
        <f>1/F$4</f>
        <v>0.20833333333333334</v>
      </c>
      <c r="F625" s="8">
        <v>2</v>
      </c>
      <c r="G625" s="4">
        <v>173.59628633674578</v>
      </c>
      <c r="H625" s="4">
        <f>IF(G625&gt;MAX(I$8:I624),G625,MAX(I$8:I624))</f>
        <v>175.23293008867128</v>
      </c>
      <c r="I625" s="4">
        <f>+H625+E625</f>
        <v>175.44126342200462</v>
      </c>
      <c r="J625" s="4">
        <f>(H625-G625)*O625</f>
        <v>1.6366437519255044</v>
      </c>
      <c r="K625" s="4">
        <f>(I625-H625)*O625</f>
        <v>0.20833333333334281</v>
      </c>
      <c r="L625" t="e">
        <f>_xlfn.RANK.EQ(I625,I$8:I$507,1)</f>
        <v>#N/A</v>
      </c>
      <c r="M625" t="e">
        <f>IF(L625=A625,0,1)</f>
        <v>#N/A</v>
      </c>
      <c r="N625">
        <f>IF(G625&lt;B$2,1,0)</f>
        <v>1</v>
      </c>
      <c r="O625">
        <f>IF(I625&lt;B$2,1,0)</f>
        <v>1</v>
      </c>
      <c r="P625">
        <v>616</v>
      </c>
      <c r="Q625" s="8">
        <f>COUNTIF(I$8:I624,"&lt;"&amp;G625)</f>
        <v>609</v>
      </c>
      <c r="R625" s="8">
        <f>COUNTIF(H$8:H624,"&gt;"&amp;G625)</f>
        <v>7</v>
      </c>
      <c r="S625">
        <v>616</v>
      </c>
    </row>
    <row r="626" spans="1:19" x14ac:dyDescent="0.3">
      <c r="A626">
        <v>45</v>
      </c>
      <c r="B626">
        <v>0.81398968474379707</v>
      </c>
      <c r="C626">
        <v>0.59828485976744894</v>
      </c>
      <c r="D626" s="4">
        <f>-LN(B626)/D$3</f>
        <v>0.28584386856223432</v>
      </c>
      <c r="E626" s="4">
        <f>1/F$4</f>
        <v>0.20833333333333334</v>
      </c>
      <c r="F626" s="8">
        <v>1</v>
      </c>
      <c r="G626" s="4">
        <v>174.82334709568846</v>
      </c>
      <c r="H626" s="4">
        <f>IF(G626&gt;MAX(I$8:I625),G626,MAX(I$8:I625))</f>
        <v>175.44126342200462</v>
      </c>
      <c r="I626" s="4">
        <f>+H626+E626</f>
        <v>175.64959675533797</v>
      </c>
      <c r="J626" s="4">
        <f>(H626-G626)*O626</f>
        <v>0.61791632631616267</v>
      </c>
      <c r="K626" s="4">
        <f>(I626-H626)*O626</f>
        <v>0.20833333333334281</v>
      </c>
      <c r="L626" t="e">
        <f>_xlfn.RANK.EQ(I626,I$8:I$507,1)</f>
        <v>#N/A</v>
      </c>
      <c r="M626" t="e">
        <f>IF(L626=A626,0,1)</f>
        <v>#N/A</v>
      </c>
      <c r="N626">
        <f>IF(G626&lt;B$2,1,0)</f>
        <v>1</v>
      </c>
      <c r="O626">
        <f>IF(I626&lt;B$2,1,0)</f>
        <v>1</v>
      </c>
      <c r="P626">
        <v>622</v>
      </c>
      <c r="Q626" s="8">
        <f>COUNTIF(I$8:I625,"&lt;"&amp;G626)</f>
        <v>615</v>
      </c>
      <c r="R626" s="8">
        <f>COUNTIF(H$8:H625,"&gt;"&amp;G626)</f>
        <v>2</v>
      </c>
      <c r="S626">
        <v>617</v>
      </c>
    </row>
    <row r="627" spans="1:19" x14ac:dyDescent="0.3">
      <c r="A627">
        <v>46</v>
      </c>
      <c r="B627">
        <v>0.86623737296670433</v>
      </c>
      <c r="C627">
        <v>0.98696859645374924</v>
      </c>
      <c r="D627" s="4">
        <f>-LN(B627)/D$3</f>
        <v>0.19943931284177474</v>
      </c>
      <c r="E627" s="4">
        <f>1/F$4</f>
        <v>0.20833333333333334</v>
      </c>
      <c r="F627" s="8">
        <v>1</v>
      </c>
      <c r="G627" s="4">
        <v>175.02278640853024</v>
      </c>
      <c r="H627" s="4">
        <f>IF(G627&gt;MAX(I$8:I626),G627,MAX(I$8:I626))</f>
        <v>175.64959675533797</v>
      </c>
      <c r="I627" s="4">
        <f>+H627+E627</f>
        <v>175.85793008867131</v>
      </c>
      <c r="J627" s="4">
        <f>(H627-G627)*O627</f>
        <v>0.62681034680772996</v>
      </c>
      <c r="K627" s="4">
        <f>(I627-H627)*O627</f>
        <v>0.20833333333334281</v>
      </c>
      <c r="L627" t="e">
        <f>_xlfn.RANK.EQ(I627,I$8:I$507,1)</f>
        <v>#N/A</v>
      </c>
      <c r="M627" t="e">
        <f>IF(L627=A627,0,1)</f>
        <v>#N/A</v>
      </c>
      <c r="N627">
        <f>IF(G627&lt;B$2,1,0)</f>
        <v>1</v>
      </c>
      <c r="O627">
        <f>IF(I627&lt;B$2,1,0)</f>
        <v>1</v>
      </c>
      <c r="P627">
        <v>625</v>
      </c>
      <c r="Q627" s="8">
        <f>COUNTIF(I$8:I626,"&lt;"&amp;G627)</f>
        <v>615</v>
      </c>
      <c r="R627" s="8">
        <f>COUNTIF(H$8:H626,"&gt;"&amp;G627)</f>
        <v>3</v>
      </c>
      <c r="S627">
        <v>617</v>
      </c>
    </row>
    <row r="628" spans="1:19" x14ac:dyDescent="0.3">
      <c r="A628">
        <v>220</v>
      </c>
      <c r="B628">
        <v>0.81359294412060912</v>
      </c>
      <c r="C628">
        <v>0.99099703970458086</v>
      </c>
      <c r="D628" s="4">
        <f>-LN(B628)/F$3</f>
        <v>8.59562944598012E-2</v>
      </c>
      <c r="E628" s="4">
        <f>1/F$4</f>
        <v>0.20833333333333334</v>
      </c>
      <c r="F628" s="8">
        <v>2</v>
      </c>
      <c r="G628" s="4">
        <v>173.68224263120558</v>
      </c>
      <c r="H628" s="4">
        <f>IF(G628&gt;MAX(I$8:I627),G628,MAX(I$8:I627))</f>
        <v>175.85793008867131</v>
      </c>
      <c r="I628" s="4">
        <f>+H628+E628</f>
        <v>176.06626342200465</v>
      </c>
      <c r="J628" s="4">
        <f>(H628-G628)*O628</f>
        <v>2.1756874574657274</v>
      </c>
      <c r="K628" s="4">
        <f>(I628-H628)*O628</f>
        <v>0.20833333333334281</v>
      </c>
      <c r="L628" t="e">
        <f>_xlfn.RANK.EQ(I628,I$8:I$507,1)</f>
        <v>#N/A</v>
      </c>
      <c r="M628" t="e">
        <f>IF(L628=A628,0,1)</f>
        <v>#N/A</v>
      </c>
      <c r="N628">
        <f>IF(G628&lt;B$2,1,0)</f>
        <v>1</v>
      </c>
      <c r="O628">
        <f>IF(I628&lt;B$2,1,0)</f>
        <v>1</v>
      </c>
      <c r="P628">
        <v>618</v>
      </c>
      <c r="Q628" s="8">
        <f>COUNTIF(I$8:I627,"&lt;"&amp;G628)</f>
        <v>609</v>
      </c>
      <c r="R628" s="8">
        <f>COUNTIF(H$8:H627,"&gt;"&amp;G628)</f>
        <v>10</v>
      </c>
      <c r="S628">
        <v>618</v>
      </c>
    </row>
    <row r="629" spans="1:19" x14ac:dyDescent="0.3">
      <c r="A629">
        <v>662</v>
      </c>
      <c r="B629">
        <v>0.22107608264412365</v>
      </c>
      <c r="C629">
        <v>0.90792565691091642</v>
      </c>
      <c r="D629" s="4">
        <f>-LN(B629)/F$3</f>
        <v>0.62885348806336661</v>
      </c>
      <c r="E629" s="4">
        <f>1/F$4</f>
        <v>0.20833333333333334</v>
      </c>
      <c r="F629" s="8">
        <v>3</v>
      </c>
      <c r="G629" s="4">
        <v>174.11955362931738</v>
      </c>
      <c r="H629" s="4">
        <f>IF(G629&gt;MAX(I$8:I628),G629,MAX(I$8:I628))</f>
        <v>176.06626342200465</v>
      </c>
      <c r="I629" s="4">
        <f>+H629+E629</f>
        <v>176.274596755338</v>
      </c>
      <c r="J629" s="4">
        <f>(H629-G629)*O629</f>
        <v>1.9467097926872725</v>
      </c>
      <c r="K629" s="4">
        <f>(I629-H629)*O629</f>
        <v>0.20833333333334281</v>
      </c>
      <c r="L629" t="e">
        <f>_xlfn.RANK.EQ(I629,I$8:I$507,1)</f>
        <v>#N/A</v>
      </c>
      <c r="M629" t="e">
        <f>IF(L629=A629,0,1)</f>
        <v>#N/A</v>
      </c>
      <c r="N629">
        <f>IF(G629&lt;B$2,1,0)</f>
        <v>1</v>
      </c>
      <c r="O629">
        <f>IF(I629&lt;B$2,1,0)</f>
        <v>1</v>
      </c>
      <c r="P629">
        <v>619</v>
      </c>
      <c r="Q629" s="8">
        <f>COUNTIF(I$8:I628,"&lt;"&amp;G629)</f>
        <v>611</v>
      </c>
      <c r="R629" s="8">
        <f>COUNTIF(H$8:H628,"&gt;"&amp;G629)</f>
        <v>9</v>
      </c>
      <c r="S629">
        <v>619</v>
      </c>
    </row>
    <row r="630" spans="1:19" x14ac:dyDescent="0.3">
      <c r="A630">
        <v>221</v>
      </c>
      <c r="B630">
        <v>0.11059907834101383</v>
      </c>
      <c r="C630">
        <v>0.13324381237220373</v>
      </c>
      <c r="D630" s="4">
        <f>-LN(B630)/F$3</f>
        <v>0.91743480133021416</v>
      </c>
      <c r="E630" s="4">
        <f>1/F$4</f>
        <v>0.20833333333333334</v>
      </c>
      <c r="F630" s="8">
        <v>2</v>
      </c>
      <c r="G630" s="4">
        <v>174.5996774325358</v>
      </c>
      <c r="H630" s="4">
        <f>IF(G630&gt;MAX(I$8:I629),G630,MAX(I$8:I629))</f>
        <v>176.274596755338</v>
      </c>
      <c r="I630" s="4">
        <f>+H630+E630</f>
        <v>176.48293008867134</v>
      </c>
      <c r="J630" s="4">
        <f>(H630-G630)*O630</f>
        <v>1.6749193228021966</v>
      </c>
      <c r="K630" s="4">
        <f>(I630-H630)*O630</f>
        <v>0.20833333333334281</v>
      </c>
      <c r="L630" t="e">
        <f>_xlfn.RANK.EQ(I630,I$8:I$507,1)</f>
        <v>#N/A</v>
      </c>
      <c r="M630" t="e">
        <f>IF(L630=A630,0,1)</f>
        <v>#N/A</v>
      </c>
      <c r="N630">
        <f>IF(G630&lt;B$2,1,0)</f>
        <v>1</v>
      </c>
      <c r="O630">
        <f>IF(I630&lt;B$2,1,0)</f>
        <v>1</v>
      </c>
      <c r="P630">
        <v>621</v>
      </c>
      <c r="Q630" s="8">
        <f>COUNTIF(I$8:I629,"&lt;"&amp;G630)</f>
        <v>613</v>
      </c>
      <c r="R630" s="8">
        <f>COUNTIF(H$8:H629,"&gt;"&amp;G630)</f>
        <v>8</v>
      </c>
      <c r="S630">
        <v>621</v>
      </c>
    </row>
    <row r="631" spans="1:19" x14ac:dyDescent="0.3">
      <c r="A631">
        <v>47</v>
      </c>
      <c r="B631">
        <v>0.44108401745658743</v>
      </c>
      <c r="C631">
        <v>8.7130344553971978E-2</v>
      </c>
      <c r="D631" s="4">
        <f>-LN(B631)/D$3</f>
        <v>1.1368332026479748</v>
      </c>
      <c r="E631" s="4">
        <f>1/F$4</f>
        <v>0.20833333333333334</v>
      </c>
      <c r="F631" s="8">
        <v>1</v>
      </c>
      <c r="G631" s="4">
        <v>176.15961961117821</v>
      </c>
      <c r="H631" s="4">
        <f>IF(G631&gt;MAX(I$8:I630),G631,MAX(I$8:I630))</f>
        <v>176.48293008867134</v>
      </c>
      <c r="I631" s="4">
        <f>+H631+E631</f>
        <v>176.69126342200468</v>
      </c>
      <c r="J631" s="4">
        <f>(H631-G631)*O631</f>
        <v>0.32331047749312347</v>
      </c>
      <c r="K631" s="4">
        <f>(I631-H631)*O631</f>
        <v>0.20833333333334281</v>
      </c>
      <c r="L631" t="e">
        <f>_xlfn.RANK.EQ(I631,I$8:I$507,1)</f>
        <v>#N/A</v>
      </c>
      <c r="M631" t="e">
        <f>IF(L631=A631,0,1)</f>
        <v>#N/A</v>
      </c>
      <c r="N631">
        <f>IF(G631&lt;B$2,1,0)</f>
        <v>1</v>
      </c>
      <c r="O631">
        <f>IF(I631&lt;B$2,1,0)</f>
        <v>1</v>
      </c>
      <c r="P631">
        <v>633</v>
      </c>
      <c r="Q631" s="8">
        <f>COUNTIF(I$8:I630,"&lt;"&amp;G631)</f>
        <v>621</v>
      </c>
      <c r="R631" s="8">
        <f>COUNTIF(H$8:H630,"&gt;"&amp;G631)</f>
        <v>1</v>
      </c>
      <c r="S631">
        <v>623</v>
      </c>
    </row>
    <row r="632" spans="1:19" x14ac:dyDescent="0.3">
      <c r="A632">
        <v>663</v>
      </c>
      <c r="B632">
        <v>0.18195135349589525</v>
      </c>
      <c r="C632">
        <v>0.70964690084536275</v>
      </c>
      <c r="D632" s="4">
        <f>-LN(B632)/F$3</f>
        <v>0.71000663171556966</v>
      </c>
      <c r="E632" s="4">
        <f>1/F$4</f>
        <v>0.20833333333333334</v>
      </c>
      <c r="F632" s="8">
        <v>3</v>
      </c>
      <c r="G632" s="4">
        <v>174.82956026103295</v>
      </c>
      <c r="H632" s="4">
        <f>IF(G632&gt;MAX(I$8:I631),G632,MAX(I$8:I631))</f>
        <v>176.69126342200468</v>
      </c>
      <c r="I632" s="4">
        <f>+H632+E632</f>
        <v>176.89959675533802</v>
      </c>
      <c r="J632" s="4">
        <f>(H632-G632)*O632</f>
        <v>1.8617031609717287</v>
      </c>
      <c r="K632" s="4">
        <f>(I632-H632)*O632</f>
        <v>0.20833333333334281</v>
      </c>
      <c r="L632" t="e">
        <f>_xlfn.RANK.EQ(I632,I$8:I$507,1)</f>
        <v>#N/A</v>
      </c>
      <c r="M632" t="e">
        <f>IF(L632=A632,0,1)</f>
        <v>#N/A</v>
      </c>
      <c r="N632">
        <f>IF(G632&lt;B$2,1,0)</f>
        <v>1</v>
      </c>
      <c r="O632">
        <f>IF(I632&lt;B$2,1,0)</f>
        <v>1</v>
      </c>
      <c r="P632">
        <v>623</v>
      </c>
      <c r="Q632" s="8">
        <f>COUNTIF(I$8:I631,"&lt;"&amp;G632)</f>
        <v>615</v>
      </c>
      <c r="R632" s="8">
        <f>COUNTIF(H$8:H631,"&gt;"&amp;G632)</f>
        <v>8</v>
      </c>
      <c r="S632">
        <v>623</v>
      </c>
    </row>
    <row r="633" spans="1:19" x14ac:dyDescent="0.3">
      <c r="A633">
        <v>664</v>
      </c>
      <c r="B633">
        <v>0.86089663380840475</v>
      </c>
      <c r="C633">
        <v>0.39744254890591141</v>
      </c>
      <c r="D633" s="4">
        <f>-LN(B633)/F$3</f>
        <v>6.2408681420915553E-2</v>
      </c>
      <c r="E633" s="4">
        <f>1/F$4</f>
        <v>0.20833333333333334</v>
      </c>
      <c r="F633" s="8">
        <v>3</v>
      </c>
      <c r="G633" s="4">
        <v>174.89196894245387</v>
      </c>
      <c r="H633" s="4">
        <f>IF(G633&gt;MAX(I$8:I632),G633,MAX(I$8:I632))</f>
        <v>176.89959675533802</v>
      </c>
      <c r="I633" s="4">
        <f>+H633+E633</f>
        <v>177.10793008867137</v>
      </c>
      <c r="J633" s="4">
        <f>(H633-G633)*O633</f>
        <v>2.0076278128841523</v>
      </c>
      <c r="K633" s="4">
        <f>(I633-H633)*O633</f>
        <v>0.20833333333334281</v>
      </c>
      <c r="L633" t="e">
        <f>_xlfn.RANK.EQ(I633,I$8:I$507,1)</f>
        <v>#N/A</v>
      </c>
      <c r="M633" t="e">
        <f>IF(L633=A633,0,1)</f>
        <v>#N/A</v>
      </c>
      <c r="N633">
        <f>IF(G633&lt;B$2,1,0)</f>
        <v>1</v>
      </c>
      <c r="O633">
        <f>IF(I633&lt;B$2,1,0)</f>
        <v>1</v>
      </c>
      <c r="P633">
        <v>624</v>
      </c>
      <c r="Q633" s="8">
        <f>COUNTIF(I$8:I632,"&lt;"&amp;G633)</f>
        <v>615</v>
      </c>
      <c r="R633" s="8">
        <f>COUNTIF(H$8:H632,"&gt;"&amp;G633)</f>
        <v>9</v>
      </c>
      <c r="S633">
        <v>624</v>
      </c>
    </row>
    <row r="634" spans="1:19" x14ac:dyDescent="0.3">
      <c r="A634">
        <v>665</v>
      </c>
      <c r="B634">
        <v>0.67024750511185038</v>
      </c>
      <c r="C634">
        <v>0.54884487441633356</v>
      </c>
      <c r="D634" s="4">
        <f>-LN(B634)/F$3</f>
        <v>0.16671176008238553</v>
      </c>
      <c r="E634" s="4">
        <f>1/F$4</f>
        <v>0.20833333333333334</v>
      </c>
      <c r="F634" s="8">
        <v>3</v>
      </c>
      <c r="G634" s="4">
        <v>175.05868070253626</v>
      </c>
      <c r="H634" s="4">
        <f>IF(G634&gt;MAX(I$8:I633),G634,MAX(I$8:I633))</f>
        <v>177.10793008867137</v>
      </c>
      <c r="I634" s="4">
        <f>+H634+E634</f>
        <v>177.31626342200471</v>
      </c>
      <c r="J634" s="4">
        <f>(H634-G634)*O634</f>
        <v>2.0492493861351022</v>
      </c>
      <c r="K634" s="4">
        <f>(I634-H634)*O634</f>
        <v>0.20833333333334281</v>
      </c>
      <c r="L634" t="e">
        <f>_xlfn.RANK.EQ(I634,I$8:I$507,1)</f>
        <v>#N/A</v>
      </c>
      <c r="M634" t="e">
        <f>IF(L634=A634,0,1)</f>
        <v>#N/A</v>
      </c>
      <c r="N634">
        <f>IF(G634&lt;B$2,1,0)</f>
        <v>1</v>
      </c>
      <c r="O634">
        <f>IF(I634&lt;B$2,1,0)</f>
        <v>1</v>
      </c>
      <c r="P634">
        <v>626</v>
      </c>
      <c r="Q634" s="8">
        <f>COUNTIF(I$8:I633,"&lt;"&amp;G634)</f>
        <v>616</v>
      </c>
      <c r="R634" s="8">
        <f>COUNTIF(H$8:H633,"&gt;"&amp;G634)</f>
        <v>9</v>
      </c>
      <c r="S634">
        <v>626</v>
      </c>
    </row>
    <row r="635" spans="1:19" x14ac:dyDescent="0.3">
      <c r="A635">
        <v>222</v>
      </c>
      <c r="B635">
        <v>0.26416821802423168</v>
      </c>
      <c r="C635">
        <v>4.4892727439191871E-2</v>
      </c>
      <c r="D635" s="4">
        <f>-LN(B635)/F$3</f>
        <v>0.55465382886213377</v>
      </c>
      <c r="E635" s="4">
        <f>1/F$4</f>
        <v>0.20833333333333334</v>
      </c>
      <c r="F635" s="8">
        <v>2</v>
      </c>
      <c r="G635" s="4">
        <v>175.15433126139794</v>
      </c>
      <c r="H635" s="4">
        <f>IF(G635&gt;MAX(I$8:I634),G635,MAX(I$8:I634))</f>
        <v>177.31626342200471</v>
      </c>
      <c r="I635" s="4">
        <f>+H635+E635</f>
        <v>177.52459675533805</v>
      </c>
      <c r="J635" s="4">
        <f>(H635-G635)*O635</f>
        <v>2.1619321606067672</v>
      </c>
      <c r="K635" s="4">
        <f>(I635-H635)*O635</f>
        <v>0.20833333333334281</v>
      </c>
      <c r="L635" t="e">
        <f>_xlfn.RANK.EQ(I635,I$8:I$507,1)</f>
        <v>#N/A</v>
      </c>
      <c r="M635" t="e">
        <f>IF(L635=A635,0,1)</f>
        <v>#N/A</v>
      </c>
      <c r="N635">
        <f>IF(G635&lt;B$2,1,0)</f>
        <v>1</v>
      </c>
      <c r="O635">
        <f>IF(I635&lt;B$2,1,0)</f>
        <v>1</v>
      </c>
      <c r="P635">
        <v>627</v>
      </c>
      <c r="Q635" s="8">
        <f>COUNTIF(I$8:I634,"&lt;"&amp;G635)</f>
        <v>616</v>
      </c>
      <c r="R635" s="8">
        <f>COUNTIF(H$8:H634,"&gt;"&amp;G635)</f>
        <v>10</v>
      </c>
      <c r="S635">
        <v>627</v>
      </c>
    </row>
    <row r="636" spans="1:19" x14ac:dyDescent="0.3">
      <c r="A636">
        <v>48</v>
      </c>
      <c r="B636">
        <v>0.46446119571520128</v>
      </c>
      <c r="C636">
        <v>0.71413312173833432</v>
      </c>
      <c r="D636" s="4">
        <f>-LN(B636)/D$3</f>
        <v>1.0651073112785892</v>
      </c>
      <c r="E636" s="4">
        <f>1/F$4</f>
        <v>0.20833333333333334</v>
      </c>
      <c r="F636" s="8">
        <v>1</v>
      </c>
      <c r="G636" s="4">
        <v>177.2247269224568</v>
      </c>
      <c r="H636" s="4">
        <f>IF(G636&gt;MAX(I$8:I635),G636,MAX(I$8:I635))</f>
        <v>177.52459675533805</v>
      </c>
      <c r="I636" s="4">
        <f>+H636+E636</f>
        <v>177.7329300886714</v>
      </c>
      <c r="J636" s="4">
        <f>(H636-G636)*O636</f>
        <v>0.29986983288125657</v>
      </c>
      <c r="K636" s="4">
        <f>(I636-H636)*O636</f>
        <v>0.20833333333334281</v>
      </c>
      <c r="L636" t="e">
        <f>_xlfn.RANK.EQ(I636,I$8:I$507,1)</f>
        <v>#N/A</v>
      </c>
      <c r="M636" t="e">
        <f>IF(L636=A636,0,1)</f>
        <v>#N/A</v>
      </c>
      <c r="N636">
        <f>IF(G636&lt;B$2,1,0)</f>
        <v>1</v>
      </c>
      <c r="O636">
        <f>IF(I636&lt;B$2,1,0)</f>
        <v>1</v>
      </c>
      <c r="P636">
        <v>641</v>
      </c>
      <c r="Q636" s="8">
        <f>COUNTIF(I$8:I635,"&lt;"&amp;G636)</f>
        <v>626</v>
      </c>
      <c r="R636" s="8">
        <f>COUNTIF(H$8:H635,"&gt;"&amp;G636)</f>
        <v>1</v>
      </c>
      <c r="S636">
        <v>628</v>
      </c>
    </row>
    <row r="637" spans="1:19" x14ac:dyDescent="0.3">
      <c r="A637">
        <v>223</v>
      </c>
      <c r="B637">
        <v>0.96984771263771474</v>
      </c>
      <c r="C637">
        <v>4.2023987548448133E-2</v>
      </c>
      <c r="D637" s="4">
        <f>-LN(B637)/F$3</f>
        <v>1.275675712115755E-2</v>
      </c>
      <c r="E637" s="4">
        <f>1/F$4</f>
        <v>0.20833333333333334</v>
      </c>
      <c r="F637" s="8">
        <v>2</v>
      </c>
      <c r="G637" s="4">
        <v>175.16708801851911</v>
      </c>
      <c r="H637" s="4">
        <f>IF(G637&gt;MAX(I$8:I636),G637,MAX(I$8:I636))</f>
        <v>177.7329300886714</v>
      </c>
      <c r="I637" s="4">
        <f>+H637+E637</f>
        <v>177.94126342200474</v>
      </c>
      <c r="J637" s="4">
        <f>(H637-G637)*O637</f>
        <v>2.5658420701522857</v>
      </c>
      <c r="K637" s="4">
        <f>(I637-H637)*O637</f>
        <v>0.20833333333334281</v>
      </c>
      <c r="L637" t="e">
        <f>_xlfn.RANK.EQ(I637,I$8:I$507,1)</f>
        <v>#N/A</v>
      </c>
      <c r="M637" t="e">
        <f>IF(L637=A637,0,1)</f>
        <v>#N/A</v>
      </c>
      <c r="N637">
        <f>IF(G637&lt;B$2,1,0)</f>
        <v>1</v>
      </c>
      <c r="O637">
        <f>IF(I637&lt;B$2,1,0)</f>
        <v>1</v>
      </c>
      <c r="P637">
        <v>628</v>
      </c>
      <c r="Q637" s="8">
        <f>COUNTIF(I$8:I636,"&lt;"&amp;G637)</f>
        <v>616</v>
      </c>
      <c r="R637" s="8">
        <f>COUNTIF(H$8:H636,"&gt;"&amp;G637)</f>
        <v>12</v>
      </c>
      <c r="S637">
        <v>628</v>
      </c>
    </row>
    <row r="638" spans="1:19" x14ac:dyDescent="0.3">
      <c r="A638">
        <v>49</v>
      </c>
      <c r="B638">
        <v>0.82189397869808034</v>
      </c>
      <c r="C638">
        <v>0.37238685262611776</v>
      </c>
      <c r="D638" s="4">
        <f>-LN(B638)/D$3</f>
        <v>0.2724220443480358</v>
      </c>
      <c r="E638" s="4">
        <f>1/F$4</f>
        <v>0.20833333333333334</v>
      </c>
      <c r="F638" s="8">
        <v>1</v>
      </c>
      <c r="G638" s="4">
        <v>177.49714896680484</v>
      </c>
      <c r="H638" s="4">
        <f>IF(G638&gt;MAX(I$8:I637),G638,MAX(I$8:I637))</f>
        <v>177.94126342200474</v>
      </c>
      <c r="I638" s="4">
        <f>+H638+E638</f>
        <v>178.14959675533808</v>
      </c>
      <c r="J638" s="4">
        <f>(H638-G638)*O638</f>
        <v>0.44411445519989456</v>
      </c>
      <c r="K638" s="4">
        <f>(I638-H638)*O638</f>
        <v>0.20833333333334281</v>
      </c>
      <c r="L638" t="e">
        <f>_xlfn.RANK.EQ(I638,I$8:I$507,1)</f>
        <v>#N/A</v>
      </c>
      <c r="M638" t="e">
        <f>IF(L638=A638,0,1)</f>
        <v>#N/A</v>
      </c>
      <c r="N638">
        <f>IF(G638&lt;B$2,1,0)</f>
        <v>1</v>
      </c>
      <c r="O638">
        <f>IF(I638&lt;B$2,1,0)</f>
        <v>1</v>
      </c>
      <c r="P638">
        <v>644</v>
      </c>
      <c r="Q638" s="8">
        <f>COUNTIF(I$8:I637,"&lt;"&amp;G638)</f>
        <v>627</v>
      </c>
      <c r="R638" s="8">
        <f>COUNTIF(H$8:H637,"&gt;"&amp;G638)</f>
        <v>2</v>
      </c>
      <c r="S638">
        <v>629</v>
      </c>
    </row>
    <row r="639" spans="1:19" x14ac:dyDescent="0.3">
      <c r="A639">
        <v>224</v>
      </c>
      <c r="B639">
        <v>0.95290993987853634</v>
      </c>
      <c r="C639">
        <v>0.11181981872005371</v>
      </c>
      <c r="D639" s="4">
        <f>-LN(B639)/F$3</f>
        <v>2.0097867289555409E-2</v>
      </c>
      <c r="E639" s="4">
        <f>1/F$4</f>
        <v>0.20833333333333334</v>
      </c>
      <c r="F639" s="8">
        <v>2</v>
      </c>
      <c r="G639" s="4">
        <v>175.18718588580867</v>
      </c>
      <c r="H639" s="4">
        <f>IF(G639&gt;MAX(I$8:I638),G639,MAX(I$8:I638))</f>
        <v>178.14959675533808</v>
      </c>
      <c r="I639" s="4">
        <f>+H639+E639</f>
        <v>178.35793008867142</v>
      </c>
      <c r="J639" s="4">
        <f>(H639-G639)*O639</f>
        <v>2.9624108695294069</v>
      </c>
      <c r="K639" s="4">
        <f>(I639-H639)*O639</f>
        <v>0.20833333333334281</v>
      </c>
      <c r="L639" t="e">
        <f>_xlfn.RANK.EQ(I639,I$8:I$507,1)</f>
        <v>#N/A</v>
      </c>
      <c r="M639" t="e">
        <f>IF(L639=A639,0,1)</f>
        <v>#N/A</v>
      </c>
      <c r="N639">
        <f>IF(G639&lt;B$2,1,0)</f>
        <v>1</v>
      </c>
      <c r="O639">
        <f>IF(I639&lt;B$2,1,0)</f>
        <v>1</v>
      </c>
      <c r="P639">
        <v>629</v>
      </c>
      <c r="Q639" s="8">
        <f>COUNTIF(I$8:I638,"&lt;"&amp;G639)</f>
        <v>616</v>
      </c>
      <c r="R639" s="8">
        <f>COUNTIF(H$8:H638,"&gt;"&amp;G639)</f>
        <v>14</v>
      </c>
      <c r="S639">
        <v>629</v>
      </c>
    </row>
    <row r="640" spans="1:19" x14ac:dyDescent="0.3">
      <c r="A640">
        <v>50</v>
      </c>
      <c r="B640">
        <v>0.95284890285958435</v>
      </c>
      <c r="C640">
        <v>0.31449324015015107</v>
      </c>
      <c r="D640" s="4">
        <f>-LN(B640)/D$3</f>
        <v>6.7081856720516572E-2</v>
      </c>
      <c r="E640" s="4">
        <f>1/F$4</f>
        <v>0.20833333333333334</v>
      </c>
      <c r="F640" s="8">
        <v>1</v>
      </c>
      <c r="G640" s="4">
        <v>177.56423082352535</v>
      </c>
      <c r="H640" s="4">
        <f>IF(G640&gt;MAX(I$8:I639),G640,MAX(I$8:I639))</f>
        <v>178.35793008867142</v>
      </c>
      <c r="I640" s="4">
        <f>+H640+E640</f>
        <v>178.56626342200477</v>
      </c>
      <c r="J640" s="4">
        <f>(H640-G640)*O640</f>
        <v>0.79369926514607414</v>
      </c>
      <c r="K640" s="4">
        <f>(I640-H640)*O640</f>
        <v>0.20833333333334281</v>
      </c>
      <c r="L640" t="e">
        <f>_xlfn.RANK.EQ(I640,I$8:I$507,1)</f>
        <v>#N/A</v>
      </c>
      <c r="M640" t="e">
        <f>IF(L640=A640,0,1)</f>
        <v>#N/A</v>
      </c>
      <c r="N640">
        <f>IF(G640&lt;B$2,1,0)</f>
        <v>1</v>
      </c>
      <c r="O640">
        <f>IF(I640&lt;B$2,1,0)</f>
        <v>1</v>
      </c>
      <c r="P640">
        <v>645</v>
      </c>
      <c r="Q640" s="8">
        <f>COUNTIF(I$8:I639,"&lt;"&amp;G640)</f>
        <v>628</v>
      </c>
      <c r="R640" s="8">
        <f>COUNTIF(H$8:H639,"&gt;"&amp;G640)</f>
        <v>3</v>
      </c>
      <c r="S640">
        <v>630</v>
      </c>
    </row>
    <row r="641" spans="1:19" x14ac:dyDescent="0.3">
      <c r="A641">
        <v>666</v>
      </c>
      <c r="B641">
        <v>0.61134678182317581</v>
      </c>
      <c r="C641">
        <v>0.4693746757408368</v>
      </c>
      <c r="D641" s="4">
        <f>-LN(B641)/F$3</f>
        <v>0.20503788185648281</v>
      </c>
      <c r="E641" s="4">
        <f>1/F$4</f>
        <v>0.20833333333333334</v>
      </c>
      <c r="F641" s="8">
        <v>3</v>
      </c>
      <c r="G641" s="4">
        <v>175.26371858439273</v>
      </c>
      <c r="H641" s="4">
        <f>IF(G641&gt;MAX(I$8:I640),G641,MAX(I$8:I640))</f>
        <v>178.56626342200477</v>
      </c>
      <c r="I641" s="4">
        <f>+H641+E641</f>
        <v>178.77459675533811</v>
      </c>
      <c r="J641" s="4">
        <f>(H641-G641)*O641</f>
        <v>3.3025448376120323</v>
      </c>
      <c r="K641" s="4">
        <f>(I641-H641)*O641</f>
        <v>0.20833333333334281</v>
      </c>
      <c r="L641" t="e">
        <f>_xlfn.RANK.EQ(I641,I$8:I$507,1)</f>
        <v>#N/A</v>
      </c>
      <c r="M641" t="e">
        <f>IF(L641=A641,0,1)</f>
        <v>#N/A</v>
      </c>
      <c r="N641">
        <f>IF(G641&lt;B$2,1,0)</f>
        <v>1</v>
      </c>
      <c r="O641">
        <f>IF(I641&lt;B$2,1,0)</f>
        <v>1</v>
      </c>
      <c r="P641">
        <v>630</v>
      </c>
      <c r="Q641" s="8">
        <f>COUNTIF(I$8:I640,"&lt;"&amp;G641)</f>
        <v>617</v>
      </c>
      <c r="R641" s="8">
        <f>COUNTIF(H$8:H640,"&gt;"&amp;G641)</f>
        <v>15</v>
      </c>
      <c r="S641">
        <v>630</v>
      </c>
    </row>
    <row r="642" spans="1:19" x14ac:dyDescent="0.3">
      <c r="A642">
        <v>225</v>
      </c>
      <c r="B642">
        <v>0.40626239814447462</v>
      </c>
      <c r="C642">
        <v>0.44682149723807491</v>
      </c>
      <c r="D642" s="4">
        <f>-LN(B642)/F$3</f>
        <v>0.37531501137266421</v>
      </c>
      <c r="E642" s="4">
        <f>1/F$4</f>
        <v>0.20833333333333334</v>
      </c>
      <c r="F642" s="8">
        <v>2</v>
      </c>
      <c r="G642" s="4">
        <v>175.56250089718134</v>
      </c>
      <c r="H642" s="4">
        <f>IF(G642&gt;MAX(I$8:I641),G642,MAX(I$8:I641))</f>
        <v>178.77459675533811</v>
      </c>
      <c r="I642" s="4">
        <f>+H642+E642</f>
        <v>178.98293008867145</v>
      </c>
      <c r="J642" s="4">
        <f>(H642-G642)*O642</f>
        <v>3.212095858156772</v>
      </c>
      <c r="K642" s="4">
        <f>(I642-H642)*O642</f>
        <v>0.20833333333334281</v>
      </c>
      <c r="L642" t="e">
        <f>_xlfn.RANK.EQ(I642,I$8:I$507,1)</f>
        <v>#N/A</v>
      </c>
      <c r="M642" t="e">
        <f>IF(L642=A642,0,1)</f>
        <v>#N/A</v>
      </c>
      <c r="N642">
        <f>IF(G642&lt;B$2,1,0)</f>
        <v>1</v>
      </c>
      <c r="O642">
        <f>IF(I642&lt;B$2,1,0)</f>
        <v>1</v>
      </c>
      <c r="P642">
        <v>631</v>
      </c>
      <c r="Q642" s="8">
        <f>COUNTIF(I$8:I641,"&lt;"&amp;G642)</f>
        <v>618</v>
      </c>
      <c r="R642" s="8">
        <f>COUNTIF(H$8:H641,"&gt;"&amp;G642)</f>
        <v>15</v>
      </c>
      <c r="S642">
        <v>631</v>
      </c>
    </row>
    <row r="643" spans="1:19" x14ac:dyDescent="0.3">
      <c r="A643">
        <v>667</v>
      </c>
      <c r="B643">
        <v>0.45728934598834192</v>
      </c>
      <c r="C643">
        <v>2.6490066225165563E-2</v>
      </c>
      <c r="D643" s="4">
        <f>-LN(B643)/F$3</f>
        <v>0.32601622759644144</v>
      </c>
      <c r="E643" s="4">
        <f>1/F$4</f>
        <v>0.20833333333333334</v>
      </c>
      <c r="F643" s="8">
        <v>3</v>
      </c>
      <c r="G643" s="4">
        <v>175.58973481198919</v>
      </c>
      <c r="H643" s="4">
        <f>IF(G643&gt;MAX(I$8:I642),G643,MAX(I$8:I642))</f>
        <v>178.98293008867145</v>
      </c>
      <c r="I643" s="4">
        <f>+H643+E643</f>
        <v>179.19126342200479</v>
      </c>
      <c r="J643" s="4">
        <f>(H643-G643)*O643</f>
        <v>3.3931952766822633</v>
      </c>
      <c r="K643" s="4">
        <f>(I643-H643)*O643</f>
        <v>0.20833333333334281</v>
      </c>
      <c r="L643" t="e">
        <f>_xlfn.RANK.EQ(I643,I$8:I$507,1)</f>
        <v>#N/A</v>
      </c>
      <c r="M643" t="e">
        <f>IF(L643=A643,0,1)</f>
        <v>#N/A</v>
      </c>
      <c r="N643">
        <f>IF(G643&lt;B$2,1,0)</f>
        <v>1</v>
      </c>
      <c r="O643">
        <f>IF(I643&lt;B$2,1,0)</f>
        <v>1</v>
      </c>
      <c r="P643">
        <v>632</v>
      </c>
      <c r="Q643" s="8">
        <f>COUNTIF(I$8:I642,"&lt;"&amp;G643)</f>
        <v>618</v>
      </c>
      <c r="R643" s="8">
        <f>COUNTIF(H$8:H642,"&gt;"&amp;G643)</f>
        <v>16</v>
      </c>
      <c r="S643">
        <v>632</v>
      </c>
    </row>
    <row r="644" spans="1:19" x14ac:dyDescent="0.3">
      <c r="A644">
        <v>226</v>
      </c>
      <c r="B644">
        <v>0.23053682058168279</v>
      </c>
      <c r="C644">
        <v>0.12454603717154454</v>
      </c>
      <c r="D644" s="4">
        <f>-LN(B644)/F$3</f>
        <v>0.61139361961790917</v>
      </c>
      <c r="E644" s="4">
        <f>1/F$4</f>
        <v>0.20833333333333334</v>
      </c>
      <c r="F644" s="8">
        <v>2</v>
      </c>
      <c r="G644" s="4">
        <v>176.17389451679924</v>
      </c>
      <c r="H644" s="4">
        <f>IF(G644&gt;MAX(I$8:I643),G644,MAX(I$8:I643))</f>
        <v>179.19126342200479</v>
      </c>
      <c r="I644" s="4">
        <f>+H644+E644</f>
        <v>179.39959675533814</v>
      </c>
      <c r="J644" s="4">
        <f>(H644-G644)*O644</f>
        <v>3.0173689052055579</v>
      </c>
      <c r="K644" s="4">
        <f>(I644-H644)*O644</f>
        <v>0.20833333333334281</v>
      </c>
      <c r="L644" t="e">
        <f>_xlfn.RANK.EQ(I644,I$8:I$507,1)</f>
        <v>#N/A</v>
      </c>
      <c r="M644" t="e">
        <f>IF(L644=A644,0,1)</f>
        <v>#N/A</v>
      </c>
      <c r="N644">
        <f>IF(G644&lt;B$2,1,0)</f>
        <v>1</v>
      </c>
      <c r="O644">
        <f>IF(I644&lt;B$2,1,0)</f>
        <v>1</v>
      </c>
      <c r="P644">
        <v>634</v>
      </c>
      <c r="Q644" s="8">
        <f>COUNTIF(I$8:I643,"&lt;"&amp;G644)</f>
        <v>621</v>
      </c>
      <c r="R644" s="8">
        <f>COUNTIF(H$8:H643,"&gt;"&amp;G644)</f>
        <v>14</v>
      </c>
      <c r="S644">
        <v>634</v>
      </c>
    </row>
    <row r="645" spans="1:19" x14ac:dyDescent="0.3">
      <c r="A645">
        <v>227</v>
      </c>
      <c r="B645">
        <v>0.52815332499160739</v>
      </c>
      <c r="C645">
        <v>0.59559923093356115</v>
      </c>
      <c r="D645" s="4">
        <f>-LN(B645)/F$3</f>
        <v>0.26598693716195826</v>
      </c>
      <c r="E645" s="4">
        <f>1/F$4</f>
        <v>0.20833333333333334</v>
      </c>
      <c r="F645" s="8">
        <v>2</v>
      </c>
      <c r="G645" s="4">
        <v>176.43988145396119</v>
      </c>
      <c r="H645" s="4">
        <f>IF(G645&gt;MAX(I$8:I644),G645,MAX(I$8:I644))</f>
        <v>179.39959675533814</v>
      </c>
      <c r="I645" s="4">
        <f>+H645+E645</f>
        <v>179.60793008867148</v>
      </c>
      <c r="J645" s="4">
        <f>(H645-G645)*O645</f>
        <v>2.9597153013769457</v>
      </c>
      <c r="K645" s="4">
        <f>(I645-H645)*O645</f>
        <v>0.20833333333334281</v>
      </c>
      <c r="L645" t="e">
        <f>_xlfn.RANK.EQ(I645,I$8:I$507,1)</f>
        <v>#N/A</v>
      </c>
      <c r="M645" t="e">
        <f>IF(L645=A645,0,1)</f>
        <v>#N/A</v>
      </c>
      <c r="N645">
        <f>IF(G645&lt;B$2,1,0)</f>
        <v>1</v>
      </c>
      <c r="O645">
        <f>IF(I645&lt;B$2,1,0)</f>
        <v>1</v>
      </c>
      <c r="P645">
        <v>635</v>
      </c>
      <c r="Q645" s="8">
        <f>COUNTIF(I$8:I644,"&lt;"&amp;G645)</f>
        <v>622</v>
      </c>
      <c r="R645" s="8">
        <f>COUNTIF(H$8:H644,"&gt;"&amp;G645)</f>
        <v>14</v>
      </c>
      <c r="S645">
        <v>635</v>
      </c>
    </row>
    <row r="646" spans="1:19" x14ac:dyDescent="0.3">
      <c r="A646">
        <v>228</v>
      </c>
      <c r="B646">
        <v>0.8529007843256935</v>
      </c>
      <c r="C646">
        <v>0.51307718131046476</v>
      </c>
      <c r="D646" s="4">
        <f>-LN(B646)/F$3</f>
        <v>6.6296688357850145E-2</v>
      </c>
      <c r="E646" s="4">
        <f>1/F$4</f>
        <v>0.20833333333333334</v>
      </c>
      <c r="F646" s="8">
        <v>2</v>
      </c>
      <c r="G646" s="4">
        <v>176.50617814231904</v>
      </c>
      <c r="H646" s="4">
        <f>IF(G646&gt;MAX(I$8:I645),G646,MAX(I$8:I645))</f>
        <v>179.60793008867148</v>
      </c>
      <c r="I646" s="4">
        <f>+H646+E646</f>
        <v>179.81626342200482</v>
      </c>
      <c r="J646" s="4">
        <f>(H646-G646)*O646</f>
        <v>3.1017519463524366</v>
      </c>
      <c r="K646" s="4">
        <f>(I646-H646)*O646</f>
        <v>0.20833333333334281</v>
      </c>
      <c r="L646" t="e">
        <f>_xlfn.RANK.EQ(I646,I$8:I$507,1)</f>
        <v>#N/A</v>
      </c>
      <c r="M646" t="e">
        <f>IF(L646=A646,0,1)</f>
        <v>#N/A</v>
      </c>
      <c r="N646">
        <f>IF(G646&lt;B$2,1,0)</f>
        <v>1</v>
      </c>
      <c r="O646">
        <f>IF(I646&lt;B$2,1,0)</f>
        <v>1</v>
      </c>
      <c r="P646">
        <v>636</v>
      </c>
      <c r="Q646" s="8">
        <f>COUNTIF(I$8:I645,"&lt;"&amp;G646)</f>
        <v>623</v>
      </c>
      <c r="R646" s="8">
        <f>COUNTIF(H$8:H645,"&gt;"&amp;G646)</f>
        <v>14</v>
      </c>
      <c r="S646">
        <v>636</v>
      </c>
    </row>
    <row r="647" spans="1:19" x14ac:dyDescent="0.3">
      <c r="A647">
        <v>668</v>
      </c>
      <c r="B647">
        <v>8.1209753715628524E-2</v>
      </c>
      <c r="C647">
        <v>0.57020783104953154</v>
      </c>
      <c r="D647" s="4">
        <f>-LN(B647)/F$3</f>
        <v>1.0461332997407062</v>
      </c>
      <c r="E647" s="4">
        <f>1/F$4</f>
        <v>0.20833333333333334</v>
      </c>
      <c r="F647" s="8">
        <v>3</v>
      </c>
      <c r="G647" s="4">
        <v>176.63586811172991</v>
      </c>
      <c r="H647" s="4">
        <f>IF(G647&gt;MAX(I$8:I646),G647,MAX(I$8:I646))</f>
        <v>179.81626342200482</v>
      </c>
      <c r="I647" s="4">
        <f>+H647+E647</f>
        <v>180.02459675533817</v>
      </c>
      <c r="J647" s="4">
        <f>(H647-G647)*O647</f>
        <v>3.1803953102749176</v>
      </c>
      <c r="K647" s="4">
        <f>(I647-H647)*O647</f>
        <v>0.20833333333334281</v>
      </c>
      <c r="L647" t="e">
        <f>_xlfn.RANK.EQ(I647,I$8:I$507,1)</f>
        <v>#N/A</v>
      </c>
      <c r="M647" t="e">
        <f>IF(L647=A647,0,1)</f>
        <v>#N/A</v>
      </c>
      <c r="N647">
        <f>IF(G647&lt;B$2,1,0)</f>
        <v>1</v>
      </c>
      <c r="O647">
        <f>IF(I647&lt;B$2,1,0)</f>
        <v>1</v>
      </c>
      <c r="P647">
        <v>637</v>
      </c>
      <c r="Q647" s="8">
        <f>COUNTIF(I$8:I646,"&lt;"&amp;G647)</f>
        <v>623</v>
      </c>
      <c r="R647" s="8">
        <f>COUNTIF(H$8:H646,"&gt;"&amp;G647)</f>
        <v>15</v>
      </c>
      <c r="S647">
        <v>637</v>
      </c>
    </row>
    <row r="648" spans="1:19" x14ac:dyDescent="0.3">
      <c r="A648">
        <v>669</v>
      </c>
      <c r="B648">
        <v>0.7159642323068941</v>
      </c>
      <c r="C648">
        <v>0.27958006530961027</v>
      </c>
      <c r="D648" s="4">
        <f>-LN(B648)/F$3</f>
        <v>0.13921877839496563</v>
      </c>
      <c r="E648" s="4">
        <f>1/F$4</f>
        <v>0.20833333333333334</v>
      </c>
      <c r="F648" s="8">
        <v>3</v>
      </c>
      <c r="G648" s="4">
        <v>176.77508689012487</v>
      </c>
      <c r="H648" s="4">
        <f>IF(G648&gt;MAX(I$8:I647),G648,MAX(I$8:I647))</f>
        <v>180.02459675533817</v>
      </c>
      <c r="I648" s="4">
        <f>+H648+E648</f>
        <v>180.23293008867151</v>
      </c>
      <c r="J648" s="4">
        <f>(H648-G648)*O648</f>
        <v>3.2495098652132981</v>
      </c>
      <c r="K648" s="4">
        <f>(I648-H648)*O648</f>
        <v>0.20833333333334281</v>
      </c>
      <c r="L648" t="e">
        <f>_xlfn.RANK.EQ(I648,I$8:I$507,1)</f>
        <v>#N/A</v>
      </c>
      <c r="M648" t="e">
        <f>IF(L648=A648,0,1)</f>
        <v>#N/A</v>
      </c>
      <c r="N648">
        <f>IF(G648&lt;B$2,1,0)</f>
        <v>1</v>
      </c>
      <c r="O648">
        <f>IF(I648&lt;B$2,1,0)</f>
        <v>1</v>
      </c>
      <c r="P648">
        <v>638</v>
      </c>
      <c r="Q648" s="8">
        <f>COUNTIF(I$8:I647,"&lt;"&amp;G648)</f>
        <v>624</v>
      </c>
      <c r="R648" s="8">
        <f>COUNTIF(H$8:H647,"&gt;"&amp;G648)</f>
        <v>15</v>
      </c>
      <c r="S648">
        <v>638</v>
      </c>
    </row>
    <row r="649" spans="1:19" x14ac:dyDescent="0.3">
      <c r="A649">
        <v>670</v>
      </c>
      <c r="B649">
        <v>0.81698049867244482</v>
      </c>
      <c r="C649">
        <v>0.67268898586993009</v>
      </c>
      <c r="D649" s="4">
        <f>-LN(B649)/F$3</f>
        <v>8.4225022433744051E-2</v>
      </c>
      <c r="E649" s="4">
        <f>1/F$4</f>
        <v>0.20833333333333334</v>
      </c>
      <c r="F649" s="8">
        <v>3</v>
      </c>
      <c r="G649" s="4">
        <v>176.85931191255861</v>
      </c>
      <c r="H649" s="4">
        <f>IF(G649&gt;MAX(I$8:I648),G649,MAX(I$8:I648))</f>
        <v>180.23293008867151</v>
      </c>
      <c r="I649" s="4">
        <f>+H649+E649</f>
        <v>180.44126342200485</v>
      </c>
      <c r="J649" s="4">
        <f>(H649-G649)*O649</f>
        <v>3.3736181761128989</v>
      </c>
      <c r="K649" s="4">
        <f>(I649-H649)*O649</f>
        <v>0.20833333333334281</v>
      </c>
      <c r="L649" t="e">
        <f>_xlfn.RANK.EQ(I649,I$8:I$507,1)</f>
        <v>#N/A</v>
      </c>
      <c r="M649" t="e">
        <f>IF(L649=A649,0,1)</f>
        <v>#N/A</v>
      </c>
      <c r="N649">
        <f>IF(G649&lt;B$2,1,0)</f>
        <v>1</v>
      </c>
      <c r="O649">
        <f>IF(I649&lt;B$2,1,0)</f>
        <v>1</v>
      </c>
      <c r="P649">
        <v>639</v>
      </c>
      <c r="Q649" s="8">
        <f>COUNTIF(I$8:I648,"&lt;"&amp;G649)</f>
        <v>624</v>
      </c>
      <c r="R649" s="8">
        <f>COUNTIF(H$8:H648,"&gt;"&amp;G649)</f>
        <v>16</v>
      </c>
      <c r="S649">
        <v>639</v>
      </c>
    </row>
    <row r="650" spans="1:19" x14ac:dyDescent="0.3">
      <c r="A650">
        <v>671</v>
      </c>
      <c r="B650">
        <v>0.42359691152684104</v>
      </c>
      <c r="C650">
        <v>0.80220954008606216</v>
      </c>
      <c r="D650" s="4">
        <f>-LN(B650)/F$3</f>
        <v>0.35790539845607849</v>
      </c>
      <c r="E650" s="4">
        <f>1/F$4</f>
        <v>0.20833333333333334</v>
      </c>
      <c r="F650" s="8">
        <v>3</v>
      </c>
      <c r="G650" s="4">
        <v>177.21721731101468</v>
      </c>
      <c r="H650" s="4">
        <f>IF(G650&gt;MAX(I$8:I649),G650,MAX(I$8:I649))</f>
        <v>180.44126342200485</v>
      </c>
      <c r="I650" s="4">
        <f>+H650+E650</f>
        <v>180.64959675533819</v>
      </c>
      <c r="J650" s="4">
        <f>(H650-G650)*O650</f>
        <v>3.224046110990173</v>
      </c>
      <c r="K650" s="4">
        <f>(I650-H650)*O650</f>
        <v>0.20833333333334281</v>
      </c>
      <c r="L650" t="e">
        <f>_xlfn.RANK.EQ(I650,I$8:I$507,1)</f>
        <v>#N/A</v>
      </c>
      <c r="M650" t="e">
        <f>IF(L650=A650,0,1)</f>
        <v>#N/A</v>
      </c>
      <c r="N650">
        <f>IF(G650&lt;B$2,1,0)</f>
        <v>1</v>
      </c>
      <c r="O650">
        <f>IF(I650&lt;B$2,1,0)</f>
        <v>1</v>
      </c>
      <c r="P650">
        <v>640</v>
      </c>
      <c r="Q650" s="8">
        <f>COUNTIF(I$8:I649,"&lt;"&amp;G650)</f>
        <v>626</v>
      </c>
      <c r="R650" s="8">
        <f>COUNTIF(H$8:H649,"&gt;"&amp;G650)</f>
        <v>15</v>
      </c>
      <c r="S650">
        <v>640</v>
      </c>
    </row>
    <row r="651" spans="1:19" x14ac:dyDescent="0.3">
      <c r="A651">
        <v>229</v>
      </c>
      <c r="B651">
        <v>0.13959166234321116</v>
      </c>
      <c r="C651">
        <v>0.73900570696127199</v>
      </c>
      <c r="D651" s="4">
        <f>-LN(B651)/F$3</f>
        <v>0.82043075657194064</v>
      </c>
      <c r="E651" s="4">
        <f>1/F$4</f>
        <v>0.20833333333333334</v>
      </c>
      <c r="F651" s="8">
        <v>2</v>
      </c>
      <c r="G651" s="4">
        <v>177.32660889889098</v>
      </c>
      <c r="H651" s="4">
        <f>IF(G651&gt;MAX(I$8:I650),G651,MAX(I$8:I650))</f>
        <v>180.64959675533819</v>
      </c>
      <c r="I651" s="4">
        <f>+H651+E651</f>
        <v>180.85793008867154</v>
      </c>
      <c r="J651" s="4">
        <f>(H651-G651)*O651</f>
        <v>3.3229878564472131</v>
      </c>
      <c r="K651" s="4">
        <f>(I651-H651)*O651</f>
        <v>0.20833333333334281</v>
      </c>
      <c r="L651" t="e">
        <f>_xlfn.RANK.EQ(I651,I$8:I$507,1)</f>
        <v>#N/A</v>
      </c>
      <c r="M651" t="e">
        <f>IF(L651=A651,0,1)</f>
        <v>#N/A</v>
      </c>
      <c r="N651">
        <f>IF(G651&lt;B$2,1,0)</f>
        <v>1</v>
      </c>
      <c r="O651">
        <f>IF(I651&lt;B$2,1,0)</f>
        <v>1</v>
      </c>
      <c r="P651">
        <v>642</v>
      </c>
      <c r="Q651" s="8">
        <f>COUNTIF(I$8:I650,"&lt;"&amp;G651)</f>
        <v>627</v>
      </c>
      <c r="R651" s="8">
        <f>COUNTIF(H$8:H650,"&gt;"&amp;G651)</f>
        <v>15</v>
      </c>
      <c r="S651">
        <v>642</v>
      </c>
    </row>
    <row r="652" spans="1:19" x14ac:dyDescent="0.3">
      <c r="A652">
        <v>672</v>
      </c>
      <c r="B652">
        <v>0.59883419293801687</v>
      </c>
      <c r="C652">
        <v>0.369457075716422</v>
      </c>
      <c r="D652" s="4">
        <f>-LN(B652)/F$3</f>
        <v>0.21365438568001993</v>
      </c>
      <c r="E652" s="4">
        <f>1/F$4</f>
        <v>0.20833333333333334</v>
      </c>
      <c r="F652" s="8">
        <v>3</v>
      </c>
      <c r="G652" s="4">
        <v>177.43087169669471</v>
      </c>
      <c r="H652" s="4">
        <f>IF(G652&gt;MAX(I$8:I651),G652,MAX(I$8:I651))</f>
        <v>180.85793008867154</v>
      </c>
      <c r="I652" s="4">
        <f>+H652+E652</f>
        <v>181.06626342200488</v>
      </c>
      <c r="J652" s="4">
        <f>(H652-G652)*O652</f>
        <v>3.4270583919768285</v>
      </c>
      <c r="K652" s="4">
        <f>(I652-H652)*O652</f>
        <v>0.20833333333334281</v>
      </c>
      <c r="L652" t="e">
        <f>_xlfn.RANK.EQ(I652,I$8:I$507,1)</f>
        <v>#N/A</v>
      </c>
      <c r="M652" t="e">
        <f>IF(L652=A652,0,1)</f>
        <v>#N/A</v>
      </c>
      <c r="N652">
        <f>IF(G652&lt;B$2,1,0)</f>
        <v>1</v>
      </c>
      <c r="O652">
        <f>IF(I652&lt;B$2,1,0)</f>
        <v>1</v>
      </c>
      <c r="P652">
        <v>643</v>
      </c>
      <c r="Q652" s="8">
        <f>COUNTIF(I$8:I651,"&lt;"&amp;G652)</f>
        <v>627</v>
      </c>
      <c r="R652" s="8">
        <f>COUNTIF(H$8:H651,"&gt;"&amp;G652)</f>
        <v>16</v>
      </c>
      <c r="S652">
        <v>643</v>
      </c>
    </row>
    <row r="653" spans="1:19" x14ac:dyDescent="0.3">
      <c r="A653">
        <v>673</v>
      </c>
      <c r="B653">
        <v>0.41526535843989382</v>
      </c>
      <c r="C653">
        <v>0.65321817682424388</v>
      </c>
      <c r="D653" s="4">
        <f>-LN(B653)/F$3</f>
        <v>0.36618231048521893</v>
      </c>
      <c r="E653" s="4">
        <f>1/F$4</f>
        <v>0.20833333333333334</v>
      </c>
      <c r="F653" s="8">
        <v>3</v>
      </c>
      <c r="G653" s="4">
        <v>177.79705400717992</v>
      </c>
      <c r="H653" s="4">
        <f>IF(G653&gt;MAX(I$8:I652),G653,MAX(I$8:I652))</f>
        <v>181.06626342200488</v>
      </c>
      <c r="I653" s="4">
        <f>+H653+E653</f>
        <v>181.27459675533822</v>
      </c>
      <c r="J653" s="4">
        <f>(H653-G653)*O653</f>
        <v>3.2692094148249566</v>
      </c>
      <c r="K653" s="4">
        <f>(I653-H653)*O653</f>
        <v>0.20833333333334281</v>
      </c>
      <c r="L653" t="e">
        <f>_xlfn.RANK.EQ(I653,I$8:I$507,1)</f>
        <v>#N/A</v>
      </c>
      <c r="M653" t="e">
        <f>IF(L653=A653,0,1)</f>
        <v>#N/A</v>
      </c>
      <c r="N653">
        <f>IF(G653&lt;B$2,1,0)</f>
        <v>1</v>
      </c>
      <c r="O653">
        <f>IF(I653&lt;B$2,1,0)</f>
        <v>1</v>
      </c>
      <c r="P653">
        <v>646</v>
      </c>
      <c r="Q653" s="8">
        <f>COUNTIF(I$8:I652,"&lt;"&amp;G653)</f>
        <v>629</v>
      </c>
      <c r="R653" s="8">
        <f>COUNTIF(H$8:H652,"&gt;"&amp;G653)</f>
        <v>15</v>
      </c>
      <c r="S653">
        <v>646</v>
      </c>
    </row>
    <row r="654" spans="1:19" x14ac:dyDescent="0.3">
      <c r="A654">
        <v>230</v>
      </c>
      <c r="B654">
        <v>0.25589770195623646</v>
      </c>
      <c r="C654">
        <v>0.71544541764580216</v>
      </c>
      <c r="D654" s="4">
        <f>-LN(B654)/F$3</f>
        <v>0.56790729837419773</v>
      </c>
      <c r="E654" s="4">
        <f>1/F$4</f>
        <v>0.20833333333333334</v>
      </c>
      <c r="F654" s="8">
        <v>2</v>
      </c>
      <c r="G654" s="4">
        <v>177.89451619726518</v>
      </c>
      <c r="H654" s="4">
        <f>IF(G654&gt;MAX(I$8:I653),G654,MAX(I$8:I653))</f>
        <v>181.27459675533822</v>
      </c>
      <c r="I654" s="4">
        <f>+H654+E654</f>
        <v>181.48293008867157</v>
      </c>
      <c r="J654" s="4">
        <f>(H654-G654)*O654</f>
        <v>3.3800805580730469</v>
      </c>
      <c r="K654" s="4">
        <f>(I654-H654)*O654</f>
        <v>0.20833333333334281</v>
      </c>
      <c r="L654" t="e">
        <f>_xlfn.RANK.EQ(I654,I$8:I$507,1)</f>
        <v>#N/A</v>
      </c>
      <c r="M654" t="e">
        <f>IF(L654=A654,0,1)</f>
        <v>#N/A</v>
      </c>
      <c r="N654">
        <f>IF(G654&lt;B$2,1,0)</f>
        <v>1</v>
      </c>
      <c r="O654">
        <f>IF(I654&lt;B$2,1,0)</f>
        <v>1</v>
      </c>
      <c r="P654">
        <v>647</v>
      </c>
      <c r="Q654" s="8">
        <f>COUNTIF(I$8:I653,"&lt;"&amp;G654)</f>
        <v>629</v>
      </c>
      <c r="R654" s="8">
        <f>COUNTIF(H$8:H653,"&gt;"&amp;G654)</f>
        <v>16</v>
      </c>
      <c r="S654">
        <v>647</v>
      </c>
    </row>
    <row r="655" spans="1:19" x14ac:dyDescent="0.3">
      <c r="A655">
        <v>674</v>
      </c>
      <c r="B655">
        <v>0.456678975798822</v>
      </c>
      <c r="C655">
        <v>0.7864925077059236</v>
      </c>
      <c r="D655" s="4">
        <f>-LN(B655)/F$3</f>
        <v>0.32657274786972801</v>
      </c>
      <c r="E655" s="4">
        <f>1/F$4</f>
        <v>0.20833333333333334</v>
      </c>
      <c r="F655" s="8">
        <v>3</v>
      </c>
      <c r="G655" s="4">
        <v>178.12362675504966</v>
      </c>
      <c r="H655" s="4">
        <f>IF(G655&gt;MAX(I$8:I654),G655,MAX(I$8:I654))</f>
        <v>181.48293008867157</v>
      </c>
      <c r="I655" s="4">
        <f>+H655+E655</f>
        <v>181.69126342200491</v>
      </c>
      <c r="J655" s="4">
        <f>(H655-G655)*O655</f>
        <v>3.3593033336219094</v>
      </c>
      <c r="K655" s="4">
        <f>(I655-H655)*O655</f>
        <v>0.20833333333334281</v>
      </c>
      <c r="L655" t="e">
        <f>_xlfn.RANK.EQ(I655,I$8:I$507,1)</f>
        <v>#N/A</v>
      </c>
      <c r="M655" t="e">
        <f>IF(L655=A655,0,1)</f>
        <v>#N/A</v>
      </c>
      <c r="N655">
        <f>IF(G655&lt;B$2,1,0)</f>
        <v>1</v>
      </c>
      <c r="O655">
        <f>IF(I655&lt;B$2,1,0)</f>
        <v>1</v>
      </c>
      <c r="P655">
        <v>648</v>
      </c>
      <c r="Q655" s="8">
        <f>COUNTIF(I$8:I654,"&lt;"&amp;G655)</f>
        <v>630</v>
      </c>
      <c r="R655" s="8">
        <f>COUNTIF(H$8:H654,"&gt;"&amp;G655)</f>
        <v>16</v>
      </c>
      <c r="S655">
        <v>648</v>
      </c>
    </row>
    <row r="656" spans="1:19" x14ac:dyDescent="0.3">
      <c r="A656">
        <v>675</v>
      </c>
      <c r="B656">
        <v>0.80904568620868555</v>
      </c>
      <c r="C656">
        <v>0.11017181920834987</v>
      </c>
      <c r="D656" s="4">
        <f>-LN(B656)/F$3</f>
        <v>8.8291621280130281E-2</v>
      </c>
      <c r="E656" s="4">
        <f>1/F$4</f>
        <v>0.20833333333333334</v>
      </c>
      <c r="F656" s="8">
        <v>3</v>
      </c>
      <c r="G656" s="4">
        <v>178.21191837632978</v>
      </c>
      <c r="H656" s="4">
        <f>IF(G656&gt;MAX(I$8:I655),G656,MAX(I$8:I655))</f>
        <v>181.69126342200491</v>
      </c>
      <c r="I656" s="4">
        <f>+H656+E656</f>
        <v>181.89959675533825</v>
      </c>
      <c r="J656" s="4">
        <f>(H656-G656)*O656</f>
        <v>3.4793450456751316</v>
      </c>
      <c r="K656" s="4">
        <f>(I656-H656)*O656</f>
        <v>0.20833333333334281</v>
      </c>
      <c r="L656" t="e">
        <f>_xlfn.RANK.EQ(I656,I$8:I$507,1)</f>
        <v>#N/A</v>
      </c>
      <c r="M656" t="e">
        <f>IF(L656=A656,0,1)</f>
        <v>#N/A</v>
      </c>
      <c r="N656">
        <f>IF(G656&lt;B$2,1,0)</f>
        <v>1</v>
      </c>
      <c r="O656">
        <f>IF(I656&lt;B$2,1,0)</f>
        <v>1</v>
      </c>
      <c r="P656">
        <v>649</v>
      </c>
      <c r="Q656" s="8">
        <f>COUNTIF(I$8:I655,"&lt;"&amp;G656)</f>
        <v>631</v>
      </c>
      <c r="R656" s="8">
        <f>COUNTIF(H$8:H655,"&gt;"&amp;G656)</f>
        <v>16</v>
      </c>
      <c r="S656">
        <v>649</v>
      </c>
    </row>
    <row r="657" spans="1:19" x14ac:dyDescent="0.3">
      <c r="A657">
        <v>676</v>
      </c>
      <c r="B657">
        <v>0.97601245155186622</v>
      </c>
      <c r="C657">
        <v>0.43662831507309185</v>
      </c>
      <c r="D657" s="4">
        <f>-LN(B657)/F$3</f>
        <v>1.0116639547023316E-2</v>
      </c>
      <c r="E657" s="4">
        <f>1/F$4</f>
        <v>0.20833333333333334</v>
      </c>
      <c r="F657" s="8">
        <v>3</v>
      </c>
      <c r="G657" s="4">
        <v>178.2220350158768</v>
      </c>
      <c r="H657" s="4">
        <f>IF(G657&gt;MAX(I$8:I656),G657,MAX(I$8:I656))</f>
        <v>181.89959675533825</v>
      </c>
      <c r="I657" s="4">
        <f>+H657+E657</f>
        <v>182.10793008867159</v>
      </c>
      <c r="J657" s="4">
        <f>(H657-G657)*O657</f>
        <v>3.6775617394614528</v>
      </c>
      <c r="K657" s="4">
        <f>(I657-H657)*O657</f>
        <v>0.20833333333334281</v>
      </c>
      <c r="L657" t="e">
        <f>_xlfn.RANK.EQ(I657,I$8:I$507,1)</f>
        <v>#N/A</v>
      </c>
      <c r="M657" t="e">
        <f>IF(L657=A657,0,1)</f>
        <v>#N/A</v>
      </c>
      <c r="N657">
        <f>IF(G657&lt;B$2,1,0)</f>
        <v>1</v>
      </c>
      <c r="O657">
        <f>IF(I657&lt;B$2,1,0)</f>
        <v>1</v>
      </c>
      <c r="P657">
        <v>650</v>
      </c>
      <c r="Q657" s="8">
        <f>COUNTIF(I$8:I656,"&lt;"&amp;G657)</f>
        <v>631</v>
      </c>
      <c r="R657" s="8">
        <f>COUNTIF(H$8:H656,"&gt;"&amp;G657)</f>
        <v>17</v>
      </c>
      <c r="S657">
        <v>650</v>
      </c>
    </row>
    <row r="658" spans="1:19" x14ac:dyDescent="0.3">
      <c r="A658">
        <v>231</v>
      </c>
      <c r="B658">
        <v>0.19977416302987763</v>
      </c>
      <c r="C658">
        <v>0.55552842799157687</v>
      </c>
      <c r="D658" s="4">
        <f>-LN(B658)/F$3</f>
        <v>0.67106988970594084</v>
      </c>
      <c r="E658" s="4">
        <f>1/F$4</f>
        <v>0.20833333333333334</v>
      </c>
      <c r="F658" s="8">
        <v>2</v>
      </c>
      <c r="G658" s="4">
        <v>178.56558608697111</v>
      </c>
      <c r="H658" s="4">
        <f>IF(G658&gt;MAX(I$8:I657),G658,MAX(I$8:I657))</f>
        <v>182.10793008867159</v>
      </c>
      <c r="I658" s="4">
        <f>+H658+E658</f>
        <v>182.31626342200494</v>
      </c>
      <c r="J658" s="4">
        <f>(H658-G658)*O658</f>
        <v>3.542344001700485</v>
      </c>
      <c r="K658" s="4">
        <f>(I658-H658)*O658</f>
        <v>0.20833333333334281</v>
      </c>
      <c r="L658" t="e">
        <f>_xlfn.RANK.EQ(I658,I$8:I$507,1)</f>
        <v>#N/A</v>
      </c>
      <c r="M658" t="e">
        <f>IF(L658=A658,0,1)</f>
        <v>#N/A</v>
      </c>
      <c r="N658">
        <f>IF(G658&lt;B$2,1,0)</f>
        <v>1</v>
      </c>
      <c r="O658">
        <f>IF(I658&lt;B$2,1,0)</f>
        <v>1</v>
      </c>
      <c r="P658">
        <v>651</v>
      </c>
      <c r="Q658" s="8">
        <f>COUNTIF(I$8:I657,"&lt;"&amp;G658)</f>
        <v>632</v>
      </c>
      <c r="R658" s="8">
        <f>COUNTIF(H$8:H657,"&gt;"&amp;G658)</f>
        <v>17</v>
      </c>
      <c r="S658">
        <v>651</v>
      </c>
    </row>
    <row r="659" spans="1:19" x14ac:dyDescent="0.3">
      <c r="A659">
        <v>677</v>
      </c>
      <c r="B659">
        <v>0.34165471358378857</v>
      </c>
      <c r="C659">
        <v>0.65999328592791529</v>
      </c>
      <c r="D659" s="4">
        <f>-LN(B659)/F$3</f>
        <v>0.44748110888438691</v>
      </c>
      <c r="E659" s="4">
        <f>1/F$4</f>
        <v>0.20833333333333334</v>
      </c>
      <c r="F659" s="8">
        <v>3</v>
      </c>
      <c r="G659" s="4">
        <v>178.66951612476117</v>
      </c>
      <c r="H659" s="4">
        <f>IF(G659&gt;MAX(I$8:I658),G659,MAX(I$8:I658))</f>
        <v>182.31626342200494</v>
      </c>
      <c r="I659" s="4">
        <f>+H659+E659</f>
        <v>182.52459675533828</v>
      </c>
      <c r="J659" s="4">
        <f>(H659-G659)*O659</f>
        <v>3.6467472972437633</v>
      </c>
      <c r="K659" s="4">
        <f>(I659-H659)*O659</f>
        <v>0.20833333333334281</v>
      </c>
      <c r="L659" t="e">
        <f>_xlfn.RANK.EQ(I659,I$8:I$507,1)</f>
        <v>#N/A</v>
      </c>
      <c r="M659" t="e">
        <f>IF(L659=A659,0,1)</f>
        <v>#N/A</v>
      </c>
      <c r="N659">
        <f>IF(G659&lt;B$2,1,0)</f>
        <v>1</v>
      </c>
      <c r="O659">
        <f>IF(I659&lt;B$2,1,0)</f>
        <v>1</v>
      </c>
      <c r="P659">
        <v>652</v>
      </c>
      <c r="Q659" s="8">
        <f>COUNTIF(I$8:I658,"&lt;"&amp;G659)</f>
        <v>633</v>
      </c>
      <c r="R659" s="8">
        <f>COUNTIF(H$8:H658,"&gt;"&amp;G659)</f>
        <v>17</v>
      </c>
      <c r="S659">
        <v>652</v>
      </c>
    </row>
    <row r="660" spans="1:19" x14ac:dyDescent="0.3">
      <c r="A660">
        <v>678</v>
      </c>
      <c r="B660">
        <v>0.52934354686117135</v>
      </c>
      <c r="C660">
        <v>0.59630115665150918</v>
      </c>
      <c r="D660" s="4">
        <f>-LN(B660)/F$3</f>
        <v>0.26504901289647242</v>
      </c>
      <c r="E660" s="4">
        <f>1/F$4</f>
        <v>0.20833333333333334</v>
      </c>
      <c r="F660" s="8">
        <v>3</v>
      </c>
      <c r="G660" s="4">
        <v>178.93456513765764</v>
      </c>
      <c r="H660" s="4">
        <f>IF(G660&gt;MAX(I$8:I659),G660,MAX(I$8:I659))</f>
        <v>182.52459675533828</v>
      </c>
      <c r="I660" s="4">
        <f>+H660+E660</f>
        <v>182.73293008867162</v>
      </c>
      <c r="J660" s="4">
        <f>(H660-G660)*O660</f>
        <v>3.5900316176806371</v>
      </c>
      <c r="K660" s="4">
        <f>(I660-H660)*O660</f>
        <v>0.20833333333334281</v>
      </c>
      <c r="L660" t="e">
        <f>_xlfn.RANK.EQ(I660,I$8:I$507,1)</f>
        <v>#N/A</v>
      </c>
      <c r="M660" t="e">
        <f>IF(L660=A660,0,1)</f>
        <v>#N/A</v>
      </c>
      <c r="N660">
        <f>IF(G660&lt;B$2,1,0)</f>
        <v>1</v>
      </c>
      <c r="O660">
        <f>IF(I660&lt;B$2,1,0)</f>
        <v>1</v>
      </c>
      <c r="P660">
        <v>653</v>
      </c>
      <c r="Q660" s="8">
        <f>COUNTIF(I$8:I659,"&lt;"&amp;G660)</f>
        <v>634</v>
      </c>
      <c r="R660" s="8">
        <f>COUNTIF(H$8:H659,"&gt;"&amp;G660)</f>
        <v>17</v>
      </c>
      <c r="S660">
        <v>653</v>
      </c>
    </row>
    <row r="661" spans="1:19" x14ac:dyDescent="0.3">
      <c r="A661">
        <v>679</v>
      </c>
      <c r="B661">
        <v>0.95947141941587577</v>
      </c>
      <c r="C661">
        <v>0.82503738517410807</v>
      </c>
      <c r="D661" s="4">
        <f>-LN(B661)/F$3</f>
        <v>1.7238646222440916E-2</v>
      </c>
      <c r="E661" s="4">
        <f>1/F$4</f>
        <v>0.20833333333333334</v>
      </c>
      <c r="F661" s="8">
        <v>3</v>
      </c>
      <c r="G661" s="4">
        <v>178.95180378388008</v>
      </c>
      <c r="H661" s="4">
        <f>IF(G661&gt;MAX(I$8:I660),G661,MAX(I$8:I660))</f>
        <v>182.73293008867162</v>
      </c>
      <c r="I661" s="4">
        <f>+H661+E661</f>
        <v>182.94126342200497</v>
      </c>
      <c r="J661" s="4">
        <f>(H661-G661)*O661</f>
        <v>3.7811263047915418</v>
      </c>
      <c r="K661" s="4">
        <f>(I661-H661)*O661</f>
        <v>0.20833333333334281</v>
      </c>
      <c r="L661" t="e">
        <f>_xlfn.RANK.EQ(I661,I$8:I$507,1)</f>
        <v>#N/A</v>
      </c>
      <c r="M661" t="e">
        <f>IF(L661=A661,0,1)</f>
        <v>#N/A</v>
      </c>
      <c r="N661">
        <f>IF(G661&lt;B$2,1,0)</f>
        <v>1</v>
      </c>
      <c r="O661">
        <f>IF(I661&lt;B$2,1,0)</f>
        <v>1</v>
      </c>
      <c r="P661">
        <v>654</v>
      </c>
      <c r="Q661" s="8">
        <f>COUNTIF(I$8:I660,"&lt;"&amp;G661)</f>
        <v>634</v>
      </c>
      <c r="R661" s="8">
        <f>COUNTIF(H$8:H660,"&gt;"&amp;G661)</f>
        <v>18</v>
      </c>
      <c r="S661">
        <v>654</v>
      </c>
    </row>
    <row r="662" spans="1:19" x14ac:dyDescent="0.3">
      <c r="A662">
        <v>232</v>
      </c>
      <c r="B662">
        <v>0.32322153386028624</v>
      </c>
      <c r="C662">
        <v>3.109836115604114E-2</v>
      </c>
      <c r="D662" s="4">
        <f>-LN(B662)/F$3</f>
        <v>0.47059055312988118</v>
      </c>
      <c r="E662" s="4">
        <f>1/F$4</f>
        <v>0.20833333333333334</v>
      </c>
      <c r="F662" s="8">
        <v>2</v>
      </c>
      <c r="G662" s="4">
        <v>179.03617664010099</v>
      </c>
      <c r="H662" s="4">
        <f>IF(G662&gt;MAX(I$8:I661),G662,MAX(I$8:I661))</f>
        <v>182.94126342200497</v>
      </c>
      <c r="I662" s="4">
        <f>+H662+E662</f>
        <v>183.14959675533831</v>
      </c>
      <c r="J662" s="4">
        <f>(H662-G662)*O662</f>
        <v>3.9050867819039752</v>
      </c>
      <c r="K662" s="4">
        <f>(I662-H662)*O662</f>
        <v>0.20833333333334281</v>
      </c>
      <c r="L662" t="e">
        <f>_xlfn.RANK.EQ(I662,I$8:I$507,1)</f>
        <v>#N/A</v>
      </c>
      <c r="M662" t="e">
        <f>IF(L662=A662,0,1)</f>
        <v>#N/A</v>
      </c>
      <c r="N662">
        <f>IF(G662&lt;B$2,1,0)</f>
        <v>1</v>
      </c>
      <c r="O662">
        <f>IF(I662&lt;B$2,1,0)</f>
        <v>1</v>
      </c>
      <c r="P662">
        <v>655</v>
      </c>
      <c r="Q662" s="8">
        <f>COUNTIF(I$8:I661,"&lt;"&amp;G662)</f>
        <v>635</v>
      </c>
      <c r="R662" s="8">
        <f>COUNTIF(H$8:H661,"&gt;"&amp;G662)</f>
        <v>18</v>
      </c>
      <c r="S662">
        <v>655</v>
      </c>
    </row>
    <row r="663" spans="1:19" x14ac:dyDescent="0.3">
      <c r="A663">
        <v>680</v>
      </c>
      <c r="B663">
        <v>0.64818262276070437</v>
      </c>
      <c r="C663">
        <v>0.95516830957976018</v>
      </c>
      <c r="D663" s="4">
        <f>-LN(B663)/F$3</f>
        <v>0.18065949878630719</v>
      </c>
      <c r="E663" s="4">
        <f>1/F$4</f>
        <v>0.20833333333333334</v>
      </c>
      <c r="F663" s="8">
        <v>3</v>
      </c>
      <c r="G663" s="4">
        <v>179.13246328266638</v>
      </c>
      <c r="H663" s="4">
        <f>IF(G663&gt;MAX(I$8:I662),G663,MAX(I$8:I662))</f>
        <v>183.14959675533831</v>
      </c>
      <c r="I663" s="4">
        <f>+H663+E663</f>
        <v>183.35793008867165</v>
      </c>
      <c r="J663" s="4">
        <f>(H663-G663)*O663</f>
        <v>4.0171334726719294</v>
      </c>
      <c r="K663" s="4">
        <f>(I663-H663)*O663</f>
        <v>0.20833333333334281</v>
      </c>
      <c r="L663" t="e">
        <f>_xlfn.RANK.EQ(I663,I$8:I$507,1)</f>
        <v>#N/A</v>
      </c>
      <c r="M663" t="e">
        <f>IF(L663=A663,0,1)</f>
        <v>#N/A</v>
      </c>
      <c r="N663">
        <f>IF(G663&lt;B$2,1,0)</f>
        <v>1</v>
      </c>
      <c r="O663">
        <f>IF(I663&lt;B$2,1,0)</f>
        <v>1</v>
      </c>
      <c r="P663">
        <v>656</v>
      </c>
      <c r="Q663" s="8">
        <f>COUNTIF(I$8:I662,"&lt;"&amp;G663)</f>
        <v>635</v>
      </c>
      <c r="R663" s="8">
        <f>COUNTIF(H$8:H662,"&gt;"&amp;G663)</f>
        <v>19</v>
      </c>
      <c r="S663">
        <v>656</v>
      </c>
    </row>
    <row r="664" spans="1:19" x14ac:dyDescent="0.3">
      <c r="A664">
        <v>681</v>
      </c>
      <c r="B664">
        <v>0.26920377208777124</v>
      </c>
      <c r="C664">
        <v>0.8282418286690878</v>
      </c>
      <c r="D664" s="4">
        <f>-LN(B664)/F$3</f>
        <v>0.54678611212359041</v>
      </c>
      <c r="E664" s="4">
        <f>1/F$4</f>
        <v>0.20833333333333334</v>
      </c>
      <c r="F664" s="8">
        <v>3</v>
      </c>
      <c r="G664" s="4">
        <v>179.67924939478996</v>
      </c>
      <c r="H664" s="4">
        <f>IF(G664&gt;MAX(I$8:I663),G664,MAX(I$8:I663))</f>
        <v>183.35793008867165</v>
      </c>
      <c r="I664" s="4">
        <f>+H664+E664</f>
        <v>183.56626342200499</v>
      </c>
      <c r="J664" s="4">
        <f>(H664-G664)*O664</f>
        <v>3.6786806938816881</v>
      </c>
      <c r="K664" s="4">
        <f>(I664-H664)*O664</f>
        <v>0.20833333333334281</v>
      </c>
      <c r="L664" t="e">
        <f>_xlfn.RANK.EQ(I664,I$8:I$507,1)</f>
        <v>#N/A</v>
      </c>
      <c r="M664" t="e">
        <f>IF(L664=A664,0,1)</f>
        <v>#N/A</v>
      </c>
      <c r="N664">
        <f>IF(G664&lt;B$2,1,0)</f>
        <v>1</v>
      </c>
      <c r="O664">
        <f>IF(I664&lt;B$2,1,0)</f>
        <v>1</v>
      </c>
      <c r="P664">
        <v>657</v>
      </c>
      <c r="Q664" s="8">
        <f>COUNTIF(I$8:I663,"&lt;"&amp;G664)</f>
        <v>638</v>
      </c>
      <c r="R664" s="8">
        <f>COUNTIF(H$8:H663,"&gt;"&amp;G664)</f>
        <v>17</v>
      </c>
      <c r="S664">
        <v>657</v>
      </c>
    </row>
    <row r="665" spans="1:19" x14ac:dyDescent="0.3">
      <c r="A665">
        <v>682</v>
      </c>
      <c r="B665">
        <v>0.97097689748832672</v>
      </c>
      <c r="C665">
        <v>0.7814569536423841</v>
      </c>
      <c r="D665" s="4">
        <f>-LN(B665)/F$3</f>
        <v>1.2271918111607199E-2</v>
      </c>
      <c r="E665" s="4">
        <f>1/F$4</f>
        <v>0.20833333333333334</v>
      </c>
      <c r="F665" s="8">
        <v>3</v>
      </c>
      <c r="G665" s="4">
        <v>179.69152131290156</v>
      </c>
      <c r="H665" s="4">
        <f>IF(G665&gt;MAX(I$8:I664),G665,MAX(I$8:I664))</f>
        <v>183.56626342200499</v>
      </c>
      <c r="I665" s="4">
        <f>+H665+E665</f>
        <v>183.77459675533834</v>
      </c>
      <c r="J665" s="4">
        <f>(H665-G665)*O665</f>
        <v>3.8747421091034369</v>
      </c>
      <c r="K665" s="4">
        <f>(I665-H665)*O665</f>
        <v>0.20833333333334281</v>
      </c>
      <c r="L665" t="e">
        <f>_xlfn.RANK.EQ(I665,I$8:I$507,1)</f>
        <v>#N/A</v>
      </c>
      <c r="M665" t="e">
        <f>IF(L665=A665,0,1)</f>
        <v>#N/A</v>
      </c>
      <c r="N665">
        <f>IF(G665&lt;B$2,1,0)</f>
        <v>1</v>
      </c>
      <c r="O665">
        <f>IF(I665&lt;B$2,1,0)</f>
        <v>1</v>
      </c>
      <c r="P665">
        <v>658</v>
      </c>
      <c r="Q665" s="8">
        <f>COUNTIF(I$8:I664,"&lt;"&amp;G665)</f>
        <v>638</v>
      </c>
      <c r="R665" s="8">
        <f>COUNTIF(H$8:H664,"&gt;"&amp;G665)</f>
        <v>18</v>
      </c>
      <c r="S665">
        <v>658</v>
      </c>
    </row>
    <row r="666" spans="1:19" x14ac:dyDescent="0.3">
      <c r="A666">
        <v>683</v>
      </c>
      <c r="B666">
        <v>0.79177220984527119</v>
      </c>
      <c r="C666">
        <v>0.61613818781090735</v>
      </c>
      <c r="D666" s="4">
        <f>-LN(B666)/F$3</f>
        <v>9.7283975986762472E-2</v>
      </c>
      <c r="E666" s="4">
        <f>1/F$4</f>
        <v>0.20833333333333334</v>
      </c>
      <c r="F666" s="8">
        <v>3</v>
      </c>
      <c r="G666" s="4">
        <v>179.78880528888831</v>
      </c>
      <c r="H666" s="4">
        <f>IF(G666&gt;MAX(I$8:I665),G666,MAX(I$8:I665))</f>
        <v>183.77459675533834</v>
      </c>
      <c r="I666" s="4">
        <f>+H666+E666</f>
        <v>183.98293008867168</v>
      </c>
      <c r="J666" s="4">
        <f>(H666-G666)*O666</f>
        <v>3.9857914664500242</v>
      </c>
      <c r="K666" s="4">
        <f>(I666-H666)*O666</f>
        <v>0.20833333333334281</v>
      </c>
      <c r="L666" t="e">
        <f>_xlfn.RANK.EQ(I666,I$8:I$507,1)</f>
        <v>#N/A</v>
      </c>
      <c r="M666" t="e">
        <f>IF(L666=A666,0,1)</f>
        <v>#N/A</v>
      </c>
      <c r="N666">
        <f>IF(G666&lt;B$2,1,0)</f>
        <v>1</v>
      </c>
      <c r="O666">
        <f>IF(I666&lt;B$2,1,0)</f>
        <v>1</v>
      </c>
      <c r="P666">
        <v>659</v>
      </c>
      <c r="Q666" s="8">
        <f>COUNTIF(I$8:I665,"&lt;"&amp;G666)</f>
        <v>638</v>
      </c>
      <c r="R666" s="8">
        <f>COUNTIF(H$8:H665,"&gt;"&amp;G666)</f>
        <v>19</v>
      </c>
      <c r="S666">
        <v>659</v>
      </c>
    </row>
    <row r="667" spans="1:19" x14ac:dyDescent="0.3">
      <c r="A667">
        <v>233</v>
      </c>
      <c r="B667">
        <v>8.7221900082399981E-2</v>
      </c>
      <c r="C667">
        <v>0.20416882839442121</v>
      </c>
      <c r="D667" s="4">
        <f>-LN(B667)/F$3</f>
        <v>1.0163749299439881</v>
      </c>
      <c r="E667" s="4">
        <f>1/F$4</f>
        <v>0.20833333333333334</v>
      </c>
      <c r="F667" s="8">
        <v>2</v>
      </c>
      <c r="G667" s="4">
        <v>180.05255157004498</v>
      </c>
      <c r="H667" s="4">
        <f>IF(G667&gt;MAX(I$8:I666),G667,MAX(I$8:I666))</f>
        <v>183.98293008867168</v>
      </c>
      <c r="I667" s="4">
        <f>+H667+E667</f>
        <v>184.19126342200502</v>
      </c>
      <c r="J667" s="4">
        <f>(H667-G667)*O667</f>
        <v>3.9303785186266964</v>
      </c>
      <c r="K667" s="4">
        <f>(I667-H667)*O667</f>
        <v>0.20833333333334281</v>
      </c>
      <c r="L667" t="e">
        <f>_xlfn.RANK.EQ(I667,I$8:I$507,1)</f>
        <v>#N/A</v>
      </c>
      <c r="M667" t="e">
        <f>IF(L667=A667,0,1)</f>
        <v>#N/A</v>
      </c>
      <c r="N667">
        <f>IF(G667&lt;B$2,1,0)</f>
        <v>1</v>
      </c>
      <c r="O667">
        <f>IF(I667&lt;B$2,1,0)</f>
        <v>1</v>
      </c>
      <c r="P667">
        <v>660</v>
      </c>
      <c r="Q667" s="8">
        <f>COUNTIF(I$8:I666,"&lt;"&amp;G667)</f>
        <v>640</v>
      </c>
      <c r="R667" s="8">
        <f>COUNTIF(H$8:H666,"&gt;"&amp;G667)</f>
        <v>18</v>
      </c>
      <c r="S667">
        <v>660</v>
      </c>
    </row>
    <row r="668" spans="1:19" x14ac:dyDescent="0.3">
      <c r="A668">
        <v>234</v>
      </c>
      <c r="B668">
        <v>0.89367351298562581</v>
      </c>
      <c r="C668">
        <v>0.62349314859462268</v>
      </c>
      <c r="D668" s="4">
        <f>-LN(B668)/F$3</f>
        <v>4.6839486880128782E-2</v>
      </c>
      <c r="E668" s="4">
        <f>1/F$4</f>
        <v>0.20833333333333334</v>
      </c>
      <c r="F668" s="8">
        <v>2</v>
      </c>
      <c r="G668" s="4">
        <v>180.0993910569251</v>
      </c>
      <c r="H668" s="4">
        <f>IF(G668&gt;MAX(I$8:I667),G668,MAX(I$8:I667))</f>
        <v>184.19126342200502</v>
      </c>
      <c r="I668" s="4">
        <f>+H668+E668</f>
        <v>184.39959675533837</v>
      </c>
      <c r="J668" s="4">
        <f>(H668-G668)*O668</f>
        <v>4.0918723650799222</v>
      </c>
      <c r="K668" s="4">
        <f>(I668-H668)*O668</f>
        <v>0.20833333333334281</v>
      </c>
      <c r="L668" t="e">
        <f>_xlfn.RANK.EQ(I668,I$8:I$507,1)</f>
        <v>#N/A</v>
      </c>
      <c r="M668" t="e">
        <f>IF(L668=A668,0,1)</f>
        <v>#N/A</v>
      </c>
      <c r="N668">
        <f>IF(G668&lt;B$2,1,0)</f>
        <v>1</v>
      </c>
      <c r="O668">
        <f>IF(I668&lt;B$2,1,0)</f>
        <v>1</v>
      </c>
      <c r="P668">
        <v>661</v>
      </c>
      <c r="Q668" s="8">
        <f>COUNTIF(I$8:I667,"&lt;"&amp;G668)</f>
        <v>640</v>
      </c>
      <c r="R668" s="8">
        <f>COUNTIF(H$8:H667,"&gt;"&amp;G668)</f>
        <v>19</v>
      </c>
      <c r="S668">
        <v>661</v>
      </c>
    </row>
    <row r="669" spans="1:19" x14ac:dyDescent="0.3">
      <c r="A669">
        <v>684</v>
      </c>
      <c r="B669">
        <v>0.18939786980803858</v>
      </c>
      <c r="C669">
        <v>0.29419843134861295</v>
      </c>
      <c r="D669" s="4">
        <f>-LN(B669)/F$3</f>
        <v>0.6932938938946076</v>
      </c>
      <c r="E669" s="4">
        <f>1/F$4</f>
        <v>0.20833333333333334</v>
      </c>
      <c r="F669" s="8">
        <v>3</v>
      </c>
      <c r="G669" s="4">
        <v>180.48209918278292</v>
      </c>
      <c r="H669" s="4">
        <f>IF(G669&gt;MAX(I$8:I668),G669,MAX(I$8:I668))</f>
        <v>184.39959675533837</v>
      </c>
      <c r="I669" s="4">
        <f>+H669+E669</f>
        <v>184.60793008867171</v>
      </c>
      <c r="J669" s="4">
        <f>(H669-G669)*O669</f>
        <v>3.9174975725554475</v>
      </c>
      <c r="K669" s="4">
        <f>(I669-H669)*O669</f>
        <v>0.20833333333334281</v>
      </c>
      <c r="L669" t="e">
        <f>_xlfn.RANK.EQ(I669,I$8:I$507,1)</f>
        <v>#N/A</v>
      </c>
      <c r="M669" t="e">
        <f>IF(L669=A669,0,1)</f>
        <v>#N/A</v>
      </c>
      <c r="N669">
        <f>IF(G669&lt;B$2,1,0)</f>
        <v>1</v>
      </c>
      <c r="O669">
        <f>IF(I669&lt;B$2,1,0)</f>
        <v>1</v>
      </c>
      <c r="P669">
        <v>662</v>
      </c>
      <c r="Q669" s="8">
        <f>COUNTIF(I$8:I668,"&lt;"&amp;G669)</f>
        <v>642</v>
      </c>
      <c r="R669" s="8">
        <f>COUNTIF(H$8:H668,"&gt;"&amp;G669)</f>
        <v>18</v>
      </c>
      <c r="S669">
        <v>662</v>
      </c>
    </row>
    <row r="670" spans="1:19" x14ac:dyDescent="0.3">
      <c r="A670">
        <v>235</v>
      </c>
      <c r="B670">
        <v>0.17471846675008393</v>
      </c>
      <c r="C670">
        <v>0.83657338175603502</v>
      </c>
      <c r="D670" s="4">
        <f>-LN(B670)/F$3</f>
        <v>0.72690806747205983</v>
      </c>
      <c r="E670" s="4">
        <f>1/F$4</f>
        <v>0.20833333333333334</v>
      </c>
      <c r="F670" s="8">
        <v>2</v>
      </c>
      <c r="G670" s="4">
        <v>180.82629912439717</v>
      </c>
      <c r="H670" s="4">
        <f>IF(G670&gt;MAX(I$8:I669),G670,MAX(I$8:I669))</f>
        <v>184.60793008867171</v>
      </c>
      <c r="I670" s="4">
        <f>+H670+E670</f>
        <v>184.81626342200505</v>
      </c>
      <c r="J670" s="4">
        <f>(H670-G670)*O670</f>
        <v>3.7816309642745409</v>
      </c>
      <c r="K670" s="4">
        <f>(I670-H670)*O670</f>
        <v>0.20833333333334281</v>
      </c>
      <c r="L670" t="e">
        <f>_xlfn.RANK.EQ(I670,I$8:I$507,1)</f>
        <v>#N/A</v>
      </c>
      <c r="M670" t="e">
        <f>IF(L670=A670,0,1)</f>
        <v>#N/A</v>
      </c>
      <c r="N670">
        <f>IF(G670&lt;B$2,1,0)</f>
        <v>1</v>
      </c>
      <c r="O670">
        <f>IF(I670&lt;B$2,1,0)</f>
        <v>1</v>
      </c>
      <c r="P670">
        <v>663</v>
      </c>
      <c r="Q670" s="8">
        <f>COUNTIF(I$8:I669,"&lt;"&amp;G670)</f>
        <v>643</v>
      </c>
      <c r="R670" s="8">
        <f>COUNTIF(H$8:H669,"&gt;"&amp;G670)</f>
        <v>18</v>
      </c>
      <c r="S670">
        <v>663</v>
      </c>
    </row>
    <row r="671" spans="1:19" x14ac:dyDescent="0.3">
      <c r="A671">
        <v>236</v>
      </c>
      <c r="B671">
        <v>0.74370555742057554</v>
      </c>
      <c r="C671">
        <v>0.42432935575426495</v>
      </c>
      <c r="D671" s="4">
        <f>-LN(B671)/F$3</f>
        <v>0.12337919943180016</v>
      </c>
      <c r="E671" s="4">
        <f>1/F$4</f>
        <v>0.20833333333333334</v>
      </c>
      <c r="F671" s="8">
        <v>2</v>
      </c>
      <c r="G671" s="4">
        <v>180.94967832382898</v>
      </c>
      <c r="H671" s="4">
        <f>IF(G671&gt;MAX(I$8:I670),G671,MAX(I$8:I670))</f>
        <v>184.81626342200505</v>
      </c>
      <c r="I671" s="4">
        <f>+H671+E671</f>
        <v>185.02459675533839</v>
      </c>
      <c r="J671" s="4">
        <f>(H671-G671)*O671</f>
        <v>3.8665850981760741</v>
      </c>
      <c r="K671" s="4">
        <f>(I671-H671)*O671</f>
        <v>0.20833333333334281</v>
      </c>
      <c r="L671" t="e">
        <f>_xlfn.RANK.EQ(I671,I$8:I$507,1)</f>
        <v>#N/A</v>
      </c>
      <c r="M671" t="e">
        <f>IF(L671=A671,0,1)</f>
        <v>#N/A</v>
      </c>
      <c r="N671">
        <f>IF(G671&lt;B$2,1,0)</f>
        <v>1</v>
      </c>
      <c r="O671">
        <f>IF(I671&lt;B$2,1,0)</f>
        <v>1</v>
      </c>
      <c r="P671">
        <v>664</v>
      </c>
      <c r="Q671" s="8">
        <f>COUNTIF(I$8:I670,"&lt;"&amp;G671)</f>
        <v>644</v>
      </c>
      <c r="R671" s="8">
        <f>COUNTIF(H$8:H670,"&gt;"&amp;G671)</f>
        <v>18</v>
      </c>
      <c r="S671">
        <v>664</v>
      </c>
    </row>
    <row r="672" spans="1:19" x14ac:dyDescent="0.3">
      <c r="A672">
        <v>237</v>
      </c>
      <c r="B672">
        <v>0.76070436719870604</v>
      </c>
      <c r="C672">
        <v>0.55970946378978848</v>
      </c>
      <c r="D672" s="4">
        <f>-LN(B672)/F$3</f>
        <v>0.11396269832044238</v>
      </c>
      <c r="E672" s="4">
        <f>1/F$4</f>
        <v>0.20833333333333334</v>
      </c>
      <c r="F672" s="8">
        <v>2</v>
      </c>
      <c r="G672" s="4">
        <v>181.06364102214943</v>
      </c>
      <c r="H672" s="4">
        <f>IF(G672&gt;MAX(I$8:I671),G672,MAX(I$8:I671))</f>
        <v>185.02459675533839</v>
      </c>
      <c r="I672" s="4">
        <f>+H672+E672</f>
        <v>185.23293008867174</v>
      </c>
      <c r="J672" s="4">
        <f>(H672-G672)*O672</f>
        <v>3.9609557331889675</v>
      </c>
      <c r="K672" s="4">
        <f>(I672-H672)*O672</f>
        <v>0.20833333333334281</v>
      </c>
      <c r="L672" t="e">
        <f>_xlfn.RANK.EQ(I672,I$8:I$507,1)</f>
        <v>#N/A</v>
      </c>
      <c r="M672" t="e">
        <f>IF(L672=A672,0,1)</f>
        <v>#N/A</v>
      </c>
      <c r="N672">
        <f>IF(G672&lt;B$2,1,0)</f>
        <v>1</v>
      </c>
      <c r="O672">
        <f>IF(I672&lt;B$2,1,0)</f>
        <v>1</v>
      </c>
      <c r="P672">
        <v>665</v>
      </c>
      <c r="Q672" s="8">
        <f>COUNTIF(I$8:I671,"&lt;"&amp;G672)</f>
        <v>644</v>
      </c>
      <c r="R672" s="8">
        <f>COUNTIF(H$8:H671,"&gt;"&amp;G672)</f>
        <v>19</v>
      </c>
      <c r="S672">
        <v>665</v>
      </c>
    </row>
    <row r="673" spans="1:19" x14ac:dyDescent="0.3">
      <c r="A673">
        <v>238</v>
      </c>
      <c r="B673">
        <v>0.1564989165929136</v>
      </c>
      <c r="C673">
        <v>0.21863460188604389</v>
      </c>
      <c r="D673" s="4">
        <f>-LN(B673)/F$3</f>
        <v>0.77279424656453255</v>
      </c>
      <c r="E673" s="4">
        <f>1/F$4</f>
        <v>0.20833333333333334</v>
      </c>
      <c r="F673" s="8">
        <v>2</v>
      </c>
      <c r="G673" s="4">
        <v>181.83643526871396</v>
      </c>
      <c r="H673" s="4">
        <f>IF(G673&gt;MAX(I$8:I672),G673,MAX(I$8:I672))</f>
        <v>185.23293008867174</v>
      </c>
      <c r="I673" s="4">
        <f>+H673+E673</f>
        <v>185.44126342200508</v>
      </c>
      <c r="J673" s="4">
        <f>(H673-G673)*O673</f>
        <v>3.3964948199577805</v>
      </c>
      <c r="K673" s="4">
        <f>(I673-H673)*O673</f>
        <v>0.20833333333334281</v>
      </c>
      <c r="L673" t="e">
        <f>_xlfn.RANK.EQ(I673,I$8:I$507,1)</f>
        <v>#N/A</v>
      </c>
      <c r="M673" t="e">
        <f>IF(L673=A673,0,1)</f>
        <v>#N/A</v>
      </c>
      <c r="N673">
        <f>IF(G673&lt;B$2,1,0)</f>
        <v>1</v>
      </c>
      <c r="O673">
        <f>IF(I673&lt;B$2,1,0)</f>
        <v>1</v>
      </c>
      <c r="P673">
        <v>666</v>
      </c>
      <c r="Q673" s="8">
        <f>COUNTIF(I$8:I672,"&lt;"&amp;G673)</f>
        <v>648</v>
      </c>
      <c r="R673" s="8">
        <f>COUNTIF(H$8:H672,"&gt;"&amp;G673)</f>
        <v>16</v>
      </c>
      <c r="S673">
        <v>666</v>
      </c>
    </row>
    <row r="674" spans="1:19" x14ac:dyDescent="0.3">
      <c r="A674">
        <v>239</v>
      </c>
      <c r="B674">
        <v>0.27265236365855894</v>
      </c>
      <c r="C674">
        <v>0.26303903317361982</v>
      </c>
      <c r="D674" s="4">
        <f>-LN(B674)/F$3</f>
        <v>0.54148237018471657</v>
      </c>
      <c r="E674" s="4">
        <f>1/F$4</f>
        <v>0.20833333333333334</v>
      </c>
      <c r="F674" s="8">
        <v>2</v>
      </c>
      <c r="G674" s="4">
        <v>182.37791763889868</v>
      </c>
      <c r="H674" s="4">
        <f>IF(G674&gt;MAX(I$8:I673),G674,MAX(I$8:I673))</f>
        <v>185.44126342200508</v>
      </c>
      <c r="I674" s="4">
        <f>+H674+E674</f>
        <v>185.64959675533842</v>
      </c>
      <c r="J674" s="4">
        <f>(H674-G674)*O674</f>
        <v>3.0633457831063993</v>
      </c>
      <c r="K674" s="4">
        <f>(I674-H674)*O674</f>
        <v>0.20833333333334281</v>
      </c>
      <c r="L674" t="e">
        <f>_xlfn.RANK.EQ(I674,I$8:I$507,1)</f>
        <v>#N/A</v>
      </c>
      <c r="M674" t="e">
        <f>IF(L674=A674,0,1)</f>
        <v>#N/A</v>
      </c>
      <c r="N674">
        <f>IF(G674&lt;B$2,1,0)</f>
        <v>1</v>
      </c>
      <c r="O674">
        <f>IF(I674&lt;B$2,1,0)</f>
        <v>1</v>
      </c>
      <c r="P674">
        <v>667</v>
      </c>
      <c r="Q674" s="8">
        <f>COUNTIF(I$8:I673,"&lt;"&amp;G674)</f>
        <v>651</v>
      </c>
      <c r="R674" s="8">
        <f>COUNTIF(H$8:H673,"&gt;"&amp;G674)</f>
        <v>14</v>
      </c>
      <c r="S674">
        <v>667</v>
      </c>
    </row>
    <row r="675" spans="1:19" x14ac:dyDescent="0.3">
      <c r="A675">
        <v>240</v>
      </c>
      <c r="B675">
        <v>0.58140812402722253</v>
      </c>
      <c r="C675">
        <v>0.91735587633899962</v>
      </c>
      <c r="D675" s="4">
        <f>-LN(B675)/F$3</f>
        <v>0.22595929905831208</v>
      </c>
      <c r="E675" s="4">
        <f>1/F$4</f>
        <v>0.20833333333333334</v>
      </c>
      <c r="F675" s="8">
        <v>2</v>
      </c>
      <c r="G675" s="4">
        <v>182.60387693795698</v>
      </c>
      <c r="H675" s="4">
        <f>IF(G675&gt;MAX(I$8:I674),G675,MAX(I$8:I674))</f>
        <v>185.64959675533842</v>
      </c>
      <c r="I675" s="4">
        <f>+H675+E675</f>
        <v>185.85793008867176</v>
      </c>
      <c r="J675" s="4">
        <f>(H675-G675)*O675</f>
        <v>3.045719817381439</v>
      </c>
      <c r="K675" s="4">
        <f>(I675-H675)*O675</f>
        <v>0.20833333333334281</v>
      </c>
      <c r="L675" t="e">
        <f>_xlfn.RANK.EQ(I675,I$8:I$507,1)</f>
        <v>#N/A</v>
      </c>
      <c r="M675" t="e">
        <f>IF(L675=A675,0,1)</f>
        <v>#N/A</v>
      </c>
      <c r="N675">
        <f>IF(G675&lt;B$2,1,0)</f>
        <v>1</v>
      </c>
      <c r="O675">
        <f>IF(I675&lt;B$2,1,0)</f>
        <v>1</v>
      </c>
      <c r="P675">
        <v>668</v>
      </c>
      <c r="Q675" s="8">
        <f>COUNTIF(I$8:I674,"&lt;"&amp;G675)</f>
        <v>652</v>
      </c>
      <c r="R675" s="8">
        <f>COUNTIF(H$8:H674,"&gt;"&amp;G675)</f>
        <v>14</v>
      </c>
      <c r="S675">
        <v>668</v>
      </c>
    </row>
    <row r="676" spans="1:19" x14ac:dyDescent="0.3">
      <c r="A676">
        <v>241</v>
      </c>
      <c r="B676">
        <v>0.47984252449110387</v>
      </c>
      <c r="C676">
        <v>0.53874324777977844</v>
      </c>
      <c r="D676" s="4">
        <f>-LN(B676)/F$3</f>
        <v>0.30595720953546163</v>
      </c>
      <c r="E676" s="4">
        <f>1/F$4</f>
        <v>0.20833333333333334</v>
      </c>
      <c r="F676" s="8">
        <v>2</v>
      </c>
      <c r="G676" s="4">
        <v>182.90983414749243</v>
      </c>
      <c r="H676" s="4">
        <f>IF(G676&gt;MAX(I$8:I675),G676,MAX(I$8:I675))</f>
        <v>185.85793008867176</v>
      </c>
      <c r="I676" s="4">
        <f>+H676+E676</f>
        <v>186.06626342200511</v>
      </c>
      <c r="J676" s="4">
        <f>(H676-G676)*O676</f>
        <v>2.9480959411793322</v>
      </c>
      <c r="K676" s="4">
        <f>(I676-H676)*O676</f>
        <v>0.20833333333334281</v>
      </c>
      <c r="L676" t="e">
        <f>_xlfn.RANK.EQ(I676,I$8:I$507,1)</f>
        <v>#N/A</v>
      </c>
      <c r="M676" t="e">
        <f>IF(L676=A676,0,1)</f>
        <v>#N/A</v>
      </c>
      <c r="N676">
        <f>IF(G676&lt;B$2,1,0)</f>
        <v>1</v>
      </c>
      <c r="O676">
        <f>IF(I676&lt;B$2,1,0)</f>
        <v>1</v>
      </c>
      <c r="P676">
        <v>669</v>
      </c>
      <c r="Q676" s="8">
        <f>COUNTIF(I$8:I675,"&lt;"&amp;G676)</f>
        <v>653</v>
      </c>
      <c r="R676" s="8">
        <f>COUNTIF(H$8:H675,"&gt;"&amp;G676)</f>
        <v>14</v>
      </c>
      <c r="S676">
        <v>669</v>
      </c>
    </row>
    <row r="677" spans="1:19" x14ac:dyDescent="0.3">
      <c r="A677">
        <v>685</v>
      </c>
      <c r="B677">
        <v>1.8311105685598315E-3</v>
      </c>
      <c r="C677">
        <v>0.41810357982116153</v>
      </c>
      <c r="D677" s="4">
        <f>-LN(B677)/F$3</f>
        <v>2.6261802617222014</v>
      </c>
      <c r="E677" s="4">
        <f>1/F$4</f>
        <v>0.20833333333333334</v>
      </c>
      <c r="F677" s="8">
        <v>3</v>
      </c>
      <c r="G677" s="4">
        <v>183.10827944450511</v>
      </c>
      <c r="H677" s="4">
        <f>IF(G677&gt;MAX(I$8:I676),G677,MAX(I$8:I676))</f>
        <v>186.06626342200511</v>
      </c>
      <c r="I677" s="4">
        <f>+H677+E677</f>
        <v>186.27459675533845</v>
      </c>
      <c r="J677" s="4">
        <f>(H677-G677)*O677</f>
        <v>2.9579839774999925</v>
      </c>
      <c r="K677" s="4">
        <f>(I677-H677)*O677</f>
        <v>0.20833333333334281</v>
      </c>
      <c r="L677" t="e">
        <f>_xlfn.RANK.EQ(I677,I$8:I$507,1)</f>
        <v>#N/A</v>
      </c>
      <c r="M677" t="e">
        <f>IF(L677=A677,0,1)</f>
        <v>#N/A</v>
      </c>
      <c r="N677">
        <f>IF(G677&lt;B$2,1,0)</f>
        <v>1</v>
      </c>
      <c r="O677">
        <f>IF(I677&lt;B$2,1,0)</f>
        <v>1</v>
      </c>
      <c r="P677">
        <v>670</v>
      </c>
      <c r="Q677" s="8">
        <f>COUNTIF(I$8:I676,"&lt;"&amp;G677)</f>
        <v>654</v>
      </c>
      <c r="R677" s="8">
        <f>COUNTIF(H$8:H676,"&gt;"&amp;G677)</f>
        <v>14</v>
      </c>
      <c r="S677">
        <v>670</v>
      </c>
    </row>
    <row r="678" spans="1:19" x14ac:dyDescent="0.3">
      <c r="A678">
        <v>242</v>
      </c>
      <c r="B678">
        <v>0.42143009735404524</v>
      </c>
      <c r="C678">
        <v>0.58131656849879454</v>
      </c>
      <c r="D678" s="4">
        <f>-LN(B678)/F$3</f>
        <v>0.36004223244584699</v>
      </c>
      <c r="E678" s="4">
        <f>1/F$4</f>
        <v>0.20833333333333334</v>
      </c>
      <c r="F678" s="8">
        <v>2</v>
      </c>
      <c r="G678" s="4">
        <v>183.26987637993827</v>
      </c>
      <c r="H678" s="4">
        <f>IF(G678&gt;MAX(I$8:I677),G678,MAX(I$8:I677))</f>
        <v>186.27459675533845</v>
      </c>
      <c r="I678" s="4">
        <f>+H678+E678</f>
        <v>186.48293008867179</v>
      </c>
      <c r="J678" s="4">
        <f>(H678-G678)*O678</f>
        <v>3.0047203754001828</v>
      </c>
      <c r="K678" s="4">
        <f>(I678-H678)*O678</f>
        <v>0.20833333333334281</v>
      </c>
      <c r="L678" t="e">
        <f>_xlfn.RANK.EQ(I678,I$8:I$507,1)</f>
        <v>#N/A</v>
      </c>
      <c r="M678" t="e">
        <f>IF(L678=A678,0,1)</f>
        <v>#N/A</v>
      </c>
      <c r="N678">
        <f>IF(G678&lt;B$2,1,0)</f>
        <v>1</v>
      </c>
      <c r="O678">
        <f>IF(I678&lt;B$2,1,0)</f>
        <v>1</v>
      </c>
      <c r="P678">
        <v>671</v>
      </c>
      <c r="Q678" s="8">
        <f>COUNTIF(I$8:I677,"&lt;"&amp;G678)</f>
        <v>655</v>
      </c>
      <c r="R678" s="8">
        <f>COUNTIF(H$8:H677,"&gt;"&amp;G678)</f>
        <v>14</v>
      </c>
      <c r="S678">
        <v>671</v>
      </c>
    </row>
    <row r="679" spans="1:19" x14ac:dyDescent="0.3">
      <c r="A679">
        <v>243</v>
      </c>
      <c r="B679">
        <v>0.85338908047730944</v>
      </c>
      <c r="C679">
        <v>0.25431073946348459</v>
      </c>
      <c r="D679" s="4">
        <f>-LN(B679)/F$3</f>
        <v>6.6058209844215482E-2</v>
      </c>
      <c r="E679" s="4">
        <f>1/F$4</f>
        <v>0.20833333333333334</v>
      </c>
      <c r="F679" s="8">
        <v>2</v>
      </c>
      <c r="G679" s="4">
        <v>183.33593458978248</v>
      </c>
      <c r="H679" s="4">
        <f>IF(G679&gt;MAX(I$8:I678),G679,MAX(I$8:I678))</f>
        <v>186.48293008867179</v>
      </c>
      <c r="I679" s="4">
        <f>+H679+E679</f>
        <v>186.69126342200514</v>
      </c>
      <c r="J679" s="4">
        <f>(H679-G679)*O679</f>
        <v>3.1469954988893107</v>
      </c>
      <c r="K679" s="4">
        <f>(I679-H679)*O679</f>
        <v>0.20833333333334281</v>
      </c>
      <c r="L679" t="e">
        <f>_xlfn.RANK.EQ(I679,I$8:I$507,1)</f>
        <v>#N/A</v>
      </c>
      <c r="M679" t="e">
        <f>IF(L679=A679,0,1)</f>
        <v>#N/A</v>
      </c>
      <c r="N679">
        <f>IF(G679&lt;B$2,1,0)</f>
        <v>1</v>
      </c>
      <c r="O679">
        <f>IF(I679&lt;B$2,1,0)</f>
        <v>1</v>
      </c>
      <c r="P679">
        <v>672</v>
      </c>
      <c r="Q679" s="8">
        <f>COUNTIF(I$8:I678,"&lt;"&amp;G679)</f>
        <v>655</v>
      </c>
      <c r="R679" s="8">
        <f>COUNTIF(H$8:H678,"&gt;"&amp;G679)</f>
        <v>15</v>
      </c>
      <c r="S679">
        <v>672</v>
      </c>
    </row>
    <row r="680" spans="1:19" x14ac:dyDescent="0.3">
      <c r="A680">
        <v>244</v>
      </c>
      <c r="B680">
        <v>0.78499710074159978</v>
      </c>
      <c r="C680">
        <v>0.77019562364574112</v>
      </c>
      <c r="D680" s="4">
        <f>-LN(B680)/F$3</f>
        <v>0.10086468938722991</v>
      </c>
      <c r="E680" s="4">
        <f>1/F$4</f>
        <v>0.20833333333333334</v>
      </c>
      <c r="F680" s="8">
        <v>2</v>
      </c>
      <c r="G680" s="4">
        <v>183.43679927916972</v>
      </c>
      <c r="H680" s="4">
        <f>IF(G680&gt;MAX(I$8:I679),G680,MAX(I$8:I679))</f>
        <v>186.69126342200514</v>
      </c>
      <c r="I680" s="4">
        <f>+H680+E680</f>
        <v>186.89959675533848</v>
      </c>
      <c r="J680" s="4">
        <f>(H680-G680)*O680</f>
        <v>3.2544641428354169</v>
      </c>
      <c r="K680" s="4">
        <f>(I680-H680)*O680</f>
        <v>0.20833333333334281</v>
      </c>
      <c r="L680" t="e">
        <f>_xlfn.RANK.EQ(I680,I$8:I$507,1)</f>
        <v>#N/A</v>
      </c>
      <c r="M680" t="e">
        <f>IF(L680=A680,0,1)</f>
        <v>#N/A</v>
      </c>
      <c r="N680">
        <f>IF(G680&lt;B$2,1,0)</f>
        <v>1</v>
      </c>
      <c r="O680">
        <f>IF(I680&lt;B$2,1,0)</f>
        <v>1</v>
      </c>
      <c r="P680">
        <v>673</v>
      </c>
      <c r="Q680" s="8">
        <f>COUNTIF(I$8:I679,"&lt;"&amp;G680)</f>
        <v>656</v>
      </c>
      <c r="R680" s="8">
        <f>COUNTIF(H$8:H679,"&gt;"&amp;G680)</f>
        <v>15</v>
      </c>
      <c r="S680">
        <v>673</v>
      </c>
    </row>
    <row r="681" spans="1:19" x14ac:dyDescent="0.3">
      <c r="A681">
        <v>245</v>
      </c>
      <c r="B681">
        <v>0.81524094363231303</v>
      </c>
      <c r="C681">
        <v>0.30674153874324778</v>
      </c>
      <c r="D681" s="4">
        <f>-LN(B681)/F$3</f>
        <v>8.5113155447677211E-2</v>
      </c>
      <c r="E681" s="4">
        <f>1/F$4</f>
        <v>0.20833333333333334</v>
      </c>
      <c r="F681" s="8">
        <v>2</v>
      </c>
      <c r="G681" s="4">
        <v>183.52191243461741</v>
      </c>
      <c r="H681" s="4">
        <f>IF(G681&gt;MAX(I$8:I680),G681,MAX(I$8:I680))</f>
        <v>186.89959675533848</v>
      </c>
      <c r="I681" s="4">
        <f>+H681+E681</f>
        <v>187.10793008867182</v>
      </c>
      <c r="J681" s="4">
        <f>(H681-G681)*O681</f>
        <v>3.3776843207210732</v>
      </c>
      <c r="K681" s="4">
        <f>(I681-H681)*O681</f>
        <v>0.20833333333334281</v>
      </c>
      <c r="L681" t="e">
        <f>_xlfn.RANK.EQ(I681,I$8:I$507,1)</f>
        <v>#N/A</v>
      </c>
      <c r="M681" t="e">
        <f>IF(L681=A681,0,1)</f>
        <v>#N/A</v>
      </c>
      <c r="N681">
        <f>IF(G681&lt;B$2,1,0)</f>
        <v>1</v>
      </c>
      <c r="O681">
        <f>IF(I681&lt;B$2,1,0)</f>
        <v>1</v>
      </c>
      <c r="P681">
        <v>674</v>
      </c>
      <c r="Q681" s="8">
        <f>COUNTIF(I$8:I680,"&lt;"&amp;G681)</f>
        <v>656</v>
      </c>
      <c r="R681" s="8">
        <f>COUNTIF(H$8:H680,"&gt;"&amp;G681)</f>
        <v>16</v>
      </c>
      <c r="S681">
        <v>674</v>
      </c>
    </row>
    <row r="682" spans="1:19" x14ac:dyDescent="0.3">
      <c r="A682">
        <v>686</v>
      </c>
      <c r="B682">
        <v>0.29224524674214913</v>
      </c>
      <c r="C682">
        <v>0.9582811975463118</v>
      </c>
      <c r="D682" s="4">
        <f>-LN(B682)/F$3</f>
        <v>0.51256747629898947</v>
      </c>
      <c r="E682" s="4">
        <f>1/F$4</f>
        <v>0.20833333333333334</v>
      </c>
      <c r="F682" s="8">
        <v>3</v>
      </c>
      <c r="G682" s="4">
        <v>183.6208469208041</v>
      </c>
      <c r="H682" s="4">
        <f>IF(G682&gt;MAX(I$8:I681),G682,MAX(I$8:I681))</f>
        <v>187.10793008867182</v>
      </c>
      <c r="I682" s="4">
        <f>+H682+E682</f>
        <v>187.31626342200516</v>
      </c>
      <c r="J682" s="4">
        <f>(H682-G682)*O682</f>
        <v>3.4870831678677234</v>
      </c>
      <c r="K682" s="4">
        <f>(I682-H682)*O682</f>
        <v>0.20833333333334281</v>
      </c>
      <c r="L682" t="e">
        <f>_xlfn.RANK.EQ(I682,I$8:I$507,1)</f>
        <v>#N/A</v>
      </c>
      <c r="M682" t="e">
        <f>IF(L682=A682,0,1)</f>
        <v>#N/A</v>
      </c>
      <c r="N682">
        <f>IF(G682&lt;B$2,1,0)</f>
        <v>1</v>
      </c>
      <c r="O682">
        <f>IF(I682&lt;B$2,1,0)</f>
        <v>1</v>
      </c>
      <c r="P682">
        <v>675</v>
      </c>
      <c r="Q682" s="8">
        <f>COUNTIF(I$8:I681,"&lt;"&amp;G682)</f>
        <v>657</v>
      </c>
      <c r="R682" s="8">
        <f>COUNTIF(H$8:H681,"&gt;"&amp;G682)</f>
        <v>16</v>
      </c>
      <c r="S682">
        <v>675</v>
      </c>
    </row>
    <row r="683" spans="1:19" x14ac:dyDescent="0.3">
      <c r="A683">
        <v>687</v>
      </c>
      <c r="B683">
        <v>0.50691244239631339</v>
      </c>
      <c r="C683">
        <v>0.94354075746940524</v>
      </c>
      <c r="D683" s="4">
        <f>-LN(B683)/F$3</f>
        <v>0.28309041156168469</v>
      </c>
      <c r="E683" s="4">
        <f>1/F$4</f>
        <v>0.20833333333333334</v>
      </c>
      <c r="F683" s="8">
        <v>3</v>
      </c>
      <c r="G683" s="4">
        <v>183.90393733236579</v>
      </c>
      <c r="H683" s="4">
        <f>IF(G683&gt;MAX(I$8:I682),G683,MAX(I$8:I682))</f>
        <v>187.31626342200516</v>
      </c>
      <c r="I683" s="4">
        <f>+H683+E683</f>
        <v>187.52459675533851</v>
      </c>
      <c r="J683" s="4">
        <f>(H683-G683)*O683</f>
        <v>3.4123260896393788</v>
      </c>
      <c r="K683" s="4">
        <f>(I683-H683)*O683</f>
        <v>0.20833333333334281</v>
      </c>
      <c r="L683" t="e">
        <f>_xlfn.RANK.EQ(I683,I$8:I$507,1)</f>
        <v>#N/A</v>
      </c>
      <c r="M683" t="e">
        <f>IF(L683=A683,0,1)</f>
        <v>#N/A</v>
      </c>
      <c r="N683">
        <f>IF(G683&lt;B$2,1,0)</f>
        <v>1</v>
      </c>
      <c r="O683">
        <f>IF(I683&lt;B$2,1,0)</f>
        <v>1</v>
      </c>
      <c r="P683">
        <v>676</v>
      </c>
      <c r="Q683" s="8">
        <f>COUNTIF(I$8:I682,"&lt;"&amp;G683)</f>
        <v>658</v>
      </c>
      <c r="R683" s="8">
        <f>COUNTIF(H$8:H682,"&gt;"&amp;G683)</f>
        <v>16</v>
      </c>
      <c r="S683">
        <v>676</v>
      </c>
    </row>
    <row r="684" spans="1:19" x14ac:dyDescent="0.3">
      <c r="A684">
        <v>246</v>
      </c>
      <c r="B684">
        <v>0.2272408215582751</v>
      </c>
      <c r="C684">
        <v>0.8775902584917753</v>
      </c>
      <c r="D684" s="4">
        <f>-LN(B684)/F$3</f>
        <v>0.61739372330113407</v>
      </c>
      <c r="E684" s="4">
        <f>1/F$4</f>
        <v>0.20833333333333334</v>
      </c>
      <c r="F684" s="8">
        <v>2</v>
      </c>
      <c r="G684" s="4">
        <v>184.13930615791853</v>
      </c>
      <c r="H684" s="4">
        <f>IF(G684&gt;MAX(I$8:I683),G684,MAX(I$8:I683))</f>
        <v>187.52459675533851</v>
      </c>
      <c r="I684" s="4">
        <f>+H684+E684</f>
        <v>187.73293008867185</v>
      </c>
      <c r="J684" s="4">
        <f>(H684-G684)*O684</f>
        <v>3.3852905974199814</v>
      </c>
      <c r="K684" s="4">
        <f>(I684-H684)*O684</f>
        <v>0.20833333333334281</v>
      </c>
      <c r="L684" t="e">
        <f>_xlfn.RANK.EQ(I684,I$8:I$507,1)</f>
        <v>#N/A</v>
      </c>
      <c r="M684" t="e">
        <f>IF(L684=A684,0,1)</f>
        <v>#N/A</v>
      </c>
      <c r="N684">
        <f>IF(G684&lt;B$2,1,0)</f>
        <v>1</v>
      </c>
      <c r="O684">
        <f>IF(I684&lt;B$2,1,0)</f>
        <v>1</v>
      </c>
      <c r="P684">
        <v>677</v>
      </c>
      <c r="Q684" s="8">
        <f>COUNTIF(I$8:I683,"&lt;"&amp;G684)</f>
        <v>659</v>
      </c>
      <c r="R684" s="8">
        <f>COUNTIF(H$8:H683,"&gt;"&amp;G684)</f>
        <v>16</v>
      </c>
      <c r="S684">
        <v>677</v>
      </c>
    </row>
    <row r="685" spans="1:19" x14ac:dyDescent="0.3">
      <c r="A685">
        <v>688</v>
      </c>
      <c r="B685">
        <v>0.2980742820520646</v>
      </c>
      <c r="C685">
        <v>0.64647358623004847</v>
      </c>
      <c r="D685" s="4">
        <f>-LN(B685)/F$3</f>
        <v>0.50433856454496118</v>
      </c>
      <c r="E685" s="4">
        <f>1/F$4</f>
        <v>0.20833333333333334</v>
      </c>
      <c r="F685" s="8">
        <v>3</v>
      </c>
      <c r="G685" s="4">
        <v>184.40827589691074</v>
      </c>
      <c r="H685" s="4">
        <f>IF(G685&gt;MAX(I$8:I684),G685,MAX(I$8:I684))</f>
        <v>187.73293008867185</v>
      </c>
      <c r="I685" s="4">
        <f>+H685+E685</f>
        <v>187.94126342200519</v>
      </c>
      <c r="J685" s="4">
        <f>(H685-G685)*O685</f>
        <v>3.3246541917611125</v>
      </c>
      <c r="K685" s="4">
        <f>(I685-H685)*O685</f>
        <v>0.20833333333334281</v>
      </c>
      <c r="L685" t="e">
        <f>_xlfn.RANK.EQ(I685,I$8:I$507,1)</f>
        <v>#N/A</v>
      </c>
      <c r="M685" t="e">
        <f>IF(L685=A685,0,1)</f>
        <v>#N/A</v>
      </c>
      <c r="N685">
        <f>IF(G685&lt;B$2,1,0)</f>
        <v>1</v>
      </c>
      <c r="O685">
        <f>IF(I685&lt;B$2,1,0)</f>
        <v>1</v>
      </c>
      <c r="P685">
        <v>678</v>
      </c>
      <c r="Q685" s="8">
        <f>COUNTIF(I$8:I684,"&lt;"&amp;G685)</f>
        <v>661</v>
      </c>
      <c r="R685" s="8">
        <f>COUNTIF(H$8:H684,"&gt;"&amp;G685)</f>
        <v>15</v>
      </c>
      <c r="S685">
        <v>678</v>
      </c>
    </row>
    <row r="686" spans="1:19" x14ac:dyDescent="0.3">
      <c r="A686">
        <v>247</v>
      </c>
      <c r="B686">
        <v>4.9073763237403485E-2</v>
      </c>
      <c r="C686">
        <v>0.82427442243720817</v>
      </c>
      <c r="D686" s="4">
        <f>-LN(B686)/F$3</f>
        <v>1.2560128085901967</v>
      </c>
      <c r="E686" s="4">
        <f>1/F$4</f>
        <v>0.20833333333333334</v>
      </c>
      <c r="F686" s="8">
        <v>2</v>
      </c>
      <c r="G686" s="4">
        <v>185.39531896650871</v>
      </c>
      <c r="H686" s="4">
        <f>IF(G686&gt;MAX(I$8:I685),G686,MAX(I$8:I685))</f>
        <v>187.94126342200519</v>
      </c>
      <c r="I686" s="4">
        <f>+H686+E686</f>
        <v>188.14959675533854</v>
      </c>
      <c r="J686" s="4">
        <f>(H686-G686)*O686</f>
        <v>2.5459444554964819</v>
      </c>
      <c r="K686" s="4">
        <f>(I686-H686)*O686</f>
        <v>0.20833333333334281</v>
      </c>
      <c r="L686" t="e">
        <f>_xlfn.RANK.EQ(I686,I$8:I$507,1)</f>
        <v>#N/A</v>
      </c>
      <c r="M686" t="e">
        <f>IF(L686=A686,0,1)</f>
        <v>#N/A</v>
      </c>
      <c r="N686">
        <f>IF(G686&lt;B$2,1,0)</f>
        <v>1</v>
      </c>
      <c r="O686">
        <f>IF(I686&lt;B$2,1,0)</f>
        <v>1</v>
      </c>
      <c r="P686">
        <v>679</v>
      </c>
      <c r="Q686" s="8">
        <f>COUNTIF(I$8:I685,"&lt;"&amp;G686)</f>
        <v>665</v>
      </c>
      <c r="R686" s="8">
        <f>COUNTIF(H$8:H685,"&gt;"&amp;G686)</f>
        <v>12</v>
      </c>
      <c r="S686">
        <v>679</v>
      </c>
    </row>
    <row r="687" spans="1:19" x14ac:dyDescent="0.3">
      <c r="A687">
        <v>689</v>
      </c>
      <c r="B687">
        <v>4.0345469527268286E-2</v>
      </c>
      <c r="C687">
        <v>0.63332010864589372</v>
      </c>
      <c r="D687" s="4">
        <f>-LN(B687)/F$3</f>
        <v>1.3376150708098968</v>
      </c>
      <c r="E687" s="4">
        <f>1/F$4</f>
        <v>0.20833333333333334</v>
      </c>
      <c r="F687" s="8">
        <v>3</v>
      </c>
      <c r="G687" s="4">
        <v>185.74589096772064</v>
      </c>
      <c r="H687" s="4">
        <f>IF(G687&gt;MAX(I$8:I686),G687,MAX(I$8:I686))</f>
        <v>188.14959675533854</v>
      </c>
      <c r="I687" s="4">
        <f>+H687+E687</f>
        <v>188.35793008867188</v>
      </c>
      <c r="J687" s="4">
        <f>(H687-G687)*O687</f>
        <v>2.4037057876178949</v>
      </c>
      <c r="K687" s="4">
        <f>(I687-H687)*O687</f>
        <v>0.20833333333334281</v>
      </c>
      <c r="L687" t="e">
        <f>_xlfn.RANK.EQ(I687,I$8:I$507,1)</f>
        <v>#N/A</v>
      </c>
      <c r="M687" t="e">
        <f>IF(L687=A687,0,1)</f>
        <v>#N/A</v>
      </c>
      <c r="N687">
        <f>IF(G687&lt;B$2,1,0)</f>
        <v>1</v>
      </c>
      <c r="O687">
        <f>IF(I687&lt;B$2,1,0)</f>
        <v>1</v>
      </c>
      <c r="P687">
        <v>680</v>
      </c>
      <c r="Q687" s="8">
        <f>COUNTIF(I$8:I686,"&lt;"&amp;G687)</f>
        <v>667</v>
      </c>
      <c r="R687" s="8">
        <f>COUNTIF(H$8:H686,"&gt;"&amp;G687)</f>
        <v>11</v>
      </c>
      <c r="S687">
        <v>680</v>
      </c>
    </row>
    <row r="688" spans="1:19" x14ac:dyDescent="0.3">
      <c r="A688">
        <v>690</v>
      </c>
      <c r="B688">
        <v>0.70207831049531544</v>
      </c>
      <c r="C688">
        <v>0.67052217169713435</v>
      </c>
      <c r="D688" s="4">
        <f>-LN(B688)/F$3</f>
        <v>0.14737930323575618</v>
      </c>
      <c r="E688" s="4">
        <f>1/F$4</f>
        <v>0.20833333333333334</v>
      </c>
      <c r="F688" s="8">
        <v>3</v>
      </c>
      <c r="G688" s="4">
        <v>185.89327027095641</v>
      </c>
      <c r="H688" s="4">
        <f>IF(G688&gt;MAX(I$8:I687),G688,MAX(I$8:I687))</f>
        <v>188.35793008867188</v>
      </c>
      <c r="I688" s="4">
        <f>+H688+E688</f>
        <v>188.56626342200522</v>
      </c>
      <c r="J688" s="4">
        <f>(H688-G688)*O688</f>
        <v>2.4646598177154715</v>
      </c>
      <c r="K688" s="4">
        <f>(I688-H688)*O688</f>
        <v>0.20833333333334281</v>
      </c>
      <c r="L688" t="e">
        <f>_xlfn.RANK.EQ(I688,I$8:I$507,1)</f>
        <v>#N/A</v>
      </c>
      <c r="M688" t="e">
        <f>IF(L688=A688,0,1)</f>
        <v>#N/A</v>
      </c>
      <c r="N688">
        <f>IF(G688&lt;B$2,1,0)</f>
        <v>1</v>
      </c>
      <c r="O688">
        <f>IF(I688&lt;B$2,1,0)</f>
        <v>1</v>
      </c>
      <c r="P688">
        <v>681</v>
      </c>
      <c r="Q688" s="8">
        <f>COUNTIF(I$8:I687,"&lt;"&amp;G688)</f>
        <v>668</v>
      </c>
      <c r="R688" s="8">
        <f>COUNTIF(H$8:H687,"&gt;"&amp;G688)</f>
        <v>11</v>
      </c>
      <c r="S688">
        <v>681</v>
      </c>
    </row>
    <row r="689" spans="1:19" x14ac:dyDescent="0.3">
      <c r="A689">
        <v>691</v>
      </c>
      <c r="B689">
        <v>0.84389782403027436</v>
      </c>
      <c r="C689">
        <v>0.21176793725394452</v>
      </c>
      <c r="D689" s="4">
        <f>-LN(B689)/F$3</f>
        <v>7.0718272204261787E-2</v>
      </c>
      <c r="E689" s="4">
        <f>1/F$4</f>
        <v>0.20833333333333334</v>
      </c>
      <c r="F689" s="8">
        <v>3</v>
      </c>
      <c r="G689" s="4">
        <v>185.96398854316067</v>
      </c>
      <c r="H689" s="4">
        <f>IF(G689&gt;MAX(I$8:I688),G689,MAX(I$8:I688))</f>
        <v>188.56626342200522</v>
      </c>
      <c r="I689" s="4">
        <f>+H689+E689</f>
        <v>188.77459675533856</v>
      </c>
      <c r="J689" s="4">
        <f>(H689-G689)*O689</f>
        <v>2.602274878844554</v>
      </c>
      <c r="K689" s="4">
        <f>(I689-H689)*O689</f>
        <v>0.20833333333334281</v>
      </c>
      <c r="L689" t="e">
        <f>_xlfn.RANK.EQ(I689,I$8:I$507,1)</f>
        <v>#N/A</v>
      </c>
      <c r="M689" t="e">
        <f>IF(L689=A689,0,1)</f>
        <v>#N/A</v>
      </c>
      <c r="N689">
        <f>IF(G689&lt;B$2,1,0)</f>
        <v>1</v>
      </c>
      <c r="O689">
        <f>IF(I689&lt;B$2,1,0)</f>
        <v>1</v>
      </c>
      <c r="P689">
        <v>682</v>
      </c>
      <c r="Q689" s="8">
        <f>COUNTIF(I$8:I688,"&lt;"&amp;G689)</f>
        <v>668</v>
      </c>
      <c r="R689" s="8">
        <f>COUNTIF(H$8:H688,"&gt;"&amp;G689)</f>
        <v>12</v>
      </c>
      <c r="S689">
        <v>682</v>
      </c>
    </row>
    <row r="690" spans="1:19" x14ac:dyDescent="0.3">
      <c r="A690">
        <v>248</v>
      </c>
      <c r="B690">
        <v>0.21201208532975249</v>
      </c>
      <c r="C690">
        <v>0.90469069490646081</v>
      </c>
      <c r="D690" s="4">
        <f>-LN(B690)/F$3</f>
        <v>0.6462966665260429</v>
      </c>
      <c r="E690" s="4">
        <f>1/F$4</f>
        <v>0.20833333333333334</v>
      </c>
      <c r="F690" s="8">
        <v>2</v>
      </c>
      <c r="G690" s="4">
        <v>186.04161563303475</v>
      </c>
      <c r="H690" s="4">
        <f>IF(G690&gt;MAX(I$8:I689),G690,MAX(I$8:I689))</f>
        <v>188.77459675533856</v>
      </c>
      <c r="I690" s="4">
        <f>+H690+E690</f>
        <v>188.98293008867191</v>
      </c>
      <c r="J690" s="4">
        <f>(H690-G690)*O690</f>
        <v>2.7329811223038121</v>
      </c>
      <c r="K690" s="4">
        <f>(I690-H690)*O690</f>
        <v>0.20833333333334281</v>
      </c>
      <c r="L690" t="e">
        <f>_xlfn.RANK.EQ(I690,I$8:I$507,1)</f>
        <v>#N/A</v>
      </c>
      <c r="M690" t="e">
        <f>IF(L690=A690,0,1)</f>
        <v>#N/A</v>
      </c>
      <c r="N690">
        <f>IF(G690&lt;B$2,1,0)</f>
        <v>1</v>
      </c>
      <c r="O690">
        <f>IF(I690&lt;B$2,1,0)</f>
        <v>1</v>
      </c>
      <c r="P690">
        <v>683</v>
      </c>
      <c r="Q690" s="8">
        <f>COUNTIF(I$8:I689,"&lt;"&amp;G690)</f>
        <v>668</v>
      </c>
      <c r="R690" s="8">
        <f>COUNTIF(H$8:H689,"&gt;"&amp;G690)</f>
        <v>13</v>
      </c>
      <c r="S690">
        <v>683</v>
      </c>
    </row>
    <row r="691" spans="1:19" x14ac:dyDescent="0.3">
      <c r="A691">
        <v>249</v>
      </c>
      <c r="B691">
        <v>0.9310892056031983</v>
      </c>
      <c r="C691">
        <v>0.7083346049378948</v>
      </c>
      <c r="D691" s="4">
        <f>-LN(B691)/F$3</f>
        <v>2.9750078883662E-2</v>
      </c>
      <c r="E691" s="4">
        <f>1/F$4</f>
        <v>0.20833333333333334</v>
      </c>
      <c r="F691" s="8">
        <v>2</v>
      </c>
      <c r="G691" s="4">
        <v>186.07136571191842</v>
      </c>
      <c r="H691" s="4">
        <f>IF(G691&gt;MAX(I$8:I690),G691,MAX(I$8:I690))</f>
        <v>188.98293008867191</v>
      </c>
      <c r="I691" s="4">
        <f>+H691+E691</f>
        <v>189.19126342200525</v>
      </c>
      <c r="J691" s="4">
        <f>(H691-G691)*O691</f>
        <v>2.9115643767534891</v>
      </c>
      <c r="K691" s="4">
        <f>(I691-H691)*O691</f>
        <v>0.20833333333334281</v>
      </c>
      <c r="L691" t="e">
        <f>_xlfn.RANK.EQ(I691,I$8:I$507,1)</f>
        <v>#N/A</v>
      </c>
      <c r="M691" t="e">
        <f>IF(L691=A691,0,1)</f>
        <v>#N/A</v>
      </c>
      <c r="N691">
        <f>IF(G691&lt;B$2,1,0)</f>
        <v>1</v>
      </c>
      <c r="O691">
        <f>IF(I691&lt;B$2,1,0)</f>
        <v>1</v>
      </c>
      <c r="P691">
        <v>684</v>
      </c>
      <c r="Q691" s="8">
        <f>COUNTIF(I$8:I690,"&lt;"&amp;G691)</f>
        <v>669</v>
      </c>
      <c r="R691" s="8">
        <f>COUNTIF(H$8:H690,"&gt;"&amp;G691)</f>
        <v>13</v>
      </c>
      <c r="S691">
        <v>684</v>
      </c>
    </row>
    <row r="692" spans="1:19" x14ac:dyDescent="0.3">
      <c r="A692">
        <v>250</v>
      </c>
      <c r="B692">
        <v>0.37067781609546191</v>
      </c>
      <c r="C692">
        <v>0.24417859431745353</v>
      </c>
      <c r="D692" s="4">
        <f>-LN(B692)/F$3</f>
        <v>0.41350917245744301</v>
      </c>
      <c r="E692" s="4">
        <f>1/F$4</f>
        <v>0.20833333333333334</v>
      </c>
      <c r="F692" s="8">
        <v>2</v>
      </c>
      <c r="G692" s="4">
        <v>186.48487488437587</v>
      </c>
      <c r="H692" s="4">
        <f>IF(G692&gt;MAX(I$8:I691),G692,MAX(I$8:I691))</f>
        <v>189.19126342200525</v>
      </c>
      <c r="I692" s="4">
        <f>+H692+E692</f>
        <v>189.39959675533859</v>
      </c>
      <c r="J692" s="4">
        <f>(H692-G692)*O692</f>
        <v>2.7063885376293797</v>
      </c>
      <c r="K692" s="4">
        <f>(I692-H692)*O692</f>
        <v>0.20833333333334281</v>
      </c>
      <c r="L692" t="e">
        <f>_xlfn.RANK.EQ(I692,I$8:I$507,1)</f>
        <v>#N/A</v>
      </c>
      <c r="M692" t="e">
        <f>IF(L692=A692,0,1)</f>
        <v>#N/A</v>
      </c>
      <c r="N692">
        <f>IF(G692&lt;B$2,1,0)</f>
        <v>1</v>
      </c>
      <c r="O692">
        <f>IF(I692&lt;B$2,1,0)</f>
        <v>1</v>
      </c>
      <c r="P692">
        <v>685</v>
      </c>
      <c r="Q692" s="8">
        <f>COUNTIF(I$8:I691,"&lt;"&amp;G692)</f>
        <v>671</v>
      </c>
      <c r="R692" s="8">
        <f>COUNTIF(H$8:H691,"&gt;"&amp;G692)</f>
        <v>12</v>
      </c>
      <c r="S692">
        <v>685</v>
      </c>
    </row>
    <row r="693" spans="1:19" x14ac:dyDescent="0.3">
      <c r="A693">
        <v>692</v>
      </c>
      <c r="B693">
        <v>0.16006958220160528</v>
      </c>
      <c r="C693">
        <v>0.1913205359050264</v>
      </c>
      <c r="D693" s="4">
        <f>-LN(B693)/F$3</f>
        <v>0.76339444563541103</v>
      </c>
      <c r="E693" s="4">
        <f>1/F$4</f>
        <v>0.20833333333333334</v>
      </c>
      <c r="F693" s="8">
        <v>3</v>
      </c>
      <c r="G693" s="4">
        <v>186.72738298879608</v>
      </c>
      <c r="H693" s="4">
        <f>IF(G693&gt;MAX(I$8:I692),G693,MAX(I$8:I692))</f>
        <v>189.39959675533859</v>
      </c>
      <c r="I693" s="4">
        <f>+H693+E693</f>
        <v>189.60793008867194</v>
      </c>
      <c r="J693" s="4">
        <f>(H693-G693)*O693</f>
        <v>2.6722137665425123</v>
      </c>
      <c r="K693" s="4">
        <f>(I693-H693)*O693</f>
        <v>0.20833333333334281</v>
      </c>
      <c r="L693" t="e">
        <f>_xlfn.RANK.EQ(I693,I$8:I$507,1)</f>
        <v>#N/A</v>
      </c>
      <c r="M693" t="e">
        <f>IF(L693=A693,0,1)</f>
        <v>#N/A</v>
      </c>
      <c r="N693">
        <f>IF(G693&lt;B$2,1,0)</f>
        <v>1</v>
      </c>
      <c r="O693">
        <f>IF(I693&lt;B$2,1,0)</f>
        <v>1</v>
      </c>
      <c r="P693">
        <v>686</v>
      </c>
      <c r="Q693" s="8">
        <f>COUNTIF(I$8:I692,"&lt;"&amp;G693)</f>
        <v>672</v>
      </c>
      <c r="R693" s="8">
        <f>COUNTIF(H$8:H692,"&gt;"&amp;G693)</f>
        <v>12</v>
      </c>
      <c r="S693">
        <v>686</v>
      </c>
    </row>
    <row r="694" spans="1:19" x14ac:dyDescent="0.3">
      <c r="A694">
        <v>251</v>
      </c>
      <c r="B694">
        <v>0.10074159978026673</v>
      </c>
      <c r="C694">
        <v>5.160679952391125E-2</v>
      </c>
      <c r="D694" s="4">
        <f>-LN(B694)/F$3</f>
        <v>0.95633185770924634</v>
      </c>
      <c r="E694" s="4">
        <f>1/F$4</f>
        <v>0.20833333333333334</v>
      </c>
      <c r="F694" s="8">
        <v>2</v>
      </c>
      <c r="G694" s="4">
        <v>187.44120674208511</v>
      </c>
      <c r="H694" s="4">
        <f>IF(G694&gt;MAX(I$8:I693),G694,MAX(I$8:I693))</f>
        <v>189.60793008867194</v>
      </c>
      <c r="I694" s="4">
        <f>+H694+E694</f>
        <v>189.81626342200528</v>
      </c>
      <c r="J694" s="4">
        <f>(H694-G694)*O694</f>
        <v>2.1667233465868208</v>
      </c>
      <c r="K694" s="4">
        <f>(I694-H694)*O694</f>
        <v>0.20833333333334281</v>
      </c>
      <c r="L694" t="e">
        <f>_xlfn.RANK.EQ(I694,I$8:I$507,1)</f>
        <v>#N/A</v>
      </c>
      <c r="M694" t="e">
        <f>IF(L694=A694,0,1)</f>
        <v>#N/A</v>
      </c>
      <c r="N694">
        <f>IF(G694&lt;B$2,1,0)</f>
        <v>1</v>
      </c>
      <c r="O694">
        <f>IF(I694&lt;B$2,1,0)</f>
        <v>1</v>
      </c>
      <c r="P694">
        <v>687</v>
      </c>
      <c r="Q694" s="8">
        <f>COUNTIF(I$8:I693,"&lt;"&amp;G694)</f>
        <v>675</v>
      </c>
      <c r="R694" s="8">
        <f>COUNTIF(H$8:H693,"&gt;"&amp;G694)</f>
        <v>10</v>
      </c>
      <c r="S694">
        <v>687</v>
      </c>
    </row>
    <row r="695" spans="1:19" x14ac:dyDescent="0.3">
      <c r="D695" s="4"/>
      <c r="E695" s="4"/>
      <c r="G695" s="4"/>
      <c r="H695" s="4"/>
      <c r="I695" s="4"/>
      <c r="J695" s="4"/>
      <c r="K695" s="4"/>
      <c r="R695" s="8"/>
    </row>
    <row r="696" spans="1:19" x14ac:dyDescent="0.3">
      <c r="D696" s="4"/>
      <c r="E696" s="4"/>
      <c r="G696" s="4"/>
      <c r="H696" s="4"/>
      <c r="I696" s="4"/>
      <c r="J696" s="4"/>
      <c r="K696" s="4"/>
      <c r="R696" s="8"/>
    </row>
    <row r="697" spans="1:19" x14ac:dyDescent="0.3">
      <c r="D697" s="4"/>
      <c r="E697" s="4"/>
      <c r="G697" s="4"/>
      <c r="H697" s="4"/>
      <c r="I697" s="4"/>
      <c r="J697" s="4"/>
      <c r="K697" s="4"/>
      <c r="R697" s="8"/>
    </row>
    <row r="698" spans="1:19" x14ac:dyDescent="0.3">
      <c r="D698" s="4"/>
      <c r="E698" s="4"/>
      <c r="G698" s="4"/>
      <c r="H698" s="4"/>
      <c r="I698" s="4"/>
      <c r="J698" s="4"/>
      <c r="K698" s="4"/>
      <c r="R698" s="8"/>
    </row>
    <row r="699" spans="1:19" x14ac:dyDescent="0.3">
      <c r="D699" s="4"/>
      <c r="E699" s="4"/>
      <c r="G699" s="4"/>
      <c r="H699" s="4"/>
      <c r="I699" s="4"/>
      <c r="J699" s="4"/>
      <c r="K699" s="4"/>
      <c r="R699" s="8"/>
    </row>
    <row r="700" spans="1:19" x14ac:dyDescent="0.3">
      <c r="D700" s="4"/>
      <c r="E700" s="4"/>
      <c r="G700" s="4"/>
      <c r="H700" s="4"/>
      <c r="I700" s="4"/>
      <c r="J700" s="4"/>
      <c r="K700" s="4"/>
      <c r="R700" s="8"/>
    </row>
    <row r="701" spans="1:19" x14ac:dyDescent="0.3">
      <c r="D701" s="4"/>
      <c r="E701" s="4"/>
      <c r="G701" s="4"/>
      <c r="H701" s="4"/>
      <c r="I701" s="4"/>
      <c r="J701" s="4"/>
      <c r="K701" s="4"/>
      <c r="R701" s="8"/>
    </row>
    <row r="702" spans="1:19" x14ac:dyDescent="0.3">
      <c r="D702" s="4"/>
      <c r="E702" s="4"/>
      <c r="G702" s="4"/>
      <c r="H702" s="4"/>
      <c r="I702" s="4"/>
      <c r="J702" s="4"/>
      <c r="K702" s="4"/>
      <c r="R702" s="8"/>
    </row>
    <row r="703" spans="1:19" x14ac:dyDescent="0.3">
      <c r="D703" s="4"/>
      <c r="E703" s="4"/>
      <c r="G703" s="4"/>
      <c r="H703" s="4"/>
      <c r="I703" s="4"/>
      <c r="J703" s="4"/>
      <c r="K703" s="4"/>
      <c r="R703" s="8"/>
    </row>
    <row r="704" spans="1:19" x14ac:dyDescent="0.3">
      <c r="D704" s="4"/>
      <c r="E704" s="4"/>
      <c r="G704" s="4"/>
      <c r="H704" s="4"/>
      <c r="I704" s="4"/>
      <c r="J704" s="4"/>
      <c r="K704" s="4"/>
      <c r="R704" s="8"/>
    </row>
    <row r="705" spans="4:11" x14ac:dyDescent="0.3">
      <c r="D705" s="4"/>
      <c r="E705" s="4"/>
      <c r="G705" s="4"/>
      <c r="H705" s="4"/>
      <c r="I705" s="4"/>
      <c r="J705" s="4"/>
      <c r="K705" s="4"/>
    </row>
    <row r="706" spans="4:11" x14ac:dyDescent="0.3">
      <c r="D706" s="4"/>
      <c r="E706" s="4"/>
      <c r="G706" s="4"/>
      <c r="H706" s="4"/>
      <c r="I706" s="4"/>
      <c r="J706" s="4"/>
      <c r="K706" s="4"/>
    </row>
    <row r="707" spans="4:11" x14ac:dyDescent="0.3">
      <c r="D707" s="4"/>
      <c r="E707" s="4"/>
      <c r="G707" s="4"/>
      <c r="H707" s="4"/>
      <c r="I707" s="4"/>
      <c r="J707" s="4"/>
      <c r="K707" s="4"/>
    </row>
    <row r="708" spans="4:11" x14ac:dyDescent="0.3">
      <c r="D708" s="4"/>
      <c r="E708" s="4"/>
      <c r="G708" s="4"/>
      <c r="H708" s="4"/>
      <c r="I708" s="4"/>
      <c r="J708" s="4"/>
      <c r="K708" s="4"/>
    </row>
    <row r="709" spans="4:11" x14ac:dyDescent="0.3">
      <c r="D709" s="4"/>
      <c r="E709" s="4"/>
      <c r="G709" s="4"/>
      <c r="H709" s="4"/>
      <c r="I709" s="4"/>
      <c r="J709" s="4"/>
      <c r="K709" s="4"/>
    </row>
    <row r="710" spans="4:11" x14ac:dyDescent="0.3">
      <c r="D710" s="4"/>
      <c r="E710" s="4"/>
      <c r="G710" s="4"/>
      <c r="H710" s="4"/>
      <c r="I710" s="4"/>
      <c r="J710" s="4"/>
      <c r="K710" s="4"/>
    </row>
    <row r="711" spans="4:11" x14ac:dyDescent="0.3">
      <c r="D711" s="4"/>
      <c r="E711" s="4"/>
      <c r="G711" s="4"/>
      <c r="H711" s="4"/>
      <c r="I711" s="4"/>
      <c r="J711" s="4"/>
      <c r="K711" s="4"/>
    </row>
    <row r="712" spans="4:11" x14ac:dyDescent="0.3">
      <c r="D712" s="4"/>
      <c r="E712" s="4"/>
      <c r="G712" s="4"/>
      <c r="H712" s="4"/>
      <c r="I712" s="4"/>
      <c r="J712" s="4"/>
      <c r="K712" s="4"/>
    </row>
    <row r="713" spans="4:11" x14ac:dyDescent="0.3">
      <c r="D713" s="4"/>
      <c r="E713" s="4"/>
      <c r="G713" s="4"/>
      <c r="H713" s="4"/>
      <c r="I713" s="4"/>
      <c r="J713" s="4"/>
      <c r="K713" s="4"/>
    </row>
    <row r="714" spans="4:11" x14ac:dyDescent="0.3">
      <c r="D714" s="4"/>
      <c r="E714" s="4"/>
      <c r="G714" s="4"/>
      <c r="H714" s="4"/>
      <c r="I714" s="4"/>
      <c r="J714" s="4"/>
      <c r="K714" s="4"/>
    </row>
    <row r="715" spans="4:11" x14ac:dyDescent="0.3">
      <c r="D715" s="4"/>
      <c r="E715" s="4"/>
      <c r="G715" s="4"/>
      <c r="H715" s="4"/>
      <c r="I715" s="4"/>
      <c r="J715" s="4"/>
      <c r="K715" s="4"/>
    </row>
    <row r="716" spans="4:11" x14ac:dyDescent="0.3">
      <c r="D716" s="4"/>
      <c r="E716" s="4"/>
      <c r="G716" s="4"/>
      <c r="H716" s="4"/>
      <c r="I716" s="4"/>
      <c r="J716" s="4"/>
      <c r="K716" s="4"/>
    </row>
    <row r="717" spans="4:11" x14ac:dyDescent="0.3">
      <c r="D717" s="4"/>
      <c r="E717" s="4"/>
      <c r="G717" s="4"/>
      <c r="H717" s="4"/>
      <c r="I717" s="4"/>
      <c r="J717" s="4"/>
      <c r="K717" s="4"/>
    </row>
    <row r="718" spans="4:11" x14ac:dyDescent="0.3">
      <c r="D718" s="4"/>
      <c r="E718" s="4"/>
      <c r="G718" s="4"/>
      <c r="H718" s="4"/>
      <c r="I718" s="4"/>
      <c r="J718" s="4"/>
      <c r="K718" s="4"/>
    </row>
    <row r="719" spans="4:11" x14ac:dyDescent="0.3">
      <c r="D719" s="4"/>
      <c r="E719" s="4"/>
      <c r="G719" s="4"/>
      <c r="H719" s="4"/>
      <c r="I719" s="4"/>
      <c r="J719" s="4"/>
      <c r="K719" s="4"/>
    </row>
    <row r="720" spans="4:11" x14ac:dyDescent="0.3">
      <c r="D720" s="4"/>
      <c r="E720" s="4"/>
      <c r="G720" s="4"/>
      <c r="H720" s="4"/>
      <c r="I720" s="4"/>
      <c r="J720" s="4"/>
      <c r="K720" s="4"/>
    </row>
    <row r="721" spans="4:11" x14ac:dyDescent="0.3">
      <c r="D721" s="4"/>
      <c r="E721" s="4"/>
      <c r="G721" s="4"/>
      <c r="H721" s="4"/>
      <c r="I721" s="4"/>
      <c r="J721" s="4"/>
      <c r="K721" s="4"/>
    </row>
    <row r="722" spans="4:11" x14ac:dyDescent="0.3">
      <c r="D722" s="4"/>
      <c r="E722" s="4"/>
      <c r="G722" s="4"/>
      <c r="H722" s="4"/>
      <c r="I722" s="4"/>
      <c r="J722" s="4"/>
      <c r="K722" s="4"/>
    </row>
    <row r="723" spans="4:11" x14ac:dyDescent="0.3">
      <c r="D723" s="4"/>
      <c r="E723" s="4"/>
      <c r="G723" s="4"/>
      <c r="H723" s="4"/>
      <c r="I723" s="4"/>
      <c r="J723" s="4"/>
      <c r="K723" s="4"/>
    </row>
    <row r="724" spans="4:11" x14ac:dyDescent="0.3">
      <c r="D724" s="4"/>
      <c r="E724" s="4"/>
      <c r="G724" s="4"/>
      <c r="H724" s="4"/>
      <c r="I724" s="4"/>
      <c r="J724" s="4"/>
      <c r="K724" s="4"/>
    </row>
    <row r="725" spans="4:11" x14ac:dyDescent="0.3">
      <c r="D725" s="4"/>
      <c r="E725" s="4"/>
      <c r="G725" s="4"/>
      <c r="H725" s="4"/>
      <c r="I725" s="4"/>
      <c r="J725" s="4"/>
      <c r="K725" s="4"/>
    </row>
    <row r="726" spans="4:11" x14ac:dyDescent="0.3">
      <c r="D726" s="4"/>
      <c r="E726" s="4"/>
      <c r="G726" s="4"/>
      <c r="H726" s="4"/>
      <c r="I726" s="4"/>
      <c r="J726" s="4"/>
      <c r="K726" s="4"/>
    </row>
    <row r="727" spans="4:11" x14ac:dyDescent="0.3">
      <c r="D727" s="4"/>
      <c r="E727" s="4"/>
      <c r="G727" s="4"/>
      <c r="H727" s="4"/>
      <c r="I727" s="4"/>
      <c r="J727" s="4"/>
      <c r="K727" s="4"/>
    </row>
    <row r="728" spans="4:11" x14ac:dyDescent="0.3">
      <c r="D728" s="4"/>
      <c r="E728" s="4"/>
      <c r="G728" s="4"/>
      <c r="H728" s="4"/>
      <c r="I728" s="4"/>
      <c r="J728" s="4"/>
      <c r="K728" s="4"/>
    </row>
    <row r="729" spans="4:11" x14ac:dyDescent="0.3">
      <c r="D729" s="4"/>
      <c r="E729" s="4"/>
      <c r="G729" s="4"/>
      <c r="H729" s="4"/>
      <c r="I729" s="4"/>
      <c r="J729" s="4"/>
      <c r="K729" s="4"/>
    </row>
    <row r="730" spans="4:11" x14ac:dyDescent="0.3">
      <c r="D730" s="4"/>
      <c r="E730" s="4"/>
      <c r="G730" s="4"/>
      <c r="H730" s="4"/>
      <c r="I730" s="4"/>
      <c r="J730" s="4"/>
      <c r="K730" s="4"/>
    </row>
    <row r="731" spans="4:11" x14ac:dyDescent="0.3">
      <c r="D731" s="4"/>
      <c r="E731" s="4"/>
      <c r="G731" s="4"/>
      <c r="H731" s="4"/>
      <c r="I731" s="4"/>
      <c r="J731" s="4"/>
      <c r="K731" s="4"/>
    </row>
    <row r="732" spans="4:11" x14ac:dyDescent="0.3">
      <c r="D732" s="4"/>
      <c r="E732" s="4"/>
      <c r="G732" s="4"/>
      <c r="H732" s="4"/>
      <c r="I732" s="4"/>
      <c r="J732" s="4"/>
      <c r="K732" s="4"/>
    </row>
    <row r="733" spans="4:11" x14ac:dyDescent="0.3">
      <c r="D733" s="4"/>
      <c r="E733" s="4"/>
      <c r="G733" s="4"/>
      <c r="H733" s="4"/>
      <c r="I733" s="4"/>
      <c r="J733" s="4"/>
      <c r="K733" s="4"/>
    </row>
    <row r="734" spans="4:11" x14ac:dyDescent="0.3">
      <c r="D734" s="4"/>
      <c r="E734" s="4"/>
      <c r="G734" s="4"/>
      <c r="H734" s="4"/>
      <c r="I734" s="4"/>
      <c r="J734" s="4"/>
      <c r="K734" s="4"/>
    </row>
    <row r="735" spans="4:11" x14ac:dyDescent="0.3">
      <c r="D735" s="4"/>
      <c r="E735" s="4"/>
      <c r="G735" s="4"/>
      <c r="H735" s="4"/>
      <c r="I735" s="4"/>
      <c r="J735" s="4"/>
      <c r="K735" s="4"/>
    </row>
    <row r="736" spans="4:11" x14ac:dyDescent="0.3">
      <c r="D736" s="4"/>
      <c r="E736" s="4"/>
      <c r="G736" s="4"/>
      <c r="H736" s="4"/>
      <c r="I736" s="4"/>
      <c r="J736" s="4"/>
      <c r="K736" s="4"/>
    </row>
    <row r="737" spans="4:11" x14ac:dyDescent="0.3">
      <c r="D737" s="4"/>
      <c r="E737" s="4"/>
      <c r="G737" s="4"/>
      <c r="H737" s="4"/>
      <c r="I737" s="4"/>
      <c r="J737" s="4"/>
      <c r="K737" s="4"/>
    </row>
    <row r="738" spans="4:11" x14ac:dyDescent="0.3">
      <c r="D738" s="4"/>
      <c r="E738" s="4"/>
      <c r="G738" s="4"/>
      <c r="H738" s="4"/>
      <c r="I738" s="4"/>
      <c r="J738" s="4"/>
      <c r="K738" s="4"/>
    </row>
    <row r="739" spans="4:11" x14ac:dyDescent="0.3">
      <c r="D739" s="4"/>
      <c r="E739" s="4"/>
      <c r="G739" s="4"/>
      <c r="H739" s="4"/>
      <c r="I739" s="4"/>
      <c r="J739" s="4"/>
      <c r="K739" s="4"/>
    </row>
    <row r="740" spans="4:11" x14ac:dyDescent="0.3">
      <c r="D740" s="4"/>
      <c r="E740" s="4"/>
      <c r="G740" s="4"/>
      <c r="H740" s="4"/>
      <c r="I740" s="4"/>
      <c r="J740" s="4"/>
      <c r="K740" s="4"/>
    </row>
    <row r="741" spans="4:11" x14ac:dyDescent="0.3">
      <c r="D741" s="4"/>
      <c r="E741" s="4"/>
      <c r="G741" s="4"/>
      <c r="H741" s="4"/>
      <c r="I741" s="4"/>
      <c r="J741" s="4"/>
      <c r="K741" s="4"/>
    </row>
    <row r="742" spans="4:11" x14ac:dyDescent="0.3">
      <c r="D742" s="4"/>
      <c r="E742" s="4"/>
      <c r="G742" s="4"/>
      <c r="H742" s="4"/>
      <c r="I742" s="4"/>
      <c r="J742" s="4"/>
      <c r="K742" s="4"/>
    </row>
    <row r="743" spans="4:11" x14ac:dyDescent="0.3">
      <c r="D743" s="4"/>
      <c r="E743" s="4"/>
      <c r="G743" s="4"/>
      <c r="H743" s="4"/>
      <c r="I743" s="4"/>
      <c r="J743" s="4"/>
      <c r="K743" s="4"/>
    </row>
    <row r="744" spans="4:11" x14ac:dyDescent="0.3">
      <c r="D744" s="4"/>
      <c r="E744" s="4"/>
      <c r="G744" s="4"/>
      <c r="H744" s="4"/>
      <c r="I744" s="4"/>
      <c r="J744" s="4"/>
      <c r="K744" s="4"/>
    </row>
    <row r="745" spans="4:11" x14ac:dyDescent="0.3">
      <c r="D745" s="4"/>
      <c r="E745" s="4"/>
      <c r="G745" s="4"/>
      <c r="H745" s="4"/>
      <c r="I745" s="4"/>
      <c r="J745" s="4"/>
      <c r="K745" s="4"/>
    </row>
    <row r="746" spans="4:11" x14ac:dyDescent="0.3">
      <c r="D746" s="4"/>
      <c r="E746" s="4"/>
      <c r="G746" s="4"/>
      <c r="H746" s="4"/>
      <c r="I746" s="4"/>
      <c r="J746" s="4"/>
      <c r="K746" s="4"/>
    </row>
    <row r="747" spans="4:11" x14ac:dyDescent="0.3">
      <c r="D747" s="4"/>
      <c r="E747" s="4"/>
      <c r="G747" s="4"/>
      <c r="H747" s="4"/>
      <c r="I747" s="4"/>
      <c r="J747" s="4"/>
      <c r="K747" s="4"/>
    </row>
    <row r="748" spans="4:11" x14ac:dyDescent="0.3">
      <c r="D748" s="4"/>
      <c r="E748" s="4"/>
      <c r="G748" s="4"/>
      <c r="H748" s="4"/>
      <c r="I748" s="4"/>
      <c r="J748" s="4"/>
      <c r="K748" s="4"/>
    </row>
    <row r="749" spans="4:11" x14ac:dyDescent="0.3">
      <c r="D749" s="4"/>
      <c r="E749" s="4"/>
      <c r="G749" s="4"/>
      <c r="H749" s="4"/>
      <c r="I749" s="4"/>
      <c r="J749" s="4"/>
      <c r="K749" s="4"/>
    </row>
    <row r="750" spans="4:11" x14ac:dyDescent="0.3">
      <c r="D750" s="4"/>
      <c r="E750" s="4"/>
      <c r="G750" s="4"/>
      <c r="H750" s="4"/>
      <c r="I750" s="4"/>
      <c r="J750" s="4"/>
      <c r="K750" s="4"/>
    </row>
    <row r="751" spans="4:11" x14ac:dyDescent="0.3">
      <c r="D751" s="4"/>
      <c r="E751" s="4"/>
      <c r="G751" s="4"/>
      <c r="H751" s="4"/>
      <c r="I751" s="4"/>
      <c r="J751" s="4"/>
      <c r="K751" s="4"/>
    </row>
    <row r="752" spans="4:11" x14ac:dyDescent="0.3">
      <c r="D752" s="4"/>
      <c r="E752" s="4"/>
      <c r="G752" s="4"/>
      <c r="H752" s="4"/>
      <c r="I752" s="4"/>
      <c r="J752" s="4"/>
      <c r="K752" s="4"/>
    </row>
    <row r="753" spans="4:11" x14ac:dyDescent="0.3">
      <c r="D753" s="4"/>
      <c r="E753" s="4"/>
      <c r="G753" s="4"/>
      <c r="H753" s="4"/>
      <c r="I753" s="4"/>
      <c r="J753" s="4"/>
      <c r="K753" s="4"/>
    </row>
    <row r="754" spans="4:11" x14ac:dyDescent="0.3">
      <c r="D754" s="4"/>
      <c r="E754" s="4"/>
      <c r="G754" s="4"/>
      <c r="H754" s="4"/>
      <c r="I754" s="4"/>
      <c r="J754" s="4"/>
      <c r="K754" s="4"/>
    </row>
    <row r="755" spans="4:11" x14ac:dyDescent="0.3">
      <c r="D755" s="4"/>
      <c r="E755" s="4"/>
      <c r="G755" s="4"/>
      <c r="H755" s="4"/>
      <c r="I755" s="4"/>
      <c r="J755" s="4"/>
      <c r="K755" s="4"/>
    </row>
    <row r="756" spans="4:11" x14ac:dyDescent="0.3">
      <c r="D756" s="4"/>
      <c r="E756" s="4"/>
      <c r="G756" s="4"/>
      <c r="H756" s="4"/>
      <c r="I756" s="4"/>
      <c r="J756" s="4"/>
      <c r="K756" s="4"/>
    </row>
    <row r="757" spans="4:11" x14ac:dyDescent="0.3">
      <c r="D757" s="4"/>
      <c r="E757" s="4"/>
      <c r="G757" s="4"/>
      <c r="H757" s="4"/>
      <c r="I757" s="4"/>
      <c r="J757" s="4"/>
      <c r="K757" s="4"/>
    </row>
    <row r="758" spans="4:11" x14ac:dyDescent="0.3">
      <c r="D758" s="4"/>
      <c r="E758" s="4"/>
      <c r="G758" s="4"/>
      <c r="H758" s="4"/>
      <c r="I758" s="4"/>
      <c r="J758" s="4"/>
      <c r="K758" s="4"/>
    </row>
    <row r="759" spans="4:11" x14ac:dyDescent="0.3">
      <c r="D759" s="4"/>
      <c r="E759" s="4"/>
      <c r="G759" s="4"/>
      <c r="H759" s="4"/>
      <c r="I759" s="4"/>
      <c r="J759" s="4"/>
      <c r="K759" s="4"/>
    </row>
    <row r="760" spans="4:11" x14ac:dyDescent="0.3">
      <c r="D760" s="4"/>
      <c r="E760" s="4"/>
      <c r="G760" s="4"/>
      <c r="H760" s="4"/>
      <c r="I760" s="4"/>
      <c r="J760" s="4"/>
      <c r="K760" s="4"/>
    </row>
    <row r="761" spans="4:11" x14ac:dyDescent="0.3">
      <c r="D761" s="4"/>
      <c r="E761" s="4"/>
      <c r="G761" s="4"/>
      <c r="H761" s="4"/>
      <c r="I761" s="4"/>
      <c r="J761" s="4"/>
      <c r="K761" s="4"/>
    </row>
    <row r="762" spans="4:11" x14ac:dyDescent="0.3">
      <c r="D762" s="4"/>
      <c r="E762" s="4"/>
      <c r="G762" s="4"/>
      <c r="H762" s="4"/>
      <c r="I762" s="4"/>
      <c r="J762" s="4"/>
      <c r="K762" s="4"/>
    </row>
    <row r="763" spans="4:11" x14ac:dyDescent="0.3">
      <c r="D763" s="4"/>
      <c r="E763" s="4"/>
      <c r="G763" s="4"/>
      <c r="H763" s="4"/>
      <c r="I763" s="4"/>
      <c r="J763" s="4"/>
      <c r="K763" s="4"/>
    </row>
    <row r="764" spans="4:11" x14ac:dyDescent="0.3">
      <c r="D764" s="4"/>
      <c r="E764" s="4"/>
      <c r="G764" s="4"/>
      <c r="H764" s="4"/>
      <c r="I764" s="4"/>
      <c r="J764" s="4"/>
      <c r="K764" s="4"/>
    </row>
    <row r="765" spans="4:11" x14ac:dyDescent="0.3">
      <c r="D765" s="4"/>
      <c r="E765" s="4"/>
      <c r="G765" s="4"/>
      <c r="H765" s="4"/>
      <c r="I765" s="4"/>
      <c r="J765" s="4"/>
      <c r="K765" s="4"/>
    </row>
    <row r="766" spans="4:11" x14ac:dyDescent="0.3">
      <c r="D766" s="4"/>
      <c r="E766" s="4"/>
      <c r="G766" s="4"/>
      <c r="H766" s="4"/>
      <c r="I766" s="4"/>
      <c r="J766" s="4"/>
      <c r="K766" s="4"/>
    </row>
    <row r="767" spans="4:11" x14ac:dyDescent="0.3">
      <c r="D767" s="4"/>
      <c r="E767" s="4"/>
      <c r="G767" s="4"/>
      <c r="H767" s="4"/>
      <c r="I767" s="4"/>
      <c r="J767" s="4"/>
      <c r="K767" s="4"/>
    </row>
    <row r="768" spans="4:11" x14ac:dyDescent="0.3">
      <c r="D768" s="4"/>
      <c r="E768" s="4"/>
      <c r="G768" s="4"/>
      <c r="H768" s="4"/>
      <c r="I768" s="4"/>
      <c r="J768" s="4"/>
      <c r="K768" s="4"/>
    </row>
    <row r="769" spans="4:11" x14ac:dyDescent="0.3">
      <c r="D769" s="4"/>
      <c r="E769" s="4"/>
      <c r="G769" s="4"/>
      <c r="H769" s="4"/>
      <c r="I769" s="4"/>
      <c r="J769" s="4"/>
      <c r="K769" s="4"/>
    </row>
    <row r="770" spans="4:11" x14ac:dyDescent="0.3">
      <c r="D770" s="4"/>
      <c r="E770" s="4"/>
      <c r="G770" s="4"/>
      <c r="H770" s="4"/>
      <c r="I770" s="4"/>
      <c r="J770" s="4"/>
      <c r="K770" s="4"/>
    </row>
    <row r="771" spans="4:11" x14ac:dyDescent="0.3">
      <c r="D771" s="4"/>
      <c r="E771" s="4"/>
      <c r="G771" s="4"/>
      <c r="H771" s="4"/>
      <c r="I771" s="4"/>
      <c r="J771" s="4"/>
      <c r="K771" s="4"/>
    </row>
    <row r="772" spans="4:11" x14ac:dyDescent="0.3">
      <c r="D772" s="4"/>
      <c r="E772" s="4"/>
      <c r="G772" s="4"/>
      <c r="H772" s="4"/>
      <c r="I772" s="4"/>
      <c r="J772" s="4"/>
      <c r="K772" s="4"/>
    </row>
    <row r="773" spans="4:11" x14ac:dyDescent="0.3">
      <c r="D773" s="4"/>
      <c r="E773" s="4"/>
      <c r="G773" s="4"/>
      <c r="H773" s="4"/>
      <c r="I773" s="4"/>
      <c r="J773" s="4"/>
      <c r="K773" s="4"/>
    </row>
    <row r="774" spans="4:11" x14ac:dyDescent="0.3">
      <c r="D774" s="4"/>
      <c r="E774" s="4"/>
      <c r="G774" s="4"/>
      <c r="H774" s="4"/>
      <c r="I774" s="4"/>
      <c r="J774" s="4"/>
      <c r="K774" s="4"/>
    </row>
    <row r="775" spans="4:11" x14ac:dyDescent="0.3">
      <c r="D775" s="4"/>
      <c r="E775" s="4"/>
      <c r="G775" s="4"/>
      <c r="H775" s="4"/>
      <c r="I775" s="4"/>
      <c r="J775" s="4"/>
      <c r="K775" s="4"/>
    </row>
    <row r="776" spans="4:11" x14ac:dyDescent="0.3">
      <c r="D776" s="4"/>
      <c r="E776" s="4"/>
      <c r="G776" s="4"/>
      <c r="H776" s="4"/>
      <c r="I776" s="4"/>
      <c r="J776" s="4"/>
      <c r="K776" s="4"/>
    </row>
    <row r="777" spans="4:11" x14ac:dyDescent="0.3">
      <c r="D777" s="4"/>
      <c r="E777" s="4"/>
      <c r="G777" s="4"/>
      <c r="H777" s="4"/>
      <c r="I777" s="4"/>
      <c r="J777" s="4"/>
      <c r="K777" s="4"/>
    </row>
    <row r="778" spans="4:11" x14ac:dyDescent="0.3">
      <c r="D778" s="4"/>
      <c r="E778" s="4"/>
      <c r="G778" s="4"/>
      <c r="H778" s="4"/>
      <c r="I778" s="4"/>
      <c r="J778" s="4"/>
      <c r="K778" s="4"/>
    </row>
    <row r="779" spans="4:11" x14ac:dyDescent="0.3">
      <c r="D779" s="4"/>
      <c r="E779" s="4"/>
      <c r="G779" s="4"/>
      <c r="H779" s="4"/>
      <c r="I779" s="4"/>
      <c r="J779" s="4"/>
      <c r="K779" s="4"/>
    </row>
    <row r="780" spans="4:11" x14ac:dyDescent="0.3">
      <c r="D780" s="4"/>
      <c r="E780" s="4"/>
      <c r="G780" s="4"/>
      <c r="H780" s="4"/>
      <c r="I780" s="4"/>
      <c r="J780" s="4"/>
      <c r="K780" s="4"/>
    </row>
    <row r="781" spans="4:11" x14ac:dyDescent="0.3">
      <c r="D781" s="4"/>
      <c r="E781" s="4"/>
      <c r="G781" s="4"/>
      <c r="H781" s="4"/>
      <c r="I781" s="4"/>
      <c r="J781" s="4"/>
      <c r="K781" s="4"/>
    </row>
    <row r="782" spans="4:11" x14ac:dyDescent="0.3">
      <c r="D782" s="4"/>
      <c r="E782" s="4"/>
      <c r="G782" s="4"/>
      <c r="H782" s="4"/>
      <c r="I782" s="4"/>
      <c r="J782" s="4"/>
      <c r="K782" s="4"/>
    </row>
    <row r="783" spans="4:11" x14ac:dyDescent="0.3">
      <c r="D783" s="4"/>
      <c r="E783" s="4"/>
      <c r="G783" s="4"/>
      <c r="H783" s="4"/>
      <c r="I783" s="4"/>
      <c r="J783" s="4"/>
      <c r="K783" s="4"/>
    </row>
    <row r="784" spans="4:11" x14ac:dyDescent="0.3">
      <c r="D784" s="4"/>
      <c r="E784" s="4"/>
      <c r="G784" s="4"/>
      <c r="H784" s="4"/>
      <c r="I784" s="4"/>
      <c r="J784" s="4"/>
      <c r="K784" s="4"/>
    </row>
    <row r="785" spans="4:11" x14ac:dyDescent="0.3">
      <c r="D785" s="4"/>
      <c r="E785" s="4"/>
      <c r="G785" s="4"/>
      <c r="H785" s="4"/>
      <c r="I785" s="4"/>
      <c r="J785" s="4"/>
      <c r="K785" s="4"/>
    </row>
    <row r="786" spans="4:11" x14ac:dyDescent="0.3">
      <c r="D786" s="4"/>
      <c r="E786" s="4"/>
      <c r="G786" s="4"/>
      <c r="H786" s="4"/>
      <c r="I786" s="4"/>
      <c r="J786" s="4"/>
      <c r="K786" s="4"/>
    </row>
    <row r="787" spans="4:11" x14ac:dyDescent="0.3">
      <c r="D787" s="4"/>
      <c r="E787" s="4"/>
      <c r="G787" s="4"/>
      <c r="H787" s="4"/>
      <c r="I787" s="4"/>
      <c r="J787" s="4"/>
      <c r="K787" s="4"/>
    </row>
    <row r="788" spans="4:11" x14ac:dyDescent="0.3">
      <c r="D788" s="4"/>
      <c r="E788" s="4"/>
      <c r="G788" s="4"/>
      <c r="H788" s="4"/>
      <c r="I788" s="4"/>
      <c r="J788" s="4"/>
      <c r="K788" s="4"/>
    </row>
    <row r="789" spans="4:11" x14ac:dyDescent="0.3">
      <c r="D789" s="4"/>
      <c r="E789" s="4"/>
      <c r="G789" s="4"/>
      <c r="H789" s="4"/>
      <c r="I789" s="4"/>
      <c r="J789" s="4"/>
      <c r="K789" s="4"/>
    </row>
    <row r="790" spans="4:11" x14ac:dyDescent="0.3">
      <c r="D790" s="4"/>
      <c r="E790" s="4"/>
      <c r="G790" s="4"/>
      <c r="H790" s="4"/>
      <c r="I790" s="4"/>
      <c r="J790" s="4"/>
      <c r="K790" s="4"/>
    </row>
    <row r="791" spans="4:11" x14ac:dyDescent="0.3">
      <c r="D791" s="4"/>
      <c r="E791" s="4"/>
      <c r="G791" s="4"/>
      <c r="H791" s="4"/>
      <c r="I791" s="4"/>
      <c r="J791" s="4"/>
      <c r="K791" s="4"/>
    </row>
    <row r="792" spans="4:11" x14ac:dyDescent="0.3">
      <c r="D792" s="4"/>
      <c r="E792" s="4"/>
      <c r="G792" s="4"/>
      <c r="H792" s="4"/>
      <c r="I792" s="4"/>
      <c r="J792" s="4"/>
      <c r="K792" s="4"/>
    </row>
    <row r="793" spans="4:11" x14ac:dyDescent="0.3">
      <c r="D793" s="4"/>
      <c r="E793" s="4"/>
      <c r="G793" s="4"/>
      <c r="H793" s="4"/>
      <c r="I793" s="4"/>
      <c r="J793" s="4"/>
      <c r="K793" s="4"/>
    </row>
    <row r="794" spans="4:11" x14ac:dyDescent="0.3">
      <c r="D794" s="4"/>
      <c r="E794" s="4"/>
      <c r="G794" s="4"/>
      <c r="H794" s="4"/>
      <c r="I794" s="4"/>
      <c r="J794" s="4"/>
      <c r="K794" s="4"/>
    </row>
    <row r="795" spans="4:11" x14ac:dyDescent="0.3">
      <c r="D795" s="4"/>
      <c r="E795" s="4"/>
      <c r="G795" s="4"/>
      <c r="H795" s="4"/>
      <c r="I795" s="4"/>
      <c r="J795" s="4"/>
      <c r="K795" s="4"/>
    </row>
    <row r="796" spans="4:11" x14ac:dyDescent="0.3">
      <c r="D796" s="4"/>
      <c r="E796" s="4"/>
      <c r="G796" s="4"/>
      <c r="H796" s="4"/>
      <c r="I796" s="4"/>
      <c r="J796" s="4"/>
      <c r="K796" s="4"/>
    </row>
    <row r="797" spans="4:11" x14ac:dyDescent="0.3">
      <c r="D797" s="4"/>
      <c r="E797" s="4"/>
      <c r="G797" s="4"/>
      <c r="H797" s="4"/>
      <c r="I797" s="4"/>
      <c r="J797" s="4"/>
      <c r="K797" s="4"/>
    </row>
    <row r="798" spans="4:11" x14ac:dyDescent="0.3">
      <c r="D798" s="4"/>
      <c r="E798" s="4"/>
      <c r="G798" s="4"/>
      <c r="H798" s="4"/>
      <c r="I798" s="4"/>
      <c r="J798" s="4"/>
      <c r="K798" s="4"/>
    </row>
    <row r="799" spans="4:11" x14ac:dyDescent="0.3">
      <c r="D799" s="4"/>
      <c r="E799" s="4"/>
      <c r="G799" s="4"/>
      <c r="H799" s="4"/>
      <c r="I799" s="4"/>
      <c r="J799" s="4"/>
      <c r="K799" s="4"/>
    </row>
    <row r="800" spans="4:11" x14ac:dyDescent="0.3">
      <c r="D800" s="4"/>
      <c r="E800" s="4"/>
      <c r="G800" s="4"/>
      <c r="H800" s="4"/>
      <c r="I800" s="4"/>
      <c r="J800" s="4"/>
      <c r="K800" s="4"/>
    </row>
    <row r="801" spans="4:11" x14ac:dyDescent="0.3">
      <c r="D801" s="4"/>
      <c r="E801" s="4"/>
      <c r="G801" s="4"/>
      <c r="H801" s="4"/>
      <c r="I801" s="4"/>
      <c r="J801" s="4"/>
      <c r="K801" s="4"/>
    </row>
    <row r="802" spans="4:11" x14ac:dyDescent="0.3">
      <c r="D802" s="4"/>
      <c r="E802" s="4"/>
      <c r="G802" s="4"/>
      <c r="H802" s="4"/>
      <c r="I802" s="4"/>
      <c r="J802" s="4"/>
      <c r="K802" s="4"/>
    </row>
    <row r="803" spans="4:11" x14ac:dyDescent="0.3">
      <c r="D803" s="4"/>
      <c r="E803" s="4"/>
      <c r="G803" s="4"/>
      <c r="H803" s="4"/>
      <c r="I803" s="4"/>
      <c r="J803" s="4"/>
      <c r="K803" s="4"/>
    </row>
    <row r="804" spans="4:11" x14ac:dyDescent="0.3">
      <c r="D804" s="4"/>
      <c r="E804" s="4"/>
      <c r="G804" s="4"/>
      <c r="H804" s="4"/>
      <c r="I804" s="4"/>
      <c r="J804" s="4"/>
      <c r="K804" s="4"/>
    </row>
    <row r="805" spans="4:11" x14ac:dyDescent="0.3">
      <c r="D805" s="4"/>
      <c r="E805" s="4"/>
      <c r="G805" s="4"/>
      <c r="H805" s="4"/>
      <c r="I805" s="4"/>
      <c r="J805" s="4"/>
      <c r="K805" s="4"/>
    </row>
    <row r="806" spans="4:11" x14ac:dyDescent="0.3">
      <c r="D806" s="4"/>
      <c r="E806" s="4"/>
      <c r="G806" s="4"/>
      <c r="H806" s="4"/>
      <c r="I806" s="4"/>
      <c r="J806" s="4"/>
      <c r="K806" s="4"/>
    </row>
    <row r="807" spans="4:11" x14ac:dyDescent="0.3">
      <c r="D807" s="4"/>
      <c r="E807" s="4"/>
      <c r="G807" s="4"/>
      <c r="H807" s="4"/>
      <c r="I807" s="4"/>
      <c r="J807" s="4"/>
      <c r="K807" s="4"/>
    </row>
    <row r="808" spans="4:11" x14ac:dyDescent="0.3">
      <c r="D808" s="4"/>
      <c r="E808" s="4"/>
      <c r="G808" s="4"/>
      <c r="H808" s="4"/>
      <c r="I808" s="4"/>
      <c r="J808" s="4"/>
      <c r="K808" s="4"/>
    </row>
    <row r="809" spans="4:11" x14ac:dyDescent="0.3">
      <c r="D809" s="4"/>
      <c r="E809" s="4"/>
      <c r="G809" s="4"/>
      <c r="H809" s="4"/>
      <c r="I809" s="4"/>
      <c r="J809" s="4"/>
      <c r="K809" s="4"/>
    </row>
    <row r="810" spans="4:11" x14ac:dyDescent="0.3">
      <c r="D810" s="4"/>
      <c r="E810" s="4"/>
      <c r="G810" s="4"/>
      <c r="H810" s="4"/>
      <c r="I810" s="4"/>
      <c r="J810" s="4"/>
      <c r="K810" s="4"/>
    </row>
    <row r="811" spans="4:11" x14ac:dyDescent="0.3">
      <c r="D811" s="4"/>
      <c r="E811" s="4"/>
      <c r="G811" s="4"/>
      <c r="H811" s="4"/>
      <c r="I811" s="4"/>
      <c r="J811" s="4"/>
      <c r="K811" s="4"/>
    </row>
    <row r="812" spans="4:11" x14ac:dyDescent="0.3">
      <c r="D812" s="4"/>
      <c r="E812" s="4"/>
      <c r="G812" s="4"/>
      <c r="H812" s="4"/>
      <c r="I812" s="4"/>
      <c r="J812" s="4"/>
      <c r="K812" s="4"/>
    </row>
    <row r="813" spans="4:11" x14ac:dyDescent="0.3">
      <c r="D813" s="4"/>
      <c r="E813" s="4"/>
      <c r="G813" s="4"/>
      <c r="H813" s="4"/>
      <c r="I813" s="4"/>
      <c r="J813" s="4"/>
      <c r="K813" s="4"/>
    </row>
    <row r="814" spans="4:11" x14ac:dyDescent="0.3">
      <c r="D814" s="4"/>
      <c r="E814" s="4"/>
      <c r="G814" s="4"/>
      <c r="H814" s="4"/>
      <c r="I814" s="4"/>
      <c r="J814" s="4"/>
      <c r="K814" s="4"/>
    </row>
    <row r="815" spans="4:11" x14ac:dyDescent="0.3">
      <c r="D815" s="4"/>
      <c r="E815" s="4"/>
      <c r="G815" s="4"/>
      <c r="H815" s="4"/>
      <c r="I815" s="4"/>
      <c r="J815" s="4"/>
      <c r="K815" s="4"/>
    </row>
    <row r="816" spans="4:11" x14ac:dyDescent="0.3">
      <c r="D816" s="4"/>
      <c r="E816" s="4"/>
      <c r="G816" s="4"/>
      <c r="H816" s="4"/>
      <c r="I816" s="4"/>
      <c r="J816" s="4"/>
      <c r="K816" s="4"/>
    </row>
    <row r="817" spans="4:11" x14ac:dyDescent="0.3">
      <c r="D817" s="4"/>
      <c r="E817" s="4"/>
      <c r="G817" s="4"/>
      <c r="H817" s="4"/>
      <c r="I817" s="4"/>
      <c r="J817" s="4"/>
      <c r="K817" s="4"/>
    </row>
    <row r="818" spans="4:11" x14ac:dyDescent="0.3">
      <c r="D818" s="4"/>
      <c r="E818" s="4"/>
      <c r="G818" s="4"/>
      <c r="H818" s="4"/>
      <c r="I818" s="4"/>
      <c r="J818" s="4"/>
      <c r="K818" s="4"/>
    </row>
    <row r="819" spans="4:11" x14ac:dyDescent="0.3">
      <c r="D819" s="4"/>
      <c r="E819" s="4"/>
      <c r="G819" s="4"/>
      <c r="H819" s="4"/>
      <c r="I819" s="4"/>
      <c r="J819" s="4"/>
      <c r="K819" s="4"/>
    </row>
    <row r="820" spans="4:11" x14ac:dyDescent="0.3">
      <c r="D820" s="4"/>
      <c r="E820" s="4"/>
      <c r="G820" s="4"/>
      <c r="H820" s="4"/>
      <c r="I820" s="4"/>
      <c r="J820" s="4"/>
      <c r="K820" s="4"/>
    </row>
    <row r="821" spans="4:11" x14ac:dyDescent="0.3">
      <c r="D821" s="4"/>
      <c r="E821" s="4"/>
      <c r="G821" s="4"/>
      <c r="H821" s="4"/>
      <c r="I821" s="4"/>
      <c r="J821" s="4"/>
      <c r="K821" s="4"/>
    </row>
    <row r="822" spans="4:11" x14ac:dyDescent="0.3">
      <c r="D822" s="4"/>
      <c r="E822" s="4"/>
      <c r="G822" s="4"/>
      <c r="H822" s="4"/>
      <c r="I822" s="4"/>
      <c r="J822" s="4"/>
      <c r="K822" s="4"/>
    </row>
    <row r="823" spans="4:11" x14ac:dyDescent="0.3">
      <c r="D823" s="4"/>
      <c r="E823" s="4"/>
      <c r="G823" s="4"/>
      <c r="H823" s="4"/>
      <c r="I823" s="4"/>
      <c r="J823" s="4"/>
      <c r="K823" s="4"/>
    </row>
    <row r="824" spans="4:11" x14ac:dyDescent="0.3">
      <c r="D824" s="4"/>
      <c r="E824" s="4"/>
      <c r="G824" s="4"/>
      <c r="H824" s="4"/>
      <c r="I824" s="4"/>
      <c r="J824" s="4"/>
      <c r="K824" s="4"/>
    </row>
    <row r="825" spans="4:11" x14ac:dyDescent="0.3">
      <c r="D825" s="4"/>
      <c r="E825" s="4"/>
      <c r="G825" s="4"/>
      <c r="H825" s="4"/>
      <c r="I825" s="4"/>
      <c r="J825" s="4"/>
      <c r="K825" s="4"/>
    </row>
    <row r="826" spans="4:11" x14ac:dyDescent="0.3">
      <c r="D826" s="4"/>
      <c r="E826" s="4"/>
      <c r="G826" s="4"/>
      <c r="H826" s="4"/>
      <c r="I826" s="4"/>
      <c r="J826" s="4"/>
      <c r="K826" s="4"/>
    </row>
    <row r="827" spans="4:11" x14ac:dyDescent="0.3">
      <c r="D827" s="4"/>
      <c r="E827" s="4"/>
      <c r="G827" s="4"/>
      <c r="H827" s="4"/>
      <c r="I827" s="4"/>
      <c r="J827" s="4"/>
      <c r="K827" s="4"/>
    </row>
    <row r="828" spans="4:11" x14ac:dyDescent="0.3">
      <c r="D828" s="4"/>
      <c r="E828" s="4"/>
      <c r="G828" s="4"/>
      <c r="H828" s="4"/>
      <c r="I828" s="4"/>
      <c r="J828" s="4"/>
      <c r="K828" s="4"/>
    </row>
    <row r="829" spans="4:11" x14ac:dyDescent="0.3">
      <c r="D829" s="4"/>
      <c r="E829" s="4"/>
      <c r="G829" s="4"/>
      <c r="H829" s="4"/>
      <c r="I829" s="4"/>
      <c r="J829" s="4"/>
      <c r="K829" s="4"/>
    </row>
    <row r="830" spans="4:11" x14ac:dyDescent="0.3">
      <c r="D830" s="4"/>
      <c r="E830" s="4"/>
      <c r="G830" s="4"/>
      <c r="H830" s="4"/>
      <c r="I830" s="4"/>
      <c r="J830" s="4"/>
      <c r="K830" s="4"/>
    </row>
    <row r="831" spans="4:11" x14ac:dyDescent="0.3">
      <c r="D831" s="4"/>
      <c r="E831" s="4"/>
      <c r="G831" s="4"/>
      <c r="H831" s="4"/>
      <c r="I831" s="4"/>
      <c r="J831" s="4"/>
      <c r="K831" s="4"/>
    </row>
    <row r="832" spans="4:11" x14ac:dyDescent="0.3">
      <c r="D832" s="4"/>
      <c r="E832" s="4"/>
      <c r="G832" s="4"/>
      <c r="H832" s="4"/>
      <c r="I832" s="4"/>
      <c r="J832" s="4"/>
      <c r="K832" s="4"/>
    </row>
    <row r="833" spans="4:11" x14ac:dyDescent="0.3">
      <c r="D833" s="4"/>
      <c r="E833" s="4"/>
      <c r="G833" s="4"/>
      <c r="H833" s="4"/>
      <c r="I833" s="4"/>
      <c r="J833" s="4"/>
      <c r="K833" s="4"/>
    </row>
    <row r="834" spans="4:11" x14ac:dyDescent="0.3">
      <c r="D834" s="4"/>
      <c r="E834" s="4"/>
      <c r="G834" s="4"/>
      <c r="H834" s="4"/>
      <c r="I834" s="4"/>
      <c r="J834" s="4"/>
      <c r="K834" s="4"/>
    </row>
    <row r="835" spans="4:11" x14ac:dyDescent="0.3">
      <c r="D835" s="4"/>
      <c r="E835" s="4"/>
      <c r="G835" s="4"/>
      <c r="H835" s="4"/>
      <c r="I835" s="4"/>
      <c r="J835" s="4"/>
      <c r="K835" s="4"/>
    </row>
    <row r="836" spans="4:11" x14ac:dyDescent="0.3">
      <c r="D836" s="4"/>
      <c r="E836" s="4"/>
      <c r="G836" s="4"/>
      <c r="H836" s="4"/>
      <c r="I836" s="4"/>
      <c r="J836" s="4"/>
      <c r="K836" s="4"/>
    </row>
    <row r="837" spans="4:11" x14ac:dyDescent="0.3">
      <c r="D837" s="4"/>
      <c r="E837" s="4"/>
      <c r="G837" s="4"/>
      <c r="H837" s="4"/>
      <c r="I837" s="4"/>
      <c r="J837" s="4"/>
      <c r="K837" s="4"/>
    </row>
    <row r="838" spans="4:11" x14ac:dyDescent="0.3">
      <c r="D838" s="4"/>
      <c r="E838" s="4"/>
      <c r="G838" s="4"/>
      <c r="H838" s="4"/>
      <c r="I838" s="4"/>
      <c r="J838" s="4"/>
      <c r="K838" s="4"/>
    </row>
    <row r="839" spans="4:11" x14ac:dyDescent="0.3">
      <c r="D839" s="4"/>
      <c r="E839" s="4"/>
      <c r="G839" s="4"/>
      <c r="H839" s="4"/>
      <c r="I839" s="4"/>
      <c r="J839" s="4"/>
      <c r="K839" s="4"/>
    </row>
    <row r="840" spans="4:11" x14ac:dyDescent="0.3">
      <c r="D840" s="4"/>
      <c r="E840" s="4"/>
      <c r="G840" s="4"/>
      <c r="H840" s="4"/>
      <c r="I840" s="4"/>
      <c r="J840" s="4"/>
      <c r="K840" s="4"/>
    </row>
    <row r="841" spans="4:11" x14ac:dyDescent="0.3">
      <c r="D841" s="4"/>
      <c r="E841" s="4"/>
      <c r="G841" s="4"/>
      <c r="H841" s="4"/>
      <c r="I841" s="4"/>
      <c r="J841" s="4"/>
      <c r="K841" s="4"/>
    </row>
    <row r="842" spans="4:11" x14ac:dyDescent="0.3">
      <c r="D842" s="4"/>
      <c r="E842" s="4"/>
      <c r="G842" s="4"/>
      <c r="H842" s="4"/>
      <c r="I842" s="4"/>
      <c r="J842" s="4"/>
      <c r="K842" s="4"/>
    </row>
    <row r="843" spans="4:11" x14ac:dyDescent="0.3">
      <c r="D843" s="4"/>
      <c r="E843" s="4"/>
      <c r="G843" s="4"/>
      <c r="H843" s="4"/>
      <c r="I843" s="4"/>
      <c r="J843" s="4"/>
      <c r="K843" s="4"/>
    </row>
    <row r="844" spans="4:11" x14ac:dyDescent="0.3">
      <c r="D844" s="4"/>
      <c r="E844" s="4"/>
      <c r="G844" s="4"/>
      <c r="H844" s="4"/>
      <c r="I844" s="4"/>
      <c r="J844" s="4"/>
      <c r="K844" s="4"/>
    </row>
    <row r="845" spans="4:11" x14ac:dyDescent="0.3">
      <c r="D845" s="4"/>
      <c r="E845" s="4"/>
      <c r="G845" s="4"/>
      <c r="H845" s="4"/>
      <c r="I845" s="4"/>
      <c r="J845" s="4"/>
      <c r="K845" s="4"/>
    </row>
    <row r="846" spans="4:11" x14ac:dyDescent="0.3">
      <c r="D846" s="4"/>
      <c r="E846" s="4"/>
      <c r="G846" s="4"/>
      <c r="H846" s="4"/>
      <c r="I846" s="4"/>
      <c r="J846" s="4"/>
      <c r="K846" s="4"/>
    </row>
    <row r="847" spans="4:11" x14ac:dyDescent="0.3">
      <c r="D847" s="4"/>
      <c r="E847" s="4"/>
      <c r="G847" s="4"/>
      <c r="H847" s="4"/>
      <c r="I847" s="4"/>
      <c r="J847" s="4"/>
      <c r="K847" s="4"/>
    </row>
    <row r="848" spans="4:11" x14ac:dyDescent="0.3">
      <c r="D848" s="4"/>
      <c r="E848" s="4"/>
      <c r="G848" s="4"/>
      <c r="H848" s="4"/>
      <c r="I848" s="4"/>
      <c r="J848" s="4"/>
      <c r="K848" s="4"/>
    </row>
    <row r="849" spans="4:11" x14ac:dyDescent="0.3">
      <c r="D849" s="4"/>
      <c r="E849" s="4"/>
      <c r="G849" s="4"/>
      <c r="H849" s="4"/>
      <c r="I849" s="4"/>
      <c r="J849" s="4"/>
      <c r="K849" s="4"/>
    </row>
    <row r="850" spans="4:11" x14ac:dyDescent="0.3">
      <c r="D850" s="4"/>
      <c r="E850" s="4"/>
      <c r="G850" s="4"/>
      <c r="H850" s="4"/>
      <c r="I850" s="4"/>
      <c r="J850" s="4"/>
      <c r="K850" s="4"/>
    </row>
    <row r="851" spans="4:11" x14ac:dyDescent="0.3">
      <c r="D851" s="4"/>
      <c r="E851" s="4"/>
      <c r="G851" s="4"/>
      <c r="H851" s="4"/>
      <c r="I851" s="4"/>
      <c r="J851" s="4"/>
      <c r="K851" s="4"/>
    </row>
    <row r="852" spans="4:11" x14ac:dyDescent="0.3">
      <c r="D852" s="4"/>
      <c r="E852" s="4"/>
      <c r="G852" s="4"/>
      <c r="H852" s="4"/>
      <c r="I852" s="4"/>
      <c r="J852" s="4"/>
      <c r="K852" s="4"/>
    </row>
    <row r="853" spans="4:11" x14ac:dyDescent="0.3">
      <c r="D853" s="4"/>
      <c r="E853" s="4"/>
      <c r="G853" s="4"/>
      <c r="H853" s="4"/>
      <c r="I853" s="4"/>
      <c r="J853" s="4"/>
      <c r="K853" s="4"/>
    </row>
    <row r="854" spans="4:11" x14ac:dyDescent="0.3">
      <c r="D854" s="4"/>
      <c r="E854" s="4"/>
      <c r="G854" s="4"/>
      <c r="H854" s="4"/>
      <c r="I854" s="4"/>
      <c r="J854" s="4"/>
      <c r="K854" s="4"/>
    </row>
    <row r="855" spans="4:11" x14ac:dyDescent="0.3">
      <c r="D855" s="4"/>
      <c r="E855" s="4"/>
      <c r="G855" s="4"/>
      <c r="H855" s="4"/>
      <c r="I855" s="4"/>
      <c r="J855" s="4"/>
      <c r="K855" s="4"/>
    </row>
    <row r="856" spans="4:11" x14ac:dyDescent="0.3">
      <c r="D856" s="4"/>
      <c r="E856" s="4"/>
      <c r="G856" s="4"/>
      <c r="H856" s="4"/>
      <c r="I856" s="4"/>
      <c r="J856" s="4"/>
      <c r="K856" s="4"/>
    </row>
    <row r="857" spans="4:11" x14ac:dyDescent="0.3">
      <c r="D857" s="4"/>
      <c r="E857" s="4"/>
      <c r="G857" s="4"/>
      <c r="H857" s="4"/>
      <c r="I857" s="4"/>
      <c r="J857" s="4"/>
      <c r="K857" s="4"/>
    </row>
    <row r="858" spans="4:11" x14ac:dyDescent="0.3">
      <c r="D858" s="4"/>
      <c r="E858" s="4"/>
      <c r="G858" s="4"/>
      <c r="H858" s="4"/>
      <c r="I858" s="4"/>
      <c r="J858" s="4"/>
      <c r="K858" s="4"/>
    </row>
    <row r="859" spans="4:11" x14ac:dyDescent="0.3">
      <c r="D859" s="4"/>
      <c r="E859" s="4"/>
      <c r="G859" s="4"/>
      <c r="H859" s="4"/>
      <c r="I859" s="4"/>
      <c r="J859" s="4"/>
      <c r="K859" s="4"/>
    </row>
    <row r="860" spans="4:11" x14ac:dyDescent="0.3">
      <c r="D860" s="4"/>
      <c r="E860" s="4"/>
      <c r="G860" s="4"/>
      <c r="H860" s="4"/>
      <c r="I860" s="4"/>
      <c r="J860" s="4"/>
      <c r="K860" s="4"/>
    </row>
    <row r="861" spans="4:11" x14ac:dyDescent="0.3">
      <c r="D861" s="4"/>
      <c r="E861" s="4"/>
      <c r="G861" s="4"/>
      <c r="H861" s="4"/>
      <c r="I861" s="4"/>
      <c r="J861" s="4"/>
      <c r="K861" s="4"/>
    </row>
    <row r="862" spans="4:11" x14ac:dyDescent="0.3">
      <c r="D862" s="4"/>
      <c r="E862" s="4"/>
      <c r="G862" s="4"/>
      <c r="H862" s="4"/>
      <c r="I862" s="4"/>
      <c r="J862" s="4"/>
      <c r="K862" s="4"/>
    </row>
    <row r="863" spans="4:11" x14ac:dyDescent="0.3">
      <c r="D863" s="4"/>
      <c r="E863" s="4"/>
      <c r="G863" s="4"/>
      <c r="H863" s="4"/>
      <c r="I863" s="4"/>
      <c r="J863" s="4"/>
      <c r="K863" s="4"/>
    </row>
    <row r="864" spans="4:11" x14ac:dyDescent="0.3">
      <c r="D864" s="4"/>
      <c r="E864" s="4"/>
      <c r="G864" s="4"/>
      <c r="H864" s="4"/>
      <c r="I864" s="4"/>
      <c r="J864" s="4"/>
      <c r="K864" s="4"/>
    </row>
    <row r="865" spans="4:11" x14ac:dyDescent="0.3">
      <c r="D865" s="4"/>
      <c r="E865" s="4"/>
      <c r="G865" s="4"/>
      <c r="H865" s="4"/>
      <c r="I865" s="4"/>
      <c r="J865" s="4"/>
      <c r="K865" s="4"/>
    </row>
    <row r="866" spans="4:11" x14ac:dyDescent="0.3">
      <c r="D866" s="4"/>
      <c r="E866" s="4"/>
      <c r="G866" s="4"/>
      <c r="H866" s="4"/>
      <c r="I866" s="4"/>
      <c r="J866" s="4"/>
      <c r="K866" s="4"/>
    </row>
    <row r="867" spans="4:11" x14ac:dyDescent="0.3">
      <c r="D867" s="4"/>
      <c r="E867" s="4"/>
      <c r="G867" s="4"/>
      <c r="H867" s="4"/>
      <c r="I867" s="4"/>
      <c r="J867" s="4"/>
      <c r="K867" s="4"/>
    </row>
    <row r="868" spans="4:11" x14ac:dyDescent="0.3">
      <c r="D868" s="4"/>
      <c r="E868" s="4"/>
      <c r="G868" s="4"/>
      <c r="H868" s="4"/>
      <c r="I868" s="4"/>
      <c r="J868" s="4"/>
      <c r="K868" s="4"/>
    </row>
    <row r="869" spans="4:11" x14ac:dyDescent="0.3">
      <c r="D869" s="4"/>
      <c r="E869" s="4"/>
      <c r="G869" s="4"/>
      <c r="H869" s="4"/>
      <c r="I869" s="4"/>
      <c r="J869" s="4"/>
      <c r="K869" s="4"/>
    </row>
    <row r="870" spans="4:11" x14ac:dyDescent="0.3">
      <c r="D870" s="4"/>
      <c r="E870" s="4"/>
      <c r="G870" s="4"/>
      <c r="H870" s="4"/>
      <c r="I870" s="4"/>
      <c r="J870" s="4"/>
      <c r="K870" s="4"/>
    </row>
    <row r="871" spans="4:11" x14ac:dyDescent="0.3">
      <c r="D871" s="4"/>
      <c r="E871" s="4"/>
      <c r="G871" s="4"/>
      <c r="H871" s="4"/>
      <c r="I871" s="4"/>
      <c r="J871" s="4"/>
      <c r="K871" s="4"/>
    </row>
    <row r="872" spans="4:11" x14ac:dyDescent="0.3">
      <c r="D872" s="4"/>
      <c r="E872" s="4"/>
      <c r="G872" s="4"/>
      <c r="H872" s="4"/>
      <c r="I872" s="4"/>
      <c r="J872" s="4"/>
      <c r="K872" s="4"/>
    </row>
    <row r="873" spans="4:11" x14ac:dyDescent="0.3">
      <c r="D873" s="4"/>
      <c r="E873" s="4"/>
      <c r="G873" s="4"/>
      <c r="H873" s="4"/>
      <c r="I873" s="4"/>
      <c r="J873" s="4"/>
      <c r="K873" s="4"/>
    </row>
    <row r="874" spans="4:11" x14ac:dyDescent="0.3">
      <c r="D874" s="4"/>
      <c r="E874" s="4"/>
      <c r="G874" s="4"/>
      <c r="H874" s="4"/>
      <c r="I874" s="4"/>
      <c r="J874" s="4"/>
      <c r="K874" s="4"/>
    </row>
    <row r="875" spans="4:11" x14ac:dyDescent="0.3">
      <c r="D875" s="4"/>
      <c r="E875" s="4"/>
      <c r="G875" s="4"/>
      <c r="H875" s="4"/>
      <c r="I875" s="4"/>
      <c r="J875" s="4"/>
      <c r="K875" s="4"/>
    </row>
    <row r="876" spans="4:11" x14ac:dyDescent="0.3">
      <c r="D876" s="4"/>
      <c r="E876" s="4"/>
      <c r="G876" s="4"/>
      <c r="H876" s="4"/>
      <c r="I876" s="4"/>
      <c r="J876" s="4"/>
      <c r="K876" s="4"/>
    </row>
    <row r="877" spans="4:11" x14ac:dyDescent="0.3">
      <c r="D877" s="4"/>
      <c r="E877" s="4"/>
      <c r="G877" s="4"/>
      <c r="H877" s="4"/>
      <c r="I877" s="4"/>
      <c r="J877" s="4"/>
      <c r="K877" s="4"/>
    </row>
    <row r="878" spans="4:11" x14ac:dyDescent="0.3">
      <c r="D878" s="4"/>
      <c r="E878" s="4"/>
      <c r="G878" s="4"/>
      <c r="H878" s="4"/>
      <c r="I878" s="4"/>
      <c r="J878" s="4"/>
      <c r="K878" s="4"/>
    </row>
    <row r="879" spans="4:11" x14ac:dyDescent="0.3">
      <c r="D879" s="4"/>
      <c r="E879" s="4"/>
      <c r="G879" s="4"/>
      <c r="H879" s="4"/>
      <c r="I879" s="4"/>
      <c r="J879" s="4"/>
      <c r="K879" s="4"/>
    </row>
    <row r="880" spans="4:11" x14ac:dyDescent="0.3">
      <c r="D880" s="4"/>
      <c r="E880" s="4"/>
      <c r="G880" s="4"/>
      <c r="H880" s="4"/>
      <c r="I880" s="4"/>
      <c r="J880" s="4"/>
      <c r="K880" s="4"/>
    </row>
    <row r="881" spans="4:11" x14ac:dyDescent="0.3">
      <c r="D881" s="4"/>
      <c r="E881" s="4"/>
      <c r="G881" s="4"/>
      <c r="H881" s="4"/>
      <c r="I881" s="4"/>
      <c r="J881" s="4"/>
      <c r="K881" s="4"/>
    </row>
    <row r="882" spans="4:11" x14ac:dyDescent="0.3">
      <c r="D882" s="4"/>
      <c r="E882" s="4"/>
      <c r="G882" s="4"/>
      <c r="H882" s="4"/>
      <c r="I882" s="4"/>
      <c r="J882" s="4"/>
      <c r="K882" s="4"/>
    </row>
    <row r="883" spans="4:11" x14ac:dyDescent="0.3">
      <c r="D883" s="4"/>
      <c r="E883" s="4"/>
      <c r="G883" s="4"/>
      <c r="H883" s="4"/>
      <c r="I883" s="4"/>
      <c r="J883" s="4"/>
      <c r="K883" s="4"/>
    </row>
    <row r="884" spans="4:11" x14ac:dyDescent="0.3">
      <c r="D884" s="4"/>
      <c r="E884" s="4"/>
      <c r="G884" s="4"/>
      <c r="H884" s="4"/>
      <c r="I884" s="4"/>
      <c r="J884" s="4"/>
      <c r="K884" s="4"/>
    </row>
    <row r="885" spans="4:11" x14ac:dyDescent="0.3">
      <c r="D885" s="4"/>
      <c r="E885" s="4"/>
      <c r="G885" s="4"/>
      <c r="H885" s="4"/>
      <c r="I885" s="4"/>
      <c r="J885" s="4"/>
      <c r="K885" s="4"/>
    </row>
    <row r="886" spans="4:11" x14ac:dyDescent="0.3">
      <c r="D886" s="4"/>
      <c r="E886" s="4"/>
      <c r="G886" s="4"/>
      <c r="H886" s="4"/>
      <c r="I886" s="4"/>
      <c r="J886" s="4"/>
      <c r="K886" s="4"/>
    </row>
    <row r="887" spans="4:11" x14ac:dyDescent="0.3">
      <c r="D887" s="4"/>
      <c r="E887" s="4"/>
      <c r="G887" s="4"/>
      <c r="H887" s="4"/>
      <c r="I887" s="4"/>
      <c r="J887" s="4"/>
      <c r="K887" s="4"/>
    </row>
    <row r="888" spans="4:11" x14ac:dyDescent="0.3">
      <c r="D888" s="4"/>
      <c r="E888" s="4"/>
      <c r="G888" s="4"/>
      <c r="H888" s="4"/>
      <c r="I888" s="4"/>
      <c r="J888" s="4"/>
      <c r="K888" s="4"/>
    </row>
    <row r="889" spans="4:11" x14ac:dyDescent="0.3">
      <c r="D889" s="4"/>
      <c r="E889" s="4"/>
      <c r="G889" s="4"/>
      <c r="H889" s="4"/>
      <c r="I889" s="4"/>
      <c r="J889" s="4"/>
      <c r="K889" s="4"/>
    </row>
    <row r="890" spans="4:11" x14ac:dyDescent="0.3">
      <c r="D890" s="4"/>
      <c r="E890" s="4"/>
      <c r="G890" s="4"/>
      <c r="H890" s="4"/>
      <c r="I890" s="4"/>
      <c r="J890" s="4"/>
      <c r="K890" s="4"/>
    </row>
    <row r="891" spans="4:11" x14ac:dyDescent="0.3">
      <c r="D891" s="4"/>
      <c r="E891" s="4"/>
      <c r="G891" s="4"/>
      <c r="H891" s="4"/>
      <c r="I891" s="4"/>
      <c r="J891" s="4"/>
      <c r="K891" s="4"/>
    </row>
    <row r="892" spans="4:11" x14ac:dyDescent="0.3">
      <c r="D892" s="4"/>
      <c r="E892" s="4"/>
      <c r="G892" s="4"/>
      <c r="H892" s="4"/>
      <c r="I892" s="4"/>
      <c r="J892" s="4"/>
      <c r="K892" s="4"/>
    </row>
    <row r="893" spans="4:11" x14ac:dyDescent="0.3">
      <c r="D893" s="4"/>
      <c r="E893" s="4"/>
      <c r="G893" s="4"/>
      <c r="H893" s="4"/>
      <c r="I893" s="4"/>
      <c r="J893" s="4"/>
      <c r="K893" s="4"/>
    </row>
    <row r="894" spans="4:11" x14ac:dyDescent="0.3">
      <c r="D894" s="4"/>
      <c r="E894" s="4"/>
      <c r="G894" s="4"/>
      <c r="H894" s="4"/>
      <c r="I894" s="4"/>
      <c r="J894" s="4"/>
      <c r="K894" s="4"/>
    </row>
    <row r="895" spans="4:11" x14ac:dyDescent="0.3">
      <c r="D895" s="4"/>
      <c r="E895" s="4"/>
      <c r="G895" s="4"/>
      <c r="H895" s="4"/>
      <c r="I895" s="4"/>
      <c r="J895" s="4"/>
      <c r="K895" s="4"/>
    </row>
    <row r="896" spans="4:11" x14ac:dyDescent="0.3">
      <c r="D896" s="4"/>
      <c r="E896" s="4"/>
      <c r="G896" s="4"/>
      <c r="H896" s="4"/>
      <c r="I896" s="4"/>
      <c r="J896" s="4"/>
      <c r="K896" s="4"/>
    </row>
    <row r="897" spans="4:11" x14ac:dyDescent="0.3">
      <c r="D897" s="4"/>
      <c r="E897" s="4"/>
      <c r="G897" s="4"/>
      <c r="H897" s="4"/>
      <c r="I897" s="4"/>
      <c r="J897" s="4"/>
      <c r="K897" s="4"/>
    </row>
    <row r="898" spans="4:11" x14ac:dyDescent="0.3">
      <c r="D898" s="4"/>
      <c r="E898" s="4"/>
      <c r="G898" s="4"/>
      <c r="H898" s="4"/>
      <c r="I898" s="4"/>
      <c r="J898" s="4"/>
      <c r="K898" s="4"/>
    </row>
    <row r="899" spans="4:11" x14ac:dyDescent="0.3">
      <c r="D899" s="4"/>
      <c r="E899" s="4"/>
      <c r="G899" s="4"/>
      <c r="H899" s="4"/>
      <c r="I899" s="4"/>
      <c r="J899" s="4"/>
      <c r="K899" s="4"/>
    </row>
    <row r="900" spans="4:11" x14ac:dyDescent="0.3">
      <c r="D900" s="4"/>
      <c r="E900" s="4"/>
      <c r="G900" s="4"/>
      <c r="H900" s="4"/>
      <c r="I900" s="4"/>
      <c r="J900" s="4"/>
      <c r="K900" s="4"/>
    </row>
    <row r="901" spans="4:11" x14ac:dyDescent="0.3">
      <c r="D901" s="4"/>
      <c r="E901" s="4"/>
      <c r="G901" s="4"/>
      <c r="H901" s="4"/>
      <c r="I901" s="4"/>
      <c r="J901" s="4"/>
      <c r="K901" s="4"/>
    </row>
    <row r="902" spans="4:11" x14ac:dyDescent="0.3">
      <c r="D902" s="4"/>
      <c r="E902" s="4"/>
      <c r="G902" s="4"/>
      <c r="H902" s="4"/>
      <c r="I902" s="4"/>
      <c r="J902" s="4"/>
      <c r="K902" s="4"/>
    </row>
    <row r="903" spans="4:11" x14ac:dyDescent="0.3">
      <c r="D903" s="4"/>
      <c r="E903" s="4"/>
      <c r="G903" s="4"/>
      <c r="H903" s="4"/>
      <c r="I903" s="4"/>
      <c r="J903" s="4"/>
      <c r="K903" s="4"/>
    </row>
    <row r="904" spans="4:11" x14ac:dyDescent="0.3">
      <c r="D904" s="4"/>
      <c r="E904" s="4"/>
      <c r="G904" s="4"/>
      <c r="H904" s="4"/>
      <c r="I904" s="4"/>
      <c r="J904" s="4"/>
      <c r="K904" s="4"/>
    </row>
    <row r="905" spans="4:11" x14ac:dyDescent="0.3">
      <c r="D905" s="4"/>
      <c r="E905" s="4"/>
      <c r="G905" s="4"/>
      <c r="H905" s="4"/>
      <c r="I905" s="4"/>
      <c r="J905" s="4"/>
      <c r="K905" s="4"/>
    </row>
    <row r="906" spans="4:11" x14ac:dyDescent="0.3">
      <c r="D906" s="4"/>
      <c r="E906" s="4"/>
      <c r="G906" s="4"/>
      <c r="H906" s="4"/>
      <c r="I906" s="4"/>
      <c r="J906" s="4"/>
      <c r="K906" s="4"/>
    </row>
    <row r="907" spans="4:11" x14ac:dyDescent="0.3">
      <c r="D907" s="4"/>
      <c r="E907" s="4"/>
      <c r="G907" s="4"/>
      <c r="H907" s="4"/>
      <c r="I907" s="4"/>
      <c r="J907" s="4"/>
      <c r="K907" s="4"/>
    </row>
    <row r="908" spans="4:11" x14ac:dyDescent="0.3">
      <c r="D908" s="4"/>
      <c r="E908" s="4"/>
      <c r="G908" s="4"/>
      <c r="H908" s="4"/>
      <c r="I908" s="4"/>
      <c r="J908" s="4"/>
      <c r="K908" s="4"/>
    </row>
    <row r="909" spans="4:11" x14ac:dyDescent="0.3">
      <c r="D909" s="4"/>
      <c r="E909" s="4"/>
      <c r="G909" s="4"/>
      <c r="H909" s="4"/>
      <c r="I909" s="4"/>
      <c r="J909" s="4"/>
      <c r="K909" s="4"/>
    </row>
    <row r="910" spans="4:11" x14ac:dyDescent="0.3">
      <c r="D910" s="4"/>
      <c r="E910" s="4"/>
      <c r="G910" s="4"/>
      <c r="H910" s="4"/>
      <c r="I910" s="4"/>
      <c r="J910" s="4"/>
      <c r="K910" s="4"/>
    </row>
    <row r="911" spans="4:11" x14ac:dyDescent="0.3">
      <c r="D911" s="4"/>
      <c r="E911" s="4"/>
      <c r="G911" s="4"/>
      <c r="H911" s="4"/>
      <c r="I911" s="4"/>
      <c r="J911" s="4"/>
      <c r="K911" s="4"/>
    </row>
    <row r="912" spans="4:11" x14ac:dyDescent="0.3">
      <c r="D912" s="4"/>
      <c r="E912" s="4"/>
      <c r="G912" s="4"/>
      <c r="H912" s="4"/>
      <c r="I912" s="4"/>
      <c r="J912" s="4"/>
      <c r="K912" s="4"/>
    </row>
    <row r="913" spans="4:11" x14ac:dyDescent="0.3">
      <c r="D913" s="4"/>
      <c r="E913" s="4"/>
      <c r="G913" s="4"/>
      <c r="H913" s="4"/>
      <c r="I913" s="4"/>
      <c r="J913" s="4"/>
      <c r="K913" s="4"/>
    </row>
    <row r="914" spans="4:11" x14ac:dyDescent="0.3">
      <c r="D914" s="4"/>
      <c r="E914" s="4"/>
      <c r="G914" s="4"/>
      <c r="H914" s="4"/>
      <c r="I914" s="4"/>
      <c r="J914" s="4"/>
      <c r="K914" s="4"/>
    </row>
    <row r="915" spans="4:11" x14ac:dyDescent="0.3">
      <c r="D915" s="4"/>
      <c r="E915" s="4"/>
      <c r="G915" s="4"/>
      <c r="H915" s="4"/>
      <c r="I915" s="4"/>
      <c r="J915" s="4"/>
      <c r="K915" s="4"/>
    </row>
    <row r="916" spans="4:11" x14ac:dyDescent="0.3">
      <c r="D916" s="4"/>
      <c r="E916" s="4"/>
      <c r="G916" s="4"/>
      <c r="H916" s="4"/>
      <c r="I916" s="4"/>
      <c r="J916" s="4"/>
      <c r="K916" s="4"/>
    </row>
    <row r="917" spans="4:11" x14ac:dyDescent="0.3">
      <c r="D917" s="4"/>
      <c r="E917" s="4"/>
      <c r="G917" s="4"/>
      <c r="H917" s="4"/>
      <c r="I917" s="4"/>
      <c r="J917" s="4"/>
      <c r="K917" s="4"/>
    </row>
    <row r="918" spans="4:11" x14ac:dyDescent="0.3">
      <c r="D918" s="4"/>
      <c r="E918" s="4"/>
      <c r="G918" s="4"/>
      <c r="H918" s="4"/>
      <c r="I918" s="4"/>
      <c r="J918" s="4"/>
      <c r="K918" s="4"/>
    </row>
    <row r="919" spans="4:11" x14ac:dyDescent="0.3">
      <c r="D919" s="4"/>
      <c r="E919" s="4"/>
      <c r="G919" s="4"/>
      <c r="H919" s="4"/>
      <c r="I919" s="4"/>
      <c r="J919" s="4"/>
      <c r="K919" s="4"/>
    </row>
    <row r="920" spans="4:11" x14ac:dyDescent="0.3">
      <c r="D920" s="4"/>
      <c r="E920" s="4"/>
      <c r="G920" s="4"/>
      <c r="H920" s="4"/>
      <c r="I920" s="4"/>
      <c r="J920" s="4"/>
      <c r="K920" s="4"/>
    </row>
    <row r="921" spans="4:11" x14ac:dyDescent="0.3">
      <c r="D921" s="4"/>
      <c r="E921" s="4"/>
      <c r="G921" s="4"/>
      <c r="H921" s="4"/>
      <c r="I921" s="4"/>
      <c r="J921" s="4"/>
      <c r="K921" s="4"/>
    </row>
    <row r="922" spans="4:11" x14ac:dyDescent="0.3">
      <c r="D922" s="4"/>
      <c r="E922" s="4"/>
      <c r="G922" s="4"/>
      <c r="H922" s="4"/>
      <c r="I922" s="4"/>
      <c r="J922" s="4"/>
      <c r="K922" s="4"/>
    </row>
    <row r="923" spans="4:11" x14ac:dyDescent="0.3">
      <c r="D923" s="4"/>
      <c r="E923" s="4"/>
      <c r="G923" s="4"/>
      <c r="H923" s="4"/>
      <c r="I923" s="4"/>
      <c r="J923" s="4"/>
      <c r="K923" s="4"/>
    </row>
    <row r="924" spans="4:11" x14ac:dyDescent="0.3">
      <c r="D924" s="4"/>
      <c r="E924" s="4"/>
      <c r="G924" s="4"/>
      <c r="H924" s="4"/>
      <c r="I924" s="4"/>
      <c r="J924" s="4"/>
      <c r="K924" s="4"/>
    </row>
    <row r="925" spans="4:11" x14ac:dyDescent="0.3">
      <c r="D925" s="4"/>
      <c r="E925" s="4"/>
      <c r="G925" s="4"/>
      <c r="H925" s="4"/>
      <c r="I925" s="4"/>
      <c r="J925" s="4"/>
      <c r="K925" s="4"/>
    </row>
    <row r="926" spans="4:11" x14ac:dyDescent="0.3">
      <c r="D926" s="4"/>
      <c r="E926" s="4"/>
      <c r="G926" s="4"/>
      <c r="H926" s="4"/>
      <c r="I926" s="4"/>
      <c r="J926" s="4"/>
      <c r="K926" s="4"/>
    </row>
    <row r="927" spans="4:11" x14ac:dyDescent="0.3">
      <c r="D927" s="4"/>
      <c r="E927" s="4"/>
      <c r="G927" s="4"/>
      <c r="H927" s="4"/>
      <c r="I927" s="4"/>
      <c r="J927" s="4"/>
      <c r="K927" s="4"/>
    </row>
    <row r="928" spans="4:11" x14ac:dyDescent="0.3">
      <c r="D928" s="4"/>
      <c r="E928" s="4"/>
      <c r="G928" s="4"/>
      <c r="H928" s="4"/>
      <c r="I928" s="4"/>
      <c r="J928" s="4"/>
      <c r="K928" s="4"/>
    </row>
    <row r="929" spans="4:11" x14ac:dyDescent="0.3">
      <c r="D929" s="4"/>
      <c r="E929" s="4"/>
      <c r="G929" s="4"/>
      <c r="H929" s="4"/>
      <c r="I929" s="4"/>
      <c r="J929" s="4"/>
      <c r="K929" s="4"/>
    </row>
    <row r="930" spans="4:11" x14ac:dyDescent="0.3">
      <c r="D930" s="4"/>
      <c r="E930" s="4"/>
      <c r="G930" s="4"/>
      <c r="H930" s="4"/>
      <c r="I930" s="4"/>
      <c r="J930" s="4"/>
      <c r="K930" s="4"/>
    </row>
    <row r="931" spans="4:11" x14ac:dyDescent="0.3">
      <c r="D931" s="4"/>
      <c r="E931" s="4"/>
      <c r="G931" s="4"/>
      <c r="H931" s="4"/>
      <c r="I931" s="4"/>
      <c r="J931" s="4"/>
      <c r="K931" s="4"/>
    </row>
    <row r="932" spans="4:11" x14ac:dyDescent="0.3">
      <c r="D932" s="4"/>
      <c r="E932" s="4"/>
      <c r="G932" s="4"/>
      <c r="H932" s="4"/>
      <c r="I932" s="4"/>
      <c r="J932" s="4"/>
      <c r="K932" s="4"/>
    </row>
    <row r="933" spans="4:11" x14ac:dyDescent="0.3">
      <c r="D933" s="4"/>
      <c r="E933" s="4"/>
      <c r="G933" s="4"/>
      <c r="H933" s="4"/>
      <c r="I933" s="4"/>
      <c r="J933" s="4"/>
      <c r="K933" s="4"/>
    </row>
    <row r="934" spans="4:11" x14ac:dyDescent="0.3">
      <c r="D934" s="4"/>
      <c r="E934" s="4"/>
      <c r="G934" s="4"/>
      <c r="H934" s="4"/>
      <c r="I934" s="4"/>
      <c r="J934" s="4"/>
      <c r="K934" s="4"/>
    </row>
    <row r="935" spans="4:11" x14ac:dyDescent="0.3">
      <c r="D935" s="4"/>
      <c r="E935" s="4"/>
      <c r="G935" s="4"/>
      <c r="H935" s="4"/>
      <c r="I935" s="4"/>
      <c r="J935" s="4"/>
      <c r="K935" s="4"/>
    </row>
    <row r="936" spans="4:11" x14ac:dyDescent="0.3">
      <c r="D936" s="4"/>
      <c r="E936" s="4"/>
      <c r="G936" s="4"/>
      <c r="H936" s="4"/>
      <c r="I936" s="4"/>
      <c r="J936" s="4"/>
      <c r="K936" s="4"/>
    </row>
    <row r="937" spans="4:11" x14ac:dyDescent="0.3">
      <c r="D937" s="4"/>
      <c r="E937" s="4"/>
      <c r="G937" s="4"/>
      <c r="H937" s="4"/>
      <c r="I937" s="4"/>
      <c r="J937" s="4"/>
      <c r="K937" s="4"/>
    </row>
    <row r="938" spans="4:11" x14ac:dyDescent="0.3">
      <c r="D938" s="4"/>
      <c r="E938" s="4"/>
      <c r="G938" s="4"/>
      <c r="H938" s="4"/>
      <c r="I938" s="4"/>
      <c r="J938" s="4"/>
      <c r="K938" s="4"/>
    </row>
    <row r="939" spans="4:11" x14ac:dyDescent="0.3">
      <c r="D939" s="4"/>
      <c r="E939" s="4"/>
      <c r="G939" s="4"/>
      <c r="H939" s="4"/>
      <c r="I939" s="4"/>
      <c r="J939" s="4"/>
      <c r="K939" s="4"/>
    </row>
    <row r="940" spans="4:11" x14ac:dyDescent="0.3">
      <c r="D940" s="4"/>
      <c r="E940" s="4"/>
      <c r="G940" s="4"/>
      <c r="H940" s="4"/>
      <c r="I940" s="4"/>
      <c r="J940" s="4"/>
      <c r="K940" s="4"/>
    </row>
    <row r="941" spans="4:11" x14ac:dyDescent="0.3">
      <c r="D941" s="4"/>
      <c r="E941" s="4"/>
      <c r="G941" s="4"/>
      <c r="H941" s="4"/>
      <c r="I941" s="4"/>
      <c r="J941" s="4"/>
      <c r="K941" s="4"/>
    </row>
    <row r="942" spans="4:11" x14ac:dyDescent="0.3">
      <c r="D942" s="4"/>
      <c r="E942" s="4"/>
      <c r="G942" s="4"/>
      <c r="H942" s="4"/>
      <c r="I942" s="4"/>
      <c r="J942" s="4"/>
      <c r="K942" s="4"/>
    </row>
    <row r="943" spans="4:11" x14ac:dyDescent="0.3">
      <c r="D943" s="4"/>
      <c r="E943" s="4"/>
      <c r="G943" s="4"/>
      <c r="H943" s="4"/>
      <c r="I943" s="4"/>
      <c r="J943" s="4"/>
      <c r="K943" s="4"/>
    </row>
    <row r="944" spans="4:11" x14ac:dyDescent="0.3">
      <c r="D944" s="4"/>
      <c r="E944" s="4"/>
      <c r="G944" s="4"/>
      <c r="H944" s="4"/>
      <c r="I944" s="4"/>
      <c r="J944" s="4"/>
      <c r="K944" s="4"/>
    </row>
    <row r="945" spans="4:11" x14ac:dyDescent="0.3">
      <c r="D945" s="4"/>
      <c r="E945" s="4"/>
      <c r="G945" s="4"/>
      <c r="H945" s="4"/>
      <c r="I945" s="4"/>
      <c r="J945" s="4"/>
      <c r="K945" s="4"/>
    </row>
    <row r="946" spans="4:11" x14ac:dyDescent="0.3">
      <c r="D946" s="4"/>
      <c r="E946" s="4"/>
      <c r="G946" s="4"/>
      <c r="H946" s="4"/>
      <c r="I946" s="4"/>
      <c r="J946" s="4"/>
      <c r="K946" s="4"/>
    </row>
    <row r="947" spans="4:11" x14ac:dyDescent="0.3">
      <c r="D947" s="4"/>
      <c r="E947" s="4"/>
      <c r="G947" s="4"/>
      <c r="H947" s="4"/>
      <c r="I947" s="4"/>
      <c r="J947" s="4"/>
      <c r="K947" s="4"/>
    </row>
    <row r="948" spans="4:11" x14ac:dyDescent="0.3">
      <c r="D948" s="4"/>
      <c r="E948" s="4"/>
      <c r="G948" s="4"/>
      <c r="H948" s="4"/>
      <c r="I948" s="4"/>
      <c r="J948" s="4"/>
      <c r="K948" s="4"/>
    </row>
    <row r="949" spans="4:11" x14ac:dyDescent="0.3">
      <c r="D949" s="4"/>
      <c r="E949" s="4"/>
      <c r="G949" s="4"/>
      <c r="H949" s="4"/>
      <c r="I949" s="4"/>
      <c r="J949" s="4"/>
      <c r="K949" s="4"/>
    </row>
    <row r="950" spans="4:11" x14ac:dyDescent="0.3">
      <c r="D950" s="4"/>
      <c r="E950" s="4"/>
      <c r="G950" s="4"/>
      <c r="H950" s="4"/>
      <c r="I950" s="4"/>
      <c r="J950" s="4"/>
      <c r="K950" s="4"/>
    </row>
    <row r="951" spans="4:11" x14ac:dyDescent="0.3">
      <c r="D951" s="4"/>
      <c r="E951" s="4"/>
      <c r="G951" s="4"/>
      <c r="H951" s="4"/>
      <c r="I951" s="4"/>
      <c r="J951" s="4"/>
      <c r="K951" s="4"/>
    </row>
    <row r="952" spans="4:11" x14ac:dyDescent="0.3">
      <c r="D952" s="4"/>
      <c r="E952" s="4"/>
      <c r="G952" s="4"/>
      <c r="H952" s="4"/>
      <c r="I952" s="4"/>
      <c r="J952" s="4"/>
      <c r="K952" s="4"/>
    </row>
    <row r="953" spans="4:11" x14ac:dyDescent="0.3">
      <c r="D953" s="4"/>
      <c r="E953" s="4"/>
      <c r="G953" s="4"/>
      <c r="H953" s="4"/>
      <c r="I953" s="4"/>
      <c r="J953" s="4"/>
      <c r="K953" s="4"/>
    </row>
    <row r="954" spans="4:11" x14ac:dyDescent="0.3">
      <c r="D954" s="4"/>
      <c r="E954" s="4"/>
      <c r="G954" s="4"/>
      <c r="H954" s="4"/>
      <c r="I954" s="4"/>
      <c r="J954" s="4"/>
      <c r="K954" s="4"/>
    </row>
    <row r="955" spans="4:11" x14ac:dyDescent="0.3">
      <c r="D955" s="4"/>
      <c r="E955" s="4"/>
      <c r="G955" s="4"/>
      <c r="H955" s="4"/>
      <c r="I955" s="4"/>
      <c r="J955" s="4"/>
      <c r="K955" s="4"/>
    </row>
    <row r="956" spans="4:11" x14ac:dyDescent="0.3">
      <c r="D956" s="4"/>
      <c r="E956" s="4"/>
      <c r="G956" s="4"/>
      <c r="H956" s="4"/>
      <c r="I956" s="4"/>
      <c r="J956" s="4"/>
      <c r="K956" s="4"/>
    </row>
    <row r="957" spans="4:11" x14ac:dyDescent="0.3">
      <c r="D957" s="4"/>
      <c r="E957" s="4"/>
      <c r="G957" s="4"/>
      <c r="H957" s="4"/>
      <c r="I957" s="4"/>
      <c r="J957" s="4"/>
      <c r="K957" s="4"/>
    </row>
    <row r="958" spans="4:11" x14ac:dyDescent="0.3">
      <c r="D958" s="4"/>
      <c r="E958" s="4"/>
      <c r="G958" s="4"/>
      <c r="H958" s="4"/>
      <c r="I958" s="4"/>
      <c r="J958" s="4"/>
      <c r="K958" s="4"/>
    </row>
    <row r="959" spans="4:11" x14ac:dyDescent="0.3">
      <c r="D959" s="4"/>
      <c r="E959" s="4"/>
      <c r="G959" s="4"/>
      <c r="H959" s="4"/>
      <c r="I959" s="4"/>
      <c r="J959" s="4"/>
      <c r="K959" s="4"/>
    </row>
    <row r="960" spans="4:11" x14ac:dyDescent="0.3">
      <c r="D960" s="4"/>
      <c r="E960" s="4"/>
      <c r="G960" s="4"/>
      <c r="H960" s="4"/>
      <c r="I960" s="4"/>
      <c r="J960" s="4"/>
      <c r="K960" s="4"/>
    </row>
    <row r="961" spans="4:11" x14ac:dyDescent="0.3">
      <c r="D961" s="4"/>
      <c r="E961" s="4"/>
      <c r="G961" s="4"/>
      <c r="H961" s="4"/>
      <c r="I961" s="4"/>
      <c r="J961" s="4"/>
      <c r="K961" s="4"/>
    </row>
    <row r="962" spans="4:11" x14ac:dyDescent="0.3">
      <c r="D962" s="4"/>
      <c r="E962" s="4"/>
      <c r="G962" s="4"/>
      <c r="H962" s="4"/>
      <c r="I962" s="4"/>
      <c r="J962" s="4"/>
      <c r="K962" s="4"/>
    </row>
    <row r="963" spans="4:11" x14ac:dyDescent="0.3">
      <c r="D963" s="4"/>
      <c r="E963" s="4"/>
      <c r="G963" s="4"/>
      <c r="H963" s="4"/>
      <c r="I963" s="4"/>
      <c r="J963" s="4"/>
      <c r="K963" s="4"/>
    </row>
    <row r="964" spans="4:11" x14ac:dyDescent="0.3">
      <c r="D964" s="4"/>
      <c r="E964" s="4"/>
      <c r="G964" s="4"/>
      <c r="H964" s="4"/>
      <c r="I964" s="4"/>
      <c r="J964" s="4"/>
      <c r="K964" s="4"/>
    </row>
    <row r="965" spans="4:11" x14ac:dyDescent="0.3">
      <c r="D965" s="4"/>
      <c r="E965" s="4"/>
      <c r="G965" s="4"/>
      <c r="H965" s="4"/>
      <c r="I965" s="4"/>
      <c r="J965" s="4"/>
      <c r="K965" s="4"/>
    </row>
    <row r="966" spans="4:11" x14ac:dyDescent="0.3">
      <c r="D966" s="4"/>
      <c r="E966" s="4"/>
      <c r="G966" s="4"/>
      <c r="H966" s="4"/>
      <c r="I966" s="4"/>
      <c r="J966" s="4"/>
      <c r="K966" s="4"/>
    </row>
    <row r="967" spans="4:11" x14ac:dyDescent="0.3">
      <c r="D967" s="4"/>
      <c r="E967" s="4"/>
      <c r="G967" s="4"/>
      <c r="H967" s="4"/>
      <c r="I967" s="4"/>
      <c r="J967" s="4"/>
      <c r="K967" s="4"/>
    </row>
    <row r="968" spans="4:11" x14ac:dyDescent="0.3">
      <c r="D968" s="4"/>
      <c r="E968" s="4"/>
      <c r="G968" s="4"/>
      <c r="H968" s="4"/>
      <c r="I968" s="4"/>
      <c r="J968" s="4"/>
      <c r="K968" s="4"/>
    </row>
    <row r="969" spans="4:11" x14ac:dyDescent="0.3">
      <c r="D969" s="4"/>
      <c r="E969" s="4"/>
      <c r="G969" s="4"/>
      <c r="H969" s="4"/>
      <c r="I969" s="4"/>
      <c r="J969" s="4"/>
      <c r="K969" s="4"/>
    </row>
    <row r="970" spans="4:11" x14ac:dyDescent="0.3">
      <c r="D970" s="4"/>
      <c r="E970" s="4"/>
      <c r="G970" s="4"/>
      <c r="H970" s="4"/>
      <c r="I970" s="4"/>
      <c r="J970" s="4"/>
      <c r="K970" s="4"/>
    </row>
    <row r="971" spans="4:11" x14ac:dyDescent="0.3">
      <c r="D971" s="4"/>
      <c r="E971" s="4"/>
      <c r="G971" s="4"/>
      <c r="H971" s="4"/>
      <c r="I971" s="4"/>
      <c r="J971" s="4"/>
      <c r="K971" s="4"/>
    </row>
    <row r="972" spans="4:11" x14ac:dyDescent="0.3">
      <c r="D972" s="4"/>
      <c r="E972" s="4"/>
      <c r="G972" s="4"/>
      <c r="H972" s="4"/>
      <c r="I972" s="4"/>
      <c r="J972" s="4"/>
      <c r="K972" s="4"/>
    </row>
    <row r="973" spans="4:11" x14ac:dyDescent="0.3">
      <c r="D973" s="4"/>
      <c r="E973" s="4"/>
      <c r="G973" s="4"/>
      <c r="H973" s="4"/>
      <c r="I973" s="4"/>
      <c r="J973" s="4"/>
      <c r="K973" s="4"/>
    </row>
    <row r="974" spans="4:11" x14ac:dyDescent="0.3">
      <c r="D974" s="4"/>
      <c r="E974" s="4"/>
      <c r="G974" s="4"/>
      <c r="H974" s="4"/>
      <c r="I974" s="4"/>
      <c r="J974" s="4"/>
      <c r="K974" s="4"/>
    </row>
    <row r="975" spans="4:11" x14ac:dyDescent="0.3">
      <c r="D975" s="4"/>
      <c r="E975" s="4"/>
      <c r="G975" s="4"/>
      <c r="H975" s="4"/>
      <c r="I975" s="4"/>
      <c r="J975" s="4"/>
      <c r="K975" s="4"/>
    </row>
    <row r="976" spans="4:11" x14ac:dyDescent="0.3">
      <c r="D976" s="4"/>
      <c r="E976" s="4"/>
      <c r="G976" s="4"/>
      <c r="H976" s="4"/>
      <c r="I976" s="4"/>
      <c r="J976" s="4"/>
      <c r="K976" s="4"/>
    </row>
    <row r="977" spans="4:11" x14ac:dyDescent="0.3">
      <c r="D977" s="4"/>
      <c r="E977" s="4"/>
      <c r="G977" s="4"/>
      <c r="H977" s="4"/>
      <c r="I977" s="4"/>
      <c r="J977" s="4"/>
      <c r="K977" s="4"/>
    </row>
    <row r="978" spans="4:11" x14ac:dyDescent="0.3">
      <c r="D978" s="4"/>
      <c r="E978" s="4"/>
      <c r="G978" s="4"/>
      <c r="H978" s="4"/>
      <c r="I978" s="4"/>
      <c r="J978" s="4"/>
      <c r="K978" s="4"/>
    </row>
    <row r="979" spans="4:11" x14ac:dyDescent="0.3">
      <c r="D979" s="4"/>
      <c r="E979" s="4"/>
      <c r="G979" s="4"/>
      <c r="H979" s="4"/>
      <c r="I979" s="4"/>
      <c r="J979" s="4"/>
      <c r="K979" s="4"/>
    </row>
    <row r="980" spans="4:11" x14ac:dyDescent="0.3">
      <c r="D980" s="4"/>
      <c r="E980" s="4"/>
      <c r="G980" s="4"/>
      <c r="H980" s="4"/>
      <c r="I980" s="4"/>
      <c r="J980" s="4"/>
      <c r="K980" s="4"/>
    </row>
    <row r="981" spans="4:11" x14ac:dyDescent="0.3">
      <c r="D981" s="4"/>
      <c r="E981" s="4"/>
      <c r="G981" s="4"/>
      <c r="H981" s="4"/>
      <c r="I981" s="4"/>
      <c r="J981" s="4"/>
      <c r="K981" s="4"/>
    </row>
    <row r="982" spans="4:11" x14ac:dyDescent="0.3">
      <c r="D982" s="4"/>
      <c r="E982" s="4"/>
      <c r="G982" s="4"/>
      <c r="H982" s="4"/>
      <c r="I982" s="4"/>
      <c r="J982" s="4"/>
      <c r="K982" s="4"/>
    </row>
    <row r="983" spans="4:11" x14ac:dyDescent="0.3">
      <c r="D983" s="4"/>
      <c r="E983" s="4"/>
      <c r="G983" s="4"/>
      <c r="H983" s="4"/>
      <c r="I983" s="4"/>
      <c r="J983" s="4"/>
      <c r="K983" s="4"/>
    </row>
    <row r="984" spans="4:11" x14ac:dyDescent="0.3">
      <c r="D984" s="4"/>
      <c r="E984" s="4"/>
      <c r="G984" s="4"/>
      <c r="H984" s="4"/>
      <c r="I984" s="4"/>
      <c r="J984" s="4"/>
      <c r="K984" s="4"/>
    </row>
    <row r="985" spans="4:11" x14ac:dyDescent="0.3">
      <c r="D985" s="4"/>
      <c r="E985" s="4"/>
      <c r="G985" s="4"/>
      <c r="H985" s="4"/>
      <c r="I985" s="4"/>
      <c r="J985" s="4"/>
      <c r="K985" s="4"/>
    </row>
    <row r="986" spans="4:11" x14ac:dyDescent="0.3">
      <c r="D986" s="4"/>
      <c r="E986" s="4"/>
      <c r="G986" s="4"/>
      <c r="H986" s="4"/>
      <c r="I986" s="4"/>
      <c r="J986" s="4"/>
      <c r="K986" s="4"/>
    </row>
    <row r="987" spans="4:11" x14ac:dyDescent="0.3">
      <c r="D987" s="4"/>
      <c r="E987" s="4"/>
      <c r="G987" s="4"/>
      <c r="H987" s="4"/>
      <c r="I987" s="4"/>
      <c r="J987" s="4"/>
      <c r="K987" s="4"/>
    </row>
    <row r="988" spans="4:11" x14ac:dyDescent="0.3">
      <c r="D988" s="4"/>
      <c r="E988" s="4"/>
      <c r="G988" s="4"/>
      <c r="H988" s="4"/>
      <c r="I988" s="4"/>
      <c r="J988" s="4"/>
      <c r="K988" s="4"/>
    </row>
    <row r="989" spans="4:11" x14ac:dyDescent="0.3">
      <c r="D989" s="4"/>
      <c r="E989" s="4"/>
      <c r="G989" s="4"/>
      <c r="H989" s="4"/>
      <c r="I989" s="4"/>
      <c r="J989" s="4"/>
      <c r="K989" s="4"/>
    </row>
    <row r="990" spans="4:11" x14ac:dyDescent="0.3">
      <c r="D990" s="4"/>
      <c r="E990" s="4"/>
      <c r="G990" s="4"/>
      <c r="H990" s="4"/>
      <c r="I990" s="4"/>
      <c r="J990" s="4"/>
      <c r="K990" s="4"/>
    </row>
    <row r="991" spans="4:11" x14ac:dyDescent="0.3">
      <c r="D991" s="4"/>
      <c r="E991" s="4"/>
      <c r="G991" s="4"/>
      <c r="H991" s="4"/>
      <c r="I991" s="4"/>
      <c r="J991" s="4"/>
      <c r="K991" s="4"/>
    </row>
    <row r="992" spans="4:11" x14ac:dyDescent="0.3">
      <c r="D992" s="4"/>
      <c r="E992" s="4"/>
      <c r="G992" s="4"/>
      <c r="H992" s="4"/>
      <c r="I992" s="4"/>
      <c r="J992" s="4"/>
      <c r="K992" s="4"/>
    </row>
    <row r="993" spans="4:11" x14ac:dyDescent="0.3">
      <c r="D993" s="4"/>
      <c r="E993" s="4"/>
      <c r="G993" s="4"/>
      <c r="H993" s="4"/>
      <c r="I993" s="4"/>
      <c r="J993" s="4"/>
      <c r="K993" s="4"/>
    </row>
    <row r="994" spans="4:11" x14ac:dyDescent="0.3">
      <c r="D994" s="4"/>
      <c r="E994" s="4"/>
      <c r="G994" s="4"/>
      <c r="H994" s="4"/>
      <c r="I994" s="4"/>
      <c r="J994" s="4"/>
      <c r="K994" s="4"/>
    </row>
    <row r="995" spans="4:11" x14ac:dyDescent="0.3">
      <c r="D995" s="4"/>
      <c r="E995" s="4"/>
      <c r="G995" s="4"/>
      <c r="H995" s="4"/>
      <c r="I995" s="4"/>
      <c r="J995" s="4"/>
      <c r="K995" s="4"/>
    </row>
    <row r="996" spans="4:11" x14ac:dyDescent="0.3">
      <c r="D996" s="4"/>
      <c r="E996" s="4"/>
      <c r="G996" s="4"/>
      <c r="H996" s="4"/>
      <c r="I996" s="4"/>
      <c r="J996" s="4"/>
      <c r="K996" s="4"/>
    </row>
    <row r="997" spans="4:11" x14ac:dyDescent="0.3">
      <c r="D997" s="4"/>
      <c r="E997" s="4"/>
      <c r="G997" s="4"/>
      <c r="H997" s="4"/>
      <c r="I997" s="4"/>
      <c r="J997" s="4"/>
      <c r="K997" s="4"/>
    </row>
    <row r="998" spans="4:11" x14ac:dyDescent="0.3">
      <c r="D998" s="4"/>
      <c r="E998" s="4"/>
      <c r="G998" s="4"/>
      <c r="H998" s="4"/>
      <c r="I998" s="4"/>
      <c r="J998" s="4"/>
      <c r="K998" s="4"/>
    </row>
    <row r="999" spans="4:11" x14ac:dyDescent="0.3">
      <c r="D999" s="4"/>
      <c r="E999" s="4"/>
      <c r="G999" s="4"/>
      <c r="H999" s="4"/>
      <c r="I999" s="4"/>
      <c r="J999" s="4"/>
      <c r="K999" s="4"/>
    </row>
    <row r="1000" spans="4:11" x14ac:dyDescent="0.3">
      <c r="D1000" s="4"/>
      <c r="E1000" s="4"/>
      <c r="G1000" s="4"/>
      <c r="H1000" s="4"/>
      <c r="I1000" s="4"/>
      <c r="J1000" s="4"/>
      <c r="K1000" s="4"/>
    </row>
    <row r="1001" spans="4:11" x14ac:dyDescent="0.3">
      <c r="D1001" s="4"/>
      <c r="E1001" s="4"/>
      <c r="G1001" s="4"/>
      <c r="H1001" s="4"/>
      <c r="I1001" s="4"/>
      <c r="J1001" s="4"/>
      <c r="K1001" s="4"/>
    </row>
    <row r="1002" spans="4:11" x14ac:dyDescent="0.3">
      <c r="D1002" s="4"/>
      <c r="E1002" s="4"/>
      <c r="G1002" s="4"/>
      <c r="H1002" s="4"/>
      <c r="I1002" s="4"/>
      <c r="J1002" s="4"/>
      <c r="K1002" s="4"/>
    </row>
    <row r="1003" spans="4:11" x14ac:dyDescent="0.3">
      <c r="D1003" s="4"/>
      <c r="E1003" s="4"/>
      <c r="G1003" s="4"/>
      <c r="H1003" s="4"/>
      <c r="I1003" s="4"/>
      <c r="J1003" s="4"/>
      <c r="K1003" s="4"/>
    </row>
    <row r="1004" spans="4:11" x14ac:dyDescent="0.3">
      <c r="D1004" s="4"/>
      <c r="E1004" s="4"/>
      <c r="G1004" s="4"/>
      <c r="H1004" s="4"/>
      <c r="I1004" s="4"/>
      <c r="J1004" s="4"/>
      <c r="K1004" s="4"/>
    </row>
    <row r="1005" spans="4:11" x14ac:dyDescent="0.3">
      <c r="D1005" s="4"/>
      <c r="E1005" s="4"/>
      <c r="G1005" s="4"/>
      <c r="H1005" s="4"/>
      <c r="I1005" s="4"/>
      <c r="J1005" s="4"/>
      <c r="K1005" s="4"/>
    </row>
    <row r="1006" spans="4:11" x14ac:dyDescent="0.3">
      <c r="D1006" s="4"/>
      <c r="E1006" s="4"/>
      <c r="G1006" s="4"/>
      <c r="H1006" s="4"/>
      <c r="I1006" s="4"/>
      <c r="J1006" s="4"/>
      <c r="K1006" s="4"/>
    </row>
    <row r="1007" spans="4:11" x14ac:dyDescent="0.3">
      <c r="D1007" s="4"/>
      <c r="E1007" s="4"/>
      <c r="G1007" s="4"/>
      <c r="H1007" s="4"/>
      <c r="I1007" s="4"/>
      <c r="J1007" s="4"/>
      <c r="K1007" s="4"/>
    </row>
    <row r="1008" spans="4:11" x14ac:dyDescent="0.3">
      <c r="H1008" s="4"/>
      <c r="I1008" s="4"/>
      <c r="J1008" s="4"/>
      <c r="K1008" s="4"/>
    </row>
    <row r="1009" spans="8:11" x14ac:dyDescent="0.3">
      <c r="H1009" s="4"/>
      <c r="I1009" s="4"/>
      <c r="J1009" s="4"/>
      <c r="K1009" s="4"/>
    </row>
    <row r="1010" spans="8:11" x14ac:dyDescent="0.3">
      <c r="H1010" s="4"/>
      <c r="I1010" s="4"/>
      <c r="J1010" s="4"/>
      <c r="K1010" s="4"/>
    </row>
    <row r="1011" spans="8:11" x14ac:dyDescent="0.3">
      <c r="H1011" s="4"/>
      <c r="I1011" s="4"/>
      <c r="J1011" s="4"/>
      <c r="K1011" s="4"/>
    </row>
    <row r="1012" spans="8:11" x14ac:dyDescent="0.3">
      <c r="H1012" s="4"/>
      <c r="I1012" s="4"/>
      <c r="J1012" s="4"/>
      <c r="K1012" s="4"/>
    </row>
    <row r="1013" spans="8:11" x14ac:dyDescent="0.3">
      <c r="H1013" s="4"/>
      <c r="I1013" s="4"/>
      <c r="J1013" s="4"/>
      <c r="K1013" s="4"/>
    </row>
    <row r="1014" spans="8:11" x14ac:dyDescent="0.3">
      <c r="H1014" s="4"/>
      <c r="I1014" s="4"/>
      <c r="J1014" s="4"/>
      <c r="K1014" s="4"/>
    </row>
    <row r="1015" spans="8:11" x14ac:dyDescent="0.3">
      <c r="H1015" s="4"/>
      <c r="I1015" s="4"/>
      <c r="J1015" s="4"/>
      <c r="K1015" s="4"/>
    </row>
    <row r="1016" spans="8:11" x14ac:dyDescent="0.3">
      <c r="H1016" s="4"/>
      <c r="I1016" s="4"/>
      <c r="J1016" s="4"/>
      <c r="K1016" s="4"/>
    </row>
    <row r="1017" spans="8:11" x14ac:dyDescent="0.3">
      <c r="H1017" s="4"/>
      <c r="I1017" s="4"/>
      <c r="J1017" s="4"/>
      <c r="K1017" s="4"/>
    </row>
    <row r="1018" spans="8:11" x14ac:dyDescent="0.3">
      <c r="H1018" s="4"/>
      <c r="I1018" s="4"/>
      <c r="J1018" s="4"/>
      <c r="K1018" s="4"/>
    </row>
    <row r="1019" spans="8:11" x14ac:dyDescent="0.3">
      <c r="H1019" s="4"/>
      <c r="I1019" s="4"/>
      <c r="J1019" s="4"/>
      <c r="K1019" s="4"/>
    </row>
    <row r="1020" spans="8:11" x14ac:dyDescent="0.3">
      <c r="H1020" s="4"/>
      <c r="I1020" s="4"/>
      <c r="J1020" s="4"/>
      <c r="K1020" s="4"/>
    </row>
    <row r="1021" spans="8:11" x14ac:dyDescent="0.3">
      <c r="H1021" s="4"/>
      <c r="I1021" s="4"/>
      <c r="J1021" s="4"/>
      <c r="K1021" s="4"/>
    </row>
    <row r="1022" spans="8:11" x14ac:dyDescent="0.3">
      <c r="H1022" s="4"/>
      <c r="I1022" s="4"/>
      <c r="J1022" s="4"/>
      <c r="K1022" s="4"/>
    </row>
    <row r="1023" spans="8:11" x14ac:dyDescent="0.3">
      <c r="H1023" s="4"/>
      <c r="I1023" s="4"/>
      <c r="J1023" s="4"/>
      <c r="K1023" s="4"/>
    </row>
    <row r="1024" spans="8:11" x14ac:dyDescent="0.3">
      <c r="H1024" s="4"/>
      <c r="I1024" s="4"/>
      <c r="J1024" s="4"/>
      <c r="K1024" s="4"/>
    </row>
    <row r="1025" spans="8:11" x14ac:dyDescent="0.3">
      <c r="H1025" s="4"/>
      <c r="I1025" s="4"/>
      <c r="J1025" s="4"/>
      <c r="K1025" s="4"/>
    </row>
    <row r="1026" spans="8:11" x14ac:dyDescent="0.3">
      <c r="H1026" s="4"/>
      <c r="I1026" s="4"/>
      <c r="J1026" s="4"/>
      <c r="K1026" s="4"/>
    </row>
    <row r="1027" spans="8:11" x14ac:dyDescent="0.3">
      <c r="H1027" s="4"/>
      <c r="I1027" s="4"/>
      <c r="J1027" s="4"/>
      <c r="K1027" s="4"/>
    </row>
    <row r="1028" spans="8:11" x14ac:dyDescent="0.3">
      <c r="H1028" s="4"/>
      <c r="I1028" s="4"/>
      <c r="J1028" s="4"/>
      <c r="K1028" s="4"/>
    </row>
    <row r="1029" spans="8:11" x14ac:dyDescent="0.3">
      <c r="H1029" s="4"/>
      <c r="I1029" s="4"/>
      <c r="J1029" s="4"/>
      <c r="K1029" s="4"/>
    </row>
    <row r="1030" spans="8:11" x14ac:dyDescent="0.3">
      <c r="H1030" s="4"/>
      <c r="I1030" s="4"/>
      <c r="J1030" s="4"/>
      <c r="K1030" s="4"/>
    </row>
    <row r="1031" spans="8:11" x14ac:dyDescent="0.3">
      <c r="H1031" s="4"/>
      <c r="I1031" s="4"/>
      <c r="J1031" s="4"/>
      <c r="K1031" s="4"/>
    </row>
    <row r="1032" spans="8:11" x14ac:dyDescent="0.3">
      <c r="H1032" s="4"/>
      <c r="I1032" s="4"/>
      <c r="J1032" s="4"/>
      <c r="K1032" s="4"/>
    </row>
    <row r="1033" spans="8:11" x14ac:dyDescent="0.3">
      <c r="H1033" s="4"/>
      <c r="I1033" s="4"/>
      <c r="J1033" s="4"/>
      <c r="K1033" s="4"/>
    </row>
    <row r="1034" spans="8:11" x14ac:dyDescent="0.3">
      <c r="H1034" s="4"/>
      <c r="I1034" s="4"/>
      <c r="J1034" s="4"/>
      <c r="K1034" s="4"/>
    </row>
    <row r="1035" spans="8:11" x14ac:dyDescent="0.3">
      <c r="H1035" s="4"/>
      <c r="I1035" s="4"/>
      <c r="J1035" s="4"/>
      <c r="K1035" s="4"/>
    </row>
    <row r="1036" spans="8:11" x14ac:dyDescent="0.3">
      <c r="H1036" s="4"/>
      <c r="I1036" s="4"/>
      <c r="J1036" s="4"/>
      <c r="K1036" s="4"/>
    </row>
    <row r="1037" spans="8:11" x14ac:dyDescent="0.3">
      <c r="H1037" s="4"/>
      <c r="I1037" s="4"/>
      <c r="J1037" s="4"/>
      <c r="K1037" s="4"/>
    </row>
    <row r="1038" spans="8:11" x14ac:dyDescent="0.3">
      <c r="H1038" s="4"/>
      <c r="I1038" s="4"/>
      <c r="J1038" s="4"/>
      <c r="K1038" s="4"/>
    </row>
    <row r="1039" spans="8:11" x14ac:dyDescent="0.3">
      <c r="H1039" s="4"/>
      <c r="I1039" s="4"/>
      <c r="J1039" s="4"/>
      <c r="K1039" s="4"/>
    </row>
    <row r="1040" spans="8:11" x14ac:dyDescent="0.3">
      <c r="H1040" s="4"/>
      <c r="I1040" s="4"/>
      <c r="J1040" s="4"/>
      <c r="K1040" s="4"/>
    </row>
    <row r="1041" spans="8:15" x14ac:dyDescent="0.3">
      <c r="H1041" s="4"/>
      <c r="I1041" s="4"/>
      <c r="J1041" s="4"/>
      <c r="K1041" s="4"/>
    </row>
    <row r="1042" spans="8:15" x14ac:dyDescent="0.3">
      <c r="H1042" s="4"/>
      <c r="I1042" s="4"/>
      <c r="J1042" s="4"/>
      <c r="K1042" s="4"/>
    </row>
    <row r="1043" spans="8:15" x14ac:dyDescent="0.3">
      <c r="H1043" s="4"/>
      <c r="I1043" s="4"/>
      <c r="J1043" s="4"/>
      <c r="K1043" s="4"/>
    </row>
    <row r="1044" spans="8:15" x14ac:dyDescent="0.3">
      <c r="H1044" s="4">
        <f>IF(G1044&gt;MAX(I$8:I1043),G1044,MAX(I$8:I1043))</f>
        <v>189.81626342200528</v>
      </c>
      <c r="I1044" s="4">
        <f t="shared" ref="I1044:I1047" si="0">+H1044+E1044</f>
        <v>189.81626342200528</v>
      </c>
      <c r="J1044" s="4">
        <f t="shared" ref="J1044:J1047" si="1">(H1044-G1044)*O1044</f>
        <v>189.81626342200528</v>
      </c>
      <c r="K1044" s="4">
        <f t="shared" ref="K1044:K1047" si="2">(I1044-H1044)*O1044</f>
        <v>0</v>
      </c>
      <c r="L1044" t="e">
        <f t="shared" ref="L1044:L1047" si="3">_xlfn.RANK.EQ(I1044,I$8:I$507,1)</f>
        <v>#N/A</v>
      </c>
      <c r="M1044" t="e">
        <f t="shared" ref="M1044:M1047" si="4">IF(L1044=A1044,0,1)</f>
        <v>#N/A</v>
      </c>
      <c r="N1044">
        <f t="shared" ref="N1044:N1047" si="5">IF(G1044&lt;B$2,1,0)</f>
        <v>1</v>
      </c>
      <c r="O1044">
        <f t="shared" ref="O1044:O1047" si="6">IF(I1044&lt;B$2,1,0)</f>
        <v>1</v>
      </c>
    </row>
    <row r="1045" spans="8:15" x14ac:dyDescent="0.3">
      <c r="H1045" s="4">
        <f>IF(G1045&gt;MAX(I$8:I1044),G1045,MAX(I$8:I1044))</f>
        <v>189.81626342200528</v>
      </c>
      <c r="I1045" s="4">
        <f t="shared" si="0"/>
        <v>189.81626342200528</v>
      </c>
      <c r="J1045" s="4">
        <f t="shared" si="1"/>
        <v>189.81626342200528</v>
      </c>
      <c r="K1045" s="4">
        <f t="shared" si="2"/>
        <v>0</v>
      </c>
      <c r="L1045" t="e">
        <f t="shared" si="3"/>
        <v>#N/A</v>
      </c>
      <c r="M1045" t="e">
        <f t="shared" si="4"/>
        <v>#N/A</v>
      </c>
      <c r="N1045">
        <f t="shared" si="5"/>
        <v>1</v>
      </c>
      <c r="O1045">
        <f t="shared" si="6"/>
        <v>1</v>
      </c>
    </row>
    <row r="1046" spans="8:15" x14ac:dyDescent="0.3">
      <c r="H1046" s="4">
        <f>IF(G1046&gt;MAX(I$8:I1045),G1046,MAX(I$8:I1045))</f>
        <v>189.81626342200528</v>
      </c>
      <c r="I1046" s="4">
        <f t="shared" si="0"/>
        <v>189.81626342200528</v>
      </c>
      <c r="J1046" s="4">
        <f t="shared" si="1"/>
        <v>189.81626342200528</v>
      </c>
      <c r="K1046" s="4">
        <f t="shared" si="2"/>
        <v>0</v>
      </c>
      <c r="L1046" t="e">
        <f t="shared" si="3"/>
        <v>#N/A</v>
      </c>
      <c r="M1046" t="e">
        <f t="shared" si="4"/>
        <v>#N/A</v>
      </c>
      <c r="N1046">
        <f t="shared" si="5"/>
        <v>1</v>
      </c>
      <c r="O1046">
        <f t="shared" si="6"/>
        <v>1</v>
      </c>
    </row>
    <row r="1047" spans="8:15" x14ac:dyDescent="0.3">
      <c r="H1047" s="4">
        <f>IF(G1047&gt;MAX(I$8:I1046),G1047,MAX(I$8:I1046))</f>
        <v>189.81626342200528</v>
      </c>
      <c r="I1047" s="4">
        <f t="shared" si="0"/>
        <v>189.81626342200528</v>
      </c>
      <c r="J1047" s="4">
        <f t="shared" si="1"/>
        <v>189.81626342200528</v>
      </c>
      <c r="K1047" s="4">
        <f t="shared" si="2"/>
        <v>0</v>
      </c>
      <c r="L1047" t="e">
        <f t="shared" si="3"/>
        <v>#N/A</v>
      </c>
      <c r="M1047" t="e">
        <f t="shared" si="4"/>
        <v>#N/A</v>
      </c>
      <c r="N1047">
        <f t="shared" si="5"/>
        <v>1</v>
      </c>
      <c r="O1047">
        <f t="shared" si="6"/>
        <v>1</v>
      </c>
    </row>
  </sheetData>
  <sortState ref="A8:AB694">
    <sortCondition ref="S8:S694"/>
    <sortCondition ref="F8:F69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7"/>
  <sheetViews>
    <sheetView workbookViewId="0">
      <selection activeCell="A2" sqref="A2:F4"/>
    </sheetView>
  </sheetViews>
  <sheetFormatPr defaultRowHeight="14.4" x14ac:dyDescent="0.3"/>
  <cols>
    <col min="1" max="1" width="7.44140625" customWidth="1"/>
    <col min="6" max="6" width="8.109375" style="8" customWidth="1"/>
    <col min="7" max="9" width="15" customWidth="1"/>
    <col min="10" max="10" width="16.5546875" customWidth="1"/>
    <col min="11" max="11" width="16.6640625" customWidth="1"/>
    <col min="12" max="12" width="9.88671875" hidden="1" customWidth="1"/>
    <col min="13" max="13" width="9.5546875" hidden="1" customWidth="1"/>
    <col min="17" max="17" width="0" style="8" hidden="1" customWidth="1"/>
    <col min="18" max="18" width="9.109375" style="14"/>
    <col min="24" max="24" width="27.44140625" customWidth="1"/>
  </cols>
  <sheetData>
    <row r="1" spans="1:28" x14ac:dyDescent="0.3">
      <c r="B1" t="s">
        <v>38</v>
      </c>
    </row>
    <row r="2" spans="1:28" x14ac:dyDescent="0.3">
      <c r="A2" t="s">
        <v>15</v>
      </c>
      <c r="B2">
        <v>190</v>
      </c>
    </row>
    <row r="3" spans="1:28" x14ac:dyDescent="0.3">
      <c r="A3" s="6" t="s">
        <v>25</v>
      </c>
      <c r="B3" s="7">
        <f>0.05*B4</f>
        <v>0.24</v>
      </c>
      <c r="C3" s="6" t="s">
        <v>26</v>
      </c>
      <c r="D3" s="7">
        <f>0.15*D4</f>
        <v>0.72</v>
      </c>
      <c r="E3" s="6" t="s">
        <v>28</v>
      </c>
      <c r="F3" s="7">
        <f>0.5*F4</f>
        <v>2.4</v>
      </c>
    </row>
    <row r="4" spans="1:28" x14ac:dyDescent="0.3">
      <c r="A4" s="6" t="s">
        <v>24</v>
      </c>
      <c r="B4" s="7">
        <f>3+18/10</f>
        <v>4.8</v>
      </c>
      <c r="C4" s="6" t="s">
        <v>27</v>
      </c>
      <c r="D4" s="7">
        <f>3+18/10</f>
        <v>4.8</v>
      </c>
      <c r="E4" s="6" t="s">
        <v>29</v>
      </c>
      <c r="F4" s="7">
        <f>3+18/10</f>
        <v>4.8</v>
      </c>
      <c r="S4" s="13"/>
    </row>
    <row r="5" spans="1:28" x14ac:dyDescent="0.3">
      <c r="G5" t="s">
        <v>5</v>
      </c>
      <c r="H5" t="s">
        <v>6</v>
      </c>
      <c r="I5" t="s">
        <v>7</v>
      </c>
    </row>
    <row r="6" spans="1:28" ht="15.6" x14ac:dyDescent="0.35">
      <c r="A6" t="s">
        <v>0</v>
      </c>
      <c r="B6" s="1" t="s">
        <v>1</v>
      </c>
      <c r="C6" s="1" t="s">
        <v>3</v>
      </c>
      <c r="D6" s="1" t="s">
        <v>2</v>
      </c>
      <c r="E6" s="1" t="s">
        <v>43</v>
      </c>
      <c r="F6" s="9" t="s">
        <v>23</v>
      </c>
      <c r="G6" s="1" t="s">
        <v>8</v>
      </c>
      <c r="H6" s="1" t="s">
        <v>9</v>
      </c>
      <c r="I6" s="1" t="s">
        <v>10</v>
      </c>
      <c r="J6" t="s">
        <v>30</v>
      </c>
      <c r="K6" t="s">
        <v>31</v>
      </c>
      <c r="N6" t="s">
        <v>22</v>
      </c>
      <c r="O6" t="s">
        <v>16</v>
      </c>
      <c r="P6" s="2" t="s">
        <v>33</v>
      </c>
      <c r="Q6" s="8" t="s">
        <v>32</v>
      </c>
      <c r="R6" s="14" t="s">
        <v>34</v>
      </c>
      <c r="S6" t="s">
        <v>35</v>
      </c>
    </row>
    <row r="7" spans="1:28" s="2" customFormat="1" x14ac:dyDescent="0.3">
      <c r="B7" s="3"/>
      <c r="C7" s="3"/>
      <c r="D7" s="3"/>
      <c r="E7" s="3"/>
      <c r="F7" s="10"/>
      <c r="J7" s="5">
        <f>SUM(J8:J1007)/O7</f>
        <v>0.67223998864143053</v>
      </c>
      <c r="K7" s="5">
        <f>SUM(K8:K1007)/O7</f>
        <v>0.20833333333333612</v>
      </c>
      <c r="N7" s="2">
        <f>SUM(N8:N1007)</f>
        <v>687</v>
      </c>
      <c r="O7" s="2">
        <f>SUM(O8:O1007)</f>
        <v>687</v>
      </c>
      <c r="Q7" s="12"/>
      <c r="R7" s="14"/>
      <c r="Y7" s="2" t="s">
        <v>40</v>
      </c>
      <c r="Z7" s="2" t="s">
        <v>36</v>
      </c>
      <c r="AA7" s="2" t="s">
        <v>41</v>
      </c>
      <c r="AB7" s="2" t="s">
        <v>42</v>
      </c>
    </row>
    <row r="8" spans="1:28" x14ac:dyDescent="0.3">
      <c r="A8">
        <v>51</v>
      </c>
      <c r="B8">
        <v>0.99288918729209263</v>
      </c>
      <c r="C8">
        <v>0.6334727011932737</v>
      </c>
      <c r="D8" s="4">
        <f>-LN(B8)/D$3</f>
        <v>9.9114097624794176E-3</v>
      </c>
      <c r="E8" s="4">
        <f>1/F$4</f>
        <v>0.20833333333333334</v>
      </c>
      <c r="F8" s="8">
        <v>2</v>
      </c>
      <c r="G8" s="4">
        <v>9.9114097624794176E-3</v>
      </c>
      <c r="H8" s="4">
        <f>+G8</f>
        <v>9.9114097624794176E-3</v>
      </c>
      <c r="I8" s="4">
        <f>+H8+E8</f>
        <v>0.21824474309581277</v>
      </c>
      <c r="J8" s="4">
        <f>(H8-G8)*O8</f>
        <v>0</v>
      </c>
      <c r="K8" s="4">
        <f>(I8-H8)*O8</f>
        <v>0.20833333333333334</v>
      </c>
      <c r="L8">
        <f>_xlfn.RANK.EQ(I8,I$8:I$507,1)</f>
        <v>1</v>
      </c>
      <c r="M8">
        <f>IF(L8=A8,0,1)</f>
        <v>1</v>
      </c>
      <c r="N8">
        <f>IF(G8&lt;B$2,1,0)</f>
        <v>1</v>
      </c>
      <c r="O8">
        <f>IF(I8&lt;B$2,1,0)</f>
        <v>1</v>
      </c>
      <c r="P8">
        <v>1</v>
      </c>
      <c r="Q8" s="8">
        <v>0</v>
      </c>
      <c r="R8">
        <v>0</v>
      </c>
      <c r="S8">
        <v>1</v>
      </c>
      <c r="W8" s="4"/>
      <c r="X8" t="s">
        <v>12</v>
      </c>
      <c r="Y8" s="4">
        <f>+J7</f>
        <v>0.67223998864143053</v>
      </c>
    </row>
    <row r="9" spans="1:28" x14ac:dyDescent="0.3">
      <c r="A9">
        <v>52</v>
      </c>
      <c r="B9">
        <v>0.94668416394543287</v>
      </c>
      <c r="C9">
        <v>5.2644428846095159E-2</v>
      </c>
      <c r="D9" s="4">
        <f>-LN(B9)/D$3</f>
        <v>7.6096880034519587E-2</v>
      </c>
      <c r="E9" s="4">
        <f>1/F$4</f>
        <v>0.20833333333333334</v>
      </c>
      <c r="F9" s="8">
        <v>2</v>
      </c>
      <c r="G9" s="4">
        <v>8.600828979699901E-2</v>
      </c>
      <c r="H9" s="4">
        <f>IF(G9&gt;MAX(I$8:I8),G9,MAX(I$8:I8))</f>
        <v>0.21824474309581277</v>
      </c>
      <c r="I9" s="4">
        <f>+H9+E9</f>
        <v>0.42657807642914614</v>
      </c>
      <c r="J9" s="4">
        <f>(H9-G9)*O9</f>
        <v>0.13223645329881376</v>
      </c>
      <c r="K9" s="4">
        <f>(I9-H9)*O9</f>
        <v>0.20833333333333337</v>
      </c>
      <c r="L9">
        <f>_xlfn.RANK.EQ(I9,I$8:I$507,1)</f>
        <v>2</v>
      </c>
      <c r="M9">
        <f>IF(L9=A9,0,1)</f>
        <v>1</v>
      </c>
      <c r="N9">
        <f>IF(G9&lt;B$2,1,0)</f>
        <v>1</v>
      </c>
      <c r="O9">
        <f>IF(I9&lt;B$2,1,0)</f>
        <v>1</v>
      </c>
      <c r="P9">
        <v>2</v>
      </c>
      <c r="Q9" s="8">
        <f>COUNTIF(I$8:I8,"&lt;"&amp;G9)</f>
        <v>0</v>
      </c>
      <c r="R9" s="8">
        <f>COUNTIFS(H$8:H8,"&gt;"&amp;G9,F$8:F8,"&lt;&gt;1")</f>
        <v>0</v>
      </c>
      <c r="S9">
        <v>2</v>
      </c>
      <c r="X9" t="s">
        <v>13</v>
      </c>
      <c r="Y9" s="4">
        <f>+K7</f>
        <v>0.20833333333333612</v>
      </c>
    </row>
    <row r="10" spans="1:28" x14ac:dyDescent="0.3">
      <c r="A10">
        <v>257</v>
      </c>
      <c r="B10">
        <v>0.23963133640552994</v>
      </c>
      <c r="C10">
        <v>0.22666096987823114</v>
      </c>
      <c r="D10" s="4">
        <f>-LN(B10)/F$3</f>
        <v>0.59527234789959682</v>
      </c>
      <c r="E10" s="4">
        <f>1/F$4</f>
        <v>0.20833333333333334</v>
      </c>
      <c r="F10" s="8">
        <v>3</v>
      </c>
      <c r="G10" s="4">
        <v>0.59527234789959682</v>
      </c>
      <c r="H10" s="4">
        <f>IF(G10&gt;MAX(I$8:I9),G10,MAX(I$8:I9))</f>
        <v>0.59527234789959682</v>
      </c>
      <c r="I10" s="4">
        <f>+H10+E10</f>
        <v>0.80360568123293019</v>
      </c>
      <c r="J10" s="4">
        <f>(H10-G10)*O10</f>
        <v>0</v>
      </c>
      <c r="K10" s="4">
        <f>(I10-H10)*O10</f>
        <v>0.20833333333333337</v>
      </c>
      <c r="L10">
        <f>_xlfn.RANK.EQ(I10,I$8:I$507,1)</f>
        <v>3</v>
      </c>
      <c r="M10">
        <f>IF(L10=A10,0,1)</f>
        <v>1</v>
      </c>
      <c r="N10">
        <f>IF(G10&lt;B$2,1,0)</f>
        <v>1</v>
      </c>
      <c r="O10">
        <f>IF(I10&lt;B$2,1,0)</f>
        <v>1</v>
      </c>
      <c r="P10">
        <v>3</v>
      </c>
      <c r="Q10" s="8">
        <f>COUNTIF(I$8:I9,"&lt;"&amp;G10)</f>
        <v>2</v>
      </c>
      <c r="R10" s="8">
        <f>COUNTIFS(H$8:H9,"&gt;"&amp;G10,F$8:F9,"&lt;&gt;1")</f>
        <v>0</v>
      </c>
      <c r="S10">
        <v>3</v>
      </c>
      <c r="X10" t="s">
        <v>14</v>
      </c>
      <c r="Y10" s="4">
        <f>+Y8+Y9</f>
        <v>0.88057332197476668</v>
      </c>
    </row>
    <row r="11" spans="1:28" x14ac:dyDescent="0.3">
      <c r="A11">
        <v>258</v>
      </c>
      <c r="B11">
        <v>0.56782738731040372</v>
      </c>
      <c r="C11">
        <v>0.2153996398815882</v>
      </c>
      <c r="D11" s="4">
        <f>-LN(B11)/F$3</f>
        <v>0.23580741751120002</v>
      </c>
      <c r="E11" s="4">
        <f>1/F$4</f>
        <v>0.20833333333333334</v>
      </c>
      <c r="F11" s="8">
        <v>3</v>
      </c>
      <c r="G11" s="4">
        <v>0.83107976541079687</v>
      </c>
      <c r="H11" s="4">
        <f>IF(G11&gt;MAX(I$8:I10),G11,MAX(I$8:I10))</f>
        <v>0.83107976541079687</v>
      </c>
      <c r="I11" s="4">
        <f>+H11+E11</f>
        <v>1.0394130987441301</v>
      </c>
      <c r="J11" s="4">
        <f>(H11-G11)*O11</f>
        <v>0</v>
      </c>
      <c r="K11" s="4">
        <f>(I11-H11)*O11</f>
        <v>0.20833333333333326</v>
      </c>
      <c r="L11">
        <f>_xlfn.RANK.EQ(I11,I$8:I$507,1)</f>
        <v>4</v>
      </c>
      <c r="M11">
        <f>IF(L11=A11,0,1)</f>
        <v>1</v>
      </c>
      <c r="N11">
        <f>IF(G11&lt;B$2,1,0)</f>
        <v>1</v>
      </c>
      <c r="O11">
        <f>IF(I11&lt;B$2,1,0)</f>
        <v>1</v>
      </c>
      <c r="P11">
        <v>4</v>
      </c>
      <c r="Q11" s="8">
        <f>COUNTIF(I$8:I10,"&lt;"&amp;G11)</f>
        <v>3</v>
      </c>
      <c r="R11" s="8">
        <f>COUNTIFS(H$8:H10,"&gt;"&amp;G11,F$8:F10,"&lt;&gt;1")</f>
        <v>0</v>
      </c>
      <c r="S11">
        <v>4</v>
      </c>
      <c r="X11" t="s">
        <v>17</v>
      </c>
      <c r="Y11" s="4">
        <f>+O7/B2</f>
        <v>3.6157894736842104</v>
      </c>
    </row>
    <row r="12" spans="1:28" x14ac:dyDescent="0.3">
      <c r="A12">
        <v>259</v>
      </c>
      <c r="B12">
        <v>0.76964629047517319</v>
      </c>
      <c r="C12">
        <v>0.98504593035676136</v>
      </c>
      <c r="D12" s="4">
        <f>-LN(B12)/F$3</f>
        <v>0.10909343028882364</v>
      </c>
      <c r="E12" s="4">
        <f>1/F$4</f>
        <v>0.20833333333333334</v>
      </c>
      <c r="F12" s="8">
        <v>3</v>
      </c>
      <c r="G12" s="4">
        <v>0.94017319569962055</v>
      </c>
      <c r="H12" s="4">
        <f>IF(G12&gt;MAX(I$8:I11),G12,MAX(I$8:I11))</f>
        <v>1.0394130987441301</v>
      </c>
      <c r="I12" s="4">
        <f>+H12+E12</f>
        <v>1.2477464320774634</v>
      </c>
      <c r="J12" s="4">
        <f>(H12-G12)*O12</f>
        <v>9.9239903044509581E-2</v>
      </c>
      <c r="K12" s="4">
        <f>(I12-H12)*O12</f>
        <v>0.20833333333333326</v>
      </c>
      <c r="L12">
        <f>_xlfn.RANK.EQ(I12,I$8:I$507,1)</f>
        <v>5</v>
      </c>
      <c r="M12">
        <f>IF(L12=A12,0,1)</f>
        <v>1</v>
      </c>
      <c r="N12">
        <f>IF(G12&lt;B$2,1,0)</f>
        <v>1</v>
      </c>
      <c r="O12">
        <f>IF(I12&lt;B$2,1,0)</f>
        <v>1</v>
      </c>
      <c r="P12">
        <v>5</v>
      </c>
      <c r="Q12" s="8">
        <f>COUNTIF(I$8:I11,"&lt;"&amp;G12)</f>
        <v>3</v>
      </c>
      <c r="R12" s="8">
        <f>COUNTIFS(H$8:H11,"&gt;"&amp;G12,F$8:F11,"&lt;&gt;1")</f>
        <v>0</v>
      </c>
      <c r="S12">
        <v>5</v>
      </c>
      <c r="X12" t="s">
        <v>18</v>
      </c>
      <c r="Y12" s="4">
        <f>+Y8*Y11</f>
        <v>2.4306782747192779</v>
      </c>
    </row>
    <row r="13" spans="1:28" x14ac:dyDescent="0.3">
      <c r="A13">
        <v>53</v>
      </c>
      <c r="B13">
        <v>0.2457655568102054</v>
      </c>
      <c r="C13">
        <v>0.73079622791222876</v>
      </c>
      <c r="D13" s="4">
        <f>-LN(B13)/D$3</f>
        <v>1.9491350257775542</v>
      </c>
      <c r="E13" s="4">
        <f>1/F$4</f>
        <v>0.20833333333333334</v>
      </c>
      <c r="F13" s="8">
        <v>2</v>
      </c>
      <c r="G13" s="4">
        <v>2.0351433155745533</v>
      </c>
      <c r="H13" s="4">
        <f>IF(G13&gt;MAX(I$8:I12),G13,MAX(I$8:I12))</f>
        <v>2.0351433155745533</v>
      </c>
      <c r="I13" s="4">
        <f>+H13+E13</f>
        <v>2.2434766489078868</v>
      </c>
      <c r="J13" s="4">
        <f>(H13-G13)*O13</f>
        <v>0</v>
      </c>
      <c r="K13" s="4">
        <f>(I13-H13)*O13</f>
        <v>0.20833333333333348</v>
      </c>
      <c r="L13">
        <f>_xlfn.RANK.EQ(I13,I$8:I$507,1)</f>
        <v>6</v>
      </c>
      <c r="M13">
        <f>IF(L13=A13,0,1)</f>
        <v>1</v>
      </c>
      <c r="N13">
        <f>IF(G13&lt;B$2,1,0)</f>
        <v>1</v>
      </c>
      <c r="O13">
        <f>IF(I13&lt;B$2,1,0)</f>
        <v>1</v>
      </c>
      <c r="P13">
        <v>6</v>
      </c>
      <c r="Q13" s="8">
        <f>COUNTIF(I$8:I12,"&lt;"&amp;G13)</f>
        <v>5</v>
      </c>
      <c r="R13" s="8">
        <f>COUNTIFS(H$8:H12,"&gt;"&amp;G13,F$8:F12,"&lt;&gt;1")</f>
        <v>0</v>
      </c>
      <c r="S13">
        <v>6</v>
      </c>
      <c r="X13" t="s">
        <v>19</v>
      </c>
      <c r="Y13" s="4">
        <f>+Y9*Y11</f>
        <v>0.75328947368422061</v>
      </c>
    </row>
    <row r="14" spans="1:28" x14ac:dyDescent="0.3">
      <c r="A14">
        <v>260</v>
      </c>
      <c r="B14">
        <v>7.138279366435743E-2</v>
      </c>
      <c r="C14">
        <v>0.49934385204626608</v>
      </c>
      <c r="D14" s="4">
        <f>-LN(B14)/F$3</f>
        <v>1.099874343238002</v>
      </c>
      <c r="E14" s="4">
        <f>1/F$4</f>
        <v>0.20833333333333334</v>
      </c>
      <c r="F14" s="8">
        <v>3</v>
      </c>
      <c r="G14" s="4">
        <v>2.0400475389376225</v>
      </c>
      <c r="H14" s="4">
        <f>IF(G14&gt;MAX(I$8:I13),G14,MAX(I$8:I13))</f>
        <v>2.2434766489078868</v>
      </c>
      <c r="I14" s="4">
        <f>+H14+E14</f>
        <v>2.4518099822412203</v>
      </c>
      <c r="J14" s="4">
        <f>(H14-G14)*O14</f>
        <v>0.20342910997026431</v>
      </c>
      <c r="K14" s="4">
        <f>(I14-H14)*O14</f>
        <v>0.20833333333333348</v>
      </c>
      <c r="L14">
        <f>_xlfn.RANK.EQ(I14,I$8:I$507,1)</f>
        <v>7</v>
      </c>
      <c r="M14">
        <f>IF(L14=A14,0,1)</f>
        <v>1</v>
      </c>
      <c r="N14">
        <f>IF(G14&lt;B$2,1,0)</f>
        <v>1</v>
      </c>
      <c r="O14">
        <f>IF(I14&lt;B$2,1,0)</f>
        <v>1</v>
      </c>
      <c r="P14">
        <v>7</v>
      </c>
      <c r="Q14" s="8">
        <f>COUNTIF(I$8:I13,"&lt;"&amp;G14)</f>
        <v>5</v>
      </c>
      <c r="R14" s="8">
        <f>COUNTIFS(H$8:H13,"&gt;"&amp;G14,F$8:F13,"&lt;&gt;1")</f>
        <v>0</v>
      </c>
      <c r="S14">
        <v>7</v>
      </c>
      <c r="X14" t="s">
        <v>21</v>
      </c>
      <c r="Y14" s="4">
        <f>+Y10*Y11</f>
        <v>3.1839677484034983</v>
      </c>
    </row>
    <row r="15" spans="1:28" x14ac:dyDescent="0.3">
      <c r="A15">
        <v>261</v>
      </c>
      <c r="B15">
        <v>0.54573198644978183</v>
      </c>
      <c r="C15">
        <v>0.89446699423200171</v>
      </c>
      <c r="D15" s="4">
        <f>-LN(B15)/F$3</f>
        <v>0.25234470460838354</v>
      </c>
      <c r="E15" s="4">
        <f>1/F$4</f>
        <v>0.20833333333333334</v>
      </c>
      <c r="F15" s="8">
        <v>3</v>
      </c>
      <c r="G15" s="4">
        <v>2.292392243546006</v>
      </c>
      <c r="H15" s="4">
        <f>IF(G15&gt;MAX(I$8:I14),G15,MAX(I$8:I14))</f>
        <v>2.4518099822412203</v>
      </c>
      <c r="I15" s="4">
        <f>+H15+E15</f>
        <v>2.6601433155745537</v>
      </c>
      <c r="J15" s="4">
        <f>(H15-G15)*O15</f>
        <v>0.15941773869521425</v>
      </c>
      <c r="K15" s="4">
        <f>(I15-H15)*O15</f>
        <v>0.20833333333333348</v>
      </c>
      <c r="L15">
        <f>_xlfn.RANK.EQ(I15,I$8:I$507,1)</f>
        <v>8</v>
      </c>
      <c r="M15">
        <f>IF(L15=A15,0,1)</f>
        <v>1</v>
      </c>
      <c r="N15">
        <f>IF(G15&lt;B$2,1,0)</f>
        <v>1</v>
      </c>
      <c r="O15">
        <f>IF(I15&lt;B$2,1,0)</f>
        <v>1</v>
      </c>
      <c r="P15">
        <v>8</v>
      </c>
      <c r="Q15" s="8">
        <f>COUNTIF(I$8:I14,"&lt;"&amp;G15)</f>
        <v>6</v>
      </c>
      <c r="R15" s="8">
        <f>COUNTIFS(H$8:H14,"&gt;"&amp;G15,F$8:F14,"&lt;&gt;1")</f>
        <v>0</v>
      </c>
      <c r="S15">
        <v>8</v>
      </c>
    </row>
    <row r="16" spans="1:28" x14ac:dyDescent="0.3">
      <c r="A16">
        <v>262</v>
      </c>
      <c r="B16">
        <v>0.18088320566423535</v>
      </c>
      <c r="C16">
        <v>0.17184972685934019</v>
      </c>
      <c r="D16" s="4">
        <f>-LN(B16)/F$3</f>
        <v>0.7124598869031441</v>
      </c>
      <c r="E16" s="4">
        <f>1/F$4</f>
        <v>0.20833333333333334</v>
      </c>
      <c r="F16" s="8">
        <v>3</v>
      </c>
      <c r="G16" s="4">
        <v>3.0048521304491502</v>
      </c>
      <c r="H16" s="4">
        <f>IF(G16&gt;MAX(I$8:I15),G16,MAX(I$8:I15))</f>
        <v>3.0048521304491502</v>
      </c>
      <c r="I16" s="4">
        <f>+H16+E16</f>
        <v>3.2131854637824837</v>
      </c>
      <c r="J16" s="4">
        <f>(H16-G16)*O16</f>
        <v>0</v>
      </c>
      <c r="K16" s="4">
        <f>(I16-H16)*O16</f>
        <v>0.20833333333333348</v>
      </c>
      <c r="L16">
        <f>_xlfn.RANK.EQ(I16,I$8:I$507,1)</f>
        <v>9</v>
      </c>
      <c r="M16">
        <f>IF(L16=A16,0,1)</f>
        <v>1</v>
      </c>
      <c r="N16">
        <f>IF(G16&lt;B$2,1,0)</f>
        <v>1</v>
      </c>
      <c r="O16">
        <f>IF(I16&lt;B$2,1,0)</f>
        <v>1</v>
      </c>
      <c r="P16">
        <v>9</v>
      </c>
      <c r="Q16" s="8">
        <f>COUNTIF(I$8:I15,"&lt;"&amp;G16)</f>
        <v>8</v>
      </c>
      <c r="R16" s="8">
        <f>COUNTIFS(H$8:H15,"&gt;"&amp;G16,F$8:F15,"&lt;&gt;1")</f>
        <v>0</v>
      </c>
      <c r="S16">
        <v>9</v>
      </c>
    </row>
    <row r="17" spans="1:19" x14ac:dyDescent="0.3">
      <c r="A17">
        <v>54</v>
      </c>
      <c r="B17">
        <v>0.22016052735984373</v>
      </c>
      <c r="C17">
        <v>0.19757683034760581</v>
      </c>
      <c r="D17" s="4">
        <f>-LN(B17)/D$3</f>
        <v>2.1019421234609719</v>
      </c>
      <c r="E17" s="4">
        <f>1/F$4</f>
        <v>0.20833333333333334</v>
      </c>
      <c r="F17" s="8">
        <v>2</v>
      </c>
      <c r="G17" s="4">
        <v>4.1370854390355252</v>
      </c>
      <c r="H17" s="4">
        <f>IF(G17&gt;MAX(I$8:I16),G17,MAX(I$8:I16))</f>
        <v>4.1370854390355252</v>
      </c>
      <c r="I17" s="4">
        <f>+H17+E17</f>
        <v>4.3454187723688582</v>
      </c>
      <c r="J17" s="4">
        <f>(H17-G17)*O17</f>
        <v>0</v>
      </c>
      <c r="K17" s="4">
        <f>(I17-H17)*O17</f>
        <v>0.20833333333333304</v>
      </c>
      <c r="L17">
        <f>_xlfn.RANK.EQ(I17,I$8:I$507,1)</f>
        <v>10</v>
      </c>
      <c r="M17">
        <f>IF(L17=A17,0,1)</f>
        <v>1</v>
      </c>
      <c r="N17">
        <f>IF(G17&lt;B$2,1,0)</f>
        <v>1</v>
      </c>
      <c r="O17">
        <f>IF(I17&lt;B$2,1,0)</f>
        <v>1</v>
      </c>
      <c r="P17">
        <v>10</v>
      </c>
      <c r="Q17" s="8">
        <f>COUNTIF(I$8:I16,"&lt;"&amp;G17)</f>
        <v>9</v>
      </c>
      <c r="R17" s="8">
        <f>COUNTIFS(H$8:H16,"&gt;"&amp;G17,F$8:F16,"&lt;&gt;1")</f>
        <v>0</v>
      </c>
      <c r="S17">
        <v>10</v>
      </c>
    </row>
    <row r="18" spans="1:19" x14ac:dyDescent="0.3">
      <c r="A18">
        <v>1</v>
      </c>
      <c r="B18">
        <v>0.32282479323709828</v>
      </c>
      <c r="C18">
        <v>0.38074892422254097</v>
      </c>
      <c r="D18" s="4">
        <f>-LN(B18)/B$3</f>
        <v>4.7110230780394113</v>
      </c>
      <c r="E18" s="4">
        <f>1/F$4</f>
        <v>0.20833333333333334</v>
      </c>
      <c r="F18" s="11">
        <v>1</v>
      </c>
      <c r="G18" s="4">
        <v>4.7110230780394113</v>
      </c>
      <c r="H18" s="4">
        <f>IF(G18&gt;MAX(I$8:I17),G18,MAX(I$8:I17))</f>
        <v>4.7110230780394113</v>
      </c>
      <c r="I18" s="4">
        <f>+H18+E18</f>
        <v>4.9193564113727444</v>
      </c>
      <c r="J18" s="4">
        <f>(H18-G18)*O18</f>
        <v>0</v>
      </c>
      <c r="K18" s="4">
        <f>(I18-H18)*O18</f>
        <v>0.20833333333333304</v>
      </c>
      <c r="L18">
        <f>_xlfn.RANK.EQ(I18,I$8:I$507,1)</f>
        <v>11</v>
      </c>
      <c r="M18">
        <f>IF(L18=A18,0,1)</f>
        <v>1</v>
      </c>
      <c r="N18">
        <f>IF(G18&lt;B$2,1,0)</f>
        <v>1</v>
      </c>
      <c r="O18">
        <f>IF(I18&lt;B$2,1,0)</f>
        <v>1</v>
      </c>
      <c r="P18">
        <v>11</v>
      </c>
      <c r="Q18" s="8">
        <f>COUNTIF(I$8:I17,"&lt;"&amp;G18)</f>
        <v>10</v>
      </c>
      <c r="R18" s="8">
        <f>COUNTIFS(H$8:H17,"&gt;"&amp;G18,F$8:F17,"&lt;&gt;1")</f>
        <v>0</v>
      </c>
      <c r="S18">
        <v>11</v>
      </c>
    </row>
    <row r="19" spans="1:19" x14ac:dyDescent="0.3">
      <c r="A19">
        <v>263</v>
      </c>
      <c r="B19">
        <v>1.0528885769219032E-2</v>
      </c>
      <c r="C19">
        <v>0.62092959379863888</v>
      </c>
      <c r="D19" s="4">
        <f>-LN(B19)/F$3</f>
        <v>1.8973469888850101</v>
      </c>
      <c r="E19" s="4">
        <f>1/F$4</f>
        <v>0.20833333333333334</v>
      </c>
      <c r="F19" s="8">
        <v>3</v>
      </c>
      <c r="G19" s="4">
        <v>4.9021991193341599</v>
      </c>
      <c r="H19" s="4">
        <f>IF(G19&gt;MAX(I$8:I18),G19,MAX(I$8:I18))</f>
        <v>4.9193564113727444</v>
      </c>
      <c r="I19" s="4">
        <f>+H19+E19</f>
        <v>5.1276897447060774</v>
      </c>
      <c r="J19" s="4">
        <f>(H19-G19)*O19</f>
        <v>1.7157292038584515E-2</v>
      </c>
      <c r="K19" s="4">
        <f>(I19-H19)*O19</f>
        <v>0.20833333333333304</v>
      </c>
      <c r="L19">
        <f>_xlfn.RANK.EQ(I19,I$8:I$507,1)</f>
        <v>12</v>
      </c>
      <c r="M19">
        <f>IF(L19=A19,0,1)</f>
        <v>1</v>
      </c>
      <c r="N19">
        <f>IF(G19&lt;B$2,1,0)</f>
        <v>1</v>
      </c>
      <c r="O19">
        <f>IF(I19&lt;B$2,1,0)</f>
        <v>1</v>
      </c>
      <c r="P19">
        <v>12</v>
      </c>
      <c r="Q19" s="8">
        <f>COUNTIF(I$8:I18,"&lt;"&amp;G19)</f>
        <v>10</v>
      </c>
      <c r="R19" s="8">
        <f>COUNTIFS(H$8:H18,"&gt;"&amp;G19,F$8:F18,"&lt;&gt;1")</f>
        <v>0</v>
      </c>
      <c r="S19">
        <v>12</v>
      </c>
    </row>
    <row r="20" spans="1:19" x14ac:dyDescent="0.3">
      <c r="A20">
        <v>264</v>
      </c>
      <c r="B20">
        <v>8.7160863063447988E-2</v>
      </c>
      <c r="C20">
        <v>0.92144535660878324</v>
      </c>
      <c r="D20" s="4">
        <f>-LN(B20)/F$3</f>
        <v>1.0166666112066287</v>
      </c>
      <c r="E20" s="4">
        <f>1/F$4</f>
        <v>0.20833333333333334</v>
      </c>
      <c r="F20" s="8">
        <v>3</v>
      </c>
      <c r="G20" s="4">
        <v>5.918865730540789</v>
      </c>
      <c r="H20" s="4">
        <f>IF(G20&gt;MAX(I$8:I19),G20,MAX(I$8:I19))</f>
        <v>5.918865730540789</v>
      </c>
      <c r="I20" s="4">
        <f>+H20+E20</f>
        <v>6.1271990638741221</v>
      </c>
      <c r="J20" s="4">
        <f>(H20-G20)*O20</f>
        <v>0</v>
      </c>
      <c r="K20" s="4">
        <f>(I20-H20)*O20</f>
        <v>0.20833333333333304</v>
      </c>
      <c r="L20">
        <f>_xlfn.RANK.EQ(I20,I$8:I$507,1)</f>
        <v>13</v>
      </c>
      <c r="M20">
        <f>IF(L20=A20,0,1)</f>
        <v>1</v>
      </c>
      <c r="N20">
        <f>IF(G20&lt;B$2,1,0)</f>
        <v>1</v>
      </c>
      <c r="O20">
        <f>IF(I20&lt;B$2,1,0)</f>
        <v>1</v>
      </c>
      <c r="P20">
        <v>13</v>
      </c>
      <c r="Q20" s="8">
        <f>COUNTIF(I$8:I19,"&lt;"&amp;G20)</f>
        <v>12</v>
      </c>
      <c r="R20" s="8">
        <f>COUNTIFS(H$8:H19,"&gt;"&amp;G20,F$8:F19,"&lt;&gt;1")</f>
        <v>0</v>
      </c>
      <c r="S20">
        <v>13</v>
      </c>
    </row>
    <row r="21" spans="1:19" x14ac:dyDescent="0.3">
      <c r="A21">
        <v>2</v>
      </c>
      <c r="B21">
        <v>0.7048554948576311</v>
      </c>
      <c r="C21">
        <v>0.92733542893765064</v>
      </c>
      <c r="D21" s="4">
        <f>-LN(B21)/B$3</f>
        <v>1.4573436208858872</v>
      </c>
      <c r="E21" s="4">
        <f>1/F$4</f>
        <v>0.20833333333333334</v>
      </c>
      <c r="F21" s="8">
        <v>1</v>
      </c>
      <c r="G21" s="4">
        <v>6.1683666989252988</v>
      </c>
      <c r="H21" s="4">
        <f>IF(G21&gt;MAX(I$8:I20),G21,MAX(I$8:I20))</f>
        <v>6.1683666989252988</v>
      </c>
      <c r="I21" s="4">
        <f>+H21+E21</f>
        <v>6.3767000322586318</v>
      </c>
      <c r="J21" s="4">
        <f>(H21-G21)*O21</f>
        <v>0</v>
      </c>
      <c r="K21" s="4">
        <f>(I21-H21)*O21</f>
        <v>0.20833333333333304</v>
      </c>
      <c r="L21">
        <f>_xlfn.RANK.EQ(I21,I$8:I$507,1)</f>
        <v>14</v>
      </c>
      <c r="M21">
        <f>IF(L21=A21,0,1)</f>
        <v>1</v>
      </c>
      <c r="N21">
        <f>IF(G21&lt;B$2,1,0)</f>
        <v>1</v>
      </c>
      <c r="O21">
        <f>IF(I21&lt;B$2,1,0)</f>
        <v>1</v>
      </c>
      <c r="P21">
        <v>14</v>
      </c>
      <c r="Q21" s="8">
        <f>COUNTIF(I$8:I20,"&lt;"&amp;G21)</f>
        <v>13</v>
      </c>
      <c r="R21" s="8">
        <f>COUNTIFS(H$8:H20,"&gt;"&amp;G21,F$8:F20,"&lt;&gt;1")</f>
        <v>0</v>
      </c>
      <c r="S21">
        <v>14</v>
      </c>
    </row>
    <row r="22" spans="1:19" x14ac:dyDescent="0.3">
      <c r="A22">
        <v>265</v>
      </c>
      <c r="B22">
        <v>0.34748374889370404</v>
      </c>
      <c r="C22">
        <v>0.10174871059297463</v>
      </c>
      <c r="D22" s="4">
        <f>-LN(B22)/F$3</f>
        <v>0.44043224201848197</v>
      </c>
      <c r="E22" s="4">
        <f>1/F$4</f>
        <v>0.20833333333333334</v>
      </c>
      <c r="F22" s="8">
        <v>3</v>
      </c>
      <c r="G22" s="4">
        <v>6.3592979725592711</v>
      </c>
      <c r="H22" s="4">
        <f>IF(G22&gt;MAX(I$8:I21),G22,MAX(I$8:I21))</f>
        <v>6.3767000322586318</v>
      </c>
      <c r="I22" s="4">
        <f>+H22+E22</f>
        <v>6.5850333655919648</v>
      </c>
      <c r="J22" s="4">
        <f>(H22-G22)*O22</f>
        <v>1.7402059699360706E-2</v>
      </c>
      <c r="K22" s="4">
        <f>(I22-H22)*O22</f>
        <v>0.20833333333333304</v>
      </c>
      <c r="L22">
        <f>_xlfn.RANK.EQ(I22,I$8:I$507,1)</f>
        <v>15</v>
      </c>
      <c r="M22">
        <f>IF(L22=A22,0,1)</f>
        <v>1</v>
      </c>
      <c r="N22">
        <f>IF(G22&lt;B$2,1,0)</f>
        <v>1</v>
      </c>
      <c r="O22">
        <f>IF(I22&lt;B$2,1,0)</f>
        <v>1</v>
      </c>
      <c r="P22">
        <v>15</v>
      </c>
      <c r="Q22" s="8">
        <f>COUNTIF(I$8:I21,"&lt;"&amp;G22)</f>
        <v>13</v>
      </c>
      <c r="R22" s="8">
        <f>COUNTIFS(H$8:H21,"&gt;"&amp;G22,F$8:F21,"&lt;&gt;1")</f>
        <v>0</v>
      </c>
      <c r="S22">
        <v>15</v>
      </c>
    </row>
    <row r="23" spans="1:19" x14ac:dyDescent="0.3">
      <c r="A23">
        <v>55</v>
      </c>
      <c r="B23">
        <v>0.12280648213141271</v>
      </c>
      <c r="C23">
        <v>0.86928922391430408</v>
      </c>
      <c r="D23" s="4">
        <f>-LN(B23)/D$3</f>
        <v>2.9127020535775121</v>
      </c>
      <c r="E23" s="4">
        <f>1/F$4</f>
        <v>0.20833333333333334</v>
      </c>
      <c r="F23" s="8">
        <v>2</v>
      </c>
      <c r="G23" s="4">
        <v>7.0497874926130368</v>
      </c>
      <c r="H23" s="4">
        <f>IF(G23&gt;MAX(I$8:I22),G23,MAX(I$8:I22))</f>
        <v>7.0497874926130368</v>
      </c>
      <c r="I23" s="4">
        <f>+H23+E23</f>
        <v>7.2581208259463699</v>
      </c>
      <c r="J23" s="4">
        <f>(H23-G23)*O23</f>
        <v>0</v>
      </c>
      <c r="K23" s="4">
        <f>(I23-H23)*O23</f>
        <v>0.20833333333333304</v>
      </c>
      <c r="L23">
        <f>_xlfn.RANK.EQ(I23,I$8:I$507,1)</f>
        <v>16</v>
      </c>
      <c r="M23">
        <f>IF(L23=A23,0,1)</f>
        <v>1</v>
      </c>
      <c r="N23">
        <f>IF(G23&lt;B$2,1,0)</f>
        <v>1</v>
      </c>
      <c r="O23">
        <f>IF(I23&lt;B$2,1,0)</f>
        <v>1</v>
      </c>
      <c r="P23">
        <v>16</v>
      </c>
      <c r="Q23" s="8">
        <f>COUNTIF(I$8:I22,"&lt;"&amp;G23)</f>
        <v>15</v>
      </c>
      <c r="R23" s="8">
        <f>COUNTIFS(H$8:H22,"&gt;"&amp;G23,F$8:F22,"&lt;&gt;1")</f>
        <v>0</v>
      </c>
      <c r="S23">
        <v>16</v>
      </c>
    </row>
    <row r="24" spans="1:19" x14ac:dyDescent="0.3">
      <c r="A24">
        <v>266</v>
      </c>
      <c r="B24">
        <v>3.4730063783684803E-2</v>
      </c>
      <c r="C24">
        <v>0.74047059541611993</v>
      </c>
      <c r="D24" s="4">
        <f>-LN(B24)/F$3</f>
        <v>1.4000623231954616</v>
      </c>
      <c r="E24" s="4">
        <f>1/F$4</f>
        <v>0.20833333333333334</v>
      </c>
      <c r="F24" s="8">
        <v>3</v>
      </c>
      <c r="G24" s="4">
        <v>7.7593602957547327</v>
      </c>
      <c r="H24" s="4">
        <f>IF(G24&gt;MAX(I$8:I23),G24,MAX(I$8:I23))</f>
        <v>7.7593602957547327</v>
      </c>
      <c r="I24" s="4">
        <f>+H24+E24</f>
        <v>7.9676936290880658</v>
      </c>
      <c r="J24" s="4">
        <f>(H24-G24)*O24</f>
        <v>0</v>
      </c>
      <c r="K24" s="4">
        <f>(I24-H24)*O24</f>
        <v>0.20833333333333304</v>
      </c>
      <c r="L24">
        <f>_xlfn.RANK.EQ(I24,I$8:I$507,1)</f>
        <v>17</v>
      </c>
      <c r="M24">
        <f>IF(L24=A24,0,1)</f>
        <v>1</v>
      </c>
      <c r="N24">
        <f>IF(G24&lt;B$2,1,0)</f>
        <v>1</v>
      </c>
      <c r="O24">
        <f>IF(I24&lt;B$2,1,0)</f>
        <v>1</v>
      </c>
      <c r="P24">
        <v>17</v>
      </c>
      <c r="Q24" s="8">
        <f>COUNTIF(I$8:I23,"&lt;"&amp;G24)</f>
        <v>16</v>
      </c>
      <c r="R24" s="8">
        <f>COUNTIFS(H$8:H23,"&gt;"&amp;G24,F$8:F23,"&lt;&gt;1")</f>
        <v>0</v>
      </c>
      <c r="S24">
        <v>17</v>
      </c>
    </row>
    <row r="25" spans="1:19" x14ac:dyDescent="0.3">
      <c r="A25">
        <v>267</v>
      </c>
      <c r="B25">
        <v>0.25144199957274088</v>
      </c>
      <c r="C25">
        <v>0.50950651570177308</v>
      </c>
      <c r="D25" s="4">
        <f>-LN(B25)/F$3</f>
        <v>0.57522622251658084</v>
      </c>
      <c r="E25" s="4">
        <f>1/F$4</f>
        <v>0.20833333333333334</v>
      </c>
      <c r="F25" s="8">
        <v>3</v>
      </c>
      <c r="G25" s="4">
        <v>8.3345865182713137</v>
      </c>
      <c r="H25" s="4">
        <f>IF(G25&gt;MAX(I$8:I24),G25,MAX(I$8:I24))</f>
        <v>8.3345865182713137</v>
      </c>
      <c r="I25" s="4">
        <f>+H25+E25</f>
        <v>8.5429198516046476</v>
      </c>
      <c r="J25" s="4">
        <f>(H25-G25)*O25</f>
        <v>0</v>
      </c>
      <c r="K25" s="4">
        <f>(I25-H25)*O25</f>
        <v>0.20833333333333393</v>
      </c>
      <c r="L25">
        <f>_xlfn.RANK.EQ(I25,I$8:I$507,1)</f>
        <v>18</v>
      </c>
      <c r="M25">
        <f>IF(L25=A25,0,1)</f>
        <v>1</v>
      </c>
      <c r="N25">
        <f>IF(G25&lt;B$2,1,0)</f>
        <v>1</v>
      </c>
      <c r="O25">
        <f>IF(I25&lt;B$2,1,0)</f>
        <v>1</v>
      </c>
      <c r="P25">
        <v>18</v>
      </c>
      <c r="Q25" s="8">
        <f>COUNTIF(I$8:I24,"&lt;"&amp;G25)</f>
        <v>17</v>
      </c>
      <c r="R25" s="8">
        <f>COUNTIFS(H$8:H24,"&gt;"&amp;G25,F$8:F24,"&lt;&gt;1")</f>
        <v>0</v>
      </c>
      <c r="S25">
        <v>18</v>
      </c>
    </row>
    <row r="26" spans="1:19" x14ac:dyDescent="0.3">
      <c r="A26">
        <v>268</v>
      </c>
      <c r="B26">
        <v>0.21680349131748405</v>
      </c>
      <c r="C26">
        <v>0.97463911862544639</v>
      </c>
      <c r="D26" s="4">
        <f>-LN(B26)/F$3</f>
        <v>0.63698496070140753</v>
      </c>
      <c r="E26" s="4">
        <f>1/F$4</f>
        <v>0.20833333333333334</v>
      </c>
      <c r="F26" s="8">
        <v>3</v>
      </c>
      <c r="G26" s="4">
        <v>8.9715714789727219</v>
      </c>
      <c r="H26" s="4">
        <f>IF(G26&gt;MAX(I$8:I25),G26,MAX(I$8:I25))</f>
        <v>8.9715714789727219</v>
      </c>
      <c r="I26" s="4">
        <f>+H26+E26</f>
        <v>9.1799048123060558</v>
      </c>
      <c r="J26" s="4">
        <f>(H26-G26)*O26</f>
        <v>0</v>
      </c>
      <c r="K26" s="4">
        <f>(I26-H26)*O26</f>
        <v>0.20833333333333393</v>
      </c>
      <c r="L26">
        <f>_xlfn.RANK.EQ(I26,I$8:I$507,1)</f>
        <v>19</v>
      </c>
      <c r="M26">
        <f>IF(L26=A26,0,1)</f>
        <v>1</v>
      </c>
      <c r="N26">
        <f>IF(G26&lt;B$2,1,0)</f>
        <v>1</v>
      </c>
      <c r="O26">
        <f>IF(I26&lt;B$2,1,0)</f>
        <v>1</v>
      </c>
      <c r="P26">
        <v>19</v>
      </c>
      <c r="Q26" s="8">
        <f>COUNTIF(I$8:I25,"&lt;"&amp;G26)</f>
        <v>18</v>
      </c>
      <c r="R26" s="8">
        <f>COUNTIFS(H$8:H25,"&gt;"&amp;G26,F$8:F25,"&lt;&gt;1")</f>
        <v>0</v>
      </c>
      <c r="S26">
        <v>19</v>
      </c>
    </row>
    <row r="27" spans="1:19" x14ac:dyDescent="0.3">
      <c r="A27">
        <v>269</v>
      </c>
      <c r="B27">
        <v>0.62218085268715473</v>
      </c>
      <c r="C27">
        <v>0.27942747276223029</v>
      </c>
      <c r="D27" s="4">
        <f>-LN(B27)/F$3</f>
        <v>0.19771852856593541</v>
      </c>
      <c r="E27" s="4">
        <f>1/F$4</f>
        <v>0.20833333333333334</v>
      </c>
      <c r="F27" s="8">
        <v>3</v>
      </c>
      <c r="G27" s="4">
        <v>9.1692900075386579</v>
      </c>
      <c r="H27" s="4">
        <f>IF(G27&gt;MAX(I$8:I26),G27,MAX(I$8:I26))</f>
        <v>9.1799048123060558</v>
      </c>
      <c r="I27" s="4">
        <f>+H27+E27</f>
        <v>9.3882381456393897</v>
      </c>
      <c r="J27" s="4">
        <f>(H27-G27)*O27</f>
        <v>1.0614804767397956E-2</v>
      </c>
      <c r="K27" s="4">
        <f>(I27-H27)*O27</f>
        <v>0.20833333333333393</v>
      </c>
      <c r="L27">
        <f>_xlfn.RANK.EQ(I27,I$8:I$507,1)</f>
        <v>20</v>
      </c>
      <c r="M27">
        <f>IF(L27=A27,0,1)</f>
        <v>1</v>
      </c>
      <c r="N27">
        <f>IF(G27&lt;B$2,1,0)</f>
        <v>1</v>
      </c>
      <c r="O27">
        <f>IF(I27&lt;B$2,1,0)</f>
        <v>1</v>
      </c>
      <c r="P27">
        <v>20</v>
      </c>
      <c r="Q27" s="8">
        <f>COUNTIF(I$8:I26,"&lt;"&amp;G27)</f>
        <v>18</v>
      </c>
      <c r="R27" s="8">
        <f>COUNTIFS(H$8:H26,"&gt;"&amp;G27,F$8:F26,"&lt;&gt;1")</f>
        <v>0</v>
      </c>
      <c r="S27">
        <v>20</v>
      </c>
    </row>
    <row r="28" spans="1:19" x14ac:dyDescent="0.3">
      <c r="A28">
        <v>270</v>
      </c>
      <c r="B28">
        <v>0.55772576067384871</v>
      </c>
      <c r="C28">
        <v>0.71321756645405443</v>
      </c>
      <c r="D28" s="4">
        <f>-LN(B28)/F$3</f>
        <v>0.24328662739058524</v>
      </c>
      <c r="E28" s="4">
        <f>1/F$4</f>
        <v>0.20833333333333334</v>
      </c>
      <c r="F28" s="8">
        <v>3</v>
      </c>
      <c r="G28" s="4">
        <v>9.412576634929243</v>
      </c>
      <c r="H28" s="4">
        <f>IF(G28&gt;MAX(I$8:I27),G28,MAX(I$8:I27))</f>
        <v>9.412576634929243</v>
      </c>
      <c r="I28" s="4">
        <f>+H28+E28</f>
        <v>9.6209099682625769</v>
      </c>
      <c r="J28" s="4">
        <f>(H28-G28)*O28</f>
        <v>0</v>
      </c>
      <c r="K28" s="4">
        <f>(I28-H28)*O28</f>
        <v>0.20833333333333393</v>
      </c>
      <c r="L28">
        <f>_xlfn.RANK.EQ(I28,I$8:I$507,1)</f>
        <v>21</v>
      </c>
      <c r="M28">
        <f>IF(L28=A28,0,1)</f>
        <v>1</v>
      </c>
      <c r="N28">
        <f>IF(G28&lt;B$2,1,0)</f>
        <v>1</v>
      </c>
      <c r="O28">
        <f>IF(I28&lt;B$2,1,0)</f>
        <v>1</v>
      </c>
      <c r="P28">
        <v>21</v>
      </c>
      <c r="Q28" s="8">
        <f>COUNTIF(I$8:I27,"&lt;"&amp;G28)</f>
        <v>20</v>
      </c>
      <c r="R28" s="8">
        <f>COUNTIFS(H$8:H27,"&gt;"&amp;G28,F$8:F27,"&lt;&gt;1")</f>
        <v>0</v>
      </c>
      <c r="S28">
        <v>21</v>
      </c>
    </row>
    <row r="29" spans="1:19" x14ac:dyDescent="0.3">
      <c r="A29">
        <v>271</v>
      </c>
      <c r="B29">
        <v>0.62779625843073827</v>
      </c>
      <c r="C29">
        <v>0.52116458632160401</v>
      </c>
      <c r="D29" s="4">
        <f>-LN(B29)/F$3</f>
        <v>0.19397483100121238</v>
      </c>
      <c r="E29" s="4">
        <f>1/F$4</f>
        <v>0.20833333333333334</v>
      </c>
      <c r="F29" s="8">
        <v>3</v>
      </c>
      <c r="G29" s="4">
        <v>9.6065514659304547</v>
      </c>
      <c r="H29" s="4">
        <f>IF(G29&gt;MAX(I$8:I28),G29,MAX(I$8:I28))</f>
        <v>9.6209099682625769</v>
      </c>
      <c r="I29" s="4">
        <f>+H29+E29</f>
        <v>9.8292433015959109</v>
      </c>
      <c r="J29" s="4">
        <f>(H29-G29)*O29</f>
        <v>1.4358502332122214E-2</v>
      </c>
      <c r="K29" s="4">
        <f>(I29-H29)*O29</f>
        <v>0.20833333333333393</v>
      </c>
      <c r="L29">
        <f>_xlfn.RANK.EQ(I29,I$8:I$507,1)</f>
        <v>22</v>
      </c>
      <c r="M29">
        <f>IF(L29=A29,0,1)</f>
        <v>1</v>
      </c>
      <c r="N29">
        <f>IF(G29&lt;B$2,1,0)</f>
        <v>1</v>
      </c>
      <c r="O29">
        <f>IF(I29&lt;B$2,1,0)</f>
        <v>1</v>
      </c>
      <c r="P29">
        <v>22</v>
      </c>
      <c r="Q29" s="8">
        <f>COUNTIF(I$8:I28,"&lt;"&amp;G29)</f>
        <v>20</v>
      </c>
      <c r="R29" s="8">
        <f>COUNTIFS(H$8:H28,"&gt;"&amp;G29,F$8:F28,"&lt;&gt;1")</f>
        <v>0</v>
      </c>
      <c r="S29">
        <v>22</v>
      </c>
    </row>
    <row r="30" spans="1:19" x14ac:dyDescent="0.3">
      <c r="A30">
        <v>56</v>
      </c>
      <c r="B30">
        <v>0.11450544755394147</v>
      </c>
      <c r="C30">
        <v>0.41074861903744619</v>
      </c>
      <c r="D30" s="4">
        <f>-LN(B30)/D$3</f>
        <v>3.0099067780962065</v>
      </c>
      <c r="E30" s="4">
        <f>1/F$4</f>
        <v>0.20833333333333334</v>
      </c>
      <c r="F30" s="8">
        <v>2</v>
      </c>
      <c r="G30" s="4">
        <v>10.059694270709244</v>
      </c>
      <c r="H30" s="4">
        <f>IF(G30&gt;MAX(I$8:I29),G30,MAX(I$8:I29))</f>
        <v>10.059694270709244</v>
      </c>
      <c r="I30" s="4">
        <f>+H30+E30</f>
        <v>10.268027604042578</v>
      </c>
      <c r="J30" s="4">
        <f>(H30-G30)*O30</f>
        <v>0</v>
      </c>
      <c r="K30" s="4">
        <f>(I30-H30)*O30</f>
        <v>0.20833333333333393</v>
      </c>
      <c r="L30">
        <f>_xlfn.RANK.EQ(I30,I$8:I$507,1)</f>
        <v>23</v>
      </c>
      <c r="M30">
        <f>IF(L30=A30,0,1)</f>
        <v>1</v>
      </c>
      <c r="N30">
        <f>IF(G30&lt;B$2,1,0)</f>
        <v>1</v>
      </c>
      <c r="O30">
        <f>IF(I30&lt;B$2,1,0)</f>
        <v>1</v>
      </c>
      <c r="P30">
        <v>23</v>
      </c>
      <c r="Q30" s="8">
        <f>COUNTIF(I$8:I29,"&lt;"&amp;G30)</f>
        <v>22</v>
      </c>
      <c r="R30" s="8">
        <f>COUNTIFS(H$8:H29,"&gt;"&amp;G30,F$8:F29,"&lt;&gt;1")</f>
        <v>0</v>
      </c>
      <c r="S30">
        <v>23</v>
      </c>
    </row>
    <row r="31" spans="1:19" x14ac:dyDescent="0.3">
      <c r="A31">
        <v>272</v>
      </c>
      <c r="B31">
        <v>0.29276406140324107</v>
      </c>
      <c r="C31">
        <v>0.80813013092440567</v>
      </c>
      <c r="D31" s="4">
        <f>-LN(B31)/F$3</f>
        <v>0.51182843564059843</v>
      </c>
      <c r="E31" s="4">
        <f>1/F$4</f>
        <v>0.20833333333333334</v>
      </c>
      <c r="F31" s="8">
        <v>3</v>
      </c>
      <c r="G31" s="4">
        <v>10.118379901571053</v>
      </c>
      <c r="H31" s="4">
        <f>IF(G31&gt;MAX(I$8:I30),G31,MAX(I$8:I30))</f>
        <v>10.268027604042578</v>
      </c>
      <c r="I31" s="4">
        <f>+H31+E31</f>
        <v>10.476360937375912</v>
      </c>
      <c r="J31" s="4">
        <f>(H31-G31)*O31</f>
        <v>0.14964770247152437</v>
      </c>
      <c r="K31" s="4">
        <f>(I31-H31)*O31</f>
        <v>0.20833333333333393</v>
      </c>
      <c r="L31">
        <f>_xlfn.RANK.EQ(I31,I$8:I$507,1)</f>
        <v>24</v>
      </c>
      <c r="M31">
        <f>IF(L31=A31,0,1)</f>
        <v>1</v>
      </c>
      <c r="N31">
        <f>IF(G31&lt;B$2,1,0)</f>
        <v>1</v>
      </c>
      <c r="O31">
        <f>IF(I31&lt;B$2,1,0)</f>
        <v>1</v>
      </c>
      <c r="P31">
        <v>24</v>
      </c>
      <c r="Q31" s="8">
        <f>COUNTIF(I$8:I30,"&lt;"&amp;G31)</f>
        <v>22</v>
      </c>
      <c r="R31" s="8">
        <f>COUNTIFS(H$8:H30,"&gt;"&amp;G31,F$8:F30,"&lt;&gt;1")</f>
        <v>0</v>
      </c>
      <c r="S31">
        <v>24</v>
      </c>
    </row>
    <row r="32" spans="1:19" x14ac:dyDescent="0.3">
      <c r="A32">
        <v>273</v>
      </c>
      <c r="B32">
        <v>0.65617847224341563</v>
      </c>
      <c r="C32">
        <v>0.19919431134983367</v>
      </c>
      <c r="D32" s="4">
        <f>-LN(B32)/F$3</f>
        <v>0.17555102737223124</v>
      </c>
      <c r="E32" s="4">
        <f>1/F$4</f>
        <v>0.20833333333333334</v>
      </c>
      <c r="F32" s="8">
        <v>3</v>
      </c>
      <c r="G32" s="4">
        <v>10.293930928943285</v>
      </c>
      <c r="H32" s="4">
        <f>IF(G32&gt;MAX(I$8:I31),G32,MAX(I$8:I31))</f>
        <v>10.476360937375912</v>
      </c>
      <c r="I32" s="4">
        <f>+H32+E32</f>
        <v>10.684694270709246</v>
      </c>
      <c r="J32" s="4">
        <f>(H32-G32)*O32</f>
        <v>0.18243000843262713</v>
      </c>
      <c r="K32" s="4">
        <f>(I32-H32)*O32</f>
        <v>0.20833333333333393</v>
      </c>
      <c r="L32">
        <f>_xlfn.RANK.EQ(I32,I$8:I$507,1)</f>
        <v>25</v>
      </c>
      <c r="M32">
        <f>IF(L32=A32,0,1)</f>
        <v>1</v>
      </c>
      <c r="N32">
        <f>IF(G32&lt;B$2,1,0)</f>
        <v>1</v>
      </c>
      <c r="O32">
        <f>IF(I32&lt;B$2,1,0)</f>
        <v>1</v>
      </c>
      <c r="P32">
        <v>25</v>
      </c>
      <c r="Q32" s="8">
        <f>COUNTIF(I$8:I31,"&lt;"&amp;G32)</f>
        <v>23</v>
      </c>
      <c r="R32" s="8">
        <f>COUNTIFS(H$8:H31,"&gt;"&amp;G32,F$8:F31,"&lt;&gt;1")</f>
        <v>0</v>
      </c>
      <c r="S32">
        <v>25</v>
      </c>
    </row>
    <row r="33" spans="1:25" x14ac:dyDescent="0.3">
      <c r="A33">
        <v>274</v>
      </c>
      <c r="B33">
        <v>3.9490951261940369E-2</v>
      </c>
      <c r="C33">
        <v>0.61720633564256722</v>
      </c>
      <c r="D33" s="4">
        <f>-LN(B33)/F$3</f>
        <v>1.3465348813727243</v>
      </c>
      <c r="E33" s="4">
        <f>1/F$4</f>
        <v>0.20833333333333334</v>
      </c>
      <c r="F33" s="8">
        <v>3</v>
      </c>
      <c r="G33" s="4">
        <v>11.640465810316009</v>
      </c>
      <c r="H33" s="4">
        <f>IF(G33&gt;MAX(I$8:I32),G33,MAX(I$8:I32))</f>
        <v>11.640465810316009</v>
      </c>
      <c r="I33" s="4">
        <f>+H33+E33</f>
        <v>11.848799143649343</v>
      </c>
      <c r="J33" s="4">
        <f>(H33-G33)*O33</f>
        <v>0</v>
      </c>
      <c r="K33" s="4">
        <f>(I33-H33)*O33</f>
        <v>0.20833333333333393</v>
      </c>
      <c r="L33">
        <f>_xlfn.RANK.EQ(I33,I$8:I$507,1)</f>
        <v>26</v>
      </c>
      <c r="M33">
        <f>IF(L33=A33,0,1)</f>
        <v>1</v>
      </c>
      <c r="N33">
        <f>IF(G33&lt;B$2,1,0)</f>
        <v>1</v>
      </c>
      <c r="O33">
        <f>IF(I33&lt;B$2,1,0)</f>
        <v>1</v>
      </c>
      <c r="P33">
        <v>26</v>
      </c>
      <c r="Q33" s="8">
        <f>COUNTIF(I$8:I32,"&lt;"&amp;G33)</f>
        <v>25</v>
      </c>
      <c r="R33" s="8">
        <f>COUNTIFS(H$8:H32,"&gt;"&amp;G33,F$8:F32,"&lt;&gt;1")</f>
        <v>0</v>
      </c>
      <c r="S33">
        <v>26</v>
      </c>
    </row>
    <row r="34" spans="1:25" x14ac:dyDescent="0.3">
      <c r="A34">
        <v>275</v>
      </c>
      <c r="B34">
        <v>0.32389294106875821</v>
      </c>
      <c r="C34">
        <v>4.7883541367839594E-2</v>
      </c>
      <c r="D34" s="4">
        <f>-LN(B34)/F$3</f>
        <v>0.46972593608065061</v>
      </c>
      <c r="E34" s="4">
        <f>1/F$4</f>
        <v>0.20833333333333334</v>
      </c>
      <c r="F34" s="8">
        <v>3</v>
      </c>
      <c r="G34" s="4">
        <v>12.110191746396659</v>
      </c>
      <c r="H34" s="4">
        <f>IF(G34&gt;MAX(I$8:I33),G34,MAX(I$8:I33))</f>
        <v>12.110191746396659</v>
      </c>
      <c r="I34" s="4">
        <f>+H34+E34</f>
        <v>12.318525079729993</v>
      </c>
      <c r="J34" s="4">
        <f>(H34-G34)*O34</f>
        <v>0</v>
      </c>
      <c r="K34" s="4">
        <f>(I34-H34)*O34</f>
        <v>0.20833333333333393</v>
      </c>
      <c r="L34">
        <f>_xlfn.RANK.EQ(I34,I$8:I$507,1)</f>
        <v>27</v>
      </c>
      <c r="M34">
        <f>IF(L34=A34,0,1)</f>
        <v>1</v>
      </c>
      <c r="N34">
        <f>IF(G34&lt;B$2,1,0)</f>
        <v>1</v>
      </c>
      <c r="O34">
        <f>IF(I34&lt;B$2,1,0)</f>
        <v>1</v>
      </c>
      <c r="P34">
        <v>27</v>
      </c>
      <c r="Q34" s="8">
        <f>COUNTIF(I$8:I33,"&lt;"&amp;G34)</f>
        <v>26</v>
      </c>
      <c r="R34" s="8">
        <f>COUNTIFS(H$8:H33,"&gt;"&amp;G34,F$8:F33,"&lt;&gt;1")</f>
        <v>0</v>
      </c>
      <c r="S34">
        <v>27</v>
      </c>
    </row>
    <row r="35" spans="1:25" x14ac:dyDescent="0.3">
      <c r="A35">
        <v>276</v>
      </c>
      <c r="B35">
        <v>0.10254219183935057</v>
      </c>
      <c r="C35">
        <v>0.82631916257210003</v>
      </c>
      <c r="D35" s="4">
        <f>-LN(B35)/F$3</f>
        <v>0.94895039058255581</v>
      </c>
      <c r="E35" s="4">
        <f>1/F$4</f>
        <v>0.20833333333333334</v>
      </c>
      <c r="F35" s="8">
        <v>3</v>
      </c>
      <c r="G35" s="4">
        <v>13.059142136979215</v>
      </c>
      <c r="H35" s="4">
        <f>IF(G35&gt;MAX(I$8:I34),G35,MAX(I$8:I34))</f>
        <v>13.059142136979215</v>
      </c>
      <c r="I35" s="4">
        <f>+H35+E35</f>
        <v>13.267475470312549</v>
      </c>
      <c r="J35" s="4">
        <f>(H35-G35)*O35</f>
        <v>0</v>
      </c>
      <c r="K35" s="4">
        <f>(I35-H35)*O35</f>
        <v>0.20833333333333393</v>
      </c>
      <c r="L35">
        <f>_xlfn.RANK.EQ(I35,I$8:I$507,1)</f>
        <v>28</v>
      </c>
      <c r="M35">
        <f>IF(L35=A35,0,1)</f>
        <v>1</v>
      </c>
      <c r="N35">
        <f>IF(G35&lt;B$2,1,0)</f>
        <v>1</v>
      </c>
      <c r="O35">
        <f>IF(I35&lt;B$2,1,0)</f>
        <v>1</v>
      </c>
      <c r="P35">
        <v>28</v>
      </c>
      <c r="Q35" s="8">
        <f>COUNTIF(I$8:I34,"&lt;"&amp;G35)</f>
        <v>27</v>
      </c>
      <c r="R35" s="8">
        <f>COUNTIFS(H$8:H34,"&gt;"&amp;G35,F$8:F34,"&lt;&gt;1")</f>
        <v>0</v>
      </c>
      <c r="S35">
        <v>28</v>
      </c>
      <c r="Y35" s="4"/>
    </row>
    <row r="36" spans="1:25" x14ac:dyDescent="0.3">
      <c r="A36">
        <v>277</v>
      </c>
      <c r="B36">
        <v>0.56575212866603597</v>
      </c>
      <c r="C36">
        <v>0.40601825006866665</v>
      </c>
      <c r="D36" s="4">
        <f>-LN(B36)/F$3</f>
        <v>0.23733301329983578</v>
      </c>
      <c r="E36" s="4">
        <f>1/F$4</f>
        <v>0.20833333333333334</v>
      </c>
      <c r="F36" s="8">
        <v>3</v>
      </c>
      <c r="G36" s="4">
        <v>13.296475150279051</v>
      </c>
      <c r="H36" s="4">
        <f>IF(G36&gt;MAX(I$8:I35),G36,MAX(I$8:I35))</f>
        <v>13.296475150279051</v>
      </c>
      <c r="I36" s="4">
        <f>+H36+E36</f>
        <v>13.504808483612385</v>
      </c>
      <c r="J36" s="4">
        <f>(H36-G36)*O36</f>
        <v>0</v>
      </c>
      <c r="K36" s="4">
        <f>(I36-H36)*O36</f>
        <v>0.20833333333333393</v>
      </c>
      <c r="L36">
        <f>_xlfn.RANK.EQ(I36,I$8:I$507,1)</f>
        <v>29</v>
      </c>
      <c r="M36">
        <f>IF(L36=A36,0,1)</f>
        <v>1</v>
      </c>
      <c r="N36">
        <f>IF(G36&lt;B$2,1,0)</f>
        <v>1</v>
      </c>
      <c r="O36">
        <f>IF(I36&lt;B$2,1,0)</f>
        <v>1</v>
      </c>
      <c r="P36">
        <v>29</v>
      </c>
      <c r="Q36" s="8">
        <f>COUNTIF(I$8:I35,"&lt;"&amp;G36)</f>
        <v>28</v>
      </c>
      <c r="R36" s="8">
        <f>COUNTIFS(H$8:H35,"&gt;"&amp;G36,F$8:F35,"&lt;&gt;1")</f>
        <v>0</v>
      </c>
      <c r="S36">
        <v>29</v>
      </c>
      <c r="Y36" s="4"/>
    </row>
    <row r="37" spans="1:25" x14ac:dyDescent="0.3">
      <c r="A37">
        <v>278</v>
      </c>
      <c r="B37">
        <v>0.19412823877681815</v>
      </c>
      <c r="C37">
        <v>4.263435773796808E-2</v>
      </c>
      <c r="D37" s="4">
        <f>-LN(B37)/F$3</f>
        <v>0.68301513069857478</v>
      </c>
      <c r="E37" s="4">
        <f>1/F$4</f>
        <v>0.20833333333333334</v>
      </c>
      <c r="F37" s="8">
        <v>3</v>
      </c>
      <c r="G37" s="4">
        <v>13.979490280977625</v>
      </c>
      <c r="H37" s="4">
        <f>IF(G37&gt;MAX(I$8:I36),G37,MAX(I$8:I36))</f>
        <v>13.979490280977625</v>
      </c>
      <c r="I37" s="4">
        <f>+H37+E37</f>
        <v>14.187823614310959</v>
      </c>
      <c r="J37" s="4">
        <f>(H37-G37)*O37</f>
        <v>0</v>
      </c>
      <c r="K37" s="4">
        <f>(I37-H37)*O37</f>
        <v>0.20833333333333393</v>
      </c>
      <c r="L37">
        <f>_xlfn.RANK.EQ(I37,I$8:I$507,1)</f>
        <v>30</v>
      </c>
      <c r="M37">
        <f>IF(L37=A37,0,1)</f>
        <v>1</v>
      </c>
      <c r="N37">
        <f>IF(G37&lt;B$2,1,0)</f>
        <v>1</v>
      </c>
      <c r="O37">
        <f>IF(I37&lt;B$2,1,0)</f>
        <v>1</v>
      </c>
      <c r="P37">
        <v>30</v>
      </c>
      <c r="Q37" s="8">
        <f>COUNTIF(I$8:I36,"&lt;"&amp;G37)</f>
        <v>29</v>
      </c>
      <c r="R37" s="8">
        <f>COUNTIFS(H$8:H36,"&gt;"&amp;G37,F$8:F36,"&lt;&gt;1")</f>
        <v>0</v>
      </c>
      <c r="S37">
        <v>30</v>
      </c>
      <c r="Y37" s="4"/>
    </row>
    <row r="38" spans="1:25" x14ac:dyDescent="0.3">
      <c r="A38">
        <v>279</v>
      </c>
      <c r="B38">
        <v>0.50843836787011321</v>
      </c>
      <c r="C38">
        <v>0.14368114261299478</v>
      </c>
      <c r="D38" s="4">
        <f>-LN(B38)/F$3</f>
        <v>0.28183803109772926</v>
      </c>
      <c r="E38" s="4">
        <f>1/F$4</f>
        <v>0.20833333333333334</v>
      </c>
      <c r="F38" s="8">
        <v>3</v>
      </c>
      <c r="G38" s="4">
        <v>14.261328312075355</v>
      </c>
      <c r="H38" s="4">
        <f>IF(G38&gt;MAX(I$8:I37),G38,MAX(I$8:I37))</f>
        <v>14.261328312075355</v>
      </c>
      <c r="I38" s="4">
        <f>+H38+E38</f>
        <v>14.469661645408689</v>
      </c>
      <c r="J38" s="4">
        <f>(H38-G38)*O38</f>
        <v>0</v>
      </c>
      <c r="K38" s="4">
        <f>(I38-H38)*O38</f>
        <v>0.20833333333333393</v>
      </c>
      <c r="L38">
        <f>_xlfn.RANK.EQ(I38,I$8:I$507,1)</f>
        <v>31</v>
      </c>
      <c r="M38">
        <f>IF(L38=A38,0,1)</f>
        <v>1</v>
      </c>
      <c r="N38">
        <f>IF(G38&lt;B$2,1,0)</f>
        <v>1</v>
      </c>
      <c r="O38">
        <f>IF(I38&lt;B$2,1,0)</f>
        <v>1</v>
      </c>
      <c r="P38">
        <v>31</v>
      </c>
      <c r="Q38" s="8">
        <f>COUNTIF(I$8:I37,"&lt;"&amp;G38)</f>
        <v>30</v>
      </c>
      <c r="R38" s="8">
        <f>COUNTIFS(H$8:H37,"&gt;"&amp;G38,F$8:F37,"&lt;&gt;1")</f>
        <v>0</v>
      </c>
      <c r="S38">
        <v>31</v>
      </c>
      <c r="Y38" s="4"/>
    </row>
    <row r="39" spans="1:25" x14ac:dyDescent="0.3">
      <c r="A39">
        <v>280</v>
      </c>
      <c r="B39">
        <v>0.70693075350199897</v>
      </c>
      <c r="C39">
        <v>0.89318521683400987</v>
      </c>
      <c r="D39" s="4">
        <f>-LN(B39)/F$3</f>
        <v>0.14450940083737646</v>
      </c>
      <c r="E39" s="4">
        <f>1/F$4</f>
        <v>0.20833333333333334</v>
      </c>
      <c r="F39" s="8">
        <v>3</v>
      </c>
      <c r="G39" s="4">
        <v>14.405837712912732</v>
      </c>
      <c r="H39" s="4">
        <f>IF(G39&gt;MAX(I$8:I38),G39,MAX(I$8:I38))</f>
        <v>14.469661645408689</v>
      </c>
      <c r="I39" s="4">
        <f>+H39+E39</f>
        <v>14.677994978742023</v>
      </c>
      <c r="J39" s="4">
        <f>(H39-G39)*O39</f>
        <v>6.3823932495957081E-2</v>
      </c>
      <c r="K39" s="4">
        <f>(I39-H39)*O39</f>
        <v>0.20833333333333393</v>
      </c>
      <c r="L39">
        <f>_xlfn.RANK.EQ(I39,I$8:I$507,1)</f>
        <v>32</v>
      </c>
      <c r="M39">
        <f>IF(L39=A39,0,1)</f>
        <v>1</v>
      </c>
      <c r="N39">
        <f>IF(G39&lt;B$2,1,0)</f>
        <v>1</v>
      </c>
      <c r="O39">
        <f>IF(I39&lt;B$2,1,0)</f>
        <v>1</v>
      </c>
      <c r="P39">
        <v>32</v>
      </c>
      <c r="Q39" s="8">
        <f>COUNTIF(I$8:I38,"&lt;"&amp;G39)</f>
        <v>30</v>
      </c>
      <c r="R39" s="8">
        <f>COUNTIFS(H$8:H38,"&gt;"&amp;G39,F$8:F38,"&lt;&gt;1")</f>
        <v>0</v>
      </c>
      <c r="S39">
        <v>32</v>
      </c>
      <c r="Y39" s="4"/>
    </row>
    <row r="40" spans="1:25" x14ac:dyDescent="0.3">
      <c r="A40">
        <v>281</v>
      </c>
      <c r="B40">
        <v>0.96816919461653494</v>
      </c>
      <c r="C40">
        <v>0.73036896877956481</v>
      </c>
      <c r="D40" s="4">
        <f>-LN(B40)/F$3</f>
        <v>1.3478507980072343E-2</v>
      </c>
      <c r="E40" s="4">
        <f>1/F$4</f>
        <v>0.20833333333333334</v>
      </c>
      <c r="F40" s="8">
        <v>3</v>
      </c>
      <c r="G40" s="4">
        <v>14.419316220892805</v>
      </c>
      <c r="H40" s="4">
        <f>IF(G40&gt;MAX(I$8:I39),G40,MAX(I$8:I39))</f>
        <v>14.677994978742023</v>
      </c>
      <c r="I40" s="4">
        <f>+H40+E40</f>
        <v>14.886328312075356</v>
      </c>
      <c r="J40" s="4">
        <f>(H40-G40)*O40</f>
        <v>0.25867875784921779</v>
      </c>
      <c r="K40" s="4">
        <f>(I40-H40)*O40</f>
        <v>0.20833333333333393</v>
      </c>
      <c r="L40">
        <f>_xlfn.RANK.EQ(I40,I$8:I$507,1)</f>
        <v>33</v>
      </c>
      <c r="M40">
        <f>IF(L40=A40,0,1)</f>
        <v>1</v>
      </c>
      <c r="N40">
        <f>IF(G40&lt;B$2,1,0)</f>
        <v>1</v>
      </c>
      <c r="O40">
        <f>IF(I40&lt;B$2,1,0)</f>
        <v>1</v>
      </c>
      <c r="P40">
        <v>33</v>
      </c>
      <c r="Q40" s="8">
        <f>COUNTIF(I$8:I39,"&lt;"&amp;G40)</f>
        <v>30</v>
      </c>
      <c r="R40" s="8">
        <f>COUNTIFS(H$8:H39,"&gt;"&amp;G40,F$8:F39,"&lt;&gt;1")</f>
        <v>1</v>
      </c>
      <c r="S40">
        <v>33</v>
      </c>
      <c r="Y40" s="4"/>
    </row>
    <row r="41" spans="1:25" x14ac:dyDescent="0.3">
      <c r="A41">
        <v>282</v>
      </c>
      <c r="B41">
        <v>0.27216406750694294</v>
      </c>
      <c r="C41">
        <v>0.73100985747856073</v>
      </c>
      <c r="D41" s="4">
        <f>-LN(B41)/F$3</f>
        <v>0.54222925215331752</v>
      </c>
      <c r="E41" s="4">
        <f>1/F$4</f>
        <v>0.20833333333333334</v>
      </c>
      <c r="F41" s="8">
        <v>3</v>
      </c>
      <c r="G41" s="4">
        <v>14.961545473046122</v>
      </c>
      <c r="H41" s="4">
        <f>IF(G41&gt;MAX(I$8:I40),G41,MAX(I$8:I40))</f>
        <v>14.961545473046122</v>
      </c>
      <c r="I41" s="4">
        <f>+H41+E41</f>
        <v>15.169878806379456</v>
      </c>
      <c r="J41" s="4">
        <f>(H41-G41)*O41</f>
        <v>0</v>
      </c>
      <c r="K41" s="4">
        <f>(I41-H41)*O41</f>
        <v>0.20833333333333393</v>
      </c>
      <c r="L41">
        <f>_xlfn.RANK.EQ(I41,I$8:I$507,1)</f>
        <v>34</v>
      </c>
      <c r="M41">
        <f>IF(L41=A41,0,1)</f>
        <v>1</v>
      </c>
      <c r="N41">
        <f>IF(G41&lt;B$2,1,0)</f>
        <v>1</v>
      </c>
      <c r="O41">
        <f>IF(I41&lt;B$2,1,0)</f>
        <v>1</v>
      </c>
      <c r="P41">
        <v>34</v>
      </c>
      <c r="Q41" s="8">
        <f>COUNTIF(I$8:I40,"&lt;"&amp;G41)</f>
        <v>33</v>
      </c>
      <c r="R41" s="8">
        <f>COUNTIFS(H$8:H40,"&gt;"&amp;G41,F$8:F40,"&lt;&gt;1")</f>
        <v>0</v>
      </c>
      <c r="S41">
        <v>34</v>
      </c>
      <c r="Y41" s="4"/>
    </row>
    <row r="42" spans="1:25" x14ac:dyDescent="0.3">
      <c r="A42">
        <v>283</v>
      </c>
      <c r="B42">
        <v>0.62382885219885864</v>
      </c>
      <c r="C42">
        <v>0.38544877468184452</v>
      </c>
      <c r="D42" s="4">
        <f>-LN(B42)/F$3</f>
        <v>0.19661634314808607</v>
      </c>
      <c r="E42" s="4">
        <f>1/F$4</f>
        <v>0.20833333333333334</v>
      </c>
      <c r="F42" s="8">
        <v>3</v>
      </c>
      <c r="G42" s="4">
        <v>15.158161816194209</v>
      </c>
      <c r="H42" s="4">
        <f>IF(G42&gt;MAX(I$8:I41),G42,MAX(I$8:I41))</f>
        <v>15.169878806379456</v>
      </c>
      <c r="I42" s="4">
        <f>+H42+E42</f>
        <v>15.37821213971279</v>
      </c>
      <c r="J42" s="4">
        <f>(H42-G42)*O42</f>
        <v>1.1716990185247411E-2</v>
      </c>
      <c r="K42" s="4">
        <f>(I42-H42)*O42</f>
        <v>0.20833333333333393</v>
      </c>
      <c r="L42">
        <f>_xlfn.RANK.EQ(I42,I$8:I$507,1)</f>
        <v>35</v>
      </c>
      <c r="M42">
        <f>IF(L42=A42,0,1)</f>
        <v>1</v>
      </c>
      <c r="N42">
        <f>IF(G42&lt;B$2,1,0)</f>
        <v>1</v>
      </c>
      <c r="O42">
        <f>IF(I42&lt;B$2,1,0)</f>
        <v>1</v>
      </c>
      <c r="P42">
        <v>35</v>
      </c>
      <c r="Q42" s="8">
        <f>COUNTIF(I$8:I41,"&lt;"&amp;G42)</f>
        <v>33</v>
      </c>
      <c r="R42" s="8">
        <f>COUNTIFS(H$8:H41,"&gt;"&amp;G42,F$8:F41,"&lt;&gt;1")</f>
        <v>0</v>
      </c>
      <c r="S42">
        <v>35</v>
      </c>
    </row>
    <row r="43" spans="1:25" x14ac:dyDescent="0.3">
      <c r="A43">
        <v>284</v>
      </c>
      <c r="B43">
        <v>0.69716483046967981</v>
      </c>
      <c r="C43">
        <v>0.37434003723258158</v>
      </c>
      <c r="D43" s="4">
        <f>-LN(B43)/F$3</f>
        <v>0.15030558773776267</v>
      </c>
      <c r="E43" s="4">
        <f>1/F$4</f>
        <v>0.20833333333333334</v>
      </c>
      <c r="F43" s="8">
        <v>3</v>
      </c>
      <c r="G43" s="4">
        <v>15.308467403931971</v>
      </c>
      <c r="H43" s="4">
        <f>IF(G43&gt;MAX(I$8:I42),G43,MAX(I$8:I42))</f>
        <v>15.37821213971279</v>
      </c>
      <c r="I43" s="4">
        <f>+H43+E43</f>
        <v>15.586545473046124</v>
      </c>
      <c r="J43" s="4">
        <f>(H43-G43)*O43</f>
        <v>6.9744735780819411E-2</v>
      </c>
      <c r="K43" s="4">
        <f>(I43-H43)*O43</f>
        <v>0.20833333333333393</v>
      </c>
      <c r="L43">
        <f>_xlfn.RANK.EQ(I43,I$8:I$507,1)</f>
        <v>36</v>
      </c>
      <c r="M43">
        <f>IF(L43=A43,0,1)</f>
        <v>1</v>
      </c>
      <c r="N43">
        <f>IF(G43&lt;B$2,1,0)</f>
        <v>1</v>
      </c>
      <c r="O43">
        <f>IF(I43&lt;B$2,1,0)</f>
        <v>1</v>
      </c>
      <c r="P43">
        <v>36</v>
      </c>
      <c r="Q43" s="8">
        <f>COUNTIF(I$8:I42,"&lt;"&amp;G43)</f>
        <v>34</v>
      </c>
      <c r="R43" s="8">
        <f>COUNTIFS(H$8:H42,"&gt;"&amp;G43,F$8:F42,"&lt;&gt;1")</f>
        <v>0</v>
      </c>
      <c r="S43">
        <v>36</v>
      </c>
    </row>
    <row r="44" spans="1:25" x14ac:dyDescent="0.3">
      <c r="A44">
        <v>285</v>
      </c>
      <c r="B44">
        <v>0.83410138248847931</v>
      </c>
      <c r="C44">
        <v>0.28687398907437361</v>
      </c>
      <c r="D44" s="4">
        <f>-LN(B44)/F$3</f>
        <v>7.558346761443073E-2</v>
      </c>
      <c r="E44" s="4">
        <f>1/F$4</f>
        <v>0.20833333333333334</v>
      </c>
      <c r="F44" s="8">
        <v>3</v>
      </c>
      <c r="G44" s="4">
        <v>15.384050871546401</v>
      </c>
      <c r="H44" s="4">
        <f>IF(G44&gt;MAX(I$8:I43),G44,MAX(I$8:I43))</f>
        <v>15.586545473046124</v>
      </c>
      <c r="I44" s="4">
        <f>+H44+E44</f>
        <v>15.794878806379458</v>
      </c>
      <c r="J44" s="4">
        <f>(H44-G44)*O44</f>
        <v>0.20249460149972265</v>
      </c>
      <c r="K44" s="4">
        <f>(I44-H44)*O44</f>
        <v>0.20833333333333393</v>
      </c>
      <c r="L44">
        <f>_xlfn.RANK.EQ(I44,I$8:I$507,1)</f>
        <v>37</v>
      </c>
      <c r="M44">
        <f>IF(L44=A44,0,1)</f>
        <v>1</v>
      </c>
      <c r="N44">
        <f>IF(G44&lt;B$2,1,0)</f>
        <v>1</v>
      </c>
      <c r="O44">
        <f>IF(I44&lt;B$2,1,0)</f>
        <v>1</v>
      </c>
      <c r="P44">
        <v>37</v>
      </c>
      <c r="Q44" s="8">
        <f>COUNTIF(I$8:I43,"&lt;"&amp;G44)</f>
        <v>35</v>
      </c>
      <c r="R44" s="8">
        <f>COUNTIFS(H$8:H43,"&gt;"&amp;G44,F$8:F43,"&lt;&gt;1")</f>
        <v>0</v>
      </c>
      <c r="S44">
        <v>37</v>
      </c>
    </row>
    <row r="45" spans="1:25" x14ac:dyDescent="0.3">
      <c r="A45">
        <v>286</v>
      </c>
      <c r="B45">
        <v>0.62746055482650231</v>
      </c>
      <c r="C45">
        <v>0.20401623584704123</v>
      </c>
      <c r="D45" s="4">
        <f>-LN(B45)/F$3</f>
        <v>0.19419769616095101</v>
      </c>
      <c r="E45" s="4">
        <f>1/F$4</f>
        <v>0.20833333333333334</v>
      </c>
      <c r="F45" s="8">
        <v>3</v>
      </c>
      <c r="G45" s="4">
        <v>15.578248567707352</v>
      </c>
      <c r="H45" s="4">
        <f>IF(G45&gt;MAX(I$8:I44),G45,MAX(I$8:I44))</f>
        <v>15.794878806379458</v>
      </c>
      <c r="I45" s="4">
        <f>+H45+E45</f>
        <v>16.00321213971279</v>
      </c>
      <c r="J45" s="4">
        <f>(H45-G45)*O45</f>
        <v>0.2166302386721064</v>
      </c>
      <c r="K45" s="4">
        <f>(I45-H45)*O45</f>
        <v>0.20833333333333215</v>
      </c>
      <c r="L45">
        <f>_xlfn.RANK.EQ(I45,I$8:I$507,1)</f>
        <v>38</v>
      </c>
      <c r="M45">
        <f>IF(L45=A45,0,1)</f>
        <v>1</v>
      </c>
      <c r="N45">
        <f>IF(G45&lt;B$2,1,0)</f>
        <v>1</v>
      </c>
      <c r="O45">
        <f>IF(I45&lt;B$2,1,0)</f>
        <v>1</v>
      </c>
      <c r="P45">
        <v>38</v>
      </c>
      <c r="Q45" s="8">
        <f>COUNTIF(I$8:I44,"&lt;"&amp;G45)</f>
        <v>35</v>
      </c>
      <c r="R45" s="8">
        <f>COUNTIFS(H$8:H44,"&gt;"&amp;G45,F$8:F44,"&lt;&gt;1")</f>
        <v>1</v>
      </c>
      <c r="S45">
        <v>38</v>
      </c>
    </row>
    <row r="46" spans="1:25" x14ac:dyDescent="0.3">
      <c r="A46">
        <v>287</v>
      </c>
      <c r="B46">
        <v>0.31003753776665549</v>
      </c>
      <c r="C46">
        <v>0.11078218939786981</v>
      </c>
      <c r="D46" s="4">
        <f>-LN(B46)/F$3</f>
        <v>0.48794245802659952</v>
      </c>
      <c r="E46" s="4">
        <f>1/F$4</f>
        <v>0.20833333333333334</v>
      </c>
      <c r="F46" s="8">
        <v>3</v>
      </c>
      <c r="G46" s="4">
        <v>16.06619102573395</v>
      </c>
      <c r="H46" s="4">
        <f>IF(G46&gt;MAX(I$8:I45),G46,MAX(I$8:I45))</f>
        <v>16.06619102573395</v>
      </c>
      <c r="I46" s="4">
        <f>+H46+E46</f>
        <v>16.274524359067282</v>
      </c>
      <c r="J46" s="4">
        <f>(H46-G46)*O46</f>
        <v>0</v>
      </c>
      <c r="K46" s="4">
        <f>(I46-H46)*O46</f>
        <v>0.20833333333333215</v>
      </c>
      <c r="L46">
        <f>_xlfn.RANK.EQ(I46,I$8:I$507,1)</f>
        <v>39</v>
      </c>
      <c r="M46">
        <f>IF(L46=A46,0,1)</f>
        <v>1</v>
      </c>
      <c r="N46">
        <f>IF(G46&lt;B$2,1,0)</f>
        <v>1</v>
      </c>
      <c r="O46">
        <f>IF(I46&lt;B$2,1,0)</f>
        <v>1</v>
      </c>
      <c r="P46">
        <v>39</v>
      </c>
      <c r="Q46" s="8">
        <f>COUNTIF(I$8:I45,"&lt;"&amp;G46)</f>
        <v>38</v>
      </c>
      <c r="R46" s="8">
        <f>COUNTIFS(H$8:H45,"&gt;"&amp;G46,F$8:F45,"&lt;&gt;1")</f>
        <v>0</v>
      </c>
      <c r="S46">
        <v>39</v>
      </c>
    </row>
    <row r="47" spans="1:25" x14ac:dyDescent="0.3">
      <c r="A47">
        <v>288</v>
      </c>
      <c r="B47">
        <v>0.54826502273628952</v>
      </c>
      <c r="C47">
        <v>4.8219244972075567E-2</v>
      </c>
      <c r="D47" s="4">
        <f>-LN(B47)/F$3</f>
        <v>0.25041520450323534</v>
      </c>
      <c r="E47" s="4">
        <f>1/F$4</f>
        <v>0.20833333333333334</v>
      </c>
      <c r="F47" s="8">
        <v>3</v>
      </c>
      <c r="G47" s="4">
        <v>16.316606230237184</v>
      </c>
      <c r="H47" s="4">
        <f>IF(G47&gt;MAX(I$8:I46),G47,MAX(I$8:I46))</f>
        <v>16.316606230237184</v>
      </c>
      <c r="I47" s="4">
        <f>+H47+E47</f>
        <v>16.524939563570516</v>
      </c>
      <c r="J47" s="4">
        <f>(H47-G47)*O47</f>
        <v>0</v>
      </c>
      <c r="K47" s="4">
        <f>(I47-H47)*O47</f>
        <v>0.20833333333333215</v>
      </c>
      <c r="L47">
        <f>_xlfn.RANK.EQ(I47,I$8:I$507,1)</f>
        <v>40</v>
      </c>
      <c r="M47">
        <f>IF(L47=A47,0,1)</f>
        <v>1</v>
      </c>
      <c r="N47">
        <f>IF(G47&lt;B$2,1,0)</f>
        <v>1</v>
      </c>
      <c r="O47">
        <f>IF(I47&lt;B$2,1,0)</f>
        <v>1</v>
      </c>
      <c r="P47">
        <v>40</v>
      </c>
      <c r="Q47" s="8">
        <f>COUNTIF(I$8:I46,"&lt;"&amp;G47)</f>
        <v>39</v>
      </c>
      <c r="R47" s="8">
        <f>COUNTIFS(H$8:H46,"&gt;"&amp;G47,F$8:F46,"&lt;&gt;1")</f>
        <v>0</v>
      </c>
      <c r="S47">
        <v>40</v>
      </c>
    </row>
    <row r="48" spans="1:25" x14ac:dyDescent="0.3">
      <c r="A48">
        <v>57</v>
      </c>
      <c r="B48">
        <v>8.728293710135197E-3</v>
      </c>
      <c r="C48">
        <v>0.29792168950468462</v>
      </c>
      <c r="D48" s="4">
        <f>-LN(B48)/D$3</f>
        <v>6.5849796937993501</v>
      </c>
      <c r="E48" s="4">
        <f>1/F$4</f>
        <v>0.20833333333333334</v>
      </c>
      <c r="F48" s="8">
        <v>2</v>
      </c>
      <c r="G48" s="4">
        <v>16.644673964508595</v>
      </c>
      <c r="H48" s="4">
        <f>IF(G48&gt;MAX(I$8:I47),G48,MAX(I$8:I47))</f>
        <v>16.644673964508595</v>
      </c>
      <c r="I48" s="4">
        <f>+H48+E48</f>
        <v>16.853007297841927</v>
      </c>
      <c r="J48" s="4">
        <f>(H48-G48)*O48</f>
        <v>0</v>
      </c>
      <c r="K48" s="4">
        <f>(I48-H48)*O48</f>
        <v>0.20833333333333215</v>
      </c>
      <c r="L48">
        <f>_xlfn.RANK.EQ(I48,I$8:I$507,1)</f>
        <v>41</v>
      </c>
      <c r="M48">
        <f>IF(L48=A48,0,1)</f>
        <v>1</v>
      </c>
      <c r="N48">
        <f>IF(G48&lt;B$2,1,0)</f>
        <v>1</v>
      </c>
      <c r="O48">
        <f>IF(I48&lt;B$2,1,0)</f>
        <v>1</v>
      </c>
      <c r="P48">
        <v>41</v>
      </c>
      <c r="Q48" s="8">
        <f>COUNTIF(I$8:I47,"&lt;"&amp;G48)</f>
        <v>40</v>
      </c>
      <c r="R48" s="8">
        <f>COUNTIFS(H$8:H47,"&gt;"&amp;G48,F$8:F47,"&lt;&gt;1")</f>
        <v>0</v>
      </c>
      <c r="S48">
        <v>41</v>
      </c>
    </row>
    <row r="49" spans="1:19" x14ac:dyDescent="0.3">
      <c r="A49">
        <v>3</v>
      </c>
      <c r="B49">
        <v>7.3824274422437206E-2</v>
      </c>
      <c r="C49">
        <v>0.70165105136265149</v>
      </c>
      <c r="D49" s="4">
        <f>-LN(B49)/B$3</f>
        <v>10.85861533227232</v>
      </c>
      <c r="E49" s="4">
        <f>1/F$4</f>
        <v>0.20833333333333334</v>
      </c>
      <c r="F49" s="8">
        <v>1</v>
      </c>
      <c r="G49" s="4">
        <v>17.026982031197619</v>
      </c>
      <c r="H49" s="4">
        <f>IF(G49&gt;MAX(I$8:I48),G49,MAX(I$8:I48))</f>
        <v>17.026982031197619</v>
      </c>
      <c r="I49" s="4">
        <f>+H49+E49</f>
        <v>17.235315364530951</v>
      </c>
      <c r="J49" s="4">
        <f>(H49-G49)*O49</f>
        <v>0</v>
      </c>
      <c r="K49" s="4">
        <f>(I49-H49)*O49</f>
        <v>0.20833333333333215</v>
      </c>
      <c r="L49">
        <f>_xlfn.RANK.EQ(I49,I$8:I$507,1)</f>
        <v>42</v>
      </c>
      <c r="M49">
        <f>IF(L49=A49,0,1)</f>
        <v>1</v>
      </c>
      <c r="N49">
        <f>IF(G49&lt;B$2,1,0)</f>
        <v>1</v>
      </c>
      <c r="O49">
        <f>IF(I49&lt;B$2,1,0)</f>
        <v>1</v>
      </c>
      <c r="P49">
        <v>42</v>
      </c>
      <c r="Q49" s="8">
        <f>COUNTIF(I$8:I48,"&lt;"&amp;G49)</f>
        <v>41</v>
      </c>
      <c r="R49" s="8">
        <f>COUNTIFS(H$8:H48,"&gt;"&amp;G49,F$8:F48,"&lt;&gt;1")</f>
        <v>0</v>
      </c>
      <c r="S49">
        <v>42</v>
      </c>
    </row>
    <row r="50" spans="1:19" x14ac:dyDescent="0.3">
      <c r="A50">
        <v>289</v>
      </c>
      <c r="B50">
        <v>5.3376873073519092E-2</v>
      </c>
      <c r="C50">
        <v>0.8657185583056124</v>
      </c>
      <c r="D50" s="4">
        <f>-LN(B50)/F$3</f>
        <v>1.2209907147236592</v>
      </c>
      <c r="E50" s="4">
        <f>1/F$4</f>
        <v>0.20833333333333334</v>
      </c>
      <c r="F50" s="8">
        <v>3</v>
      </c>
      <c r="G50" s="4">
        <v>17.537596944960843</v>
      </c>
      <c r="H50" s="4">
        <f>IF(G50&gt;MAX(I$8:I49),G50,MAX(I$8:I49))</f>
        <v>17.537596944960843</v>
      </c>
      <c r="I50" s="4">
        <f>+H50+E50</f>
        <v>17.745930278294175</v>
      </c>
      <c r="J50" s="4">
        <f>(H50-G50)*O50</f>
        <v>0</v>
      </c>
      <c r="K50" s="4">
        <f>(I50-H50)*O50</f>
        <v>0.20833333333333215</v>
      </c>
      <c r="L50">
        <f>_xlfn.RANK.EQ(I50,I$8:I$507,1)</f>
        <v>43</v>
      </c>
      <c r="M50">
        <f>IF(L50=A50,0,1)</f>
        <v>1</v>
      </c>
      <c r="N50">
        <f>IF(G50&lt;B$2,1,0)</f>
        <v>1</v>
      </c>
      <c r="O50">
        <f>IF(I50&lt;B$2,1,0)</f>
        <v>1</v>
      </c>
      <c r="P50">
        <v>43</v>
      </c>
      <c r="Q50" s="8">
        <f>COUNTIF(I$8:I49,"&lt;"&amp;G50)</f>
        <v>42</v>
      </c>
      <c r="R50" s="8">
        <f>COUNTIFS(H$8:H49,"&gt;"&amp;G50,F$8:F49,"&lt;&gt;1")</f>
        <v>0</v>
      </c>
      <c r="S50">
        <v>43</v>
      </c>
    </row>
    <row r="51" spans="1:19" x14ac:dyDescent="0.3">
      <c r="A51">
        <v>58</v>
      </c>
      <c r="B51">
        <v>0.31333353679006315</v>
      </c>
      <c r="C51">
        <v>5.8168279061250647E-2</v>
      </c>
      <c r="D51" s="4">
        <f>-LN(B51)/D$3</f>
        <v>1.6117875598005822</v>
      </c>
      <c r="E51" s="4">
        <f>1/F$4</f>
        <v>0.20833333333333334</v>
      </c>
      <c r="F51" s="8">
        <v>2</v>
      </c>
      <c r="G51" s="4">
        <v>18.256461524309177</v>
      </c>
      <c r="H51" s="4">
        <f>IF(G51&gt;MAX(I$8:I50),G51,MAX(I$8:I50))</f>
        <v>18.256461524309177</v>
      </c>
      <c r="I51" s="4">
        <f>+H51+E51</f>
        <v>18.464794857642509</v>
      </c>
      <c r="J51" s="4">
        <f>(H51-G51)*O51</f>
        <v>0</v>
      </c>
      <c r="K51" s="4">
        <f>(I51-H51)*O51</f>
        <v>0.20833333333333215</v>
      </c>
      <c r="L51">
        <f>_xlfn.RANK.EQ(I51,I$8:I$507,1)</f>
        <v>44</v>
      </c>
      <c r="M51">
        <f>IF(L51=A51,0,1)</f>
        <v>1</v>
      </c>
      <c r="N51">
        <f>IF(G51&lt;B$2,1,0)</f>
        <v>1</v>
      </c>
      <c r="O51">
        <f>IF(I51&lt;B$2,1,0)</f>
        <v>1</v>
      </c>
      <c r="P51">
        <v>44</v>
      </c>
      <c r="Q51" s="8">
        <f>COUNTIF(I$8:I50,"&lt;"&amp;G51)</f>
        <v>43</v>
      </c>
      <c r="R51" s="8">
        <f>COUNTIFS(H$8:H50,"&gt;"&amp;G51,F$8:F50,"&lt;&gt;1")</f>
        <v>0</v>
      </c>
      <c r="S51">
        <v>44</v>
      </c>
    </row>
    <row r="52" spans="1:19" x14ac:dyDescent="0.3">
      <c r="A52">
        <v>290</v>
      </c>
      <c r="B52">
        <v>0.1456343272194586</v>
      </c>
      <c r="C52">
        <v>0.21494186223944822</v>
      </c>
      <c r="D52" s="4">
        <f>-LN(B52)/F$3</f>
        <v>0.80277350297399053</v>
      </c>
      <c r="E52" s="4">
        <f>1/F$4</f>
        <v>0.20833333333333334</v>
      </c>
      <c r="F52" s="8">
        <v>3</v>
      </c>
      <c r="G52" s="4">
        <v>18.340370447934834</v>
      </c>
      <c r="H52" s="4">
        <f>IF(G52&gt;MAX(I$8:I51),G52,MAX(I$8:I51))</f>
        <v>18.464794857642509</v>
      </c>
      <c r="I52" s="4">
        <f>+H52+E52</f>
        <v>18.673128190975842</v>
      </c>
      <c r="J52" s="4">
        <f>(H52-G52)*O52</f>
        <v>0.12442440970767521</v>
      </c>
      <c r="K52" s="4">
        <f>(I52-H52)*O52</f>
        <v>0.20833333333333215</v>
      </c>
      <c r="L52">
        <f>_xlfn.RANK.EQ(I52,I$8:I$507,1)</f>
        <v>45</v>
      </c>
      <c r="M52">
        <f>IF(L52=A52,0,1)</f>
        <v>1</v>
      </c>
      <c r="N52">
        <f>IF(G52&lt;B$2,1,0)</f>
        <v>1</v>
      </c>
      <c r="O52">
        <f>IF(I52&lt;B$2,1,0)</f>
        <v>1</v>
      </c>
      <c r="P52">
        <v>45</v>
      </c>
      <c r="Q52" s="8">
        <f>COUNTIF(I$8:I51,"&lt;"&amp;G52)</f>
        <v>43</v>
      </c>
      <c r="R52" s="8">
        <f>COUNTIFS(H$8:H51,"&gt;"&amp;G52,F$8:F51,"&lt;&gt;1")</f>
        <v>0</v>
      </c>
      <c r="S52">
        <v>45</v>
      </c>
    </row>
    <row r="53" spans="1:19" x14ac:dyDescent="0.3">
      <c r="A53">
        <v>291</v>
      </c>
      <c r="B53">
        <v>0.74465163121433153</v>
      </c>
      <c r="C53">
        <v>0.18939786980803858</v>
      </c>
      <c r="D53" s="4">
        <f>-LN(B53)/F$3</f>
        <v>0.12284949128087107</v>
      </c>
      <c r="E53" s="4">
        <f>1/F$4</f>
        <v>0.20833333333333334</v>
      </c>
      <c r="F53" s="8">
        <v>3</v>
      </c>
      <c r="G53" s="4">
        <v>18.463219939215705</v>
      </c>
      <c r="H53" s="4">
        <f>IF(G53&gt;MAX(I$8:I52),G53,MAX(I$8:I52))</f>
        <v>18.673128190975842</v>
      </c>
      <c r="I53" s="4">
        <f>+H53+E53</f>
        <v>18.881461524309174</v>
      </c>
      <c r="J53" s="4">
        <f>(H53-G53)*O53</f>
        <v>0.20990825176013672</v>
      </c>
      <c r="K53" s="4">
        <f>(I53-H53)*O53</f>
        <v>0.20833333333333215</v>
      </c>
      <c r="L53">
        <f>_xlfn.RANK.EQ(I53,I$8:I$507,1)</f>
        <v>46</v>
      </c>
      <c r="M53">
        <f>IF(L53=A53,0,1)</f>
        <v>1</v>
      </c>
      <c r="N53">
        <f>IF(G53&lt;B$2,1,0)</f>
        <v>1</v>
      </c>
      <c r="O53">
        <f>IF(I53&lt;B$2,1,0)</f>
        <v>1</v>
      </c>
      <c r="P53">
        <v>46</v>
      </c>
      <c r="Q53" s="8">
        <f>COUNTIF(I$8:I52,"&lt;"&amp;G53)</f>
        <v>43</v>
      </c>
      <c r="R53" s="8">
        <f>COUNTIFS(H$8:H52,"&gt;"&amp;G53,F$8:F52,"&lt;&gt;1")</f>
        <v>1</v>
      </c>
      <c r="S53">
        <v>46</v>
      </c>
    </row>
    <row r="54" spans="1:19" x14ac:dyDescent="0.3">
      <c r="A54">
        <v>292</v>
      </c>
      <c r="B54">
        <v>0.72414319284646134</v>
      </c>
      <c r="C54">
        <v>0.41782891323587756</v>
      </c>
      <c r="D54" s="4">
        <f>-LN(B54)/F$3</f>
        <v>0.13448588582402943</v>
      </c>
      <c r="E54" s="4">
        <f>1/F$4</f>
        <v>0.20833333333333334</v>
      </c>
      <c r="F54" s="8">
        <v>3</v>
      </c>
      <c r="G54" s="4">
        <v>18.597705825039736</v>
      </c>
      <c r="H54" s="4">
        <f>IF(G54&gt;MAX(I$8:I53),G54,MAX(I$8:I53))</f>
        <v>18.881461524309174</v>
      </c>
      <c r="I54" s="4">
        <f>+H54+E54</f>
        <v>19.089794857642506</v>
      </c>
      <c r="J54" s="4">
        <f>(H54-G54)*O54</f>
        <v>0.28375569926943811</v>
      </c>
      <c r="K54" s="4">
        <f>(I54-H54)*O54</f>
        <v>0.20833333333333215</v>
      </c>
      <c r="L54">
        <f>_xlfn.RANK.EQ(I54,I$8:I$507,1)</f>
        <v>47</v>
      </c>
      <c r="M54">
        <f>IF(L54=A54,0,1)</f>
        <v>1</v>
      </c>
      <c r="N54">
        <f>IF(G54&lt;B$2,1,0)</f>
        <v>1</v>
      </c>
      <c r="O54">
        <f>IF(I54&lt;B$2,1,0)</f>
        <v>1</v>
      </c>
      <c r="P54">
        <v>47</v>
      </c>
      <c r="Q54" s="8">
        <f>COUNTIF(I$8:I53,"&lt;"&amp;G54)</f>
        <v>44</v>
      </c>
      <c r="R54" s="8">
        <f>COUNTIFS(H$8:H53,"&gt;"&amp;G54,F$8:F53,"&lt;&gt;1")</f>
        <v>1</v>
      </c>
      <c r="S54">
        <v>47</v>
      </c>
    </row>
    <row r="55" spans="1:19" x14ac:dyDescent="0.3">
      <c r="A55">
        <v>293</v>
      </c>
      <c r="B55">
        <v>0.74474318674275952</v>
      </c>
      <c r="C55">
        <v>0.12237922299874875</v>
      </c>
      <c r="D55" s="4">
        <f>-LN(B55)/F$3</f>
        <v>0.12279826492177126</v>
      </c>
      <c r="E55" s="4">
        <f>1/F$4</f>
        <v>0.20833333333333334</v>
      </c>
      <c r="F55" s="8">
        <v>3</v>
      </c>
      <c r="G55" s="4">
        <v>18.720504089961508</v>
      </c>
      <c r="H55" s="4">
        <f>IF(G55&gt;MAX(I$8:I54),G55,MAX(I$8:I54))</f>
        <v>19.089794857642506</v>
      </c>
      <c r="I55" s="4">
        <f>+H55+E55</f>
        <v>19.298128190975838</v>
      </c>
      <c r="J55" s="4">
        <f>(H55-G55)*O55</f>
        <v>0.36929076768099733</v>
      </c>
      <c r="K55" s="4">
        <f>(I55-H55)*O55</f>
        <v>0.20833333333333215</v>
      </c>
      <c r="L55">
        <f>_xlfn.RANK.EQ(I55,I$8:I$507,1)</f>
        <v>48</v>
      </c>
      <c r="M55">
        <f>IF(L55=A55,0,1)</f>
        <v>1</v>
      </c>
      <c r="N55">
        <f>IF(G55&lt;B$2,1,0)</f>
        <v>1</v>
      </c>
      <c r="O55">
        <f>IF(I55&lt;B$2,1,0)</f>
        <v>1</v>
      </c>
      <c r="P55">
        <v>48</v>
      </c>
      <c r="Q55" s="8">
        <f>COUNTIF(I$8:I54,"&lt;"&amp;G55)</f>
        <v>45</v>
      </c>
      <c r="R55" s="8">
        <f>COUNTIFS(H$8:H54,"&gt;"&amp;G55,F$8:F54,"&lt;&gt;1")</f>
        <v>1</v>
      </c>
      <c r="S55">
        <v>48</v>
      </c>
    </row>
    <row r="56" spans="1:19" x14ac:dyDescent="0.3">
      <c r="A56">
        <v>294</v>
      </c>
      <c r="B56">
        <v>0.4400158696249275</v>
      </c>
      <c r="C56">
        <v>0.80339976195562612</v>
      </c>
      <c r="D56" s="4">
        <f>-LN(B56)/F$3</f>
        <v>0.34206020224619166</v>
      </c>
      <c r="E56" s="4">
        <f>1/F$4</f>
        <v>0.20833333333333334</v>
      </c>
      <c r="F56" s="8">
        <v>3</v>
      </c>
      <c r="G56" s="4">
        <v>19.0625642922077</v>
      </c>
      <c r="H56" s="4">
        <f>IF(G56&gt;MAX(I$8:I55),G56,MAX(I$8:I55))</f>
        <v>19.298128190975838</v>
      </c>
      <c r="I56" s="4">
        <f>+H56+E56</f>
        <v>19.50646152430917</v>
      </c>
      <c r="J56" s="4">
        <f>(H56-G56)*O56</f>
        <v>0.2355638987681381</v>
      </c>
      <c r="K56" s="4">
        <f>(I56-H56)*O56</f>
        <v>0.20833333333333215</v>
      </c>
      <c r="L56">
        <f>_xlfn.RANK.EQ(I56,I$8:I$507,1)</f>
        <v>49</v>
      </c>
      <c r="M56">
        <f>IF(L56=A56,0,1)</f>
        <v>1</v>
      </c>
      <c r="N56">
        <f>IF(G56&lt;B$2,1,0)</f>
        <v>1</v>
      </c>
      <c r="O56">
        <f>IF(I56&lt;B$2,1,0)</f>
        <v>1</v>
      </c>
      <c r="P56">
        <v>49</v>
      </c>
      <c r="Q56" s="8">
        <f>COUNTIF(I$8:I55,"&lt;"&amp;G56)</f>
        <v>46</v>
      </c>
      <c r="R56" s="8">
        <f>COUNTIFS(H$8:H55,"&gt;"&amp;G56,F$8:F55,"&lt;&gt;1")</f>
        <v>1</v>
      </c>
      <c r="S56">
        <v>49</v>
      </c>
    </row>
    <row r="57" spans="1:19" x14ac:dyDescent="0.3">
      <c r="A57">
        <v>295</v>
      </c>
      <c r="B57">
        <v>0.68007446516312142</v>
      </c>
      <c r="C57">
        <v>0.98333689382610556</v>
      </c>
      <c r="D57" s="4">
        <f>-LN(B57)/F$3</f>
        <v>0.16064707467278241</v>
      </c>
      <c r="E57" s="4">
        <f>1/F$4</f>
        <v>0.20833333333333334</v>
      </c>
      <c r="F57" s="8">
        <v>3</v>
      </c>
      <c r="G57" s="4">
        <v>19.223211366880481</v>
      </c>
      <c r="H57" s="4">
        <f>IF(G57&gt;MAX(I$8:I56),G57,MAX(I$8:I56))</f>
        <v>19.50646152430917</v>
      </c>
      <c r="I57" s="4">
        <f>+H57+E57</f>
        <v>19.714794857642502</v>
      </c>
      <c r="J57" s="4">
        <f>(H57-G57)*O57</f>
        <v>0.28325015742868942</v>
      </c>
      <c r="K57" s="4">
        <f>(I57-H57)*O57</f>
        <v>0.20833333333333215</v>
      </c>
      <c r="L57">
        <f>_xlfn.RANK.EQ(I57,I$8:I$507,1)</f>
        <v>50</v>
      </c>
      <c r="M57">
        <f>IF(L57=A57,0,1)</f>
        <v>1</v>
      </c>
      <c r="N57">
        <f>IF(G57&lt;B$2,1,0)</f>
        <v>1</v>
      </c>
      <c r="O57">
        <f>IF(I57&lt;B$2,1,0)</f>
        <v>1</v>
      </c>
      <c r="P57">
        <v>50</v>
      </c>
      <c r="Q57" s="8">
        <f>COUNTIF(I$8:I56,"&lt;"&amp;G57)</f>
        <v>47</v>
      </c>
      <c r="R57" s="8">
        <f>COUNTIFS(H$8:H56,"&gt;"&amp;G57,F$8:F56,"&lt;&gt;1")</f>
        <v>1</v>
      </c>
      <c r="S57">
        <v>50</v>
      </c>
    </row>
    <row r="58" spans="1:19" x14ac:dyDescent="0.3">
      <c r="A58">
        <v>296</v>
      </c>
      <c r="B58">
        <v>0.69081698049867246</v>
      </c>
      <c r="C58">
        <v>0.45399334696493421</v>
      </c>
      <c r="D58" s="4">
        <f>-LN(B58)/F$3</f>
        <v>0.15411681337207059</v>
      </c>
      <c r="E58" s="4">
        <f>1/F$4</f>
        <v>0.20833333333333334</v>
      </c>
      <c r="F58" s="8">
        <v>3</v>
      </c>
      <c r="G58" s="4">
        <v>19.377328180252551</v>
      </c>
      <c r="H58" s="4">
        <f>IF(G58&gt;MAX(I$8:I57),G58,MAX(I$8:I57))</f>
        <v>19.714794857642502</v>
      </c>
      <c r="I58" s="4">
        <f>+H58+E58</f>
        <v>19.923128190975834</v>
      </c>
      <c r="J58" s="4">
        <f>(H58-G58)*O58</f>
        <v>0.33746667738995129</v>
      </c>
      <c r="K58" s="4">
        <f>(I58-H58)*O58</f>
        <v>0.20833333333333215</v>
      </c>
      <c r="L58">
        <f>_xlfn.RANK.EQ(I58,I$8:I$507,1)</f>
        <v>51</v>
      </c>
      <c r="M58">
        <f>IF(L58=A58,0,1)</f>
        <v>1</v>
      </c>
      <c r="N58">
        <f>IF(G58&lt;B$2,1,0)</f>
        <v>1</v>
      </c>
      <c r="O58">
        <f>IF(I58&lt;B$2,1,0)</f>
        <v>1</v>
      </c>
      <c r="P58">
        <v>51</v>
      </c>
      <c r="Q58" s="8">
        <f>COUNTIF(I$8:I57,"&lt;"&amp;G58)</f>
        <v>48</v>
      </c>
      <c r="R58" s="8">
        <f>COUNTIFS(H$8:H57,"&gt;"&amp;G58,F$8:F57,"&lt;&gt;1")</f>
        <v>1</v>
      </c>
      <c r="S58">
        <v>51</v>
      </c>
    </row>
    <row r="59" spans="1:19" x14ac:dyDescent="0.3">
      <c r="A59">
        <v>297</v>
      </c>
      <c r="B59">
        <v>0.84066286202581864</v>
      </c>
      <c r="C59">
        <v>0.47315897091586046</v>
      </c>
      <c r="D59" s="4">
        <f>-LN(B59)/F$3</f>
        <v>7.23185736992112E-2</v>
      </c>
      <c r="E59" s="4">
        <f>1/F$4</f>
        <v>0.20833333333333334</v>
      </c>
      <c r="F59" s="8">
        <v>3</v>
      </c>
      <c r="G59" s="4">
        <v>19.449646753951761</v>
      </c>
      <c r="H59" s="4">
        <f>IF(G59&gt;MAX(I$8:I58),G59,MAX(I$8:I58))</f>
        <v>19.923128190975834</v>
      </c>
      <c r="I59" s="4">
        <f>+H59+E59</f>
        <v>20.131461524309167</v>
      </c>
      <c r="J59" s="4">
        <f>(H59-G59)*O59</f>
        <v>0.47348143702407341</v>
      </c>
      <c r="K59" s="4">
        <f>(I59-H59)*O59</f>
        <v>0.20833333333333215</v>
      </c>
      <c r="L59">
        <f>_xlfn.RANK.EQ(I59,I$8:I$507,1)</f>
        <v>52</v>
      </c>
      <c r="M59">
        <f>IF(L59=A59,0,1)</f>
        <v>1</v>
      </c>
      <c r="N59">
        <f>IF(G59&lt;B$2,1,0)</f>
        <v>1</v>
      </c>
      <c r="O59">
        <f>IF(I59&lt;B$2,1,0)</f>
        <v>1</v>
      </c>
      <c r="P59">
        <v>52</v>
      </c>
      <c r="Q59" s="8">
        <f>COUNTIF(I$8:I58,"&lt;"&amp;G59)</f>
        <v>48</v>
      </c>
      <c r="R59" s="8">
        <f>COUNTIFS(H$8:H58,"&gt;"&amp;G59,F$8:F58,"&lt;&gt;1")</f>
        <v>2</v>
      </c>
      <c r="S59">
        <v>52</v>
      </c>
    </row>
    <row r="60" spans="1:19" x14ac:dyDescent="0.3">
      <c r="A60">
        <v>298</v>
      </c>
      <c r="B60">
        <v>0.22132023071993165</v>
      </c>
      <c r="C60">
        <v>0.2349009674367504</v>
      </c>
      <c r="D60" s="4">
        <f>-LN(B60)/F$3</f>
        <v>0.62839359103360093</v>
      </c>
      <c r="E60" s="4">
        <f>1/F$4</f>
        <v>0.20833333333333334</v>
      </c>
      <c r="F60" s="8">
        <v>3</v>
      </c>
      <c r="G60" s="4">
        <v>20.078040344985361</v>
      </c>
      <c r="H60" s="4">
        <f>IF(G60&gt;MAX(I$8:I59),G60,MAX(I$8:I59))</f>
        <v>20.131461524309167</v>
      </c>
      <c r="I60" s="4">
        <f>+H60+E60</f>
        <v>20.339794857642499</v>
      </c>
      <c r="J60" s="4">
        <f>(H60-G60)*O60</f>
        <v>5.3421179323805745E-2</v>
      </c>
      <c r="K60" s="4">
        <f>(I60-H60)*O60</f>
        <v>0.20833333333333215</v>
      </c>
      <c r="L60">
        <f>_xlfn.RANK.EQ(I60,I$8:I$507,1)</f>
        <v>53</v>
      </c>
      <c r="M60">
        <f>IF(L60=A60,0,1)</f>
        <v>1</v>
      </c>
      <c r="N60">
        <f>IF(G60&lt;B$2,1,0)</f>
        <v>1</v>
      </c>
      <c r="O60">
        <f>IF(I60&lt;B$2,1,0)</f>
        <v>1</v>
      </c>
      <c r="P60">
        <v>53</v>
      </c>
      <c r="Q60" s="8">
        <f>COUNTIF(I$8:I59,"&lt;"&amp;G60)</f>
        <v>51</v>
      </c>
      <c r="R60" s="8">
        <f>COUNTIFS(H$8:H59,"&gt;"&amp;G60,F$8:F59,"&lt;&gt;1")</f>
        <v>0</v>
      </c>
      <c r="S60">
        <v>53</v>
      </c>
    </row>
    <row r="61" spans="1:19" x14ac:dyDescent="0.3">
      <c r="A61">
        <v>299</v>
      </c>
      <c r="B61">
        <v>0.9591967528305918</v>
      </c>
      <c r="C61">
        <v>0.65346232490005185</v>
      </c>
      <c r="D61" s="4">
        <f>-LN(B61)/F$3</f>
        <v>1.7357941901571063E-2</v>
      </c>
      <c r="E61" s="4">
        <f>1/F$4</f>
        <v>0.20833333333333334</v>
      </c>
      <c r="F61" s="8">
        <v>3</v>
      </c>
      <c r="G61" s="4">
        <v>20.095398286886933</v>
      </c>
      <c r="H61" s="4">
        <f>IF(G61&gt;MAX(I$8:I60),G61,MAX(I$8:I60))</f>
        <v>20.339794857642499</v>
      </c>
      <c r="I61" s="4">
        <f>+H61+E61</f>
        <v>20.548128190975831</v>
      </c>
      <c r="J61" s="4">
        <f>(H61-G61)*O61</f>
        <v>0.24439657075556553</v>
      </c>
      <c r="K61" s="4">
        <f>(I61-H61)*O61</f>
        <v>0.20833333333333215</v>
      </c>
      <c r="L61">
        <f>_xlfn.RANK.EQ(I61,I$8:I$507,1)</f>
        <v>54</v>
      </c>
      <c r="M61">
        <f>IF(L61=A61,0,1)</f>
        <v>1</v>
      </c>
      <c r="N61">
        <f>IF(G61&lt;B$2,1,0)</f>
        <v>1</v>
      </c>
      <c r="O61">
        <f>IF(I61&lt;B$2,1,0)</f>
        <v>1</v>
      </c>
      <c r="P61">
        <v>54</v>
      </c>
      <c r="Q61" s="8">
        <f>COUNTIF(I$8:I60,"&lt;"&amp;G61)</f>
        <v>51</v>
      </c>
      <c r="R61" s="8">
        <f>COUNTIFS(H$8:H60,"&gt;"&amp;G61,F$8:F60,"&lt;&gt;1")</f>
        <v>1</v>
      </c>
      <c r="S61">
        <v>54</v>
      </c>
    </row>
    <row r="62" spans="1:19" x14ac:dyDescent="0.3">
      <c r="A62">
        <v>300</v>
      </c>
      <c r="B62">
        <v>0.49415570543534654</v>
      </c>
      <c r="C62">
        <v>0.30143131809442425</v>
      </c>
      <c r="D62" s="4">
        <f>-LN(B62)/F$3</f>
        <v>0.29371025761174663</v>
      </c>
      <c r="E62" s="4">
        <f>1/F$4</f>
        <v>0.20833333333333334</v>
      </c>
      <c r="F62" s="8">
        <v>3</v>
      </c>
      <c r="G62" s="4">
        <v>20.389108544498679</v>
      </c>
      <c r="H62" s="4">
        <f>IF(G62&gt;MAX(I$8:I61),G62,MAX(I$8:I61))</f>
        <v>20.548128190975831</v>
      </c>
      <c r="I62" s="4">
        <f>+H62+E62</f>
        <v>20.756461524309163</v>
      </c>
      <c r="J62" s="4">
        <f>(H62-G62)*O62</f>
        <v>0.15901964647715161</v>
      </c>
      <c r="K62" s="4">
        <f>(I62-H62)*O62</f>
        <v>0.20833333333333215</v>
      </c>
      <c r="L62">
        <f>_xlfn.RANK.EQ(I62,I$8:I$507,1)</f>
        <v>55</v>
      </c>
      <c r="M62">
        <f>IF(L62=A62,0,1)</f>
        <v>1</v>
      </c>
      <c r="N62">
        <f>IF(G62&lt;B$2,1,0)</f>
        <v>1</v>
      </c>
      <c r="O62">
        <f>IF(I62&lt;B$2,1,0)</f>
        <v>1</v>
      </c>
      <c r="P62">
        <v>55</v>
      </c>
      <c r="Q62" s="8">
        <f>COUNTIF(I$8:I61,"&lt;"&amp;G62)</f>
        <v>53</v>
      </c>
      <c r="R62" s="8">
        <f>COUNTIFS(H$8:H61,"&gt;"&amp;G62,F$8:F61,"&lt;&gt;1")</f>
        <v>0</v>
      </c>
      <c r="S62">
        <v>55</v>
      </c>
    </row>
    <row r="63" spans="1:19" x14ac:dyDescent="0.3">
      <c r="A63">
        <v>301</v>
      </c>
      <c r="B63">
        <v>0.97924741355632194</v>
      </c>
      <c r="C63">
        <v>0.10126041444135868</v>
      </c>
      <c r="D63" s="4">
        <f>-LN(B63)/F$3</f>
        <v>8.7378948705382833E-3</v>
      </c>
      <c r="E63" s="4">
        <f>1/F$4</f>
        <v>0.20833333333333334</v>
      </c>
      <c r="F63" s="8">
        <v>3</v>
      </c>
      <c r="G63" s="4">
        <v>20.397846439369218</v>
      </c>
      <c r="H63" s="4">
        <f>IF(G63&gt;MAX(I$8:I62),G63,MAX(I$8:I62))</f>
        <v>20.756461524309163</v>
      </c>
      <c r="I63" s="4">
        <f>+H63+E63</f>
        <v>20.964794857642495</v>
      </c>
      <c r="J63" s="4">
        <f>(H63-G63)*O63</f>
        <v>0.35861508493994521</v>
      </c>
      <c r="K63" s="4">
        <f>(I63-H63)*O63</f>
        <v>0.20833333333333215</v>
      </c>
      <c r="L63">
        <f>_xlfn.RANK.EQ(I63,I$8:I$507,1)</f>
        <v>56</v>
      </c>
      <c r="M63">
        <f>IF(L63=A63,0,1)</f>
        <v>1</v>
      </c>
      <c r="N63">
        <f>IF(G63&lt;B$2,1,0)</f>
        <v>1</v>
      </c>
      <c r="O63">
        <f>IF(I63&lt;B$2,1,0)</f>
        <v>1</v>
      </c>
      <c r="P63">
        <v>56</v>
      </c>
      <c r="Q63" s="8">
        <f>COUNTIF(I$8:I62,"&lt;"&amp;G63)</f>
        <v>53</v>
      </c>
      <c r="R63" s="8">
        <f>COUNTIFS(H$8:H62,"&gt;"&amp;G63,F$8:F62,"&lt;&gt;1")</f>
        <v>1</v>
      </c>
      <c r="S63">
        <v>56</v>
      </c>
    </row>
    <row r="64" spans="1:19" x14ac:dyDescent="0.3">
      <c r="A64">
        <v>302</v>
      </c>
      <c r="B64">
        <v>0.74755088961455118</v>
      </c>
      <c r="C64">
        <v>0.60658589434492016</v>
      </c>
      <c r="D64" s="4">
        <f>-LN(B64)/F$3</f>
        <v>0.12123037345112865</v>
      </c>
      <c r="E64" s="4">
        <f>1/F$4</f>
        <v>0.20833333333333334</v>
      </c>
      <c r="F64" s="8">
        <v>3</v>
      </c>
      <c r="G64" s="4">
        <v>20.519076812820348</v>
      </c>
      <c r="H64" s="4">
        <f>IF(G64&gt;MAX(I$8:I63),G64,MAX(I$8:I63))</f>
        <v>20.964794857642495</v>
      </c>
      <c r="I64" s="4">
        <f>+H64+E64</f>
        <v>21.173128190975827</v>
      </c>
      <c r="J64" s="4">
        <f>(H64-G64)*O64</f>
        <v>0.44571804482214716</v>
      </c>
      <c r="K64" s="4">
        <f>(I64-H64)*O64</f>
        <v>0.20833333333333215</v>
      </c>
      <c r="L64">
        <f>_xlfn.RANK.EQ(I64,I$8:I$507,1)</f>
        <v>57</v>
      </c>
      <c r="M64">
        <f>IF(L64=A64,0,1)</f>
        <v>1</v>
      </c>
      <c r="N64">
        <f>IF(G64&lt;B$2,1,0)</f>
        <v>1</v>
      </c>
      <c r="O64">
        <f>IF(I64&lt;B$2,1,0)</f>
        <v>1</v>
      </c>
      <c r="P64">
        <v>57</v>
      </c>
      <c r="Q64" s="8">
        <f>COUNTIF(I$8:I63,"&lt;"&amp;G64)</f>
        <v>53</v>
      </c>
      <c r="R64" s="8">
        <f>COUNTIFS(H$8:H63,"&gt;"&amp;G64,F$8:F63,"&lt;&gt;1")</f>
        <v>2</v>
      </c>
      <c r="S64">
        <v>57</v>
      </c>
    </row>
    <row r="65" spans="1:19" x14ac:dyDescent="0.3">
      <c r="A65">
        <v>4</v>
      </c>
      <c r="B65">
        <v>0.3881954405346843</v>
      </c>
      <c r="C65">
        <v>0.66725669118320263</v>
      </c>
      <c r="D65" s="4">
        <f>-LN(B65)/B$3</f>
        <v>3.9426931394219613</v>
      </c>
      <c r="E65" s="4">
        <f>1/F$4</f>
        <v>0.20833333333333334</v>
      </c>
      <c r="F65" s="8">
        <v>1</v>
      </c>
      <c r="G65" s="4">
        <v>20.969675170619581</v>
      </c>
      <c r="H65" s="4">
        <f>IF(G65&gt;MAX(I$8:I64),G65,MAX(I$8:I64))</f>
        <v>21.173128190975827</v>
      </c>
      <c r="I65" s="4">
        <f>+H65+E65</f>
        <v>21.381461524309159</v>
      </c>
      <c r="J65" s="4">
        <f>(H65-G65)*O65</f>
        <v>0.20345302035624613</v>
      </c>
      <c r="K65" s="4">
        <f>(I65-H65)*O65</f>
        <v>0.20833333333333215</v>
      </c>
      <c r="L65">
        <f>_xlfn.RANK.EQ(I65,I$8:I$507,1)</f>
        <v>58</v>
      </c>
      <c r="M65">
        <f>IF(L65=A65,0,1)</f>
        <v>1</v>
      </c>
      <c r="N65">
        <f>IF(G65&lt;B$2,1,0)</f>
        <v>1</v>
      </c>
      <c r="O65">
        <f>IF(I65&lt;B$2,1,0)</f>
        <v>1</v>
      </c>
      <c r="P65">
        <v>58</v>
      </c>
      <c r="Q65" s="8">
        <f>COUNTIF(I$8:I64,"&lt;"&amp;G65)</f>
        <v>56</v>
      </c>
      <c r="R65" s="8">
        <f>COUNTIFS(H$8:H64,"&gt;"&amp;G65,F$8:F64,"&lt;&gt;1")</f>
        <v>0</v>
      </c>
      <c r="S65">
        <v>58</v>
      </c>
    </row>
    <row r="66" spans="1:19" x14ac:dyDescent="0.3">
      <c r="A66">
        <v>59</v>
      </c>
      <c r="B66">
        <v>0.15201269569994202</v>
      </c>
      <c r="C66">
        <v>0.1424298837244789</v>
      </c>
      <c r="D66" s="4">
        <f>-LN(B66)/D$3</f>
        <v>2.6163767184473619</v>
      </c>
      <c r="E66" s="4">
        <f>1/F$4</f>
        <v>0.20833333333333334</v>
      </c>
      <c r="F66" s="8">
        <v>2</v>
      </c>
      <c r="G66" s="4">
        <v>20.87283824275654</v>
      </c>
      <c r="H66" s="4">
        <f>IF(G66&gt;MAX(I$8:I65),G66,MAX(I$8:I65))</f>
        <v>21.381461524309159</v>
      </c>
      <c r="I66" s="4">
        <f>+H66+E66</f>
        <v>21.589794857642492</v>
      </c>
      <c r="J66" s="4">
        <f>(H66-G66)*O66</f>
        <v>0.50862328155261949</v>
      </c>
      <c r="K66" s="4">
        <f>(I66-H66)*O66</f>
        <v>0.20833333333333215</v>
      </c>
      <c r="L66">
        <f>_xlfn.RANK.EQ(I66,I$8:I$507,1)</f>
        <v>59</v>
      </c>
      <c r="M66">
        <f>IF(L66=A66,0,1)</f>
        <v>0</v>
      </c>
      <c r="N66">
        <f>IF(G66&lt;B$2,1,0)</f>
        <v>1</v>
      </c>
      <c r="O66">
        <f>IF(I66&lt;B$2,1,0)</f>
        <v>1</v>
      </c>
      <c r="P66">
        <v>60</v>
      </c>
      <c r="Q66" s="8">
        <f>COUNTIF(I$8:I65,"&lt;"&amp;G66)</f>
        <v>55</v>
      </c>
      <c r="R66" s="8">
        <f>COUNTIFS(H$8:H65,"&gt;"&amp;G66,F$8:F65,"&lt;&gt;1")</f>
        <v>1</v>
      </c>
      <c r="S66">
        <v>58</v>
      </c>
    </row>
    <row r="67" spans="1:19" x14ac:dyDescent="0.3">
      <c r="A67">
        <v>60</v>
      </c>
      <c r="B67">
        <v>0.73561815240943629</v>
      </c>
      <c r="C67">
        <v>0.40333262123477892</v>
      </c>
      <c r="D67" s="4">
        <f>-LN(B67)/D$3</f>
        <v>0.42645015214617604</v>
      </c>
      <c r="E67" s="4">
        <f>1/F$4</f>
        <v>0.20833333333333334</v>
      </c>
      <c r="F67" s="8">
        <v>2</v>
      </c>
      <c r="G67" s="4">
        <v>21.299288394902717</v>
      </c>
      <c r="H67" s="4">
        <f>IF(G67&gt;MAX(I$8:I66),G67,MAX(I$8:I66))</f>
        <v>21.589794857642492</v>
      </c>
      <c r="I67" s="4">
        <f>+H67+E67</f>
        <v>21.798128190975824</v>
      </c>
      <c r="J67" s="4">
        <f>(H67-G67)*O67</f>
        <v>0.29050646273977421</v>
      </c>
      <c r="K67" s="4">
        <f>(I67-H67)*O67</f>
        <v>0.20833333333333215</v>
      </c>
      <c r="L67">
        <f>_xlfn.RANK.EQ(I67,I$8:I$507,1)</f>
        <v>60</v>
      </c>
      <c r="M67">
        <f>IF(L67=A67,0,1)</f>
        <v>0</v>
      </c>
      <c r="N67">
        <f>IF(G67&lt;B$2,1,0)</f>
        <v>1</v>
      </c>
      <c r="O67">
        <f>IF(I67&lt;B$2,1,0)</f>
        <v>1</v>
      </c>
      <c r="P67">
        <v>61</v>
      </c>
      <c r="Q67" s="8">
        <f>COUNTIF(I$8:I66,"&lt;"&amp;G67)</f>
        <v>57</v>
      </c>
      <c r="R67" s="8">
        <f>COUNTIFS(H$8:H66,"&gt;"&amp;G67,F$8:F66,"&lt;&gt;1")</f>
        <v>1</v>
      </c>
      <c r="S67">
        <v>59</v>
      </c>
    </row>
    <row r="68" spans="1:19" x14ac:dyDescent="0.3">
      <c r="A68">
        <v>303</v>
      </c>
      <c r="B68">
        <v>0.79100924710837117</v>
      </c>
      <c r="C68">
        <v>0.46769615771965695</v>
      </c>
      <c r="D68" s="4">
        <f>-LN(B68)/F$3</f>
        <v>9.7685675366801422E-2</v>
      </c>
      <c r="E68" s="4">
        <f>1/F$4</f>
        <v>0.20833333333333334</v>
      </c>
      <c r="F68" s="8">
        <v>3</v>
      </c>
      <c r="G68" s="4">
        <v>20.616762488187149</v>
      </c>
      <c r="H68" s="4">
        <f>IF(G68&gt;MAX(I$8:I67),G68,MAX(I$8:I67))</f>
        <v>21.798128190975824</v>
      </c>
      <c r="I68" s="4">
        <f>+H68+E68</f>
        <v>22.006461524309156</v>
      </c>
      <c r="J68" s="4">
        <f>(H68-G68)*O68</f>
        <v>1.1813657027886748</v>
      </c>
      <c r="K68" s="4">
        <f>(I68-H68)*O68</f>
        <v>0.20833333333333215</v>
      </c>
      <c r="L68">
        <f>_xlfn.RANK.EQ(I68,I$8:I$507,1)</f>
        <v>61</v>
      </c>
      <c r="M68">
        <f>IF(L68=A68,0,1)</f>
        <v>1</v>
      </c>
      <c r="N68">
        <f>IF(G68&lt;B$2,1,0)</f>
        <v>1</v>
      </c>
      <c r="O68">
        <f>IF(I68&lt;B$2,1,0)</f>
        <v>1</v>
      </c>
      <c r="P68">
        <v>59</v>
      </c>
      <c r="Q68" s="8">
        <f>COUNTIF(I$8:I67,"&lt;"&amp;G68)</f>
        <v>54</v>
      </c>
      <c r="R68" s="8">
        <f>COUNTIFS(H$8:H67,"&gt;"&amp;G68,F$8:F67,"&lt;&gt;1")</f>
        <v>4</v>
      </c>
      <c r="S68">
        <v>59</v>
      </c>
    </row>
    <row r="69" spans="1:19" x14ac:dyDescent="0.3">
      <c r="A69">
        <v>5</v>
      </c>
      <c r="B69">
        <v>0.78221991637928401</v>
      </c>
      <c r="C69">
        <v>0.81255531479842524</v>
      </c>
      <c r="D69" s="4">
        <f>-LN(B69)/B$3</f>
        <v>1.0234139790882817</v>
      </c>
      <c r="E69" s="4">
        <f>1/F$4</f>
        <v>0.20833333333333334</v>
      </c>
      <c r="F69" s="8">
        <v>1</v>
      </c>
      <c r="G69" s="4">
        <v>21.993089149707863</v>
      </c>
      <c r="H69" s="4">
        <f>IF(G69&gt;MAX(I$8:I68),G69,MAX(I$8:I68))</f>
        <v>22.006461524309156</v>
      </c>
      <c r="I69" s="4">
        <f>+H69+E69</f>
        <v>22.214794857642488</v>
      </c>
      <c r="J69" s="4">
        <f>(H69-G69)*O69</f>
        <v>1.3372374601292591E-2</v>
      </c>
      <c r="K69" s="4">
        <f>(I69-H69)*O69</f>
        <v>0.20833333333333215</v>
      </c>
      <c r="L69">
        <f>_xlfn.RANK.EQ(I69,I$8:I$507,1)</f>
        <v>62</v>
      </c>
      <c r="M69">
        <f>IF(L69=A69,0,1)</f>
        <v>1</v>
      </c>
      <c r="N69">
        <f>IF(G69&lt;B$2,1,0)</f>
        <v>1</v>
      </c>
      <c r="O69">
        <f>IF(I69&lt;B$2,1,0)</f>
        <v>1</v>
      </c>
      <c r="P69">
        <v>62</v>
      </c>
      <c r="Q69" s="8">
        <f>COUNTIF(I$8:I68,"&lt;"&amp;G69)</f>
        <v>60</v>
      </c>
      <c r="R69" s="8">
        <f>COUNTIFS(H$8:H68,"&gt;"&amp;G69,F$8:F68,"&lt;&gt;1")</f>
        <v>0</v>
      </c>
      <c r="S69">
        <v>62</v>
      </c>
    </row>
    <row r="70" spans="1:19" x14ac:dyDescent="0.3">
      <c r="A70">
        <v>304</v>
      </c>
      <c r="B70">
        <v>5.8442945646534621E-2</v>
      </c>
      <c r="C70">
        <v>0.97933896908474993</v>
      </c>
      <c r="D70" s="4">
        <f>-LN(B70)/F$3</f>
        <v>1.183210120308599</v>
      </c>
      <c r="E70" s="4">
        <f>1/F$4</f>
        <v>0.20833333333333334</v>
      </c>
      <c r="F70" s="8">
        <v>3</v>
      </c>
      <c r="G70" s="4">
        <v>21.799972608495747</v>
      </c>
      <c r="H70" s="4">
        <f>IF(G70&gt;MAX(I$8:I69),G70,MAX(I$8:I69))</f>
        <v>22.214794857642488</v>
      </c>
      <c r="I70" s="4">
        <f>+H70+E70</f>
        <v>22.42312819097582</v>
      </c>
      <c r="J70" s="4">
        <f>(H70-G70)*O70</f>
        <v>0.41482224914674148</v>
      </c>
      <c r="K70" s="4">
        <f>(I70-H70)*O70</f>
        <v>0.20833333333333215</v>
      </c>
      <c r="L70">
        <f>_xlfn.RANK.EQ(I70,I$8:I$507,1)</f>
        <v>63</v>
      </c>
      <c r="M70">
        <f>IF(L70=A70,0,1)</f>
        <v>1</v>
      </c>
      <c r="N70">
        <f>IF(G70&lt;B$2,1,0)</f>
        <v>1</v>
      </c>
      <c r="O70">
        <f>IF(I70&lt;B$2,1,0)</f>
        <v>1</v>
      </c>
      <c r="P70">
        <v>63</v>
      </c>
      <c r="Q70" s="8">
        <f>COUNTIF(I$8:I69,"&lt;"&amp;G70)</f>
        <v>60</v>
      </c>
      <c r="R70" s="8">
        <f>COUNTIFS(H$8:H69,"&gt;"&amp;G70,F$8:F69,"&lt;&gt;1")</f>
        <v>0</v>
      </c>
      <c r="S70">
        <v>63</v>
      </c>
    </row>
    <row r="71" spans="1:19" x14ac:dyDescent="0.3">
      <c r="A71">
        <v>305</v>
      </c>
      <c r="B71">
        <v>0.23386333811456647</v>
      </c>
      <c r="C71">
        <v>0.98123111667226171</v>
      </c>
      <c r="D71" s="4">
        <f>-LN(B71)/F$3</f>
        <v>0.60542431641040828</v>
      </c>
      <c r="E71" s="4">
        <f>1/F$4</f>
        <v>0.20833333333333334</v>
      </c>
      <c r="F71" s="8">
        <v>3</v>
      </c>
      <c r="G71" s="4">
        <v>22.405396924906157</v>
      </c>
      <c r="H71" s="4">
        <f>IF(G71&gt;MAX(I$8:I70),G71,MAX(I$8:I70))</f>
        <v>22.42312819097582</v>
      </c>
      <c r="I71" s="4">
        <f>+H71+E71</f>
        <v>22.631461524309152</v>
      </c>
      <c r="J71" s="4">
        <f>(H71-G71)*O71</f>
        <v>1.7731266069663576E-2</v>
      </c>
      <c r="K71" s="4">
        <f>(I71-H71)*O71</f>
        <v>0.20833333333333215</v>
      </c>
      <c r="L71">
        <f>_xlfn.RANK.EQ(I71,I$8:I$507,1)</f>
        <v>64</v>
      </c>
      <c r="M71">
        <f>IF(L71=A71,0,1)</f>
        <v>1</v>
      </c>
      <c r="N71">
        <f>IF(G71&lt;B$2,1,0)</f>
        <v>1</v>
      </c>
      <c r="O71">
        <f>IF(I71&lt;B$2,1,0)</f>
        <v>1</v>
      </c>
      <c r="P71">
        <v>64</v>
      </c>
      <c r="Q71" s="8">
        <f>COUNTIF(I$8:I70,"&lt;"&amp;G71)</f>
        <v>62</v>
      </c>
      <c r="R71" s="8">
        <f>COUNTIFS(H$8:H70,"&gt;"&amp;G71,F$8:F70,"&lt;&gt;1")</f>
        <v>0</v>
      </c>
      <c r="S71">
        <v>64</v>
      </c>
    </row>
    <row r="72" spans="1:19" x14ac:dyDescent="0.3">
      <c r="A72">
        <v>306</v>
      </c>
      <c r="B72">
        <v>0.76000244148075813</v>
      </c>
      <c r="C72">
        <v>0.39979247413556324</v>
      </c>
      <c r="D72" s="4">
        <f>-LN(B72)/F$3</f>
        <v>0.11434734718009938</v>
      </c>
      <c r="E72" s="4">
        <f>1/F$4</f>
        <v>0.20833333333333334</v>
      </c>
      <c r="F72" s="8">
        <v>3</v>
      </c>
      <c r="G72" s="4">
        <v>22.519744272086257</v>
      </c>
      <c r="H72" s="4">
        <f>IF(G72&gt;MAX(I$8:I71),G72,MAX(I$8:I71))</f>
        <v>22.631461524309152</v>
      </c>
      <c r="I72" s="4">
        <f>+H72+E72</f>
        <v>22.839794857642485</v>
      </c>
      <c r="J72" s="4">
        <f>(H72-G72)*O72</f>
        <v>0.11171725222289552</v>
      </c>
      <c r="K72" s="4">
        <f>(I72-H72)*O72</f>
        <v>0.20833333333333215</v>
      </c>
      <c r="L72">
        <f>_xlfn.RANK.EQ(I72,I$8:I$507,1)</f>
        <v>65</v>
      </c>
      <c r="M72">
        <f>IF(L72=A72,0,1)</f>
        <v>1</v>
      </c>
      <c r="N72">
        <f>IF(G72&lt;B$2,1,0)</f>
        <v>1</v>
      </c>
      <c r="O72">
        <f>IF(I72&lt;B$2,1,0)</f>
        <v>1</v>
      </c>
      <c r="P72">
        <v>65</v>
      </c>
      <c r="Q72" s="8">
        <f>COUNTIF(I$8:I71,"&lt;"&amp;G72)</f>
        <v>63</v>
      </c>
      <c r="R72" s="8">
        <f>COUNTIFS(H$8:H71,"&gt;"&amp;G72,F$8:F71,"&lt;&gt;1")</f>
        <v>0</v>
      </c>
      <c r="S72">
        <v>65</v>
      </c>
    </row>
    <row r="73" spans="1:19" x14ac:dyDescent="0.3">
      <c r="A73">
        <v>307</v>
      </c>
      <c r="B73">
        <v>0.5671254615924558</v>
      </c>
      <c r="C73">
        <v>0.26734214300973541</v>
      </c>
      <c r="D73" s="4">
        <f>-LN(B73)/F$3</f>
        <v>0.23632280295072219</v>
      </c>
      <c r="E73" s="4">
        <f>1/F$4</f>
        <v>0.20833333333333334</v>
      </c>
      <c r="F73" s="8">
        <v>3</v>
      </c>
      <c r="G73" s="4">
        <v>22.756067075036977</v>
      </c>
      <c r="H73" s="4">
        <f>IF(G73&gt;MAX(I$8:I72),G73,MAX(I$8:I72))</f>
        <v>22.839794857642485</v>
      </c>
      <c r="I73" s="4">
        <f>+H73+E73</f>
        <v>23.048128190975817</v>
      </c>
      <c r="J73" s="4">
        <f>(H73-G73)*O73</f>
        <v>8.3727782605507173E-2</v>
      </c>
      <c r="K73" s="4">
        <f>(I73-H73)*O73</f>
        <v>0.20833333333333215</v>
      </c>
      <c r="L73">
        <f>_xlfn.RANK.EQ(I73,I$8:I$507,1)</f>
        <v>66</v>
      </c>
      <c r="M73">
        <f>IF(L73=A73,0,1)</f>
        <v>1</v>
      </c>
      <c r="N73">
        <f>IF(G73&lt;B$2,1,0)</f>
        <v>1</v>
      </c>
      <c r="O73">
        <f>IF(I73&lt;B$2,1,0)</f>
        <v>1</v>
      </c>
      <c r="P73">
        <v>66</v>
      </c>
      <c r="Q73" s="8">
        <f>COUNTIF(I$8:I72,"&lt;"&amp;G73)</f>
        <v>64</v>
      </c>
      <c r="R73" s="8">
        <f>COUNTIFS(H$8:H72,"&gt;"&amp;G73,F$8:F72,"&lt;&gt;1")</f>
        <v>0</v>
      </c>
      <c r="S73">
        <v>66</v>
      </c>
    </row>
    <row r="74" spans="1:19" x14ac:dyDescent="0.3">
      <c r="A74">
        <v>308</v>
      </c>
      <c r="B74">
        <v>0.86184270760216075</v>
      </c>
      <c r="C74">
        <v>0.60673848689230014</v>
      </c>
      <c r="D74" s="4">
        <f>-LN(B74)/F$3</f>
        <v>6.1951041145085615E-2</v>
      </c>
      <c r="E74" s="4">
        <f>1/F$4</f>
        <v>0.20833333333333334</v>
      </c>
      <c r="F74" s="8">
        <v>3</v>
      </c>
      <c r="G74" s="4">
        <v>22.818018116182063</v>
      </c>
      <c r="H74" s="4">
        <f>IF(G74&gt;MAX(I$8:I73),G74,MAX(I$8:I73))</f>
        <v>23.048128190975817</v>
      </c>
      <c r="I74" s="4">
        <f>+H74+E74</f>
        <v>23.256461524309149</v>
      </c>
      <c r="J74" s="4">
        <f>(H74-G74)*O74</f>
        <v>0.23011007479375323</v>
      </c>
      <c r="K74" s="4">
        <f>(I74-H74)*O74</f>
        <v>0.20833333333333215</v>
      </c>
      <c r="L74">
        <f>_xlfn.RANK.EQ(I74,I$8:I$507,1)</f>
        <v>67</v>
      </c>
      <c r="M74">
        <f>IF(L74=A74,0,1)</f>
        <v>1</v>
      </c>
      <c r="N74">
        <f>IF(G74&lt;B$2,1,0)</f>
        <v>1</v>
      </c>
      <c r="O74">
        <f>IF(I74&lt;B$2,1,0)</f>
        <v>1</v>
      </c>
      <c r="P74">
        <v>67</v>
      </c>
      <c r="Q74" s="8">
        <f>COUNTIF(I$8:I73,"&lt;"&amp;G74)</f>
        <v>64</v>
      </c>
      <c r="R74" s="8">
        <f>COUNTIFS(H$8:H73,"&gt;"&amp;G74,F$8:F73,"&lt;&gt;1")</f>
        <v>1</v>
      </c>
      <c r="S74">
        <v>67</v>
      </c>
    </row>
    <row r="75" spans="1:19" x14ac:dyDescent="0.3">
      <c r="A75">
        <v>309</v>
      </c>
      <c r="B75">
        <v>0.71187475203711048</v>
      </c>
      <c r="C75">
        <v>0.32642597735526596</v>
      </c>
      <c r="D75" s="4">
        <f>-LN(B75)/F$3</f>
        <v>0.1416055387934953</v>
      </c>
      <c r="E75" s="4">
        <f>1/F$4</f>
        <v>0.20833333333333334</v>
      </c>
      <c r="F75" s="8">
        <v>3</v>
      </c>
      <c r="G75" s="4">
        <v>22.959623654975559</v>
      </c>
      <c r="H75" s="4">
        <f>IF(G75&gt;MAX(I$8:I74),G75,MAX(I$8:I74))</f>
        <v>23.256461524309149</v>
      </c>
      <c r="I75" s="4">
        <f>+H75+E75</f>
        <v>23.464794857642481</v>
      </c>
      <c r="J75" s="4">
        <f>(H75-G75)*O75</f>
        <v>0.29683786933359002</v>
      </c>
      <c r="K75" s="4">
        <f>(I75-H75)*O75</f>
        <v>0.20833333333333215</v>
      </c>
      <c r="L75">
        <f>_xlfn.RANK.EQ(I75,I$8:I$507,1)</f>
        <v>68</v>
      </c>
      <c r="M75">
        <f>IF(L75=A75,0,1)</f>
        <v>1</v>
      </c>
      <c r="N75">
        <f>IF(G75&lt;B$2,1,0)</f>
        <v>1</v>
      </c>
      <c r="O75">
        <f>IF(I75&lt;B$2,1,0)</f>
        <v>1</v>
      </c>
      <c r="P75">
        <v>68</v>
      </c>
      <c r="Q75" s="8">
        <f>COUNTIF(I$8:I74,"&lt;"&amp;G75)</f>
        <v>65</v>
      </c>
      <c r="R75" s="8">
        <f>COUNTIFS(H$8:H74,"&gt;"&amp;G75,F$8:F74,"&lt;&gt;1")</f>
        <v>1</v>
      </c>
      <c r="S75">
        <v>68</v>
      </c>
    </row>
    <row r="76" spans="1:19" x14ac:dyDescent="0.3">
      <c r="A76">
        <v>310</v>
      </c>
      <c r="B76">
        <v>0.81225012970366528</v>
      </c>
      <c r="C76">
        <v>0.76180303353984191</v>
      </c>
      <c r="D76" s="4">
        <f>-LN(B76)/F$3</f>
        <v>8.6644560311885874E-2</v>
      </c>
      <c r="E76" s="4">
        <f>1/F$4</f>
        <v>0.20833333333333334</v>
      </c>
      <c r="F76" s="8">
        <v>3</v>
      </c>
      <c r="G76" s="4">
        <v>23.046268215287444</v>
      </c>
      <c r="H76" s="4">
        <f>IF(G76&gt;MAX(I$8:I75),G76,MAX(I$8:I75))</f>
        <v>23.464794857642481</v>
      </c>
      <c r="I76" s="4">
        <f>+H76+E76</f>
        <v>23.673128190975813</v>
      </c>
      <c r="J76" s="4">
        <f>(H76-G76)*O76</f>
        <v>0.41852664235503667</v>
      </c>
      <c r="K76" s="4">
        <f>(I76-H76)*O76</f>
        <v>0.20833333333333215</v>
      </c>
      <c r="L76">
        <f>_xlfn.RANK.EQ(I76,I$8:I$507,1)</f>
        <v>69</v>
      </c>
      <c r="M76">
        <f>IF(L76=A76,0,1)</f>
        <v>1</v>
      </c>
      <c r="N76">
        <f>IF(G76&lt;B$2,1,0)</f>
        <v>1</v>
      </c>
      <c r="O76">
        <f>IF(I76&lt;B$2,1,0)</f>
        <v>1</v>
      </c>
      <c r="P76">
        <v>69</v>
      </c>
      <c r="Q76" s="8">
        <f>COUNTIF(I$8:I75,"&lt;"&amp;G76)</f>
        <v>65</v>
      </c>
      <c r="R76" s="8">
        <f>COUNTIFS(H$8:H75,"&gt;"&amp;G76,F$8:F75,"&lt;&gt;1")</f>
        <v>2</v>
      </c>
      <c r="S76">
        <v>69</v>
      </c>
    </row>
    <row r="77" spans="1:19" x14ac:dyDescent="0.3">
      <c r="A77">
        <v>311</v>
      </c>
      <c r="B77">
        <v>0.50050355540635394</v>
      </c>
      <c r="C77">
        <v>0.74806970427564323</v>
      </c>
      <c r="D77" s="4">
        <f>-LN(B77)/F$3</f>
        <v>0.28839190689295591</v>
      </c>
      <c r="E77" s="4">
        <f>1/F$4</f>
        <v>0.20833333333333334</v>
      </c>
      <c r="F77" s="8">
        <v>3</v>
      </c>
      <c r="G77" s="4">
        <v>23.334660122180399</v>
      </c>
      <c r="H77" s="4">
        <f>IF(G77&gt;MAX(I$8:I76),G77,MAX(I$8:I76))</f>
        <v>23.673128190975813</v>
      </c>
      <c r="I77" s="4">
        <f>+H77+E77</f>
        <v>23.881461524309145</v>
      </c>
      <c r="J77" s="4">
        <f>(H77-G77)*O77</f>
        <v>0.33846806879541447</v>
      </c>
      <c r="K77" s="4">
        <f>(I77-H77)*O77</f>
        <v>0.20833333333333215</v>
      </c>
      <c r="L77">
        <f>_xlfn.RANK.EQ(I77,I$8:I$507,1)</f>
        <v>70</v>
      </c>
      <c r="M77">
        <f>IF(L77=A77,0,1)</f>
        <v>1</v>
      </c>
      <c r="N77">
        <f>IF(G77&lt;B$2,1,0)</f>
        <v>1</v>
      </c>
      <c r="O77">
        <f>IF(I77&lt;B$2,1,0)</f>
        <v>1</v>
      </c>
      <c r="P77">
        <v>70</v>
      </c>
      <c r="Q77" s="8">
        <f>COUNTIF(I$8:I76,"&lt;"&amp;G77)</f>
        <v>67</v>
      </c>
      <c r="R77" s="8">
        <f>COUNTIFS(H$8:H76,"&gt;"&amp;G77,F$8:F76,"&lt;&gt;1")</f>
        <v>1</v>
      </c>
      <c r="S77">
        <v>70</v>
      </c>
    </row>
    <row r="78" spans="1:19" x14ac:dyDescent="0.3">
      <c r="A78">
        <v>312</v>
      </c>
      <c r="B78">
        <v>0.14465773491622669</v>
      </c>
      <c r="C78">
        <v>0.18515579699087498</v>
      </c>
      <c r="D78" s="4">
        <f>-LN(B78)/F$3</f>
        <v>0.80557698986094239</v>
      </c>
      <c r="E78" s="4">
        <f>1/F$4</f>
        <v>0.20833333333333334</v>
      </c>
      <c r="F78" s="8">
        <v>3</v>
      </c>
      <c r="G78" s="4">
        <v>24.140237112041341</v>
      </c>
      <c r="H78" s="4">
        <f>IF(G78&gt;MAX(I$8:I77),G78,MAX(I$8:I77))</f>
        <v>24.140237112041341</v>
      </c>
      <c r="I78" s="4">
        <f>+H78+E78</f>
        <v>24.348570445374673</v>
      </c>
      <c r="J78" s="4">
        <f>(H78-G78)*O78</f>
        <v>0</v>
      </c>
      <c r="K78" s="4">
        <f>(I78-H78)*O78</f>
        <v>0.20833333333333215</v>
      </c>
      <c r="L78">
        <f>_xlfn.RANK.EQ(I78,I$8:I$507,1)</f>
        <v>71</v>
      </c>
      <c r="M78">
        <f>IF(L78=A78,0,1)</f>
        <v>1</v>
      </c>
      <c r="N78">
        <f>IF(G78&lt;B$2,1,0)</f>
        <v>1</v>
      </c>
      <c r="O78">
        <f>IF(I78&lt;B$2,1,0)</f>
        <v>1</v>
      </c>
      <c r="P78">
        <v>71</v>
      </c>
      <c r="Q78" s="8">
        <f>COUNTIF(I$8:I77,"&lt;"&amp;G78)</f>
        <v>70</v>
      </c>
      <c r="R78" s="8">
        <f>COUNTIFS(H$8:H77,"&gt;"&amp;G78,F$8:F77,"&lt;&gt;1")</f>
        <v>0</v>
      </c>
      <c r="S78">
        <v>71</v>
      </c>
    </row>
    <row r="79" spans="1:19" x14ac:dyDescent="0.3">
      <c r="A79">
        <v>61</v>
      </c>
      <c r="B79">
        <v>0.11508529923398542</v>
      </c>
      <c r="C79">
        <v>0.75301370281075475</v>
      </c>
      <c r="D79" s="4">
        <f>-LN(B79)/D$3</f>
        <v>3.002891240412537</v>
      </c>
      <c r="E79" s="4">
        <f>1/F$4</f>
        <v>0.20833333333333334</v>
      </c>
      <c r="F79" s="8">
        <v>2</v>
      </c>
      <c r="G79" s="4">
        <v>24.302179635315255</v>
      </c>
      <c r="H79" s="4">
        <f>IF(G79&gt;MAX(I$8:I78),G79,MAX(I$8:I78))</f>
        <v>24.348570445374673</v>
      </c>
      <c r="I79" s="4">
        <f>+H79+E79</f>
        <v>24.556903778708005</v>
      </c>
      <c r="J79" s="4">
        <f>(H79-G79)*O79</f>
        <v>4.6390810059417475E-2</v>
      </c>
      <c r="K79" s="4">
        <f>(I79-H79)*O79</f>
        <v>0.20833333333333215</v>
      </c>
      <c r="L79">
        <f>_xlfn.RANK.EQ(I79,I$8:I$507,1)</f>
        <v>72</v>
      </c>
      <c r="M79">
        <f>IF(L79=A79,0,1)</f>
        <v>1</v>
      </c>
      <c r="N79">
        <f>IF(G79&lt;B$2,1,0)</f>
        <v>1</v>
      </c>
      <c r="O79">
        <f>IF(I79&lt;B$2,1,0)</f>
        <v>1</v>
      </c>
      <c r="P79">
        <v>72</v>
      </c>
      <c r="Q79" s="8">
        <f>COUNTIF(I$8:I78,"&lt;"&amp;G79)</f>
        <v>70</v>
      </c>
      <c r="R79" s="8">
        <f>COUNTIFS(H$8:H78,"&gt;"&amp;G79,F$8:F78,"&lt;&gt;1")</f>
        <v>0</v>
      </c>
      <c r="S79">
        <v>72</v>
      </c>
    </row>
    <row r="80" spans="1:19" x14ac:dyDescent="0.3">
      <c r="A80">
        <v>313</v>
      </c>
      <c r="B80">
        <v>0.55366679891354109</v>
      </c>
      <c r="C80">
        <v>0.3673818170720542</v>
      </c>
      <c r="D80" s="4">
        <f>-LN(B80)/F$3</f>
        <v>0.246330091325206</v>
      </c>
      <c r="E80" s="4">
        <f>1/F$4</f>
        <v>0.20833333333333334</v>
      </c>
      <c r="F80" s="8">
        <v>3</v>
      </c>
      <c r="G80" s="4">
        <v>24.386567203366546</v>
      </c>
      <c r="H80" s="4">
        <f>IF(G80&gt;MAX(I$8:I79),G80,MAX(I$8:I79))</f>
        <v>24.556903778708005</v>
      </c>
      <c r="I80" s="4">
        <f>+H80+E80</f>
        <v>24.765237112041337</v>
      </c>
      <c r="J80" s="4">
        <f>(H80-G80)*O80</f>
        <v>0.17033657534145874</v>
      </c>
      <c r="K80" s="4">
        <f>(I80-H80)*O80</f>
        <v>0.20833333333333215</v>
      </c>
      <c r="L80">
        <f>_xlfn.RANK.EQ(I80,I$8:I$507,1)</f>
        <v>73</v>
      </c>
      <c r="M80">
        <f>IF(L80=A80,0,1)</f>
        <v>1</v>
      </c>
      <c r="N80">
        <f>IF(G80&lt;B$2,1,0)</f>
        <v>1</v>
      </c>
      <c r="O80">
        <f>IF(I80&lt;B$2,1,0)</f>
        <v>1</v>
      </c>
      <c r="P80">
        <v>73</v>
      </c>
      <c r="Q80" s="8">
        <f>COUNTIF(I$8:I79,"&lt;"&amp;G80)</f>
        <v>71</v>
      </c>
      <c r="R80" s="8">
        <f>COUNTIFS(H$8:H79,"&gt;"&amp;G80,F$8:F79,"&lt;&gt;1")</f>
        <v>0</v>
      </c>
      <c r="S80">
        <v>73</v>
      </c>
    </row>
    <row r="81" spans="1:19" x14ac:dyDescent="0.3">
      <c r="A81">
        <v>62</v>
      </c>
      <c r="B81">
        <v>0.79821161534470653</v>
      </c>
      <c r="C81">
        <v>0.78698080385753955</v>
      </c>
      <c r="D81" s="4">
        <f>-LN(B81)/D$3</f>
        <v>0.3130299090981562</v>
      </c>
      <c r="E81" s="4">
        <f>1/F$4</f>
        <v>0.20833333333333334</v>
      </c>
      <c r="F81" s="8">
        <v>2</v>
      </c>
      <c r="G81" s="4">
        <v>24.61520954441341</v>
      </c>
      <c r="H81" s="4">
        <f>IF(G81&gt;MAX(I$8:I80),G81,MAX(I$8:I80))</f>
        <v>24.765237112041337</v>
      </c>
      <c r="I81" s="4">
        <f>+H81+E81</f>
        <v>24.973570445374669</v>
      </c>
      <c r="J81" s="4">
        <f>(H81-G81)*O81</f>
        <v>0.15002756762792657</v>
      </c>
      <c r="K81" s="4">
        <f>(I81-H81)*O81</f>
        <v>0.20833333333333215</v>
      </c>
      <c r="L81">
        <f>_xlfn.RANK.EQ(I81,I$8:I$507,1)</f>
        <v>74</v>
      </c>
      <c r="M81">
        <f>IF(L81=A81,0,1)</f>
        <v>1</v>
      </c>
      <c r="N81">
        <f>IF(G81&lt;B$2,1,0)</f>
        <v>1</v>
      </c>
      <c r="O81">
        <f>IF(I81&lt;B$2,1,0)</f>
        <v>1</v>
      </c>
      <c r="P81">
        <v>74</v>
      </c>
      <c r="Q81" s="8">
        <f>COUNTIF(I$8:I80,"&lt;"&amp;G81)</f>
        <v>72</v>
      </c>
      <c r="R81" s="8">
        <f>COUNTIFS(H$8:H80,"&gt;"&amp;G81,F$8:F80,"&lt;&gt;1")</f>
        <v>0</v>
      </c>
      <c r="S81">
        <v>74</v>
      </c>
    </row>
    <row r="82" spans="1:19" x14ac:dyDescent="0.3">
      <c r="A82">
        <v>314</v>
      </c>
      <c r="B82">
        <v>0.39750358592486346</v>
      </c>
      <c r="C82">
        <v>0.79665517136143071</v>
      </c>
      <c r="D82" s="4">
        <f>-LN(B82)/F$3</f>
        <v>0.38439638488909006</v>
      </c>
      <c r="E82" s="4">
        <f>1/F$4</f>
        <v>0.20833333333333334</v>
      </c>
      <c r="F82" s="8">
        <v>3</v>
      </c>
      <c r="G82" s="4">
        <v>24.770963588255636</v>
      </c>
      <c r="H82" s="4">
        <f>IF(G82&gt;MAX(I$8:I81),G82,MAX(I$8:I81))</f>
        <v>24.973570445374669</v>
      </c>
      <c r="I82" s="4">
        <f>+H82+E82</f>
        <v>25.181903778708001</v>
      </c>
      <c r="J82" s="4">
        <f>(H82-G82)*O82</f>
        <v>0.20260685711903292</v>
      </c>
      <c r="K82" s="4">
        <f>(I82-H82)*O82</f>
        <v>0.20833333333333215</v>
      </c>
      <c r="L82">
        <f>_xlfn.RANK.EQ(I82,I$8:I$507,1)</f>
        <v>75</v>
      </c>
      <c r="M82">
        <f>IF(L82=A82,0,1)</f>
        <v>1</v>
      </c>
      <c r="N82">
        <f>IF(G82&lt;B$2,1,0)</f>
        <v>1</v>
      </c>
      <c r="O82">
        <f>IF(I82&lt;B$2,1,0)</f>
        <v>1</v>
      </c>
      <c r="P82">
        <v>75</v>
      </c>
      <c r="Q82" s="8">
        <f>COUNTIF(I$8:I81,"&lt;"&amp;G82)</f>
        <v>73</v>
      </c>
      <c r="R82" s="8">
        <f>COUNTIFS(H$8:H81,"&gt;"&amp;G82,F$8:F81,"&lt;&gt;1")</f>
        <v>0</v>
      </c>
      <c r="S82">
        <v>75</v>
      </c>
    </row>
    <row r="83" spans="1:19" x14ac:dyDescent="0.3">
      <c r="A83">
        <v>315</v>
      </c>
      <c r="B83">
        <v>0.86788537247840813</v>
      </c>
      <c r="C83">
        <v>0.71138645588549454</v>
      </c>
      <c r="D83" s="4">
        <f>-LN(B83)/F$3</f>
        <v>5.9039846832943402E-2</v>
      </c>
      <c r="E83" s="4">
        <f>1/F$4</f>
        <v>0.20833333333333334</v>
      </c>
      <c r="F83" s="8">
        <v>3</v>
      </c>
      <c r="G83" s="4">
        <v>24.830003435088578</v>
      </c>
      <c r="H83" s="4">
        <f>IF(G83&gt;MAX(I$8:I82),G83,MAX(I$8:I82))</f>
        <v>25.181903778708001</v>
      </c>
      <c r="I83" s="4">
        <f>+H83+E83</f>
        <v>25.390237112041333</v>
      </c>
      <c r="J83" s="4">
        <f>(H83-G83)*O83</f>
        <v>0.35190034361942324</v>
      </c>
      <c r="K83" s="4">
        <f>(I83-H83)*O83</f>
        <v>0.20833333333333215</v>
      </c>
      <c r="L83">
        <f>_xlfn.RANK.EQ(I83,I$8:I$507,1)</f>
        <v>76</v>
      </c>
      <c r="M83">
        <f>IF(L83=A83,0,1)</f>
        <v>1</v>
      </c>
      <c r="N83">
        <f>IF(G83&lt;B$2,1,0)</f>
        <v>1</v>
      </c>
      <c r="O83">
        <f>IF(I83&lt;B$2,1,0)</f>
        <v>1</v>
      </c>
      <c r="P83">
        <v>76</v>
      </c>
      <c r="Q83" s="8">
        <f>COUNTIF(I$8:I82,"&lt;"&amp;G83)</f>
        <v>73</v>
      </c>
      <c r="R83" s="8">
        <f>COUNTIFS(H$8:H82,"&gt;"&amp;G83,F$8:F82,"&lt;&gt;1")</f>
        <v>1</v>
      </c>
      <c r="S83">
        <v>76</v>
      </c>
    </row>
    <row r="84" spans="1:19" x14ac:dyDescent="0.3">
      <c r="A84">
        <v>316</v>
      </c>
      <c r="B84">
        <v>0.30793176061281169</v>
      </c>
      <c r="C84">
        <v>0.46864223151341289</v>
      </c>
      <c r="D84" s="4">
        <f>-LN(B84)/F$3</f>
        <v>0.49078211541988714</v>
      </c>
      <c r="E84" s="4">
        <f>1/F$4</f>
        <v>0.20833333333333334</v>
      </c>
      <c r="F84" s="8">
        <v>3</v>
      </c>
      <c r="G84" s="4">
        <v>25.320785550508464</v>
      </c>
      <c r="H84" s="4">
        <f>IF(G84&gt;MAX(I$8:I83),G84,MAX(I$8:I83))</f>
        <v>25.390237112041333</v>
      </c>
      <c r="I84" s="4">
        <f>+H84+E84</f>
        <v>25.598570445374666</v>
      </c>
      <c r="J84" s="4">
        <f>(H84-G84)*O84</f>
        <v>6.9451561532869022E-2</v>
      </c>
      <c r="K84" s="4">
        <f>(I84-H84)*O84</f>
        <v>0.20833333333333215</v>
      </c>
      <c r="L84">
        <f>_xlfn.RANK.EQ(I84,I$8:I$507,1)</f>
        <v>77</v>
      </c>
      <c r="M84">
        <f>IF(L84=A84,0,1)</f>
        <v>1</v>
      </c>
      <c r="N84">
        <f>IF(G84&lt;B$2,1,0)</f>
        <v>1</v>
      </c>
      <c r="O84">
        <f>IF(I84&lt;B$2,1,0)</f>
        <v>1</v>
      </c>
      <c r="P84">
        <v>77</v>
      </c>
      <c r="Q84" s="8">
        <f>COUNTIF(I$8:I83,"&lt;"&amp;G84)</f>
        <v>75</v>
      </c>
      <c r="R84" s="8">
        <f>COUNTIFS(H$8:H83,"&gt;"&amp;G84,F$8:F83,"&lt;&gt;1")</f>
        <v>0</v>
      </c>
      <c r="S84">
        <v>77</v>
      </c>
    </row>
    <row r="85" spans="1:19" x14ac:dyDescent="0.3">
      <c r="A85">
        <v>317</v>
      </c>
      <c r="B85">
        <v>0.36359752189703054</v>
      </c>
      <c r="C85">
        <v>0.86581011383404038</v>
      </c>
      <c r="D85" s="4">
        <f>-LN(B85)/F$3</f>
        <v>0.42154488840281301</v>
      </c>
      <c r="E85" s="4">
        <f>1/F$4</f>
        <v>0.20833333333333334</v>
      </c>
      <c r="F85" s="8">
        <v>3</v>
      </c>
      <c r="G85" s="4">
        <v>25.742330438911278</v>
      </c>
      <c r="H85" s="4">
        <f>IF(G85&gt;MAX(I$8:I84),G85,MAX(I$8:I84))</f>
        <v>25.742330438911278</v>
      </c>
      <c r="I85" s="4">
        <f>+H85+E85</f>
        <v>25.95066377224461</v>
      </c>
      <c r="J85" s="4">
        <f>(H85-G85)*O85</f>
        <v>0</v>
      </c>
      <c r="K85" s="4">
        <f>(I85-H85)*O85</f>
        <v>0.20833333333333215</v>
      </c>
      <c r="L85">
        <f>_xlfn.RANK.EQ(I85,I$8:I$507,1)</f>
        <v>78</v>
      </c>
      <c r="M85">
        <f>IF(L85=A85,0,1)</f>
        <v>1</v>
      </c>
      <c r="N85">
        <f>IF(G85&lt;B$2,1,0)</f>
        <v>1</v>
      </c>
      <c r="O85">
        <f>IF(I85&lt;B$2,1,0)</f>
        <v>1</v>
      </c>
      <c r="P85">
        <v>78</v>
      </c>
      <c r="Q85" s="8">
        <f>COUNTIF(I$8:I84,"&lt;"&amp;G85)</f>
        <v>77</v>
      </c>
      <c r="R85" s="8">
        <f>COUNTIFS(H$8:H84,"&gt;"&amp;G85,F$8:F84,"&lt;&gt;1")</f>
        <v>0</v>
      </c>
      <c r="S85">
        <v>78</v>
      </c>
    </row>
    <row r="86" spans="1:19" x14ac:dyDescent="0.3">
      <c r="A86">
        <v>318</v>
      </c>
      <c r="B86">
        <v>0.78136539811395611</v>
      </c>
      <c r="C86">
        <v>0.64745017853328046</v>
      </c>
      <c r="D86" s="4">
        <f>-LN(B86)/F$3</f>
        <v>0.10279682468902031</v>
      </c>
      <c r="E86" s="4">
        <f>1/F$4</f>
        <v>0.20833333333333334</v>
      </c>
      <c r="F86" s="8">
        <v>3</v>
      </c>
      <c r="G86" s="4">
        <v>25.845127263600297</v>
      </c>
      <c r="H86" s="4">
        <f>IF(G86&gt;MAX(I$8:I85),G86,MAX(I$8:I85))</f>
        <v>25.95066377224461</v>
      </c>
      <c r="I86" s="4">
        <f>+H86+E86</f>
        <v>26.158997105577942</v>
      </c>
      <c r="J86" s="4">
        <f>(H86-G86)*O86</f>
        <v>0.10553650864431319</v>
      </c>
      <c r="K86" s="4">
        <f>(I86-H86)*O86</f>
        <v>0.20833333333333215</v>
      </c>
      <c r="L86">
        <f>_xlfn.RANK.EQ(I86,I$8:I$507,1)</f>
        <v>79</v>
      </c>
      <c r="M86">
        <f>IF(L86=A86,0,1)</f>
        <v>1</v>
      </c>
      <c r="N86">
        <f>IF(G86&lt;B$2,1,0)</f>
        <v>1</v>
      </c>
      <c r="O86">
        <f>IF(I86&lt;B$2,1,0)</f>
        <v>1</v>
      </c>
      <c r="P86">
        <v>79</v>
      </c>
      <c r="Q86" s="8">
        <f>COUNTIF(I$8:I85,"&lt;"&amp;G86)</f>
        <v>77</v>
      </c>
      <c r="R86" s="8">
        <f>COUNTIFS(H$8:H85,"&gt;"&amp;G86,F$8:F85,"&lt;&gt;1")</f>
        <v>0</v>
      </c>
      <c r="S86">
        <v>79</v>
      </c>
    </row>
    <row r="87" spans="1:19" x14ac:dyDescent="0.3">
      <c r="A87">
        <v>319</v>
      </c>
      <c r="B87">
        <v>0.13660084841456344</v>
      </c>
      <c r="C87">
        <v>0.94326609088412117</v>
      </c>
      <c r="D87" s="4">
        <f>-LN(B87)/F$3</f>
        <v>0.82945505038482004</v>
      </c>
      <c r="E87" s="4">
        <f>1/F$4</f>
        <v>0.20833333333333334</v>
      </c>
      <c r="F87" s="8">
        <v>3</v>
      </c>
      <c r="G87" s="4">
        <v>26.674582313985116</v>
      </c>
      <c r="H87" s="4">
        <f>IF(G87&gt;MAX(I$8:I86),G87,MAX(I$8:I86))</f>
        <v>26.674582313985116</v>
      </c>
      <c r="I87" s="4">
        <f>+H87+E87</f>
        <v>26.882915647318448</v>
      </c>
      <c r="J87" s="4">
        <f>(H87-G87)*O87</f>
        <v>0</v>
      </c>
      <c r="K87" s="4">
        <f>(I87-H87)*O87</f>
        <v>0.20833333333333215</v>
      </c>
      <c r="L87">
        <f>_xlfn.RANK.EQ(I87,I$8:I$507,1)</f>
        <v>80</v>
      </c>
      <c r="M87">
        <f>IF(L87=A87,0,1)</f>
        <v>1</v>
      </c>
      <c r="N87">
        <f>IF(G87&lt;B$2,1,0)</f>
        <v>1</v>
      </c>
      <c r="O87">
        <f>IF(I87&lt;B$2,1,0)</f>
        <v>1</v>
      </c>
      <c r="P87">
        <v>80</v>
      </c>
      <c r="Q87" s="8">
        <f>COUNTIF(I$8:I86,"&lt;"&amp;G87)</f>
        <v>79</v>
      </c>
      <c r="R87" s="8">
        <f>COUNTIFS(H$8:H86,"&gt;"&amp;G87,F$8:F86,"&lt;&gt;1")</f>
        <v>0</v>
      </c>
      <c r="S87">
        <v>80</v>
      </c>
    </row>
    <row r="88" spans="1:19" x14ac:dyDescent="0.3">
      <c r="A88">
        <v>320</v>
      </c>
      <c r="B88">
        <v>0.65678884243293556</v>
      </c>
      <c r="C88">
        <v>0.95327616199224829</v>
      </c>
      <c r="D88" s="4">
        <f>-LN(B88)/F$3</f>
        <v>0.17516362864908289</v>
      </c>
      <c r="E88" s="4">
        <f>1/F$4</f>
        <v>0.20833333333333334</v>
      </c>
      <c r="F88" s="8">
        <v>3</v>
      </c>
      <c r="G88" s="4">
        <v>26.8497459426342</v>
      </c>
      <c r="H88" s="4">
        <f>IF(G88&gt;MAX(I$8:I87),G88,MAX(I$8:I87))</f>
        <v>26.882915647318448</v>
      </c>
      <c r="I88" s="4">
        <f>+H88+E88</f>
        <v>27.09124898065178</v>
      </c>
      <c r="J88" s="4">
        <f>(H88-G88)*O88</f>
        <v>3.3169704684247847E-2</v>
      </c>
      <c r="K88" s="4">
        <f>(I88-H88)*O88</f>
        <v>0.20833333333333215</v>
      </c>
      <c r="L88">
        <f>_xlfn.RANK.EQ(I88,I$8:I$507,1)</f>
        <v>81</v>
      </c>
      <c r="M88">
        <f>IF(L88=A88,0,1)</f>
        <v>1</v>
      </c>
      <c r="N88">
        <f>IF(G88&lt;B$2,1,0)</f>
        <v>1</v>
      </c>
      <c r="O88">
        <f>IF(I88&lt;B$2,1,0)</f>
        <v>1</v>
      </c>
      <c r="P88">
        <v>81</v>
      </c>
      <c r="Q88" s="8">
        <f>COUNTIF(I$8:I87,"&lt;"&amp;G88)</f>
        <v>79</v>
      </c>
      <c r="R88" s="8">
        <f>COUNTIFS(H$8:H87,"&gt;"&amp;G88,F$8:F87,"&lt;&gt;1")</f>
        <v>0</v>
      </c>
      <c r="S88">
        <v>81</v>
      </c>
    </row>
    <row r="89" spans="1:19" x14ac:dyDescent="0.3">
      <c r="A89">
        <v>321</v>
      </c>
      <c r="B89">
        <v>0.60362559892574852</v>
      </c>
      <c r="C89">
        <v>0.27143162327951903</v>
      </c>
      <c r="D89" s="4">
        <f>-LN(B89)/F$3</f>
        <v>0.21033380940582269</v>
      </c>
      <c r="E89" s="4">
        <f>1/F$4</f>
        <v>0.20833333333333334</v>
      </c>
      <c r="F89" s="8">
        <v>3</v>
      </c>
      <c r="G89" s="4">
        <v>27.060079752040025</v>
      </c>
      <c r="H89" s="4">
        <f>IF(G89&gt;MAX(I$8:I88),G89,MAX(I$8:I88))</f>
        <v>27.09124898065178</v>
      </c>
      <c r="I89" s="4">
        <f>+H89+E89</f>
        <v>27.299582313985113</v>
      </c>
      <c r="J89" s="4">
        <f>(H89-G89)*O89</f>
        <v>3.1169228611755528E-2</v>
      </c>
      <c r="K89" s="4">
        <f>(I89-H89)*O89</f>
        <v>0.20833333333333215</v>
      </c>
      <c r="L89">
        <f>_xlfn.RANK.EQ(I89,I$8:I$507,1)</f>
        <v>82</v>
      </c>
      <c r="M89">
        <f>IF(L89=A89,0,1)</f>
        <v>1</v>
      </c>
      <c r="N89">
        <f>IF(G89&lt;B$2,1,0)</f>
        <v>1</v>
      </c>
      <c r="O89">
        <f>IF(I89&lt;B$2,1,0)</f>
        <v>1</v>
      </c>
      <c r="P89">
        <v>82</v>
      </c>
      <c r="Q89" s="8">
        <f>COUNTIF(I$8:I88,"&lt;"&amp;G89)</f>
        <v>80</v>
      </c>
      <c r="R89" s="8">
        <f>COUNTIFS(H$8:H88,"&gt;"&amp;G89,F$8:F88,"&lt;&gt;1")</f>
        <v>0</v>
      </c>
      <c r="S89">
        <v>82</v>
      </c>
    </row>
    <row r="90" spans="1:19" x14ac:dyDescent="0.3">
      <c r="A90">
        <v>6</v>
      </c>
      <c r="B90">
        <v>0.28577532273323769</v>
      </c>
      <c r="C90">
        <v>2.7314065981017488E-2</v>
      </c>
      <c r="D90" s="4">
        <f>-LN(B90)/B$3</f>
        <v>5.2189556739357617</v>
      </c>
      <c r="E90" s="4">
        <f>1/F$4</f>
        <v>0.20833333333333334</v>
      </c>
      <c r="F90" s="8">
        <v>1</v>
      </c>
      <c r="G90" s="4">
        <v>27.212044823643623</v>
      </c>
      <c r="H90" s="4">
        <f>IF(G90&gt;MAX(I$8:I89),G90,MAX(I$8:I89))</f>
        <v>27.299582313985113</v>
      </c>
      <c r="I90" s="4">
        <f>+H90+E90</f>
        <v>27.507915647318445</v>
      </c>
      <c r="J90" s="4">
        <f>(H90-G90)*O90</f>
        <v>8.7537490341489388E-2</v>
      </c>
      <c r="K90" s="4">
        <f>(I90-H90)*O90</f>
        <v>0.20833333333333215</v>
      </c>
      <c r="L90">
        <f>_xlfn.RANK.EQ(I90,I$8:I$507,1)</f>
        <v>83</v>
      </c>
      <c r="M90">
        <f>IF(L90=A90,0,1)</f>
        <v>1</v>
      </c>
      <c r="N90">
        <f>IF(G90&lt;B$2,1,0)</f>
        <v>1</v>
      </c>
      <c r="O90">
        <f>IF(I90&lt;B$2,1,0)</f>
        <v>1</v>
      </c>
      <c r="P90">
        <v>83</v>
      </c>
      <c r="Q90" s="8">
        <f>COUNTIF(I$8:I89,"&lt;"&amp;G90)</f>
        <v>81</v>
      </c>
      <c r="R90" s="8">
        <f>COUNTIFS(H$8:H89,"&gt;"&amp;G90,F$8:F89,"&lt;&gt;1")</f>
        <v>0</v>
      </c>
      <c r="S90">
        <v>83</v>
      </c>
    </row>
    <row r="91" spans="1:19" x14ac:dyDescent="0.3">
      <c r="A91">
        <v>63</v>
      </c>
      <c r="B91">
        <v>0.14703817865535448</v>
      </c>
      <c r="C91">
        <v>0.49629200109866634</v>
      </c>
      <c r="D91" s="4">
        <f>-LN(B91)/D$3</f>
        <v>2.6625875099730103</v>
      </c>
      <c r="E91" s="4">
        <f>1/F$4</f>
        <v>0.20833333333333334</v>
      </c>
      <c r="F91" s="8">
        <v>2</v>
      </c>
      <c r="G91" s="4">
        <v>27.277797054386422</v>
      </c>
      <c r="H91" s="4">
        <f>IF(G91&gt;MAX(I$8:I90),G91,MAX(I$8:I90))</f>
        <v>27.507915647318445</v>
      </c>
      <c r="I91" s="4">
        <f>+H91+E91</f>
        <v>27.716248980651777</v>
      </c>
      <c r="J91" s="4">
        <f>(H91-G91)*O91</f>
        <v>0.23011859293202264</v>
      </c>
      <c r="K91" s="4">
        <f>(I91-H91)*O91</f>
        <v>0.20833333333333215</v>
      </c>
      <c r="L91">
        <f>_xlfn.RANK.EQ(I91,I$8:I$507,1)</f>
        <v>84</v>
      </c>
      <c r="M91">
        <f>IF(L91=A91,0,1)</f>
        <v>1</v>
      </c>
      <c r="N91">
        <f>IF(G91&lt;B$2,1,0)</f>
        <v>1</v>
      </c>
      <c r="O91">
        <f>IF(I91&lt;B$2,1,0)</f>
        <v>1</v>
      </c>
      <c r="P91">
        <v>86</v>
      </c>
      <c r="Q91" s="8">
        <f>COUNTIF(I$8:I90,"&lt;"&amp;G91)</f>
        <v>81</v>
      </c>
      <c r="R91" s="8">
        <f>COUNTIFS(H$8:H90,"&gt;"&amp;G91,F$8:F90,"&lt;&gt;1")</f>
        <v>0</v>
      </c>
      <c r="S91">
        <v>84</v>
      </c>
    </row>
    <row r="92" spans="1:19" x14ac:dyDescent="0.3">
      <c r="A92">
        <v>322</v>
      </c>
      <c r="B92">
        <v>0.94570757164220098</v>
      </c>
      <c r="C92">
        <v>0.65080721457564017</v>
      </c>
      <c r="D92" s="4">
        <f>-LN(B92)/F$3</f>
        <v>2.325911608482948E-2</v>
      </c>
      <c r="E92" s="4">
        <f>1/F$4</f>
        <v>0.20833333333333334</v>
      </c>
      <c r="F92" s="8">
        <v>3</v>
      </c>
      <c r="G92" s="4">
        <v>27.083338868124855</v>
      </c>
      <c r="H92" s="4">
        <f>IF(G92&gt;MAX(I$8:I91),G92,MAX(I$8:I91))</f>
        <v>27.716248980651777</v>
      </c>
      <c r="I92" s="4">
        <f>+H92+E92</f>
        <v>27.924582313985109</v>
      </c>
      <c r="J92" s="4">
        <f>(H92-G92)*O92</f>
        <v>0.63291011252692186</v>
      </c>
      <c r="K92" s="4">
        <f>(I92-H92)*O92</f>
        <v>0.20833333333333215</v>
      </c>
      <c r="L92">
        <f>_xlfn.RANK.EQ(I92,I$8:I$507,1)</f>
        <v>85</v>
      </c>
      <c r="M92">
        <f>IF(L92=A92,0,1)</f>
        <v>1</v>
      </c>
      <c r="N92">
        <f>IF(G92&lt;B$2,1,0)</f>
        <v>1</v>
      </c>
      <c r="O92">
        <f>IF(I92&lt;B$2,1,0)</f>
        <v>1</v>
      </c>
      <c r="P92">
        <v>84</v>
      </c>
      <c r="Q92" s="8">
        <f>COUNTIF(I$8:I91,"&lt;"&amp;G92)</f>
        <v>80</v>
      </c>
      <c r="R92" s="8">
        <f>COUNTIFS(H$8:H91,"&gt;"&amp;G92,F$8:F91,"&lt;&gt;1")</f>
        <v>2</v>
      </c>
      <c r="S92">
        <v>84</v>
      </c>
    </row>
    <row r="93" spans="1:19" x14ac:dyDescent="0.3">
      <c r="A93">
        <v>64</v>
      </c>
      <c r="B93">
        <v>0.81780449842829672</v>
      </c>
      <c r="C93">
        <v>0.25449385052034057</v>
      </c>
      <c r="D93" s="4">
        <f>-LN(B93)/D$3</f>
        <v>0.27934995891767522</v>
      </c>
      <c r="E93" s="4">
        <f>1/F$4</f>
        <v>0.20833333333333334</v>
      </c>
      <c r="F93" s="8">
        <v>2</v>
      </c>
      <c r="G93" s="4">
        <v>27.557147013304096</v>
      </c>
      <c r="H93" s="4">
        <f>IF(G93&gt;MAX(I$8:I92),G93,MAX(I$8:I92))</f>
        <v>27.924582313985109</v>
      </c>
      <c r="I93" s="4">
        <f>+H93+E93</f>
        <v>28.132915647318441</v>
      </c>
      <c r="J93" s="4">
        <f>(H93-G93)*O93</f>
        <v>0.36743530068101293</v>
      </c>
      <c r="K93" s="4">
        <f>(I93-H93)*O93</f>
        <v>0.20833333333333215</v>
      </c>
      <c r="L93">
        <f>_xlfn.RANK.EQ(I93,I$8:I$507,1)</f>
        <v>86</v>
      </c>
      <c r="M93">
        <f>IF(L93=A93,0,1)</f>
        <v>1</v>
      </c>
      <c r="N93">
        <f>IF(G93&lt;B$2,1,0)</f>
        <v>1</v>
      </c>
      <c r="O93">
        <f>IF(I93&lt;B$2,1,0)</f>
        <v>1</v>
      </c>
      <c r="P93">
        <v>87</v>
      </c>
      <c r="Q93" s="8">
        <f>COUNTIF(I$8:I92,"&lt;"&amp;G93)</f>
        <v>83</v>
      </c>
      <c r="R93" s="8">
        <f>COUNTIFS(H$8:H92,"&gt;"&amp;G93,F$8:F92,"&lt;&gt;1")</f>
        <v>1</v>
      </c>
      <c r="S93">
        <v>85</v>
      </c>
    </row>
    <row r="94" spans="1:19" x14ac:dyDescent="0.3">
      <c r="A94">
        <v>323</v>
      </c>
      <c r="B94">
        <v>0.75811029389324625</v>
      </c>
      <c r="C94">
        <v>0.87591174047059539</v>
      </c>
      <c r="D94" s="4">
        <f>-LN(B94)/F$3</f>
        <v>0.11538599894555537</v>
      </c>
      <c r="E94" s="4">
        <f>1/F$4</f>
        <v>0.20833333333333334</v>
      </c>
      <c r="F94" s="8">
        <v>3</v>
      </c>
      <c r="G94" s="4">
        <v>27.19872486707041</v>
      </c>
      <c r="H94" s="4">
        <f>IF(G94&gt;MAX(I$8:I93),G94,MAX(I$8:I93))</f>
        <v>28.132915647318441</v>
      </c>
      <c r="I94" s="4">
        <f>+H94+E94</f>
        <v>28.341248980651773</v>
      </c>
      <c r="J94" s="4">
        <f>(H94-G94)*O94</f>
        <v>0.93419078024803071</v>
      </c>
      <c r="K94" s="4">
        <f>(I94-H94)*O94</f>
        <v>0.20833333333333215</v>
      </c>
      <c r="L94">
        <f>_xlfn.RANK.EQ(I94,I$8:I$507,1)</f>
        <v>87</v>
      </c>
      <c r="M94">
        <f>IF(L94=A94,0,1)</f>
        <v>1</v>
      </c>
      <c r="N94">
        <f>IF(G94&lt;B$2,1,0)</f>
        <v>1</v>
      </c>
      <c r="O94">
        <f>IF(I94&lt;B$2,1,0)</f>
        <v>1</v>
      </c>
      <c r="P94">
        <v>85</v>
      </c>
      <c r="Q94" s="8">
        <f>COUNTIF(I$8:I93,"&lt;"&amp;G94)</f>
        <v>81</v>
      </c>
      <c r="R94" s="8">
        <f>COUNTIFS(H$8:H93,"&gt;"&amp;G94,F$8:F93,"&lt;&gt;1")</f>
        <v>3</v>
      </c>
      <c r="S94">
        <v>85</v>
      </c>
    </row>
    <row r="95" spans="1:19" x14ac:dyDescent="0.3">
      <c r="A95">
        <v>324</v>
      </c>
      <c r="B95">
        <v>0.14636677144688254</v>
      </c>
      <c r="C95">
        <v>0.51683095797601242</v>
      </c>
      <c r="D95" s="4">
        <f>-LN(B95)/F$3</f>
        <v>0.80068319758665796</v>
      </c>
      <c r="E95" s="4">
        <f>1/F$4</f>
        <v>0.20833333333333334</v>
      </c>
      <c r="F95" s="8">
        <v>3</v>
      </c>
      <c r="G95" s="4">
        <v>27.999408064657068</v>
      </c>
      <c r="H95" s="4">
        <f>IF(G95&gt;MAX(I$8:I94),G95,MAX(I$8:I94))</f>
        <v>28.341248980651773</v>
      </c>
      <c r="I95" s="4">
        <f>+H95+E95</f>
        <v>28.549582313985105</v>
      </c>
      <c r="J95" s="4">
        <f>(H95-G95)*O95</f>
        <v>0.34184091599470534</v>
      </c>
      <c r="K95" s="4">
        <f>(I95-H95)*O95</f>
        <v>0.20833333333333215</v>
      </c>
      <c r="L95">
        <f>_xlfn.RANK.EQ(I95,I$8:I$507,1)</f>
        <v>88</v>
      </c>
      <c r="M95">
        <f>IF(L95=A95,0,1)</f>
        <v>1</v>
      </c>
      <c r="N95">
        <f>IF(G95&lt;B$2,1,0)</f>
        <v>1</v>
      </c>
      <c r="O95">
        <f>IF(I95&lt;B$2,1,0)</f>
        <v>1</v>
      </c>
      <c r="P95">
        <v>88</v>
      </c>
      <c r="Q95" s="8">
        <f>COUNTIF(I$8:I94,"&lt;"&amp;G95)</f>
        <v>85</v>
      </c>
      <c r="R95" s="8">
        <f>COUNTIFS(H$8:H94,"&gt;"&amp;G95,F$8:F94,"&lt;&gt;1")</f>
        <v>1</v>
      </c>
      <c r="S95">
        <v>88</v>
      </c>
    </row>
    <row r="96" spans="1:19" x14ac:dyDescent="0.3">
      <c r="A96">
        <v>325</v>
      </c>
      <c r="B96">
        <v>0.98107852412488172</v>
      </c>
      <c r="C96">
        <v>0.92797631763664667</v>
      </c>
      <c r="D96" s="4">
        <f>-LN(B96)/F$3</f>
        <v>7.9594906836293021E-3</v>
      </c>
      <c r="E96" s="4">
        <f>1/F$4</f>
        <v>0.20833333333333334</v>
      </c>
      <c r="F96" s="8">
        <v>3</v>
      </c>
      <c r="G96" s="4">
        <v>28.007367555340696</v>
      </c>
      <c r="H96" s="4">
        <f>IF(G96&gt;MAX(I$8:I95),G96,MAX(I$8:I95))</f>
        <v>28.549582313985105</v>
      </c>
      <c r="I96" s="4">
        <f>+H96+E96</f>
        <v>28.757915647318438</v>
      </c>
      <c r="J96" s="4">
        <f>(H96-G96)*O96</f>
        <v>0.54221475864440905</v>
      </c>
      <c r="K96" s="4">
        <f>(I96-H96)*O96</f>
        <v>0.20833333333333215</v>
      </c>
      <c r="L96">
        <f>_xlfn.RANK.EQ(I96,I$8:I$507,1)</f>
        <v>89</v>
      </c>
      <c r="M96">
        <f>IF(L96=A96,0,1)</f>
        <v>1</v>
      </c>
      <c r="N96">
        <f>IF(G96&lt;B$2,1,0)</f>
        <v>1</v>
      </c>
      <c r="O96">
        <f>IF(I96&lt;B$2,1,0)</f>
        <v>1</v>
      </c>
      <c r="P96">
        <v>89</v>
      </c>
      <c r="Q96" s="8">
        <f>COUNTIF(I$8:I95,"&lt;"&amp;G96)</f>
        <v>85</v>
      </c>
      <c r="R96" s="8">
        <f>COUNTIFS(H$8:H95,"&gt;"&amp;G96,F$8:F95,"&lt;&gt;1")</f>
        <v>2</v>
      </c>
      <c r="S96">
        <v>89</v>
      </c>
    </row>
    <row r="97" spans="1:19" x14ac:dyDescent="0.3">
      <c r="A97">
        <v>326</v>
      </c>
      <c r="B97">
        <v>0.5502182073427534</v>
      </c>
      <c r="C97">
        <v>0.34464552751243627</v>
      </c>
      <c r="D97" s="4">
        <f>-LN(B97)/F$3</f>
        <v>0.24893347450549316</v>
      </c>
      <c r="E97" s="4">
        <f>1/F$4</f>
        <v>0.20833333333333334</v>
      </c>
      <c r="F97" s="8">
        <v>3</v>
      </c>
      <c r="G97" s="4">
        <v>28.256301029846188</v>
      </c>
      <c r="H97" s="4">
        <f>IF(G97&gt;MAX(I$8:I96),G97,MAX(I$8:I96))</f>
        <v>28.757915647318438</v>
      </c>
      <c r="I97" s="4">
        <f>+H97+E97</f>
        <v>28.96624898065177</v>
      </c>
      <c r="J97" s="4">
        <f>(H97-G97)*O97</f>
        <v>0.50161461747224934</v>
      </c>
      <c r="K97" s="4">
        <f>(I97-H97)*O97</f>
        <v>0.20833333333333215</v>
      </c>
      <c r="L97">
        <f>_xlfn.RANK.EQ(I97,I$8:I$507,1)</f>
        <v>90</v>
      </c>
      <c r="M97">
        <f>IF(L97=A97,0,1)</f>
        <v>1</v>
      </c>
      <c r="N97">
        <f>IF(G97&lt;B$2,1,0)</f>
        <v>1</v>
      </c>
      <c r="O97">
        <f>IF(I97&lt;B$2,1,0)</f>
        <v>1</v>
      </c>
      <c r="P97">
        <v>90</v>
      </c>
      <c r="Q97" s="8">
        <f>COUNTIF(I$8:I96,"&lt;"&amp;G97)</f>
        <v>86</v>
      </c>
      <c r="R97" s="8">
        <f>COUNTIFS(H$8:H96,"&gt;"&amp;G97,F$8:F96,"&lt;&gt;1")</f>
        <v>2</v>
      </c>
      <c r="S97">
        <v>90</v>
      </c>
    </row>
    <row r="98" spans="1:19" x14ac:dyDescent="0.3">
      <c r="A98">
        <v>65</v>
      </c>
      <c r="B98">
        <v>0.41883602404858544</v>
      </c>
      <c r="C98">
        <v>0.86178167058320876</v>
      </c>
      <c r="D98" s="4">
        <f>-LN(B98)/D$3</f>
        <v>1.2087163699681163</v>
      </c>
      <c r="E98" s="4">
        <f>1/F$4</f>
        <v>0.20833333333333334</v>
      </c>
      <c r="F98" s="8">
        <v>2</v>
      </c>
      <c r="G98" s="4">
        <v>28.765863383272212</v>
      </c>
      <c r="H98" s="4">
        <f>IF(G98&gt;MAX(I$8:I97),G98,MAX(I$8:I97))</f>
        <v>28.96624898065177</v>
      </c>
      <c r="I98" s="4">
        <f>+H98+E98</f>
        <v>29.174582313985102</v>
      </c>
      <c r="J98" s="4">
        <f>(H98-G98)*O98</f>
        <v>0.20038559737955808</v>
      </c>
      <c r="K98" s="4">
        <f>(I98-H98)*O98</f>
        <v>0.20833333333333215</v>
      </c>
      <c r="L98">
        <f>_xlfn.RANK.EQ(I98,I$8:I$507,1)</f>
        <v>91</v>
      </c>
      <c r="M98">
        <f>IF(L98=A98,0,1)</f>
        <v>1</v>
      </c>
      <c r="N98">
        <f>IF(G98&lt;B$2,1,0)</f>
        <v>1</v>
      </c>
      <c r="O98">
        <f>IF(I98&lt;B$2,1,0)</f>
        <v>1</v>
      </c>
      <c r="P98">
        <v>92</v>
      </c>
      <c r="Q98" s="8">
        <f>COUNTIF(I$8:I97,"&lt;"&amp;G98)</f>
        <v>89</v>
      </c>
      <c r="R98" s="8">
        <f>COUNTIFS(H$8:H97,"&gt;"&amp;G98,F$8:F97,"&lt;&gt;1")</f>
        <v>0</v>
      </c>
      <c r="S98">
        <v>91</v>
      </c>
    </row>
    <row r="99" spans="1:19" x14ac:dyDescent="0.3">
      <c r="A99">
        <v>66</v>
      </c>
      <c r="B99">
        <v>0.98037659840693381</v>
      </c>
      <c r="C99">
        <v>0.27271340067751093</v>
      </c>
      <c r="D99" s="4">
        <f>-LN(B99)/D$3</f>
        <v>2.7525690343098697E-2</v>
      </c>
      <c r="E99" s="4">
        <f>1/F$4</f>
        <v>0.20833333333333334</v>
      </c>
      <c r="F99" s="8">
        <v>2</v>
      </c>
      <c r="G99" s="4">
        <v>28.793389073615309</v>
      </c>
      <c r="H99" s="4">
        <f>IF(G99&gt;MAX(I$8:I98),G99,MAX(I$8:I98))</f>
        <v>29.174582313985102</v>
      </c>
      <c r="I99" s="4">
        <f>+H99+E99</f>
        <v>29.382915647318434</v>
      </c>
      <c r="J99" s="4">
        <f>(H99-G99)*O99</f>
        <v>0.38119324036979307</v>
      </c>
      <c r="K99" s="4">
        <f>(I99-H99)*O99</f>
        <v>0.20833333333333215</v>
      </c>
      <c r="L99">
        <f>_xlfn.RANK.EQ(I99,I$8:I$507,1)</f>
        <v>92</v>
      </c>
      <c r="M99">
        <f>IF(L99=A99,0,1)</f>
        <v>1</v>
      </c>
      <c r="N99">
        <f>IF(G99&lt;B$2,1,0)</f>
        <v>1</v>
      </c>
      <c r="O99">
        <f>IF(I99&lt;B$2,1,0)</f>
        <v>1</v>
      </c>
      <c r="P99">
        <v>93</v>
      </c>
      <c r="Q99" s="8">
        <f>COUNTIF(I$8:I98,"&lt;"&amp;G99)</f>
        <v>89</v>
      </c>
      <c r="R99" s="8">
        <f>COUNTIFS(H$8:H98,"&gt;"&amp;G99,F$8:F98,"&lt;&gt;1")</f>
        <v>1</v>
      </c>
      <c r="S99">
        <v>91</v>
      </c>
    </row>
    <row r="100" spans="1:19" x14ac:dyDescent="0.3">
      <c r="A100">
        <v>327</v>
      </c>
      <c r="B100">
        <v>0.90783410138248843</v>
      </c>
      <c r="C100">
        <v>0.68883327738273259</v>
      </c>
      <c r="D100" s="4">
        <f>-LN(B100)/F$3</f>
        <v>4.0289010334362961E-2</v>
      </c>
      <c r="E100" s="4">
        <f>1/F$4</f>
        <v>0.20833333333333334</v>
      </c>
      <c r="F100" s="8">
        <v>3</v>
      </c>
      <c r="G100" s="4">
        <v>28.296590040180551</v>
      </c>
      <c r="H100" s="4">
        <f>IF(G100&gt;MAX(I$8:I99),G100,MAX(I$8:I99))</f>
        <v>29.382915647318434</v>
      </c>
      <c r="I100" s="4">
        <f>+H100+E100</f>
        <v>29.591248980651766</v>
      </c>
      <c r="J100" s="4">
        <f>(H100-G100)*O100</f>
        <v>1.0863256071378835</v>
      </c>
      <c r="K100" s="4">
        <f>(I100-H100)*O100</f>
        <v>0.20833333333333215</v>
      </c>
      <c r="L100">
        <f>_xlfn.RANK.EQ(I100,I$8:I$507,1)</f>
        <v>93</v>
      </c>
      <c r="M100">
        <f>IF(L100=A100,0,1)</f>
        <v>1</v>
      </c>
      <c r="N100">
        <f>IF(G100&lt;B$2,1,0)</f>
        <v>1</v>
      </c>
      <c r="O100">
        <f>IF(I100&lt;B$2,1,0)</f>
        <v>1</v>
      </c>
      <c r="P100">
        <v>91</v>
      </c>
      <c r="Q100" s="8">
        <f>COUNTIF(I$8:I99,"&lt;"&amp;G100)</f>
        <v>86</v>
      </c>
      <c r="R100" s="8">
        <f>COUNTIFS(H$8:H99,"&gt;"&amp;G100,F$8:F99,"&lt;&gt;1")</f>
        <v>5</v>
      </c>
      <c r="S100">
        <v>91</v>
      </c>
    </row>
    <row r="101" spans="1:19" x14ac:dyDescent="0.3">
      <c r="A101">
        <v>328</v>
      </c>
      <c r="B101">
        <v>0.2857142857142857</v>
      </c>
      <c r="C101">
        <v>0.74031800286873994</v>
      </c>
      <c r="D101" s="4">
        <f>-LN(B101)/F$3</f>
        <v>0.52198457020640343</v>
      </c>
      <c r="E101" s="4">
        <f>1/F$4</f>
        <v>0.20833333333333334</v>
      </c>
      <c r="F101" s="8">
        <v>3</v>
      </c>
      <c r="G101" s="4">
        <v>28.818574610386953</v>
      </c>
      <c r="H101" s="4">
        <f>IF(G101&gt;MAX(I$8:I100),G101,MAX(I$8:I100))</f>
        <v>29.591248980651766</v>
      </c>
      <c r="I101" s="4">
        <f>+H101+E101</f>
        <v>29.799582313985098</v>
      </c>
      <c r="J101" s="4">
        <f>(H101-G101)*O101</f>
        <v>0.77267437026481289</v>
      </c>
      <c r="K101" s="4">
        <f>(I101-H101)*O101</f>
        <v>0.20833333333333215</v>
      </c>
      <c r="L101">
        <f>_xlfn.RANK.EQ(I101,I$8:I$507,1)</f>
        <v>94</v>
      </c>
      <c r="M101">
        <f>IF(L101=A101,0,1)</f>
        <v>1</v>
      </c>
      <c r="N101">
        <f>IF(G101&lt;B$2,1,0)</f>
        <v>1</v>
      </c>
      <c r="O101">
        <f>IF(I101&lt;B$2,1,0)</f>
        <v>1</v>
      </c>
      <c r="P101">
        <v>94</v>
      </c>
      <c r="Q101" s="8">
        <f>COUNTIF(I$8:I100,"&lt;"&amp;G101)</f>
        <v>89</v>
      </c>
      <c r="R101" s="8">
        <f>COUNTIFS(H$8:H100,"&gt;"&amp;G101,F$8:F100,"&lt;&gt;1")</f>
        <v>3</v>
      </c>
      <c r="S101">
        <v>94</v>
      </c>
    </row>
    <row r="102" spans="1:19" x14ac:dyDescent="0.3">
      <c r="A102">
        <v>329</v>
      </c>
      <c r="B102">
        <v>0.3618274483474227</v>
      </c>
      <c r="C102">
        <v>0.23355815301980651</v>
      </c>
      <c r="D102" s="4">
        <f>-LN(B102)/F$3</f>
        <v>0.42357826784146496</v>
      </c>
      <c r="E102" s="4">
        <f>1/F$4</f>
        <v>0.20833333333333334</v>
      </c>
      <c r="F102" s="8">
        <v>3</v>
      </c>
      <c r="G102" s="4">
        <v>29.242152878228417</v>
      </c>
      <c r="H102" s="4">
        <f>IF(G102&gt;MAX(I$8:I101),G102,MAX(I$8:I101))</f>
        <v>29.799582313985098</v>
      </c>
      <c r="I102" s="4">
        <f>+H102+E102</f>
        <v>30.007915647318431</v>
      </c>
      <c r="J102" s="4">
        <f>(H102-G102)*O102</f>
        <v>0.55742943575668136</v>
      </c>
      <c r="K102" s="4">
        <f>(I102-H102)*O102</f>
        <v>0.20833333333333215</v>
      </c>
      <c r="L102">
        <f>_xlfn.RANK.EQ(I102,I$8:I$507,1)</f>
        <v>95</v>
      </c>
      <c r="M102">
        <f>IF(L102=A102,0,1)</f>
        <v>1</v>
      </c>
      <c r="N102">
        <f>IF(G102&lt;B$2,1,0)</f>
        <v>1</v>
      </c>
      <c r="O102">
        <f>IF(I102&lt;B$2,1,0)</f>
        <v>1</v>
      </c>
      <c r="P102">
        <v>95</v>
      </c>
      <c r="Q102" s="8">
        <f>COUNTIF(I$8:I101,"&lt;"&amp;G102)</f>
        <v>91</v>
      </c>
      <c r="R102" s="8">
        <f>COUNTIFS(H$8:H101,"&gt;"&amp;G102,F$8:F101,"&lt;&gt;1")</f>
        <v>2</v>
      </c>
      <c r="S102">
        <v>95</v>
      </c>
    </row>
    <row r="103" spans="1:19" x14ac:dyDescent="0.3">
      <c r="A103">
        <v>330</v>
      </c>
      <c r="B103">
        <v>0.31794183172093876</v>
      </c>
      <c r="C103">
        <v>0.61104159672841574</v>
      </c>
      <c r="D103" s="4">
        <f>-LN(B103)/F$3</f>
        <v>0.47745284668760291</v>
      </c>
      <c r="E103" s="4">
        <f>1/F$4</f>
        <v>0.20833333333333334</v>
      </c>
      <c r="F103" s="8">
        <v>3</v>
      </c>
      <c r="G103" s="4">
        <v>29.719605724916018</v>
      </c>
      <c r="H103" s="4">
        <f>IF(G103&gt;MAX(I$8:I102),G103,MAX(I$8:I102))</f>
        <v>30.007915647318431</v>
      </c>
      <c r="I103" s="4">
        <f>+H103+E103</f>
        <v>30.216248980651763</v>
      </c>
      <c r="J103" s="4">
        <f>(H103-G103)*O103</f>
        <v>0.28830992240241216</v>
      </c>
      <c r="K103" s="4">
        <f>(I103-H103)*O103</f>
        <v>0.20833333333333215</v>
      </c>
      <c r="L103">
        <f>_xlfn.RANK.EQ(I103,I$8:I$507,1)</f>
        <v>96</v>
      </c>
      <c r="M103">
        <f>IF(L103=A103,0,1)</f>
        <v>1</v>
      </c>
      <c r="N103">
        <f>IF(G103&lt;B$2,1,0)</f>
        <v>1</v>
      </c>
      <c r="O103">
        <f>IF(I103&lt;B$2,1,0)</f>
        <v>1</v>
      </c>
      <c r="P103">
        <v>96</v>
      </c>
      <c r="Q103" s="8">
        <f>COUNTIF(I$8:I102,"&lt;"&amp;G103)</f>
        <v>93</v>
      </c>
      <c r="R103" s="8">
        <f>COUNTIFS(H$8:H102,"&gt;"&amp;G103,F$8:F102,"&lt;&gt;1")</f>
        <v>1</v>
      </c>
      <c r="S103">
        <v>96</v>
      </c>
    </row>
    <row r="104" spans="1:19" x14ac:dyDescent="0.3">
      <c r="A104">
        <v>331</v>
      </c>
      <c r="B104">
        <v>0.95443586535233615</v>
      </c>
      <c r="C104">
        <v>5.8900723288674581E-3</v>
      </c>
      <c r="D104" s="4">
        <f>-LN(B104)/F$3</f>
        <v>1.9431179146636807E-2</v>
      </c>
      <c r="E104" s="4">
        <f>1/F$4</f>
        <v>0.20833333333333334</v>
      </c>
      <c r="F104" s="8">
        <v>3</v>
      </c>
      <c r="G104" s="4">
        <v>29.739036904062655</v>
      </c>
      <c r="H104" s="4">
        <f>IF(G104&gt;MAX(I$8:I103),G104,MAX(I$8:I103))</f>
        <v>30.216248980651763</v>
      </c>
      <c r="I104" s="4">
        <f>+H104+E104</f>
        <v>30.424582313985095</v>
      </c>
      <c r="J104" s="4">
        <f>(H104-G104)*O104</f>
        <v>0.47721207658910814</v>
      </c>
      <c r="K104" s="4">
        <f>(I104-H104)*O104</f>
        <v>0.20833333333333215</v>
      </c>
      <c r="L104">
        <f>_xlfn.RANK.EQ(I104,I$8:I$507,1)</f>
        <v>97</v>
      </c>
      <c r="M104">
        <f>IF(L104=A104,0,1)</f>
        <v>1</v>
      </c>
      <c r="N104">
        <f>IF(G104&lt;B$2,1,0)</f>
        <v>1</v>
      </c>
      <c r="O104">
        <f>IF(I104&lt;B$2,1,0)</f>
        <v>1</v>
      </c>
      <c r="P104">
        <v>97</v>
      </c>
      <c r="Q104" s="8">
        <f>COUNTIF(I$8:I103,"&lt;"&amp;G104)</f>
        <v>93</v>
      </c>
      <c r="R104" s="8">
        <f>COUNTIFS(H$8:H103,"&gt;"&amp;G104,F$8:F103,"&lt;&gt;1")</f>
        <v>2</v>
      </c>
      <c r="S104">
        <v>97</v>
      </c>
    </row>
    <row r="105" spans="1:19" x14ac:dyDescent="0.3">
      <c r="A105">
        <v>332</v>
      </c>
      <c r="B105">
        <v>0.85619678334910121</v>
      </c>
      <c r="C105">
        <v>0.4421216467787713</v>
      </c>
      <c r="D105" s="4">
        <f>-LN(B105)/F$3</f>
        <v>6.4689600904296471E-2</v>
      </c>
      <c r="E105" s="4">
        <f>1/F$4</f>
        <v>0.20833333333333334</v>
      </c>
      <c r="F105" s="8">
        <v>3</v>
      </c>
      <c r="G105" s="4">
        <v>29.803726504966949</v>
      </c>
      <c r="H105" s="4">
        <f>IF(G105&gt;MAX(I$8:I104),G105,MAX(I$8:I104))</f>
        <v>30.424582313985095</v>
      </c>
      <c r="I105" s="4">
        <f>+H105+E105</f>
        <v>30.632915647318427</v>
      </c>
      <c r="J105" s="4">
        <f>(H105-G105)*O105</f>
        <v>0.62085580901814552</v>
      </c>
      <c r="K105" s="4">
        <f>(I105-H105)*O105</f>
        <v>0.20833333333333215</v>
      </c>
      <c r="L105">
        <f>_xlfn.RANK.EQ(I105,I$8:I$507,1)</f>
        <v>98</v>
      </c>
      <c r="M105">
        <f>IF(L105=A105,0,1)</f>
        <v>1</v>
      </c>
      <c r="N105">
        <f>IF(G105&lt;B$2,1,0)</f>
        <v>1</v>
      </c>
      <c r="O105">
        <f>IF(I105&lt;B$2,1,0)</f>
        <v>1</v>
      </c>
      <c r="P105">
        <v>98</v>
      </c>
      <c r="Q105" s="8">
        <f>COUNTIF(I$8:I104,"&lt;"&amp;G105)</f>
        <v>94</v>
      </c>
      <c r="R105" s="8">
        <f>COUNTIFS(H$8:H104,"&gt;"&amp;G105,F$8:F104,"&lt;&gt;1")</f>
        <v>2</v>
      </c>
      <c r="S105">
        <v>98</v>
      </c>
    </row>
    <row r="106" spans="1:19" x14ac:dyDescent="0.3">
      <c r="A106">
        <v>333</v>
      </c>
      <c r="B106">
        <v>0.24033326212347789</v>
      </c>
      <c r="C106">
        <v>0.16312143314920499</v>
      </c>
      <c r="D106" s="4">
        <f>-LN(B106)/F$3</f>
        <v>0.59405363610897921</v>
      </c>
      <c r="E106" s="4">
        <f>1/F$4</f>
        <v>0.20833333333333334</v>
      </c>
      <c r="F106" s="8">
        <v>3</v>
      </c>
      <c r="G106" s="4">
        <v>30.397780141075927</v>
      </c>
      <c r="H106" s="4">
        <f>IF(G106&gt;MAX(I$8:I105),G106,MAX(I$8:I105))</f>
        <v>30.632915647318427</v>
      </c>
      <c r="I106" s="4">
        <f>+H106+E106</f>
        <v>30.841248980651759</v>
      </c>
      <c r="J106" s="4">
        <f>(H106-G106)*O106</f>
        <v>0.23513550624250001</v>
      </c>
      <c r="K106" s="4">
        <f>(I106-H106)*O106</f>
        <v>0.20833333333333215</v>
      </c>
      <c r="L106">
        <f>_xlfn.RANK.EQ(I106,I$8:I$507,1)</f>
        <v>99</v>
      </c>
      <c r="M106">
        <f>IF(L106=A106,0,1)</f>
        <v>1</v>
      </c>
      <c r="N106">
        <f>IF(G106&lt;B$2,1,0)</f>
        <v>1</v>
      </c>
      <c r="O106">
        <f>IF(I106&lt;B$2,1,0)</f>
        <v>1</v>
      </c>
      <c r="P106">
        <v>99</v>
      </c>
      <c r="Q106" s="8">
        <f>COUNTIF(I$8:I105,"&lt;"&amp;G106)</f>
        <v>96</v>
      </c>
      <c r="R106" s="8">
        <f>COUNTIFS(H$8:H105,"&gt;"&amp;G106,F$8:F105,"&lt;&gt;1")</f>
        <v>1</v>
      </c>
      <c r="S106">
        <v>99</v>
      </c>
    </row>
    <row r="107" spans="1:19" x14ac:dyDescent="0.3">
      <c r="A107">
        <v>334</v>
      </c>
      <c r="B107">
        <v>0.75060274056215093</v>
      </c>
      <c r="C107">
        <v>0.73491622669148837</v>
      </c>
      <c r="D107" s="4">
        <f>-LN(B107)/F$3</f>
        <v>0.11953280880247655</v>
      </c>
      <c r="E107" s="4">
        <f>1/F$4</f>
        <v>0.20833333333333334</v>
      </c>
      <c r="F107" s="8">
        <v>3</v>
      </c>
      <c r="G107" s="4">
        <v>30.517312949878402</v>
      </c>
      <c r="H107" s="4">
        <f>IF(G107&gt;MAX(I$8:I106),G107,MAX(I$8:I106))</f>
        <v>30.841248980651759</v>
      </c>
      <c r="I107" s="4">
        <f>+H107+E107</f>
        <v>31.049582313985091</v>
      </c>
      <c r="J107" s="4">
        <f>(H107-G107)*O107</f>
        <v>0.32393603077335698</v>
      </c>
      <c r="K107" s="4">
        <f>(I107-H107)*O107</f>
        <v>0.20833333333333215</v>
      </c>
      <c r="L107">
        <f>_xlfn.RANK.EQ(I107,I$8:I$507,1)</f>
        <v>100</v>
      </c>
      <c r="M107">
        <f>IF(L107=A107,0,1)</f>
        <v>1</v>
      </c>
      <c r="N107">
        <f>IF(G107&lt;B$2,1,0)</f>
        <v>1</v>
      </c>
      <c r="O107">
        <f>IF(I107&lt;B$2,1,0)</f>
        <v>1</v>
      </c>
      <c r="P107">
        <v>100</v>
      </c>
      <c r="Q107" s="8">
        <f>COUNTIF(I$8:I106,"&lt;"&amp;G107)</f>
        <v>97</v>
      </c>
      <c r="R107" s="8">
        <f>COUNTIFS(H$8:H106,"&gt;"&amp;G107,F$8:F106,"&lt;&gt;1")</f>
        <v>1</v>
      </c>
      <c r="S107">
        <v>100</v>
      </c>
    </row>
    <row r="108" spans="1:19" x14ac:dyDescent="0.3">
      <c r="A108">
        <v>335</v>
      </c>
      <c r="B108">
        <v>0.93826105533005766</v>
      </c>
      <c r="C108">
        <v>0.84411145359660633</v>
      </c>
      <c r="D108" s="4">
        <f>-LN(B108)/F$3</f>
        <v>2.6552940879460016E-2</v>
      </c>
      <c r="E108" s="4">
        <f>1/F$4</f>
        <v>0.20833333333333334</v>
      </c>
      <c r="F108" s="8">
        <v>3</v>
      </c>
      <c r="G108" s="4">
        <v>30.543865890757861</v>
      </c>
      <c r="H108" s="4">
        <f>IF(G108&gt;MAX(I$8:I107),G108,MAX(I$8:I107))</f>
        <v>31.049582313985091</v>
      </c>
      <c r="I108" s="4">
        <f>+H108+E108</f>
        <v>31.257915647318423</v>
      </c>
      <c r="J108" s="4">
        <f>(H108-G108)*O108</f>
        <v>0.50571642322723065</v>
      </c>
      <c r="K108" s="4">
        <f>(I108-H108)*O108</f>
        <v>0.20833333333333215</v>
      </c>
      <c r="L108">
        <f>_xlfn.RANK.EQ(I108,I$8:I$507,1)</f>
        <v>101</v>
      </c>
      <c r="M108">
        <f>IF(L108=A108,0,1)</f>
        <v>1</v>
      </c>
      <c r="N108">
        <f>IF(G108&lt;B$2,1,0)</f>
        <v>1</v>
      </c>
      <c r="O108">
        <f>IF(I108&lt;B$2,1,0)</f>
        <v>1</v>
      </c>
      <c r="P108">
        <v>101</v>
      </c>
      <c r="Q108" s="8">
        <f>COUNTIF(I$8:I107,"&lt;"&amp;G108)</f>
        <v>97</v>
      </c>
      <c r="R108" s="8">
        <f>COUNTIFS(H$8:H107,"&gt;"&amp;G108,F$8:F107,"&lt;&gt;1")</f>
        <v>2</v>
      </c>
      <c r="S108">
        <v>101</v>
      </c>
    </row>
    <row r="109" spans="1:19" x14ac:dyDescent="0.3">
      <c r="A109">
        <v>336</v>
      </c>
      <c r="B109">
        <v>0.60045167394024479</v>
      </c>
      <c r="C109">
        <v>0.456648457289346</v>
      </c>
      <c r="D109" s="4">
        <f>-LN(B109)/F$3</f>
        <v>0.21253046544574161</v>
      </c>
      <c r="E109" s="4">
        <f>1/F$4</f>
        <v>0.20833333333333334</v>
      </c>
      <c r="F109" s="8">
        <v>3</v>
      </c>
      <c r="G109" s="4">
        <v>30.756396356203602</v>
      </c>
      <c r="H109" s="4">
        <f>IF(G109&gt;MAX(I$8:I108),G109,MAX(I$8:I108))</f>
        <v>31.257915647318423</v>
      </c>
      <c r="I109" s="4">
        <f>+H109+E109</f>
        <v>31.466248980651756</v>
      </c>
      <c r="J109" s="4">
        <f>(H109-G109)*O109</f>
        <v>0.50151929111482119</v>
      </c>
      <c r="K109" s="4">
        <f>(I109-H109)*O109</f>
        <v>0.20833333333333215</v>
      </c>
      <c r="L109">
        <f>_xlfn.RANK.EQ(I109,I$8:I$507,1)</f>
        <v>102</v>
      </c>
      <c r="M109">
        <f>IF(L109=A109,0,1)</f>
        <v>1</v>
      </c>
      <c r="N109">
        <f>IF(G109&lt;B$2,1,0)</f>
        <v>1</v>
      </c>
      <c r="O109">
        <f>IF(I109&lt;B$2,1,0)</f>
        <v>1</v>
      </c>
      <c r="P109">
        <v>102</v>
      </c>
      <c r="Q109" s="8">
        <f>COUNTIF(I$8:I108,"&lt;"&amp;G109)</f>
        <v>98</v>
      </c>
      <c r="R109" s="8">
        <f>COUNTIFS(H$8:H108,"&gt;"&amp;G109,F$8:F108,"&lt;&gt;1")</f>
        <v>2</v>
      </c>
      <c r="S109">
        <v>102</v>
      </c>
    </row>
    <row r="110" spans="1:19" x14ac:dyDescent="0.3">
      <c r="A110">
        <v>337</v>
      </c>
      <c r="B110">
        <v>0.29718924527726065</v>
      </c>
      <c r="C110">
        <v>5.783257545701468E-2</v>
      </c>
      <c r="D110" s="4">
        <f>-LN(B110)/F$3</f>
        <v>0.5055775640053074</v>
      </c>
      <c r="E110" s="4">
        <f>1/F$4</f>
        <v>0.20833333333333334</v>
      </c>
      <c r="F110" s="8">
        <v>3</v>
      </c>
      <c r="G110" s="4">
        <v>31.261973920208909</v>
      </c>
      <c r="H110" s="4">
        <f>IF(G110&gt;MAX(I$8:I109),G110,MAX(I$8:I109))</f>
        <v>31.466248980651756</v>
      </c>
      <c r="I110" s="4">
        <f>+H110+E110</f>
        <v>31.674582313985088</v>
      </c>
      <c r="J110" s="4">
        <f>(H110-G110)*O110</f>
        <v>0.20427506044284627</v>
      </c>
      <c r="K110" s="4">
        <f>(I110-H110)*O110</f>
        <v>0.20833333333333215</v>
      </c>
      <c r="L110">
        <f>_xlfn.RANK.EQ(I110,I$8:I$507,1)</f>
        <v>103</v>
      </c>
      <c r="M110">
        <f>IF(L110=A110,0,1)</f>
        <v>1</v>
      </c>
      <c r="N110">
        <f>IF(G110&lt;B$2,1,0)</f>
        <v>1</v>
      </c>
      <c r="O110">
        <f>IF(I110&lt;B$2,1,0)</f>
        <v>1</v>
      </c>
      <c r="P110">
        <v>103</v>
      </c>
      <c r="Q110" s="8">
        <f>COUNTIF(I$8:I109,"&lt;"&amp;G110)</f>
        <v>101</v>
      </c>
      <c r="R110" s="8">
        <f>COUNTIFS(H$8:H109,"&gt;"&amp;G110,F$8:F109,"&lt;&gt;1")</f>
        <v>0</v>
      </c>
      <c r="S110">
        <v>103</v>
      </c>
    </row>
    <row r="111" spans="1:19" x14ac:dyDescent="0.3">
      <c r="A111">
        <v>338</v>
      </c>
      <c r="B111">
        <v>0.58027893917661066</v>
      </c>
      <c r="C111">
        <v>0.6598406933805353</v>
      </c>
      <c r="D111" s="4">
        <f>-LN(B111)/F$3</f>
        <v>0.22676931726517002</v>
      </c>
      <c r="E111" s="4">
        <f>1/F$4</f>
        <v>0.20833333333333334</v>
      </c>
      <c r="F111" s="8">
        <v>3</v>
      </c>
      <c r="G111" s="4">
        <v>31.488743237474079</v>
      </c>
      <c r="H111" s="4">
        <f>IF(G111&gt;MAX(I$8:I110),G111,MAX(I$8:I110))</f>
        <v>31.674582313985088</v>
      </c>
      <c r="I111" s="4">
        <f>+H111+E111</f>
        <v>31.88291564731842</v>
      </c>
      <c r="J111" s="4">
        <f>(H111-G111)*O111</f>
        <v>0.18583907651100873</v>
      </c>
      <c r="K111" s="4">
        <f>(I111-H111)*O111</f>
        <v>0.20833333333333215</v>
      </c>
      <c r="L111">
        <f>_xlfn.RANK.EQ(I111,I$8:I$507,1)</f>
        <v>104</v>
      </c>
      <c r="M111">
        <f>IF(L111=A111,0,1)</f>
        <v>1</v>
      </c>
      <c r="N111">
        <f>IF(G111&lt;B$2,1,0)</f>
        <v>1</v>
      </c>
      <c r="O111">
        <f>IF(I111&lt;B$2,1,0)</f>
        <v>1</v>
      </c>
      <c r="P111">
        <v>104</v>
      </c>
      <c r="Q111" s="8">
        <f>COUNTIF(I$8:I110,"&lt;"&amp;G111)</f>
        <v>102</v>
      </c>
      <c r="R111" s="8">
        <f>COUNTIFS(H$8:H110,"&gt;"&amp;G111,F$8:F110,"&lt;&gt;1")</f>
        <v>0</v>
      </c>
      <c r="S111">
        <v>104</v>
      </c>
    </row>
    <row r="112" spans="1:19" x14ac:dyDescent="0.3">
      <c r="A112">
        <v>339</v>
      </c>
      <c r="B112">
        <v>0.84105960264900659</v>
      </c>
      <c r="C112">
        <v>0.97054963835566266</v>
      </c>
      <c r="D112" s="4">
        <f>-LN(B112)/F$3</f>
        <v>7.2121979315138793E-2</v>
      </c>
      <c r="E112" s="4">
        <f>1/F$4</f>
        <v>0.20833333333333334</v>
      </c>
      <c r="F112" s="8">
        <v>3</v>
      </c>
      <c r="G112" s="4">
        <v>31.560865216789217</v>
      </c>
      <c r="H112" s="4">
        <f>IF(G112&gt;MAX(I$8:I111),G112,MAX(I$8:I111))</f>
        <v>31.88291564731842</v>
      </c>
      <c r="I112" s="4">
        <f>+H112+E112</f>
        <v>32.091248980651756</v>
      </c>
      <c r="J112" s="4">
        <f>(H112-G112)*O112</f>
        <v>0.32205043052920246</v>
      </c>
      <c r="K112" s="4">
        <f>(I112-H112)*O112</f>
        <v>0.2083333333333357</v>
      </c>
      <c r="L112">
        <f>_xlfn.RANK.EQ(I112,I$8:I$507,1)</f>
        <v>105</v>
      </c>
      <c r="M112">
        <f>IF(L112=A112,0,1)</f>
        <v>1</v>
      </c>
      <c r="N112">
        <f>IF(G112&lt;B$2,1,0)</f>
        <v>1</v>
      </c>
      <c r="O112">
        <f>IF(I112&lt;B$2,1,0)</f>
        <v>1</v>
      </c>
      <c r="P112">
        <v>105</v>
      </c>
      <c r="Q112" s="8">
        <f>COUNTIF(I$8:I111,"&lt;"&amp;G112)</f>
        <v>102</v>
      </c>
      <c r="R112" s="8">
        <f>COUNTIFS(H$8:H111,"&gt;"&amp;G112,F$8:F111,"&lt;&gt;1")</f>
        <v>1</v>
      </c>
      <c r="S112">
        <v>105</v>
      </c>
    </row>
    <row r="113" spans="1:19" x14ac:dyDescent="0.3">
      <c r="A113">
        <v>340</v>
      </c>
      <c r="B113">
        <v>0.53865169225135046</v>
      </c>
      <c r="C113">
        <v>0.1879329813531907</v>
      </c>
      <c r="D113" s="4">
        <f>-LN(B113)/F$3</f>
        <v>0.25778588666414215</v>
      </c>
      <c r="E113" s="4">
        <f>1/F$4</f>
        <v>0.20833333333333334</v>
      </c>
      <c r="F113" s="8">
        <v>3</v>
      </c>
      <c r="G113" s="4">
        <v>31.818651103453359</v>
      </c>
      <c r="H113" s="4">
        <f>IF(G113&gt;MAX(I$8:I112),G113,MAX(I$8:I112))</f>
        <v>32.091248980651756</v>
      </c>
      <c r="I113" s="4">
        <f>+H113+E113</f>
        <v>32.299582313985091</v>
      </c>
      <c r="J113" s="4">
        <f>(H113-G113)*O113</f>
        <v>0.27259787719839679</v>
      </c>
      <c r="K113" s="4">
        <f>(I113-H113)*O113</f>
        <v>0.2083333333333357</v>
      </c>
      <c r="L113">
        <f>_xlfn.RANK.EQ(I113,I$8:I$507,1)</f>
        <v>106</v>
      </c>
      <c r="M113">
        <f>IF(L113=A113,0,1)</f>
        <v>1</v>
      </c>
      <c r="N113">
        <f>IF(G113&lt;B$2,1,0)</f>
        <v>1</v>
      </c>
      <c r="O113">
        <f>IF(I113&lt;B$2,1,0)</f>
        <v>1</v>
      </c>
      <c r="P113">
        <v>106</v>
      </c>
      <c r="Q113" s="8">
        <f>COUNTIF(I$8:I112,"&lt;"&amp;G113)</f>
        <v>103</v>
      </c>
      <c r="R113" s="8">
        <f>COUNTIFS(H$8:H112,"&gt;"&amp;G113,F$8:F112,"&lt;&gt;1")</f>
        <v>1</v>
      </c>
      <c r="S113">
        <v>106</v>
      </c>
    </row>
    <row r="114" spans="1:19" x14ac:dyDescent="0.3">
      <c r="A114">
        <v>67</v>
      </c>
      <c r="B114">
        <v>8.7984862819299903E-2</v>
      </c>
      <c r="C114">
        <v>0.20624408703878902</v>
      </c>
      <c r="D114" s="4">
        <f>-LN(B114)/D$3</f>
        <v>3.3758201287735861</v>
      </c>
      <c r="E114" s="4">
        <f>1/F$4</f>
        <v>0.20833333333333334</v>
      </c>
      <c r="F114" s="8">
        <v>2</v>
      </c>
      <c r="G114" s="4">
        <v>32.169209202388892</v>
      </c>
      <c r="H114" s="4">
        <f>IF(G114&gt;MAX(I$8:I113),G114,MAX(I$8:I113))</f>
        <v>32.299582313985091</v>
      </c>
      <c r="I114" s="4">
        <f>+H114+E114</f>
        <v>32.507915647318427</v>
      </c>
      <c r="J114" s="4">
        <f>(H114-G114)*O114</f>
        <v>0.13037311159619946</v>
      </c>
      <c r="K114" s="4">
        <f>(I114-H114)*O114</f>
        <v>0.2083333333333357</v>
      </c>
      <c r="L114">
        <f>_xlfn.RANK.EQ(I114,I$8:I$507,1)</f>
        <v>107</v>
      </c>
      <c r="M114">
        <f>IF(L114=A114,0,1)</f>
        <v>1</v>
      </c>
      <c r="N114">
        <f>IF(G114&lt;B$2,1,0)</f>
        <v>1</v>
      </c>
      <c r="O114">
        <f>IF(I114&lt;B$2,1,0)</f>
        <v>1</v>
      </c>
      <c r="P114">
        <v>107</v>
      </c>
      <c r="Q114" s="8">
        <f>COUNTIF(I$8:I113,"&lt;"&amp;G114)</f>
        <v>105</v>
      </c>
      <c r="R114" s="8">
        <f>COUNTIFS(H$8:H113,"&gt;"&amp;G114,F$8:F113,"&lt;&gt;1")</f>
        <v>0</v>
      </c>
      <c r="S114">
        <v>107</v>
      </c>
    </row>
    <row r="115" spans="1:19" x14ac:dyDescent="0.3">
      <c r="A115">
        <v>341</v>
      </c>
      <c r="B115">
        <v>7.602160710470901E-2</v>
      </c>
      <c r="C115">
        <v>8.8747825556199839E-2</v>
      </c>
      <c r="D115" s="4">
        <f>-LN(B115)/F$3</f>
        <v>1.0736406979555015</v>
      </c>
      <c r="E115" s="4">
        <f>1/F$4</f>
        <v>0.20833333333333334</v>
      </c>
      <c r="F115" s="8">
        <v>3</v>
      </c>
      <c r="G115" s="4">
        <v>32.892291801408859</v>
      </c>
      <c r="H115" s="4">
        <f>IF(G115&gt;MAX(I$8:I114),G115,MAX(I$8:I114))</f>
        <v>32.892291801408859</v>
      </c>
      <c r="I115" s="4">
        <f>+H115+E115</f>
        <v>33.100625134742195</v>
      </c>
      <c r="J115" s="4">
        <f>(H115-G115)*O115</f>
        <v>0</v>
      </c>
      <c r="K115" s="4">
        <f>(I115-H115)*O115</f>
        <v>0.2083333333333357</v>
      </c>
      <c r="L115">
        <f>_xlfn.RANK.EQ(I115,I$8:I$507,1)</f>
        <v>108</v>
      </c>
      <c r="M115">
        <f>IF(L115=A115,0,1)</f>
        <v>1</v>
      </c>
      <c r="N115">
        <f>IF(G115&lt;B$2,1,0)</f>
        <v>1</v>
      </c>
      <c r="O115">
        <f>IF(I115&lt;B$2,1,0)</f>
        <v>1</v>
      </c>
      <c r="P115">
        <v>108</v>
      </c>
      <c r="Q115" s="8">
        <f>COUNTIF(I$8:I114,"&lt;"&amp;G115)</f>
        <v>107</v>
      </c>
      <c r="R115" s="8">
        <f>COUNTIFS(H$8:H114,"&gt;"&amp;G115,F$8:F114,"&lt;&gt;1")</f>
        <v>0</v>
      </c>
      <c r="S115">
        <v>108</v>
      </c>
    </row>
    <row r="116" spans="1:19" x14ac:dyDescent="0.3">
      <c r="A116">
        <v>342</v>
      </c>
      <c r="B116">
        <v>0.86404004028443249</v>
      </c>
      <c r="C116">
        <v>0.2228156376842555</v>
      </c>
      <c r="D116" s="4">
        <f>-LN(B116)/F$3</f>
        <v>6.0890070137535258E-2</v>
      </c>
      <c r="E116" s="4">
        <f>1/F$4</f>
        <v>0.20833333333333334</v>
      </c>
      <c r="F116" s="8">
        <v>3</v>
      </c>
      <c r="G116" s="4">
        <v>32.953181871546391</v>
      </c>
      <c r="H116" s="4">
        <f>IF(G116&gt;MAX(I$8:I115),G116,MAX(I$8:I115))</f>
        <v>33.100625134742195</v>
      </c>
      <c r="I116" s="4">
        <f>+H116+E116</f>
        <v>33.308958468075531</v>
      </c>
      <c r="J116" s="4">
        <f>(H116-G116)*O116</f>
        <v>0.14744326319580381</v>
      </c>
      <c r="K116" s="4">
        <f>(I116-H116)*O116</f>
        <v>0.2083333333333357</v>
      </c>
      <c r="L116">
        <f>_xlfn.RANK.EQ(I116,I$8:I$507,1)</f>
        <v>109</v>
      </c>
      <c r="M116">
        <f>IF(L116=A116,0,1)</f>
        <v>1</v>
      </c>
      <c r="N116">
        <f>IF(G116&lt;B$2,1,0)</f>
        <v>1</v>
      </c>
      <c r="O116">
        <f>IF(I116&lt;B$2,1,0)</f>
        <v>1</v>
      </c>
      <c r="P116">
        <v>109</v>
      </c>
      <c r="Q116" s="8">
        <f>COUNTIF(I$8:I115,"&lt;"&amp;G116)</f>
        <v>107</v>
      </c>
      <c r="R116" s="8">
        <f>COUNTIFS(H$8:H115,"&gt;"&amp;G116,F$8:F115,"&lt;&gt;1")</f>
        <v>0</v>
      </c>
      <c r="S116">
        <v>109</v>
      </c>
    </row>
    <row r="117" spans="1:19" x14ac:dyDescent="0.3">
      <c r="A117">
        <v>343</v>
      </c>
      <c r="B117">
        <v>0.92791528061769468</v>
      </c>
      <c r="C117">
        <v>0.32410657063509019</v>
      </c>
      <c r="D117" s="4">
        <f>-LN(B117)/F$3</f>
        <v>3.1172851167155718E-2</v>
      </c>
      <c r="E117" s="4">
        <f>1/F$4</f>
        <v>0.20833333333333334</v>
      </c>
      <c r="F117" s="8">
        <v>3</v>
      </c>
      <c r="G117" s="4">
        <v>32.984354722713547</v>
      </c>
      <c r="H117" s="4">
        <f>IF(G117&gt;MAX(I$8:I116),G117,MAX(I$8:I116))</f>
        <v>33.308958468075531</v>
      </c>
      <c r="I117" s="4">
        <f>+H117+E117</f>
        <v>33.517291801408867</v>
      </c>
      <c r="J117" s="4">
        <f>(H117-G117)*O117</f>
        <v>0.32460374536198344</v>
      </c>
      <c r="K117" s="4">
        <f>(I117-H117)*O117</f>
        <v>0.2083333333333357</v>
      </c>
      <c r="L117">
        <f>_xlfn.RANK.EQ(I117,I$8:I$507,1)</f>
        <v>110</v>
      </c>
      <c r="M117">
        <f>IF(L117=A117,0,1)</f>
        <v>1</v>
      </c>
      <c r="N117">
        <f>IF(G117&lt;B$2,1,0)</f>
        <v>1</v>
      </c>
      <c r="O117">
        <f>IF(I117&lt;B$2,1,0)</f>
        <v>1</v>
      </c>
      <c r="P117">
        <v>110</v>
      </c>
      <c r="Q117" s="8">
        <f>COUNTIF(I$8:I116,"&lt;"&amp;G117)</f>
        <v>107</v>
      </c>
      <c r="R117" s="8">
        <f>COUNTIFS(H$8:H116,"&gt;"&amp;G117,F$8:F116,"&lt;&gt;1")</f>
        <v>1</v>
      </c>
      <c r="S117">
        <v>110</v>
      </c>
    </row>
    <row r="118" spans="1:19" x14ac:dyDescent="0.3">
      <c r="A118">
        <v>344</v>
      </c>
      <c r="B118">
        <v>6.747642445142979E-2</v>
      </c>
      <c r="C118">
        <v>0.97030549027985469</v>
      </c>
      <c r="D118" s="4">
        <f>-LN(B118)/F$3</f>
        <v>1.1233237539574741</v>
      </c>
      <c r="E118" s="4">
        <f>1/F$4</f>
        <v>0.20833333333333334</v>
      </c>
      <c r="F118" s="8">
        <v>3</v>
      </c>
      <c r="G118" s="4">
        <v>34.107678476671019</v>
      </c>
      <c r="H118" s="4">
        <f>IF(G118&gt;MAX(I$8:I117),G118,MAX(I$8:I117))</f>
        <v>34.107678476671019</v>
      </c>
      <c r="I118" s="4">
        <f>+H118+E118</f>
        <v>34.316011810004355</v>
      </c>
      <c r="J118" s="4">
        <f>(H118-G118)*O118</f>
        <v>0</v>
      </c>
      <c r="K118" s="4">
        <f>(I118-H118)*O118</f>
        <v>0.2083333333333357</v>
      </c>
      <c r="L118">
        <f>_xlfn.RANK.EQ(I118,I$8:I$507,1)</f>
        <v>111</v>
      </c>
      <c r="M118">
        <f>IF(L118=A118,0,1)</f>
        <v>1</v>
      </c>
      <c r="N118">
        <f>IF(G118&lt;B$2,1,0)</f>
        <v>1</v>
      </c>
      <c r="O118">
        <f>IF(I118&lt;B$2,1,0)</f>
        <v>1</v>
      </c>
      <c r="P118">
        <v>111</v>
      </c>
      <c r="Q118" s="8">
        <f>COUNTIF(I$8:I117,"&lt;"&amp;G118)</f>
        <v>110</v>
      </c>
      <c r="R118" s="8">
        <f>COUNTIFS(H$8:H117,"&gt;"&amp;G118,F$8:F117,"&lt;&gt;1")</f>
        <v>0</v>
      </c>
      <c r="S118">
        <v>111</v>
      </c>
    </row>
    <row r="119" spans="1:19" x14ac:dyDescent="0.3">
      <c r="A119">
        <v>68</v>
      </c>
      <c r="B119">
        <v>0.22974333933530686</v>
      </c>
      <c r="C119">
        <v>0.81225012970366528</v>
      </c>
      <c r="D119" s="4">
        <f>-LN(B119)/D$3</f>
        <v>2.042767373736345</v>
      </c>
      <c r="E119" s="4">
        <f>1/F$4</f>
        <v>0.20833333333333334</v>
      </c>
      <c r="F119" s="8">
        <v>2</v>
      </c>
      <c r="G119" s="4">
        <v>34.211976576125238</v>
      </c>
      <c r="H119" s="4">
        <f>IF(G119&gt;MAX(I$8:I118),G119,MAX(I$8:I118))</f>
        <v>34.316011810004355</v>
      </c>
      <c r="I119" s="4">
        <f>+H119+E119</f>
        <v>34.52434514333769</v>
      </c>
      <c r="J119" s="4">
        <f>(H119-G119)*O119</f>
        <v>0.10403523387911662</v>
      </c>
      <c r="K119" s="4">
        <f>(I119-H119)*O119</f>
        <v>0.2083333333333357</v>
      </c>
      <c r="L119">
        <f>_xlfn.RANK.EQ(I119,I$8:I$507,1)</f>
        <v>112</v>
      </c>
      <c r="M119">
        <f>IF(L119=A119,0,1)</f>
        <v>1</v>
      </c>
      <c r="N119">
        <f>IF(G119&lt;B$2,1,0)</f>
        <v>1</v>
      </c>
      <c r="O119">
        <f>IF(I119&lt;B$2,1,0)</f>
        <v>1</v>
      </c>
      <c r="P119">
        <v>112</v>
      </c>
      <c r="Q119" s="8">
        <f>COUNTIF(I$8:I118,"&lt;"&amp;G119)</f>
        <v>110</v>
      </c>
      <c r="R119" s="8">
        <f>COUNTIFS(H$8:H118,"&gt;"&amp;G119,F$8:F118,"&lt;&gt;1")</f>
        <v>0</v>
      </c>
      <c r="S119">
        <v>112</v>
      </c>
    </row>
    <row r="120" spans="1:19" x14ac:dyDescent="0.3">
      <c r="A120">
        <v>345</v>
      </c>
      <c r="B120">
        <v>0.31086153752250739</v>
      </c>
      <c r="C120">
        <v>0.30033265175328838</v>
      </c>
      <c r="D120" s="4">
        <f>-LN(B120)/F$3</f>
        <v>0.48683653454618087</v>
      </c>
      <c r="E120" s="4">
        <f>1/F$4</f>
        <v>0.20833333333333334</v>
      </c>
      <c r="F120" s="8">
        <v>3</v>
      </c>
      <c r="G120" s="4">
        <v>34.594515011217197</v>
      </c>
      <c r="H120" s="4">
        <f>IF(G120&gt;MAX(I$8:I119),G120,MAX(I$8:I119))</f>
        <v>34.594515011217197</v>
      </c>
      <c r="I120" s="4">
        <f>+H120+E120</f>
        <v>34.802848344550533</v>
      </c>
      <c r="J120" s="4">
        <f>(H120-G120)*O120</f>
        <v>0</v>
      </c>
      <c r="K120" s="4">
        <f>(I120-H120)*O120</f>
        <v>0.2083333333333357</v>
      </c>
      <c r="L120">
        <f>_xlfn.RANK.EQ(I120,I$8:I$507,1)</f>
        <v>113</v>
      </c>
      <c r="M120">
        <f>IF(L120=A120,0,1)</f>
        <v>1</v>
      </c>
      <c r="N120">
        <f>IF(G120&lt;B$2,1,0)</f>
        <v>1</v>
      </c>
      <c r="O120">
        <f>IF(I120&lt;B$2,1,0)</f>
        <v>1</v>
      </c>
      <c r="P120">
        <v>113</v>
      </c>
      <c r="Q120" s="8">
        <f>COUNTIF(I$8:I119,"&lt;"&amp;G120)</f>
        <v>112</v>
      </c>
      <c r="R120" s="8">
        <f>COUNTIFS(H$8:H119,"&gt;"&amp;G120,F$8:F119,"&lt;&gt;1")</f>
        <v>0</v>
      </c>
      <c r="S120">
        <v>113</v>
      </c>
    </row>
    <row r="121" spans="1:19" x14ac:dyDescent="0.3">
      <c r="A121">
        <v>346</v>
      </c>
      <c r="B121">
        <v>0.12683492538224433</v>
      </c>
      <c r="C121">
        <v>0.64836573381756035</v>
      </c>
      <c r="D121" s="4">
        <f>-LN(B121)/F$3</f>
        <v>0.86036201589011085</v>
      </c>
      <c r="E121" s="4">
        <f>1/F$4</f>
        <v>0.20833333333333334</v>
      </c>
      <c r="F121" s="8">
        <v>3</v>
      </c>
      <c r="G121" s="4">
        <v>35.454877027107308</v>
      </c>
      <c r="H121" s="4">
        <f>IF(G121&gt;MAX(I$8:I120),G121,MAX(I$8:I120))</f>
        <v>35.454877027107308</v>
      </c>
      <c r="I121" s="4">
        <f>+H121+E121</f>
        <v>35.663210360440644</v>
      </c>
      <c r="J121" s="4">
        <f>(H121-G121)*O121</f>
        <v>0</v>
      </c>
      <c r="K121" s="4">
        <f>(I121-H121)*O121</f>
        <v>0.2083333333333357</v>
      </c>
      <c r="L121">
        <f>_xlfn.RANK.EQ(I121,I$8:I$507,1)</f>
        <v>114</v>
      </c>
      <c r="M121">
        <f>IF(L121=A121,0,1)</f>
        <v>1</v>
      </c>
      <c r="N121">
        <f>IF(G121&lt;B$2,1,0)</f>
        <v>1</v>
      </c>
      <c r="O121">
        <f>IF(I121&lt;B$2,1,0)</f>
        <v>1</v>
      </c>
      <c r="P121">
        <v>114</v>
      </c>
      <c r="Q121" s="8">
        <f>COUNTIF(I$8:I120,"&lt;"&amp;G121)</f>
        <v>113</v>
      </c>
      <c r="R121" s="8">
        <f>COUNTIFS(H$8:H120,"&gt;"&amp;G121,F$8:F120,"&lt;&gt;1")</f>
        <v>0</v>
      </c>
      <c r="S121">
        <v>114</v>
      </c>
    </row>
    <row r="122" spans="1:19" x14ac:dyDescent="0.3">
      <c r="A122">
        <v>347</v>
      </c>
      <c r="B122">
        <v>0.94253364665669725</v>
      </c>
      <c r="C122">
        <v>0.65758232367931146</v>
      </c>
      <c r="D122" s="4">
        <f>-LN(B122)/F$3</f>
        <v>2.4659858719448965E-2</v>
      </c>
      <c r="E122" s="4">
        <f>1/F$4</f>
        <v>0.20833333333333334</v>
      </c>
      <c r="F122" s="8">
        <v>3</v>
      </c>
      <c r="G122" s="4">
        <v>35.479536885826754</v>
      </c>
      <c r="H122" s="4">
        <f>IF(G122&gt;MAX(I$8:I121),G122,MAX(I$8:I121))</f>
        <v>35.663210360440644</v>
      </c>
      <c r="I122" s="4">
        <f>+H122+E122</f>
        <v>35.87154369377398</v>
      </c>
      <c r="J122" s="4">
        <f>(H122-G122)*O122</f>
        <v>0.18367347461389016</v>
      </c>
      <c r="K122" s="4">
        <f>(I122-H122)*O122</f>
        <v>0.2083333333333357</v>
      </c>
      <c r="L122">
        <f>_xlfn.RANK.EQ(I122,I$8:I$507,1)</f>
        <v>115</v>
      </c>
      <c r="M122">
        <f>IF(L122=A122,0,1)</f>
        <v>1</v>
      </c>
      <c r="N122">
        <f>IF(G122&lt;B$2,1,0)</f>
        <v>1</v>
      </c>
      <c r="O122">
        <f>IF(I122&lt;B$2,1,0)</f>
        <v>1</v>
      </c>
      <c r="P122">
        <v>115</v>
      </c>
      <c r="Q122" s="8">
        <f>COUNTIF(I$8:I121,"&lt;"&amp;G122)</f>
        <v>113</v>
      </c>
      <c r="R122" s="8">
        <f>COUNTIFS(H$8:H121,"&gt;"&amp;G122,F$8:F121,"&lt;&gt;1")</f>
        <v>0</v>
      </c>
      <c r="S122">
        <v>115</v>
      </c>
    </row>
    <row r="123" spans="1:19" x14ac:dyDescent="0.3">
      <c r="A123">
        <v>7</v>
      </c>
      <c r="B123">
        <v>0.12781151768547624</v>
      </c>
      <c r="C123">
        <v>0.6003295999023408</v>
      </c>
      <c r="D123" s="4">
        <f>-LN(B123)/B$3</f>
        <v>8.5716609098539838</v>
      </c>
      <c r="E123" s="4">
        <f>1/F$4</f>
        <v>0.20833333333333334</v>
      </c>
      <c r="F123" s="8">
        <v>1</v>
      </c>
      <c r="G123" s="4">
        <v>35.783705733497605</v>
      </c>
      <c r="H123" s="4">
        <f>IF(G123&gt;MAX(I$8:I122),G123,MAX(I$8:I122))</f>
        <v>35.87154369377398</v>
      </c>
      <c r="I123" s="4">
        <f>+H123+E123</f>
        <v>36.079877027107315</v>
      </c>
      <c r="J123" s="4">
        <f>(H123-G123)*O123</f>
        <v>8.7837960276374361E-2</v>
      </c>
      <c r="K123" s="4">
        <f>(I123-H123)*O123</f>
        <v>0.2083333333333357</v>
      </c>
      <c r="L123">
        <f>_xlfn.RANK.EQ(I123,I$8:I$507,1)</f>
        <v>116</v>
      </c>
      <c r="M123">
        <f>IF(L123=A123,0,1)</f>
        <v>1</v>
      </c>
      <c r="N123">
        <f>IF(G123&lt;B$2,1,0)</f>
        <v>1</v>
      </c>
      <c r="O123">
        <f>IF(I123&lt;B$2,1,0)</f>
        <v>1</v>
      </c>
      <c r="P123">
        <v>116</v>
      </c>
      <c r="Q123" s="8">
        <f>COUNTIF(I$8:I122,"&lt;"&amp;G123)</f>
        <v>114</v>
      </c>
      <c r="R123" s="8">
        <f>COUNTIFS(H$8:H122,"&gt;"&amp;G123,F$8:F122,"&lt;&gt;1")</f>
        <v>0</v>
      </c>
      <c r="S123">
        <v>116</v>
      </c>
    </row>
    <row r="124" spans="1:19" x14ac:dyDescent="0.3">
      <c r="A124">
        <v>69</v>
      </c>
      <c r="B124">
        <v>0.38654744102298044</v>
      </c>
      <c r="C124">
        <v>0.55720694601275678</v>
      </c>
      <c r="D124" s="4">
        <f>-LN(B124)/D$3</f>
        <v>1.3201398239986226</v>
      </c>
      <c r="E124" s="4">
        <f>1/F$4</f>
        <v>0.20833333333333334</v>
      </c>
      <c r="F124" s="8">
        <v>2</v>
      </c>
      <c r="G124" s="4">
        <v>35.532116400123861</v>
      </c>
      <c r="H124" s="4">
        <f>IF(G124&gt;MAX(I$8:I123),G124,MAX(I$8:I123))</f>
        <v>36.079877027107315</v>
      </c>
      <c r="I124" s="4">
        <f>+H124+E124</f>
        <v>36.288210360440651</v>
      </c>
      <c r="J124" s="4">
        <f>(H124-G124)*O124</f>
        <v>0.54776062698345385</v>
      </c>
      <c r="K124" s="4">
        <f>(I124-H124)*O124</f>
        <v>0.2083333333333357</v>
      </c>
      <c r="L124">
        <f>_xlfn.RANK.EQ(I124,I$8:I$507,1)</f>
        <v>117</v>
      </c>
      <c r="M124">
        <f>IF(L124=A124,0,1)</f>
        <v>1</v>
      </c>
      <c r="N124">
        <f>IF(G124&lt;B$2,1,0)</f>
        <v>1</v>
      </c>
      <c r="O124">
        <f>IF(I124&lt;B$2,1,0)</f>
        <v>1</v>
      </c>
      <c r="P124">
        <v>117</v>
      </c>
      <c r="Q124" s="8">
        <f>COUNTIF(I$8:I123,"&lt;"&amp;G124)</f>
        <v>113</v>
      </c>
      <c r="R124" s="8">
        <f>COUNTIFS(H$8:H123,"&gt;"&amp;G124,F$8:F123,"&lt;&gt;1")</f>
        <v>1</v>
      </c>
      <c r="S124">
        <v>116</v>
      </c>
    </row>
    <row r="125" spans="1:19" x14ac:dyDescent="0.3">
      <c r="A125">
        <v>70</v>
      </c>
      <c r="B125">
        <v>0.74175237281411177</v>
      </c>
      <c r="C125">
        <v>0.78539384136478774</v>
      </c>
      <c r="D125" s="4">
        <f>-LN(B125)/D$3</f>
        <v>0.41491641788309447</v>
      </c>
      <c r="E125" s="4">
        <f>1/F$4</f>
        <v>0.20833333333333334</v>
      </c>
      <c r="F125" s="8">
        <v>2</v>
      </c>
      <c r="G125" s="4">
        <v>35.947032818006953</v>
      </c>
      <c r="H125" s="4">
        <f>IF(G125&gt;MAX(I$8:I124),G125,MAX(I$8:I124))</f>
        <v>36.288210360440651</v>
      </c>
      <c r="I125" s="4">
        <f>+H125+E125</f>
        <v>36.496543693773987</v>
      </c>
      <c r="J125" s="4">
        <f>(H125-G125)*O125</f>
        <v>0.34117754243369802</v>
      </c>
      <c r="K125" s="4">
        <f>(I125-H125)*O125</f>
        <v>0.2083333333333357</v>
      </c>
      <c r="L125">
        <f>_xlfn.RANK.EQ(I125,I$8:I$507,1)</f>
        <v>118</v>
      </c>
      <c r="M125">
        <f>IF(L125=A125,0,1)</f>
        <v>1</v>
      </c>
      <c r="N125">
        <f>IF(G125&lt;B$2,1,0)</f>
        <v>1</v>
      </c>
      <c r="O125">
        <f>IF(I125&lt;B$2,1,0)</f>
        <v>1</v>
      </c>
      <c r="P125">
        <v>121</v>
      </c>
      <c r="Q125" s="8">
        <f>COUNTIF(I$8:I124,"&lt;"&amp;G125)</f>
        <v>115</v>
      </c>
      <c r="R125" s="8">
        <f>COUNTIFS(H$8:H124,"&gt;"&amp;G125,F$8:F124,"&lt;&gt;1")</f>
        <v>1</v>
      </c>
      <c r="S125">
        <v>118</v>
      </c>
    </row>
    <row r="126" spans="1:19" x14ac:dyDescent="0.3">
      <c r="A126">
        <v>71</v>
      </c>
      <c r="B126">
        <v>0.98397778252510149</v>
      </c>
      <c r="C126">
        <v>0.75609607226783049</v>
      </c>
      <c r="D126" s="4">
        <f>-LN(B126)/D$3</f>
        <v>2.2433279054777856E-2</v>
      </c>
      <c r="E126" s="4">
        <f>1/F$4</f>
        <v>0.20833333333333334</v>
      </c>
      <c r="F126" s="8">
        <v>2</v>
      </c>
      <c r="G126" s="4">
        <v>35.969466097061733</v>
      </c>
      <c r="H126" s="4">
        <f>IF(G126&gt;MAX(I$8:I125),G126,MAX(I$8:I125))</f>
        <v>36.496543693773987</v>
      </c>
      <c r="I126" s="4">
        <f>+H126+E126</f>
        <v>36.704877027107322</v>
      </c>
      <c r="J126" s="4">
        <f>(H126-G126)*O126</f>
        <v>0.52707759671225318</v>
      </c>
      <c r="K126" s="4">
        <f>(I126-H126)*O126</f>
        <v>0.2083333333333357</v>
      </c>
      <c r="L126">
        <f>_xlfn.RANK.EQ(I126,I$8:I$507,1)</f>
        <v>119</v>
      </c>
      <c r="M126">
        <f>IF(L126=A126,0,1)</f>
        <v>1</v>
      </c>
      <c r="N126">
        <f>IF(G126&lt;B$2,1,0)</f>
        <v>1</v>
      </c>
      <c r="O126">
        <f>IF(I126&lt;B$2,1,0)</f>
        <v>1</v>
      </c>
      <c r="P126">
        <v>122</v>
      </c>
      <c r="Q126" s="8">
        <f>COUNTIF(I$8:I125,"&lt;"&amp;G126)</f>
        <v>115</v>
      </c>
      <c r="R126" s="8">
        <f>COUNTIFS(H$8:H125,"&gt;"&amp;G126,F$8:F125,"&lt;&gt;1")</f>
        <v>2</v>
      </c>
      <c r="S126">
        <v>118</v>
      </c>
    </row>
    <row r="127" spans="1:19" x14ac:dyDescent="0.3">
      <c r="A127">
        <v>348</v>
      </c>
      <c r="B127">
        <v>0.4991607409894101</v>
      </c>
      <c r="C127">
        <v>0.76659443952757345</v>
      </c>
      <c r="D127" s="4">
        <f>-LN(B127)/F$3</f>
        <v>0.28951129536285453</v>
      </c>
      <c r="E127" s="4">
        <f>1/F$4</f>
        <v>0.20833333333333334</v>
      </c>
      <c r="F127" s="8">
        <v>3</v>
      </c>
      <c r="G127" s="4">
        <v>35.769048181189611</v>
      </c>
      <c r="H127" s="4">
        <f>IF(G127&gt;MAX(I$8:I126),G127,MAX(I$8:I126))</f>
        <v>36.704877027107322</v>
      </c>
      <c r="I127" s="4">
        <f>+H127+E127</f>
        <v>36.913210360440658</v>
      </c>
      <c r="J127" s="4">
        <f>(H127-G127)*O127</f>
        <v>0.93582884591771176</v>
      </c>
      <c r="K127" s="4">
        <f>(I127-H127)*O127</f>
        <v>0.2083333333333357</v>
      </c>
      <c r="L127">
        <f>_xlfn.RANK.EQ(I127,I$8:I$507,1)</f>
        <v>120</v>
      </c>
      <c r="M127">
        <f>IF(L127=A127,0,1)</f>
        <v>1</v>
      </c>
      <c r="N127">
        <f>IF(G127&lt;B$2,1,0)</f>
        <v>1</v>
      </c>
      <c r="O127">
        <f>IF(I127&lt;B$2,1,0)</f>
        <v>1</v>
      </c>
      <c r="P127">
        <v>118</v>
      </c>
      <c r="Q127" s="8">
        <f>COUNTIF(I$8:I126,"&lt;"&amp;G127)</f>
        <v>114</v>
      </c>
      <c r="R127" s="8">
        <f>COUNTIFS(H$8:H126,"&gt;"&amp;G127,F$8:F126,"&lt;&gt;1")</f>
        <v>3</v>
      </c>
      <c r="S127">
        <v>118</v>
      </c>
    </row>
    <row r="128" spans="1:19" x14ac:dyDescent="0.3">
      <c r="A128">
        <v>349</v>
      </c>
      <c r="B128">
        <v>0.93499557481612594</v>
      </c>
      <c r="C128">
        <v>0.64043092135380109</v>
      </c>
      <c r="D128" s="4">
        <f>-LN(B128)/F$3</f>
        <v>2.8005617717344781E-2</v>
      </c>
      <c r="E128" s="4">
        <f>1/F$4</f>
        <v>0.20833333333333334</v>
      </c>
      <c r="F128" s="8">
        <v>3</v>
      </c>
      <c r="G128" s="4">
        <v>35.797053798906958</v>
      </c>
      <c r="H128" s="4">
        <f>IF(G128&gt;MAX(I$8:I127),G128,MAX(I$8:I127))</f>
        <v>36.913210360440658</v>
      </c>
      <c r="I128" s="4">
        <f>+H128+E128</f>
        <v>37.121543693773994</v>
      </c>
      <c r="J128" s="4">
        <f>(H128-G128)*O128</f>
        <v>1.1161565615336997</v>
      </c>
      <c r="K128" s="4">
        <f>(I128-H128)*O128</f>
        <v>0.2083333333333357</v>
      </c>
      <c r="L128">
        <f>_xlfn.RANK.EQ(I128,I$8:I$507,1)</f>
        <v>121</v>
      </c>
      <c r="M128">
        <f>IF(L128=A128,0,1)</f>
        <v>1</v>
      </c>
      <c r="N128">
        <f>IF(G128&lt;B$2,1,0)</f>
        <v>1</v>
      </c>
      <c r="O128">
        <f>IF(I128&lt;B$2,1,0)</f>
        <v>1</v>
      </c>
      <c r="P128">
        <v>119</v>
      </c>
      <c r="Q128" s="8">
        <f>COUNTIF(I$8:I127,"&lt;"&amp;G128)</f>
        <v>114</v>
      </c>
      <c r="R128" s="8">
        <f>COUNTIFS(H$8:H127,"&gt;"&amp;G128,F$8:F127,"&lt;&gt;1")</f>
        <v>4</v>
      </c>
      <c r="S128">
        <v>119</v>
      </c>
    </row>
    <row r="129" spans="1:19" x14ac:dyDescent="0.3">
      <c r="A129">
        <v>8</v>
      </c>
      <c r="B129">
        <v>0.81423383281960504</v>
      </c>
      <c r="C129">
        <v>0.22092349009674367</v>
      </c>
      <c r="D129" s="4">
        <f>-LN(B129)/B$3</f>
        <v>0.85628204302426636</v>
      </c>
      <c r="E129" s="4">
        <f>1/F$4</f>
        <v>0.20833333333333334</v>
      </c>
      <c r="F129" s="8">
        <v>1</v>
      </c>
      <c r="G129" s="4">
        <v>36.63998777652187</v>
      </c>
      <c r="H129" s="4">
        <f>IF(G129&gt;MAX(I$8:I128),G129,MAX(I$8:I128))</f>
        <v>37.121543693773994</v>
      </c>
      <c r="I129" s="4">
        <f>+H129+E129</f>
        <v>37.329877027107329</v>
      </c>
      <c r="J129" s="4">
        <f>(H129-G129)*O129</f>
        <v>0.48155591725212332</v>
      </c>
      <c r="K129" s="4">
        <f>(I129-H129)*O129</f>
        <v>0.2083333333333357</v>
      </c>
      <c r="L129">
        <f>_xlfn.RANK.EQ(I129,I$8:I$507,1)</f>
        <v>122</v>
      </c>
      <c r="M129">
        <f>IF(L129=A129,0,1)</f>
        <v>1</v>
      </c>
      <c r="N129">
        <f>IF(G129&lt;B$2,1,0)</f>
        <v>1</v>
      </c>
      <c r="O129">
        <f>IF(I129&lt;B$2,1,0)</f>
        <v>1</v>
      </c>
      <c r="P129">
        <v>120</v>
      </c>
      <c r="Q129" s="8">
        <f>COUNTIF(I$8:I128,"&lt;"&amp;G129)</f>
        <v>118</v>
      </c>
      <c r="R129" s="8">
        <f>COUNTIFS(H$8:H128,"&gt;"&amp;G129,F$8:F128,"&lt;&gt;1")</f>
        <v>2</v>
      </c>
      <c r="S129">
        <v>120</v>
      </c>
    </row>
    <row r="130" spans="1:19" x14ac:dyDescent="0.3">
      <c r="A130">
        <v>72</v>
      </c>
      <c r="B130">
        <v>0.48005615405743585</v>
      </c>
      <c r="C130">
        <v>0.24497207556382947</v>
      </c>
      <c r="D130" s="4">
        <f>-LN(B130)/D$3</f>
        <v>1.0192391587542506</v>
      </c>
      <c r="E130" s="4">
        <f>1/F$4</f>
        <v>0.20833333333333334</v>
      </c>
      <c r="F130" s="8">
        <v>2</v>
      </c>
      <c r="G130" s="4">
        <v>36.988705255815987</v>
      </c>
      <c r="H130" s="4">
        <f>IF(G130&gt;MAX(I$8:I129),G130,MAX(I$8:I129))</f>
        <v>37.329877027107329</v>
      </c>
      <c r="I130" s="4">
        <f>+H130+E130</f>
        <v>37.538210360440665</v>
      </c>
      <c r="J130" s="4">
        <f>(H130-G130)*O130</f>
        <v>0.34117177129134291</v>
      </c>
      <c r="K130" s="4">
        <f>(I130-H130)*O130</f>
        <v>0.2083333333333357</v>
      </c>
      <c r="L130">
        <f>_xlfn.RANK.EQ(I130,I$8:I$507,1)</f>
        <v>123</v>
      </c>
      <c r="M130">
        <f>IF(L130=A130,0,1)</f>
        <v>1</v>
      </c>
      <c r="N130">
        <f>IF(G130&lt;B$2,1,0)</f>
        <v>1</v>
      </c>
      <c r="O130">
        <f>IF(I130&lt;B$2,1,0)</f>
        <v>1</v>
      </c>
      <c r="P130">
        <v>126</v>
      </c>
      <c r="Q130" s="8">
        <f>COUNTIF(I$8:I129,"&lt;"&amp;G130)</f>
        <v>120</v>
      </c>
      <c r="R130" s="8">
        <f>COUNTIFS(H$8:H129,"&gt;"&amp;G130,F$8:F129,"&lt;&gt;1")</f>
        <v>0</v>
      </c>
      <c r="S130">
        <v>123</v>
      </c>
    </row>
    <row r="131" spans="1:19" x14ac:dyDescent="0.3">
      <c r="A131">
        <v>350</v>
      </c>
      <c r="B131">
        <v>0.4600665303506577</v>
      </c>
      <c r="C131">
        <v>8.3773308511612299E-2</v>
      </c>
      <c r="D131" s="4">
        <f>-LN(B131)/F$3</f>
        <v>0.32349340364999901</v>
      </c>
      <c r="E131" s="4">
        <f>1/F$4</f>
        <v>0.20833333333333334</v>
      </c>
      <c r="F131" s="8">
        <v>3</v>
      </c>
      <c r="G131" s="4">
        <v>36.120547202556956</v>
      </c>
      <c r="H131" s="4">
        <f>IF(G131&gt;MAX(I$8:I130),G131,MAX(I$8:I130))</f>
        <v>37.538210360440665</v>
      </c>
      <c r="I131" s="4">
        <f>+H131+E131</f>
        <v>37.746543693774001</v>
      </c>
      <c r="J131" s="4">
        <f>(H131-G131)*O131</f>
        <v>1.4176631578837089</v>
      </c>
      <c r="K131" s="4">
        <f>(I131-H131)*O131</f>
        <v>0.2083333333333357</v>
      </c>
      <c r="L131">
        <f>_xlfn.RANK.EQ(I131,I$8:I$507,1)</f>
        <v>124</v>
      </c>
      <c r="M131">
        <f>IF(L131=A131,0,1)</f>
        <v>1</v>
      </c>
      <c r="N131">
        <f>IF(G131&lt;B$2,1,0)</f>
        <v>1</v>
      </c>
      <c r="O131">
        <f>IF(I131&lt;B$2,1,0)</f>
        <v>1</v>
      </c>
      <c r="P131">
        <v>123</v>
      </c>
      <c r="Q131" s="8">
        <f>COUNTIF(I$8:I130,"&lt;"&amp;G131)</f>
        <v>116</v>
      </c>
      <c r="R131" s="8">
        <f>COUNTIFS(H$8:H130,"&gt;"&amp;G131,F$8:F130,"&lt;&gt;1")</f>
        <v>5</v>
      </c>
      <c r="S131">
        <v>123</v>
      </c>
    </row>
    <row r="132" spans="1:19" x14ac:dyDescent="0.3">
      <c r="A132">
        <v>351</v>
      </c>
      <c r="B132">
        <v>0.43763542588579973</v>
      </c>
      <c r="C132">
        <v>5.6764427625354781E-2</v>
      </c>
      <c r="D132" s="4">
        <f>-LN(B132)/F$3</f>
        <v>0.34432044841740528</v>
      </c>
      <c r="E132" s="4">
        <f>1/F$4</f>
        <v>0.20833333333333334</v>
      </c>
      <c r="F132" s="8">
        <v>3</v>
      </c>
      <c r="G132" s="4">
        <v>36.464867650974362</v>
      </c>
      <c r="H132" s="4">
        <f>IF(G132&gt;MAX(I$8:I131),G132,MAX(I$8:I131))</f>
        <v>37.746543693774001</v>
      </c>
      <c r="I132" s="4">
        <f>+H132+E132</f>
        <v>37.954877027107337</v>
      </c>
      <c r="J132" s="4">
        <f>(H132-G132)*O132</f>
        <v>1.2816760427996385</v>
      </c>
      <c r="K132" s="4">
        <f>(I132-H132)*O132</f>
        <v>0.2083333333333357</v>
      </c>
      <c r="L132">
        <f>_xlfn.RANK.EQ(I132,I$8:I$507,1)</f>
        <v>125</v>
      </c>
      <c r="M132">
        <f>IF(L132=A132,0,1)</f>
        <v>1</v>
      </c>
      <c r="N132">
        <f>IF(G132&lt;B$2,1,0)</f>
        <v>1</v>
      </c>
      <c r="O132">
        <f>IF(I132&lt;B$2,1,0)</f>
        <v>1</v>
      </c>
      <c r="P132">
        <v>124</v>
      </c>
      <c r="Q132" s="8">
        <f>COUNTIF(I$8:I131,"&lt;"&amp;G132)</f>
        <v>117</v>
      </c>
      <c r="R132" s="8">
        <f>COUNTIFS(H$8:H131,"&gt;"&amp;G132,F$8:F131,"&lt;&gt;1")</f>
        <v>5</v>
      </c>
      <c r="S132">
        <v>124</v>
      </c>
    </row>
    <row r="133" spans="1:19" x14ac:dyDescent="0.3">
      <c r="A133">
        <v>9</v>
      </c>
      <c r="B133">
        <v>0.80437635425885801</v>
      </c>
      <c r="C133">
        <v>0.86526078066347245</v>
      </c>
      <c r="D133" s="4">
        <f>-LN(B133)/B$3</f>
        <v>0.90703340423694723</v>
      </c>
      <c r="E133" s="4">
        <f>1/F$4</f>
        <v>0.20833333333333334</v>
      </c>
      <c r="F133" s="8">
        <v>1</v>
      </c>
      <c r="G133" s="4">
        <v>37.547021180758819</v>
      </c>
      <c r="H133" s="4">
        <f>IF(G133&gt;MAX(I$8:I132),G133,MAX(I$8:I132))</f>
        <v>37.954877027107337</v>
      </c>
      <c r="I133" s="4">
        <f>+H133+E133</f>
        <v>38.163210360440672</v>
      </c>
      <c r="J133" s="4">
        <f>(H133-G133)*O133</f>
        <v>0.40785584634851801</v>
      </c>
      <c r="K133" s="4">
        <f>(I133-H133)*O133</f>
        <v>0.2083333333333357</v>
      </c>
      <c r="L133">
        <f>_xlfn.RANK.EQ(I133,I$8:I$507,1)</f>
        <v>126</v>
      </c>
      <c r="M133">
        <f>IF(L133=A133,0,1)</f>
        <v>1</v>
      </c>
      <c r="N133">
        <f>IF(G133&lt;B$2,1,0)</f>
        <v>1</v>
      </c>
      <c r="O133">
        <f>IF(I133&lt;B$2,1,0)</f>
        <v>1</v>
      </c>
      <c r="P133">
        <v>125</v>
      </c>
      <c r="Q133" s="8">
        <f>COUNTIF(I$8:I132,"&lt;"&amp;G133)</f>
        <v>123</v>
      </c>
      <c r="R133" s="8">
        <f>COUNTIFS(H$8:H132,"&gt;"&amp;G133,F$8:F132,"&lt;&gt;1")</f>
        <v>1</v>
      </c>
      <c r="S133">
        <v>125</v>
      </c>
    </row>
    <row r="134" spans="1:19" x14ac:dyDescent="0.3">
      <c r="A134">
        <v>352</v>
      </c>
      <c r="B134">
        <v>0.195532090212714</v>
      </c>
      <c r="C134">
        <v>0.23581652272103029</v>
      </c>
      <c r="D134" s="4">
        <f>-LN(B134)/F$3</f>
        <v>0.68001282029848442</v>
      </c>
      <c r="E134" s="4">
        <f>1/F$4</f>
        <v>0.20833333333333334</v>
      </c>
      <c r="F134" s="8">
        <v>3</v>
      </c>
      <c r="G134" s="4">
        <v>37.144880471272849</v>
      </c>
      <c r="H134" s="4">
        <f>IF(G134&gt;MAX(I$8:I133),G134,MAX(I$8:I133))</f>
        <v>38.163210360440672</v>
      </c>
      <c r="I134" s="4">
        <f>+H134+E134</f>
        <v>38.371543693774008</v>
      </c>
      <c r="J134" s="4">
        <f>(H134-G134)*O134</f>
        <v>1.0183298891678234</v>
      </c>
      <c r="K134" s="4">
        <f>(I134-H134)*O134</f>
        <v>0.2083333333333357</v>
      </c>
      <c r="L134">
        <f>_xlfn.RANK.EQ(I134,I$8:I$507,1)</f>
        <v>127</v>
      </c>
      <c r="M134">
        <f>IF(L134=A134,0,1)</f>
        <v>1</v>
      </c>
      <c r="N134">
        <f>IF(G134&lt;B$2,1,0)</f>
        <v>1</v>
      </c>
      <c r="O134">
        <f>IF(I134&lt;B$2,1,0)</f>
        <v>1</v>
      </c>
      <c r="P134">
        <v>127</v>
      </c>
      <c r="Q134" s="8">
        <f>COUNTIF(I$8:I133,"&lt;"&amp;G134)</f>
        <v>121</v>
      </c>
      <c r="R134" s="8">
        <f>COUNTIFS(H$8:H133,"&gt;"&amp;G134,F$8:F133,"&lt;&gt;1")</f>
        <v>3</v>
      </c>
      <c r="S134">
        <v>127</v>
      </c>
    </row>
    <row r="135" spans="1:19" x14ac:dyDescent="0.3">
      <c r="A135">
        <v>73</v>
      </c>
      <c r="B135">
        <v>0.38569292275765249</v>
      </c>
      <c r="C135">
        <v>0.97531052583391831</v>
      </c>
      <c r="D135" s="4">
        <f>-LN(B135)/D$3</f>
        <v>1.3232135597527548</v>
      </c>
      <c r="E135" s="4">
        <f>1/F$4</f>
        <v>0.20833333333333334</v>
      </c>
      <c r="F135" s="8">
        <v>2</v>
      </c>
      <c r="G135" s="4">
        <v>38.311918815568738</v>
      </c>
      <c r="H135" s="4">
        <f>IF(G135&gt;MAX(I$8:I134),G135,MAX(I$8:I134))</f>
        <v>38.371543693774008</v>
      </c>
      <c r="I135" s="4">
        <f>+H135+E135</f>
        <v>38.579877027107344</v>
      </c>
      <c r="J135" s="4">
        <f>(H135-G135)*O135</f>
        <v>5.9624878205269738E-2</v>
      </c>
      <c r="K135" s="4">
        <f>(I135-H135)*O135</f>
        <v>0.2083333333333357</v>
      </c>
      <c r="L135">
        <f>_xlfn.RANK.EQ(I135,I$8:I$507,1)</f>
        <v>128</v>
      </c>
      <c r="M135">
        <f>IF(L135=A135,0,1)</f>
        <v>1</v>
      </c>
      <c r="N135">
        <f>IF(G135&lt;B$2,1,0)</f>
        <v>1</v>
      </c>
      <c r="O135">
        <f>IF(I135&lt;B$2,1,0)</f>
        <v>1</v>
      </c>
      <c r="P135">
        <v>130</v>
      </c>
      <c r="Q135" s="8">
        <f>COUNTIF(I$8:I134,"&lt;"&amp;G135)</f>
        <v>126</v>
      </c>
      <c r="R135" s="8">
        <f>COUNTIFS(H$8:H134,"&gt;"&amp;G135,F$8:F134,"&lt;&gt;1")</f>
        <v>0</v>
      </c>
      <c r="S135">
        <v>128</v>
      </c>
    </row>
    <row r="136" spans="1:19" x14ac:dyDescent="0.3">
      <c r="A136">
        <v>353</v>
      </c>
      <c r="B136">
        <v>0.30265205847346416</v>
      </c>
      <c r="C136">
        <v>0.88259529404583881</v>
      </c>
      <c r="D136" s="4">
        <f>-LN(B136)/F$3</f>
        <v>0.49798810632052448</v>
      </c>
      <c r="E136" s="4">
        <f>1/F$4</f>
        <v>0.20833333333333334</v>
      </c>
      <c r="F136" s="8">
        <v>3</v>
      </c>
      <c r="G136" s="4">
        <v>37.642868577593376</v>
      </c>
      <c r="H136" s="4">
        <f>IF(G136&gt;MAX(I$8:I135),G136,MAX(I$8:I135))</f>
        <v>38.579877027107344</v>
      </c>
      <c r="I136" s="4">
        <f>+H136+E136</f>
        <v>38.788210360440679</v>
      </c>
      <c r="J136" s="4">
        <f>(H136-G136)*O136</f>
        <v>0.93700844951396789</v>
      </c>
      <c r="K136" s="4">
        <f>(I136-H136)*O136</f>
        <v>0.2083333333333357</v>
      </c>
      <c r="L136">
        <f>_xlfn.RANK.EQ(I136,I$8:I$507,1)</f>
        <v>129</v>
      </c>
      <c r="M136">
        <f>IF(L136=A136,0,1)</f>
        <v>1</v>
      </c>
      <c r="N136">
        <f>IF(G136&lt;B$2,1,0)</f>
        <v>1</v>
      </c>
      <c r="O136">
        <f>IF(I136&lt;B$2,1,0)</f>
        <v>1</v>
      </c>
      <c r="P136">
        <v>128</v>
      </c>
      <c r="Q136" s="8">
        <f>COUNTIF(I$8:I135,"&lt;"&amp;G136)</f>
        <v>123</v>
      </c>
      <c r="R136" s="8">
        <f>COUNTIFS(H$8:H135,"&gt;"&amp;G136,F$8:F135,"&lt;&gt;1")</f>
        <v>3</v>
      </c>
      <c r="S136">
        <v>128</v>
      </c>
    </row>
    <row r="137" spans="1:19" x14ac:dyDescent="0.3">
      <c r="A137">
        <v>354</v>
      </c>
      <c r="B137">
        <v>0.98089541306802575</v>
      </c>
      <c r="C137">
        <v>0.45677053132724998</v>
      </c>
      <c r="D137" s="4">
        <f>-LN(B137)/F$3</f>
        <v>8.0372656962991208E-3</v>
      </c>
      <c r="E137" s="4">
        <f>1/F$4</f>
        <v>0.20833333333333334</v>
      </c>
      <c r="F137" s="8">
        <v>3</v>
      </c>
      <c r="G137" s="4">
        <v>37.650905843289678</v>
      </c>
      <c r="H137" s="4">
        <f>IF(G137&gt;MAX(I$8:I136),G137,MAX(I$8:I136))</f>
        <v>38.788210360440679</v>
      </c>
      <c r="I137" s="4">
        <f>+H137+E137</f>
        <v>38.996543693774015</v>
      </c>
      <c r="J137" s="4">
        <f>(H137-G137)*O137</f>
        <v>1.1373045171510014</v>
      </c>
      <c r="K137" s="4">
        <f>(I137-H137)*O137</f>
        <v>0.2083333333333357</v>
      </c>
      <c r="L137">
        <f>_xlfn.RANK.EQ(I137,I$8:I$507,1)</f>
        <v>130</v>
      </c>
      <c r="M137">
        <f>IF(L137=A137,0,1)</f>
        <v>1</v>
      </c>
      <c r="N137">
        <f>IF(G137&lt;B$2,1,0)</f>
        <v>1</v>
      </c>
      <c r="O137">
        <f>IF(I137&lt;B$2,1,0)</f>
        <v>1</v>
      </c>
      <c r="P137">
        <v>129</v>
      </c>
      <c r="Q137" s="8">
        <f>COUNTIF(I$8:I136,"&lt;"&amp;G137)</f>
        <v>123</v>
      </c>
      <c r="R137" s="8">
        <f>COUNTIFS(H$8:H136,"&gt;"&amp;G137,F$8:F136,"&lt;&gt;1")</f>
        <v>4</v>
      </c>
      <c r="S137">
        <v>129</v>
      </c>
    </row>
    <row r="138" spans="1:19" x14ac:dyDescent="0.3">
      <c r="A138">
        <v>74</v>
      </c>
      <c r="B138">
        <v>0.8009887997070223</v>
      </c>
      <c r="C138">
        <v>0.4936368907742546</v>
      </c>
      <c r="D138" s="4">
        <f>-LN(B138)/D$3</f>
        <v>0.30820599291548878</v>
      </c>
      <c r="E138" s="4">
        <f>1/F$4</f>
        <v>0.20833333333333334</v>
      </c>
      <c r="F138" s="8">
        <v>2</v>
      </c>
      <c r="G138" s="4">
        <v>38.620124808484228</v>
      </c>
      <c r="H138" s="4">
        <f>IF(G138&gt;MAX(I$8:I137),G138,MAX(I$8:I137))</f>
        <v>38.996543693774015</v>
      </c>
      <c r="I138" s="4">
        <f>+H138+E138</f>
        <v>39.204877027107351</v>
      </c>
      <c r="J138" s="4">
        <f>(H138-G138)*O138</f>
        <v>0.3764188852897874</v>
      </c>
      <c r="K138" s="4">
        <f>(I138-H138)*O138</f>
        <v>0.2083333333333357</v>
      </c>
      <c r="L138">
        <f>_xlfn.RANK.EQ(I138,I$8:I$507,1)</f>
        <v>131</v>
      </c>
      <c r="M138">
        <f>IF(L138=A138,0,1)</f>
        <v>1</v>
      </c>
      <c r="N138">
        <f>IF(G138&lt;B$2,1,0)</f>
        <v>1</v>
      </c>
      <c r="O138">
        <f>IF(I138&lt;B$2,1,0)</f>
        <v>1</v>
      </c>
      <c r="P138">
        <v>131</v>
      </c>
      <c r="Q138" s="8">
        <f>COUNTIF(I$8:I137,"&lt;"&amp;G138)</f>
        <v>128</v>
      </c>
      <c r="R138" s="8">
        <f>COUNTIFS(H$8:H137,"&gt;"&amp;G138,F$8:F137,"&lt;&gt;1")</f>
        <v>1</v>
      </c>
      <c r="S138">
        <v>130</v>
      </c>
    </row>
    <row r="139" spans="1:19" x14ac:dyDescent="0.3">
      <c r="A139">
        <v>75</v>
      </c>
      <c r="B139">
        <v>0.71669667653431801</v>
      </c>
      <c r="C139">
        <v>0.40974150822473832</v>
      </c>
      <c r="D139" s="4">
        <f>-LN(B139)/D$3</f>
        <v>0.46264246273792697</v>
      </c>
      <c r="E139" s="4">
        <f>1/F$4</f>
        <v>0.20833333333333334</v>
      </c>
      <c r="F139" s="8">
        <v>2</v>
      </c>
      <c r="G139" s="4">
        <v>39.082767271222153</v>
      </c>
      <c r="H139" s="4">
        <f>IF(G139&gt;MAX(I$8:I138),G139,MAX(I$8:I138))</f>
        <v>39.204877027107351</v>
      </c>
      <c r="I139" s="4">
        <f>+H139+E139</f>
        <v>39.413210360440686</v>
      </c>
      <c r="J139" s="4">
        <f>(H139-G139)*O139</f>
        <v>0.12210975588519801</v>
      </c>
      <c r="K139" s="4">
        <f>(I139-H139)*O139</f>
        <v>0.2083333333333357</v>
      </c>
      <c r="L139">
        <f>_xlfn.RANK.EQ(I139,I$8:I$507,1)</f>
        <v>132</v>
      </c>
      <c r="M139">
        <f>IF(L139=A139,0,1)</f>
        <v>1</v>
      </c>
      <c r="N139">
        <f>IF(G139&lt;B$2,1,0)</f>
        <v>1</v>
      </c>
      <c r="O139">
        <f>IF(I139&lt;B$2,1,0)</f>
        <v>1</v>
      </c>
      <c r="P139">
        <v>132</v>
      </c>
      <c r="Q139" s="8">
        <f>COUNTIF(I$8:I138,"&lt;"&amp;G139)</f>
        <v>130</v>
      </c>
      <c r="R139" s="8">
        <f>COUNTIFS(H$8:H138,"&gt;"&amp;G139,F$8:F138,"&lt;&gt;1")</f>
        <v>0</v>
      </c>
      <c r="S139">
        <v>132</v>
      </c>
    </row>
    <row r="140" spans="1:19" x14ac:dyDescent="0.3">
      <c r="A140">
        <v>355</v>
      </c>
      <c r="B140">
        <v>2.1118808557390057E-2</v>
      </c>
      <c r="C140">
        <v>0.49305703909421061</v>
      </c>
      <c r="D140" s="4">
        <f>-LN(B140)/F$3</f>
        <v>1.6073296811407143</v>
      </c>
      <c r="E140" s="4">
        <f>1/F$4</f>
        <v>0.20833333333333334</v>
      </c>
      <c r="F140" s="8">
        <v>3</v>
      </c>
      <c r="G140" s="4">
        <v>39.25823552443039</v>
      </c>
      <c r="H140" s="4">
        <f>IF(G140&gt;MAX(I$8:I139),G140,MAX(I$8:I139))</f>
        <v>39.413210360440686</v>
      </c>
      <c r="I140" s="4">
        <f>+H140+E140</f>
        <v>39.621543693774022</v>
      </c>
      <c r="J140" s="4">
        <f>(H140-G140)*O140</f>
        <v>0.15497483601029671</v>
      </c>
      <c r="K140" s="4">
        <f>(I140-H140)*O140</f>
        <v>0.2083333333333357</v>
      </c>
      <c r="L140">
        <f>_xlfn.RANK.EQ(I140,I$8:I$507,1)</f>
        <v>133</v>
      </c>
      <c r="M140">
        <f>IF(L140=A140,0,1)</f>
        <v>1</v>
      </c>
      <c r="N140">
        <f>IF(G140&lt;B$2,1,0)</f>
        <v>1</v>
      </c>
      <c r="O140">
        <f>IF(I140&lt;B$2,1,0)</f>
        <v>1</v>
      </c>
      <c r="P140">
        <v>133</v>
      </c>
      <c r="Q140" s="8">
        <f>COUNTIF(I$8:I139,"&lt;"&amp;G140)</f>
        <v>131</v>
      </c>
      <c r="R140" s="8">
        <f>COUNTIFS(H$8:H139,"&gt;"&amp;G140,F$8:F139,"&lt;&gt;1")</f>
        <v>0</v>
      </c>
      <c r="S140">
        <v>133</v>
      </c>
    </row>
    <row r="141" spans="1:19" x14ac:dyDescent="0.3">
      <c r="A141">
        <v>356</v>
      </c>
      <c r="B141">
        <v>0.95455793939024014</v>
      </c>
      <c r="C141">
        <v>0.70088808862575147</v>
      </c>
      <c r="D141" s="4">
        <f>-LN(B141)/F$3</f>
        <v>1.9377890149676249E-2</v>
      </c>
      <c r="E141" s="4">
        <f>1/F$4</f>
        <v>0.20833333333333334</v>
      </c>
      <c r="F141" s="8">
        <v>3</v>
      </c>
      <c r="G141" s="4">
        <v>39.277613414580067</v>
      </c>
      <c r="H141" s="4">
        <f>IF(G141&gt;MAX(I$8:I140),G141,MAX(I$8:I140))</f>
        <v>39.621543693774022</v>
      </c>
      <c r="I141" s="4">
        <f>+H141+E141</f>
        <v>39.829877027107358</v>
      </c>
      <c r="J141" s="4">
        <f>(H141-G141)*O141</f>
        <v>0.34393027919395536</v>
      </c>
      <c r="K141" s="4">
        <f>(I141-H141)*O141</f>
        <v>0.2083333333333357</v>
      </c>
      <c r="L141">
        <f>_xlfn.RANK.EQ(I141,I$8:I$507,1)</f>
        <v>134</v>
      </c>
      <c r="M141">
        <f>IF(L141=A141,0,1)</f>
        <v>1</v>
      </c>
      <c r="N141">
        <f>IF(G141&lt;B$2,1,0)</f>
        <v>1</v>
      </c>
      <c r="O141">
        <f>IF(I141&lt;B$2,1,0)</f>
        <v>1</v>
      </c>
      <c r="P141">
        <v>134</v>
      </c>
      <c r="Q141" s="8">
        <f>COUNTIF(I$8:I140,"&lt;"&amp;G141)</f>
        <v>131</v>
      </c>
      <c r="R141" s="8">
        <f>COUNTIFS(H$8:H140,"&gt;"&amp;G141,F$8:F140,"&lt;&gt;1")</f>
        <v>1</v>
      </c>
      <c r="S141">
        <v>134</v>
      </c>
    </row>
    <row r="142" spans="1:19" x14ac:dyDescent="0.3">
      <c r="A142">
        <v>357</v>
      </c>
      <c r="B142">
        <v>0.65529343546861174</v>
      </c>
      <c r="C142">
        <v>0.84756004516739403</v>
      </c>
      <c r="D142" s="4">
        <f>-LN(B142)/F$3</f>
        <v>0.17611339607665646</v>
      </c>
      <c r="E142" s="4">
        <f>1/F$4</f>
        <v>0.20833333333333334</v>
      </c>
      <c r="F142" s="8">
        <v>3</v>
      </c>
      <c r="G142" s="4">
        <v>39.453726810656725</v>
      </c>
      <c r="H142" s="4">
        <f>IF(G142&gt;MAX(I$8:I141),G142,MAX(I$8:I141))</f>
        <v>39.829877027107358</v>
      </c>
      <c r="I142" s="4">
        <f>+H142+E142</f>
        <v>40.038210360440694</v>
      </c>
      <c r="J142" s="4">
        <f>(H142-G142)*O142</f>
        <v>0.37615021645063251</v>
      </c>
      <c r="K142" s="4">
        <f>(I142-H142)*O142</f>
        <v>0.2083333333333357</v>
      </c>
      <c r="L142">
        <f>_xlfn.RANK.EQ(I142,I$8:I$507,1)</f>
        <v>135</v>
      </c>
      <c r="M142">
        <f>IF(L142=A142,0,1)</f>
        <v>1</v>
      </c>
      <c r="N142">
        <f>IF(G142&lt;B$2,1,0)</f>
        <v>1</v>
      </c>
      <c r="O142">
        <f>IF(I142&lt;B$2,1,0)</f>
        <v>1</v>
      </c>
      <c r="P142">
        <v>135</v>
      </c>
      <c r="Q142" s="8">
        <f>COUNTIF(I$8:I141,"&lt;"&amp;G142)</f>
        <v>132</v>
      </c>
      <c r="R142" s="8">
        <f>COUNTIFS(H$8:H141,"&gt;"&amp;G142,F$8:F141,"&lt;&gt;1")</f>
        <v>1</v>
      </c>
      <c r="S142">
        <v>135</v>
      </c>
    </row>
    <row r="143" spans="1:19" x14ac:dyDescent="0.3">
      <c r="A143">
        <v>358</v>
      </c>
      <c r="B143">
        <v>0.5595263527329325</v>
      </c>
      <c r="C143">
        <v>0.43644520401623582</v>
      </c>
      <c r="D143" s="4">
        <f>-LN(B143)/F$3</f>
        <v>0.24194360493069292</v>
      </c>
      <c r="E143" s="4">
        <f>1/F$4</f>
        <v>0.20833333333333334</v>
      </c>
      <c r="F143" s="8">
        <v>3</v>
      </c>
      <c r="G143" s="4">
        <v>39.695670415587415</v>
      </c>
      <c r="H143" s="4">
        <f>IF(G143&gt;MAX(I$8:I142),G143,MAX(I$8:I142))</f>
        <v>40.038210360440694</v>
      </c>
      <c r="I143" s="4">
        <f>+H143+E143</f>
        <v>40.246543693774029</v>
      </c>
      <c r="J143" s="4">
        <f>(H143-G143)*O143</f>
        <v>0.34253994485327866</v>
      </c>
      <c r="K143" s="4">
        <f>(I143-H143)*O143</f>
        <v>0.2083333333333357</v>
      </c>
      <c r="L143">
        <f>_xlfn.RANK.EQ(I143,I$8:I$507,1)</f>
        <v>136</v>
      </c>
      <c r="M143">
        <f>IF(L143=A143,0,1)</f>
        <v>1</v>
      </c>
      <c r="N143">
        <f>IF(G143&lt;B$2,1,0)</f>
        <v>1</v>
      </c>
      <c r="O143">
        <f>IF(I143&lt;B$2,1,0)</f>
        <v>1</v>
      </c>
      <c r="P143">
        <v>136</v>
      </c>
      <c r="Q143" s="8">
        <f>COUNTIF(I$8:I142,"&lt;"&amp;G143)</f>
        <v>133</v>
      </c>
      <c r="R143" s="8">
        <f>COUNTIFS(H$8:H142,"&gt;"&amp;G143,F$8:F142,"&lt;&gt;1")</f>
        <v>1</v>
      </c>
      <c r="S143">
        <v>136</v>
      </c>
    </row>
    <row r="144" spans="1:19" x14ac:dyDescent="0.3">
      <c r="A144">
        <v>359</v>
      </c>
      <c r="B144">
        <v>0.79952391125217448</v>
      </c>
      <c r="C144">
        <v>6.4882351145970033E-2</v>
      </c>
      <c r="D144" s="4">
        <f>-LN(B144)/F$3</f>
        <v>9.3224516415745681E-2</v>
      </c>
      <c r="E144" s="4">
        <f>1/F$4</f>
        <v>0.20833333333333334</v>
      </c>
      <c r="F144" s="8">
        <v>3</v>
      </c>
      <c r="G144" s="4">
        <v>39.78889493200316</v>
      </c>
      <c r="H144" s="4">
        <f>IF(G144&gt;MAX(I$8:I143),G144,MAX(I$8:I143))</f>
        <v>40.246543693774029</v>
      </c>
      <c r="I144" s="4">
        <f>+H144+E144</f>
        <v>40.454877027107365</v>
      </c>
      <c r="J144" s="4">
        <f>(H144-G144)*O144</f>
        <v>0.45764876177086933</v>
      </c>
      <c r="K144" s="4">
        <f>(I144-H144)*O144</f>
        <v>0.2083333333333357</v>
      </c>
      <c r="L144">
        <f>_xlfn.RANK.EQ(I144,I$8:I$507,1)</f>
        <v>137</v>
      </c>
      <c r="M144">
        <f>IF(L144=A144,0,1)</f>
        <v>1</v>
      </c>
      <c r="N144">
        <f>IF(G144&lt;B$2,1,0)</f>
        <v>1</v>
      </c>
      <c r="O144">
        <f>IF(I144&lt;B$2,1,0)</f>
        <v>1</v>
      </c>
      <c r="P144">
        <v>137</v>
      </c>
      <c r="Q144" s="8">
        <f>COUNTIF(I$8:I143,"&lt;"&amp;G144)</f>
        <v>133</v>
      </c>
      <c r="R144" s="8">
        <f>COUNTIFS(H$8:H143,"&gt;"&amp;G144,F$8:F143,"&lt;&gt;1")</f>
        <v>2</v>
      </c>
      <c r="S144">
        <v>137</v>
      </c>
    </row>
    <row r="145" spans="1:19" x14ac:dyDescent="0.3">
      <c r="A145">
        <v>360</v>
      </c>
      <c r="B145">
        <v>0.80483413190099795</v>
      </c>
      <c r="C145">
        <v>4.8219244972075567E-2</v>
      </c>
      <c r="D145" s="4">
        <f>-LN(B145)/F$3</f>
        <v>9.0466279217580672E-2</v>
      </c>
      <c r="E145" s="4">
        <f>1/F$4</f>
        <v>0.20833333333333334</v>
      </c>
      <c r="F145" s="8">
        <v>3</v>
      </c>
      <c r="G145" s="4">
        <v>39.87936121122074</v>
      </c>
      <c r="H145" s="4">
        <f>IF(G145&gt;MAX(I$8:I144),G145,MAX(I$8:I144))</f>
        <v>40.454877027107365</v>
      </c>
      <c r="I145" s="4">
        <f>+H145+E145</f>
        <v>40.663210360440701</v>
      </c>
      <c r="J145" s="4">
        <f>(H145-G145)*O145</f>
        <v>0.57551581588662515</v>
      </c>
      <c r="K145" s="4">
        <f>(I145-H145)*O145</f>
        <v>0.2083333333333357</v>
      </c>
      <c r="L145">
        <f>_xlfn.RANK.EQ(I145,I$8:I$507,1)</f>
        <v>138</v>
      </c>
      <c r="M145">
        <f>IF(L145=A145,0,1)</f>
        <v>1</v>
      </c>
      <c r="N145">
        <f>IF(G145&lt;B$2,1,0)</f>
        <v>1</v>
      </c>
      <c r="O145">
        <f>IF(I145&lt;B$2,1,0)</f>
        <v>1</v>
      </c>
      <c r="P145">
        <v>138</v>
      </c>
      <c r="Q145" s="8">
        <f>COUNTIF(I$8:I144,"&lt;"&amp;G145)</f>
        <v>134</v>
      </c>
      <c r="R145" s="8">
        <f>COUNTIFS(H$8:H144,"&gt;"&amp;G145,F$8:F144,"&lt;&gt;1")</f>
        <v>2</v>
      </c>
      <c r="S145">
        <v>138</v>
      </c>
    </row>
    <row r="146" spans="1:19" x14ac:dyDescent="0.3">
      <c r="A146">
        <v>361</v>
      </c>
      <c r="B146">
        <v>0.36246833704641868</v>
      </c>
      <c r="C146">
        <v>0.82961516159550763</v>
      </c>
      <c r="D146" s="4">
        <f>-LN(B146)/F$3</f>
        <v>0.42284089774214312</v>
      </c>
      <c r="E146" s="4">
        <f>1/F$4</f>
        <v>0.20833333333333334</v>
      </c>
      <c r="F146" s="8">
        <v>3</v>
      </c>
      <c r="G146" s="4">
        <v>40.302202108962881</v>
      </c>
      <c r="H146" s="4">
        <f>IF(G146&gt;MAX(I$8:I145),G146,MAX(I$8:I145))</f>
        <v>40.663210360440701</v>
      </c>
      <c r="I146" s="4">
        <f>+H146+E146</f>
        <v>40.871543693774036</v>
      </c>
      <c r="J146" s="4">
        <f>(H146-G146)*O146</f>
        <v>0.3610082514778199</v>
      </c>
      <c r="K146" s="4">
        <f>(I146-H146)*O146</f>
        <v>0.2083333333333357</v>
      </c>
      <c r="L146">
        <f>_xlfn.RANK.EQ(I146,I$8:I$507,1)</f>
        <v>139</v>
      </c>
      <c r="M146">
        <f>IF(L146=A146,0,1)</f>
        <v>1</v>
      </c>
      <c r="N146">
        <f>IF(G146&lt;B$2,1,0)</f>
        <v>1</v>
      </c>
      <c r="O146">
        <f>IF(I146&lt;B$2,1,0)</f>
        <v>1</v>
      </c>
      <c r="P146">
        <v>139</v>
      </c>
      <c r="Q146" s="8">
        <f>COUNTIF(I$8:I145,"&lt;"&amp;G146)</f>
        <v>136</v>
      </c>
      <c r="R146" s="8">
        <f>COUNTIFS(H$8:H145,"&gt;"&amp;G146,F$8:F145,"&lt;&gt;1")</f>
        <v>1</v>
      </c>
      <c r="S146">
        <v>139</v>
      </c>
    </row>
    <row r="147" spans="1:19" x14ac:dyDescent="0.3">
      <c r="A147">
        <v>76</v>
      </c>
      <c r="B147">
        <v>0.31046479689931944</v>
      </c>
      <c r="C147">
        <v>0.95071260719626449</v>
      </c>
      <c r="D147" s="4">
        <f>-LN(B147)/D$3</f>
        <v>1.6245621660578271</v>
      </c>
      <c r="E147" s="4">
        <f>1/F$4</f>
        <v>0.20833333333333334</v>
      </c>
      <c r="F147" s="8">
        <v>2</v>
      </c>
      <c r="G147" s="4">
        <v>40.707329437279981</v>
      </c>
      <c r="H147" s="4">
        <f>IF(G147&gt;MAX(I$8:I146),G147,MAX(I$8:I146))</f>
        <v>40.871543693774036</v>
      </c>
      <c r="I147" s="4">
        <f>+H147+E147</f>
        <v>41.079877027107372</v>
      </c>
      <c r="J147" s="4">
        <f>(H147-G147)*O147</f>
        <v>0.16421425649405563</v>
      </c>
      <c r="K147" s="4">
        <f>(I147-H147)*O147</f>
        <v>0.2083333333333357</v>
      </c>
      <c r="L147">
        <f>_xlfn.RANK.EQ(I147,I$8:I$507,1)</f>
        <v>140</v>
      </c>
      <c r="M147">
        <f>IF(L147=A147,0,1)</f>
        <v>1</v>
      </c>
      <c r="N147">
        <f>IF(G147&lt;B$2,1,0)</f>
        <v>1</v>
      </c>
      <c r="O147">
        <f>IF(I147&lt;B$2,1,0)</f>
        <v>1</v>
      </c>
      <c r="P147">
        <v>140</v>
      </c>
      <c r="Q147" s="8">
        <f>COUNTIF(I$8:I146,"&lt;"&amp;G147)</f>
        <v>138</v>
      </c>
      <c r="R147" s="8">
        <f>COUNTIFS(H$8:H146,"&gt;"&amp;G147,F$8:F146,"&lt;&gt;1")</f>
        <v>0</v>
      </c>
      <c r="S147">
        <v>140</v>
      </c>
    </row>
    <row r="148" spans="1:19" x14ac:dyDescent="0.3">
      <c r="A148">
        <v>362</v>
      </c>
      <c r="B148">
        <v>0.22034363841669974</v>
      </c>
      <c r="C148">
        <v>0.77925962096011225</v>
      </c>
      <c r="D148" s="4">
        <f>-LN(B148)/F$3</f>
        <v>0.63023623269521334</v>
      </c>
      <c r="E148" s="4">
        <f>1/F$4</f>
        <v>0.20833333333333334</v>
      </c>
      <c r="F148" s="8">
        <v>3</v>
      </c>
      <c r="G148" s="4">
        <v>40.932438341658091</v>
      </c>
      <c r="H148" s="4">
        <f>IF(G148&gt;MAX(I$8:I147),G148,MAX(I$8:I147))</f>
        <v>41.079877027107372</v>
      </c>
      <c r="I148" s="4">
        <f>+H148+E148</f>
        <v>41.288210360440708</v>
      </c>
      <c r="J148" s="4">
        <f>(H148-G148)*O148</f>
        <v>0.14743868544928063</v>
      </c>
      <c r="K148" s="4">
        <f>(I148-H148)*O148</f>
        <v>0.2083333333333357</v>
      </c>
      <c r="L148">
        <f>_xlfn.RANK.EQ(I148,I$8:I$507,1)</f>
        <v>141</v>
      </c>
      <c r="M148">
        <f>IF(L148=A148,0,1)</f>
        <v>1</v>
      </c>
      <c r="N148">
        <f>IF(G148&lt;B$2,1,0)</f>
        <v>1</v>
      </c>
      <c r="O148">
        <f>IF(I148&lt;B$2,1,0)</f>
        <v>1</v>
      </c>
      <c r="P148">
        <v>141</v>
      </c>
      <c r="Q148" s="8">
        <f>COUNTIF(I$8:I147,"&lt;"&amp;G148)</f>
        <v>139</v>
      </c>
      <c r="R148" s="8">
        <f>COUNTIFS(H$8:H147,"&gt;"&amp;G148,F$8:F147,"&lt;&gt;1")</f>
        <v>0</v>
      </c>
      <c r="S148">
        <v>141</v>
      </c>
    </row>
    <row r="149" spans="1:19" x14ac:dyDescent="0.3">
      <c r="A149">
        <v>363</v>
      </c>
      <c r="B149">
        <v>0.79995117038483843</v>
      </c>
      <c r="C149">
        <v>8.5695974608600123E-2</v>
      </c>
      <c r="D149" s="4">
        <f>-LN(B149)/F$3</f>
        <v>9.3001912581665153E-2</v>
      </c>
      <c r="E149" s="4">
        <f>1/F$4</f>
        <v>0.20833333333333334</v>
      </c>
      <c r="F149" s="8">
        <v>3</v>
      </c>
      <c r="G149" s="4">
        <v>41.025440254239754</v>
      </c>
      <c r="H149" s="4">
        <f>IF(G149&gt;MAX(I$8:I148),G149,MAX(I$8:I148))</f>
        <v>41.288210360440708</v>
      </c>
      <c r="I149" s="4">
        <f>+H149+E149</f>
        <v>41.496543693774044</v>
      </c>
      <c r="J149" s="4">
        <f>(H149-G149)*O149</f>
        <v>0.26277010620095353</v>
      </c>
      <c r="K149" s="4">
        <f>(I149-H149)*O149</f>
        <v>0.2083333333333357</v>
      </c>
      <c r="L149">
        <f>_xlfn.RANK.EQ(I149,I$8:I$507,1)</f>
        <v>142</v>
      </c>
      <c r="M149">
        <f>IF(L149=A149,0,1)</f>
        <v>1</v>
      </c>
      <c r="N149">
        <f>IF(G149&lt;B$2,1,0)</f>
        <v>1</v>
      </c>
      <c r="O149">
        <f>IF(I149&lt;B$2,1,0)</f>
        <v>1</v>
      </c>
      <c r="P149">
        <v>142</v>
      </c>
      <c r="Q149" s="8">
        <f>COUNTIF(I$8:I148,"&lt;"&amp;G149)</f>
        <v>139</v>
      </c>
      <c r="R149" s="8">
        <f>COUNTIFS(H$8:H148,"&gt;"&amp;G149,F$8:F148,"&lt;&gt;1")</f>
        <v>1</v>
      </c>
      <c r="S149">
        <v>142</v>
      </c>
    </row>
    <row r="150" spans="1:19" x14ac:dyDescent="0.3">
      <c r="A150">
        <v>364</v>
      </c>
      <c r="B150">
        <v>0.8647419660023804</v>
      </c>
      <c r="C150">
        <v>9.0273751029999696E-2</v>
      </c>
      <c r="D150" s="4">
        <f>-LN(B150)/F$3</f>
        <v>6.0551717396526802E-2</v>
      </c>
      <c r="E150" s="4">
        <f>1/F$4</f>
        <v>0.20833333333333334</v>
      </c>
      <c r="F150" s="8">
        <v>3</v>
      </c>
      <c r="G150" s="4">
        <v>41.085991971636282</v>
      </c>
      <c r="H150" s="4">
        <f>IF(G150&gt;MAX(I$8:I149),G150,MAX(I$8:I149))</f>
        <v>41.496543693774044</v>
      </c>
      <c r="I150" s="4">
        <f>+H150+E150</f>
        <v>41.704877027107379</v>
      </c>
      <c r="J150" s="4">
        <f>(H150-G150)*O150</f>
        <v>0.41055172213776103</v>
      </c>
      <c r="K150" s="4">
        <f>(I150-H150)*O150</f>
        <v>0.2083333333333357</v>
      </c>
      <c r="L150">
        <f>_xlfn.RANK.EQ(I150,I$8:I$507,1)</f>
        <v>143</v>
      </c>
      <c r="M150">
        <f>IF(L150=A150,0,1)</f>
        <v>1</v>
      </c>
      <c r="N150">
        <f>IF(G150&lt;B$2,1,0)</f>
        <v>1</v>
      </c>
      <c r="O150">
        <f>IF(I150&lt;B$2,1,0)</f>
        <v>1</v>
      </c>
      <c r="P150">
        <v>143</v>
      </c>
      <c r="Q150" s="8">
        <f>COUNTIF(I$8:I149,"&lt;"&amp;G150)</f>
        <v>140</v>
      </c>
      <c r="R150" s="8">
        <f>COUNTIFS(H$8:H149,"&gt;"&amp;G150,F$8:F149,"&lt;&gt;1")</f>
        <v>1</v>
      </c>
      <c r="S150">
        <v>143</v>
      </c>
    </row>
    <row r="151" spans="1:19" x14ac:dyDescent="0.3">
      <c r="A151">
        <v>77</v>
      </c>
      <c r="B151">
        <v>0.52922147282326726</v>
      </c>
      <c r="C151">
        <v>0.85216834009826958</v>
      </c>
      <c r="D151" s="4">
        <f>-LN(B151)/D$3</f>
        <v>0.88381704382893711</v>
      </c>
      <c r="E151" s="4">
        <f>1/F$4</f>
        <v>0.20833333333333334</v>
      </c>
      <c r="F151" s="8">
        <v>2</v>
      </c>
      <c r="G151" s="4">
        <v>41.591146481108915</v>
      </c>
      <c r="H151" s="4">
        <f>IF(G151&gt;MAX(I$8:I150),G151,MAX(I$8:I150))</f>
        <v>41.704877027107379</v>
      </c>
      <c r="I151" s="4">
        <f>+H151+E151</f>
        <v>41.913210360440715</v>
      </c>
      <c r="J151" s="4">
        <f>(H151-G151)*O151</f>
        <v>0.11373054599846455</v>
      </c>
      <c r="K151" s="4">
        <f>(I151-H151)*O151</f>
        <v>0.2083333333333357</v>
      </c>
      <c r="L151">
        <f>_xlfn.RANK.EQ(I151,I$8:I$507,1)</f>
        <v>144</v>
      </c>
      <c r="M151">
        <f>IF(L151=A151,0,1)</f>
        <v>1</v>
      </c>
      <c r="N151">
        <f>IF(G151&lt;B$2,1,0)</f>
        <v>1</v>
      </c>
      <c r="O151">
        <f>IF(I151&lt;B$2,1,0)</f>
        <v>1</v>
      </c>
      <c r="P151">
        <v>145</v>
      </c>
      <c r="Q151" s="8">
        <f>COUNTIF(I$8:I150,"&lt;"&amp;G151)</f>
        <v>142</v>
      </c>
      <c r="R151" s="8">
        <f>COUNTIFS(H$8:H150,"&gt;"&amp;G151,F$8:F150,"&lt;&gt;1")</f>
        <v>0</v>
      </c>
      <c r="S151">
        <v>144</v>
      </c>
    </row>
    <row r="152" spans="1:19" x14ac:dyDescent="0.3">
      <c r="A152">
        <v>365</v>
      </c>
      <c r="B152">
        <v>0.9702139347514267</v>
      </c>
      <c r="C152">
        <v>0.63423566393017361</v>
      </c>
      <c r="D152" s="4">
        <f>-LN(B152)/F$3</f>
        <v>1.2599450213515929E-2</v>
      </c>
      <c r="E152" s="4">
        <f>1/F$4</f>
        <v>0.20833333333333334</v>
      </c>
      <c r="F152" s="8">
        <v>3</v>
      </c>
      <c r="G152" s="4">
        <v>41.098591421849797</v>
      </c>
      <c r="H152" s="4">
        <f>IF(G152&gt;MAX(I$8:I151),G152,MAX(I$8:I151))</f>
        <v>41.913210360440715</v>
      </c>
      <c r="I152" s="4">
        <f>+H152+E152</f>
        <v>42.121543693774051</v>
      </c>
      <c r="J152" s="4">
        <f>(H152-G152)*O152</f>
        <v>0.81461893859091816</v>
      </c>
      <c r="K152" s="4">
        <f>(I152-H152)*O152</f>
        <v>0.2083333333333357</v>
      </c>
      <c r="L152">
        <f>_xlfn.RANK.EQ(I152,I$8:I$507,1)</f>
        <v>145</v>
      </c>
      <c r="M152">
        <f>IF(L152=A152,0,1)</f>
        <v>1</v>
      </c>
      <c r="N152">
        <f>IF(G152&lt;B$2,1,0)</f>
        <v>1</v>
      </c>
      <c r="O152">
        <f>IF(I152&lt;B$2,1,0)</f>
        <v>1</v>
      </c>
      <c r="P152">
        <v>144</v>
      </c>
      <c r="Q152" s="8">
        <f>COUNTIF(I$8:I151,"&lt;"&amp;G152)</f>
        <v>140</v>
      </c>
      <c r="R152" s="8">
        <f>COUNTIFS(H$8:H151,"&gt;"&amp;G152,F$8:F151,"&lt;&gt;1")</f>
        <v>3</v>
      </c>
      <c r="S152">
        <v>144</v>
      </c>
    </row>
    <row r="153" spans="1:19" x14ac:dyDescent="0.3">
      <c r="A153">
        <v>366</v>
      </c>
      <c r="B153">
        <v>0.12280648213141271</v>
      </c>
      <c r="C153">
        <v>0.84063234351634264</v>
      </c>
      <c r="D153" s="4">
        <f>-LN(B153)/F$3</f>
        <v>0.87381061607325361</v>
      </c>
      <c r="E153" s="4">
        <f>1/F$4</f>
        <v>0.20833333333333334</v>
      </c>
      <c r="F153" s="8">
        <v>3</v>
      </c>
      <c r="G153" s="4">
        <v>41.972402037923054</v>
      </c>
      <c r="H153" s="4">
        <f>IF(G153&gt;MAX(I$8:I152),G153,MAX(I$8:I152))</f>
        <v>42.121543693774051</v>
      </c>
      <c r="I153" s="4">
        <f>+H153+E153</f>
        <v>42.329877027107386</v>
      </c>
      <c r="J153" s="4">
        <f>(H153-G153)*O153</f>
        <v>0.14914165585099681</v>
      </c>
      <c r="K153" s="4">
        <f>(I153-H153)*O153</f>
        <v>0.2083333333333357</v>
      </c>
      <c r="L153">
        <f>_xlfn.RANK.EQ(I153,I$8:I$507,1)</f>
        <v>146</v>
      </c>
      <c r="M153">
        <f>IF(L153=A153,0,1)</f>
        <v>1</v>
      </c>
      <c r="N153">
        <f>IF(G153&lt;B$2,1,0)</f>
        <v>1</v>
      </c>
      <c r="O153">
        <f>IF(I153&lt;B$2,1,0)</f>
        <v>1</v>
      </c>
      <c r="P153">
        <v>146</v>
      </c>
      <c r="Q153" s="8">
        <f>COUNTIF(I$8:I152,"&lt;"&amp;G153)</f>
        <v>144</v>
      </c>
      <c r="R153" s="8">
        <f>COUNTIFS(H$8:H152,"&gt;"&amp;G153,F$8:F152,"&lt;&gt;1")</f>
        <v>0</v>
      </c>
      <c r="S153">
        <v>146</v>
      </c>
    </row>
    <row r="154" spans="1:19" x14ac:dyDescent="0.3">
      <c r="A154">
        <v>367</v>
      </c>
      <c r="B154">
        <v>0.65187536240730004</v>
      </c>
      <c r="C154">
        <v>0.67308572649311804</v>
      </c>
      <c r="D154" s="4">
        <f>-LN(B154)/F$3</f>
        <v>0.17829245720052198</v>
      </c>
      <c r="E154" s="4">
        <f>1/F$4</f>
        <v>0.20833333333333334</v>
      </c>
      <c r="F154" s="8">
        <v>3</v>
      </c>
      <c r="G154" s="4">
        <v>42.150694495123574</v>
      </c>
      <c r="H154" s="4">
        <f>IF(G154&gt;MAX(I$8:I153),G154,MAX(I$8:I153))</f>
        <v>42.329877027107386</v>
      </c>
      <c r="I154" s="4">
        <f>+H154+E154</f>
        <v>42.538210360440722</v>
      </c>
      <c r="J154" s="4">
        <f>(H154-G154)*O154</f>
        <v>0.17918253198381251</v>
      </c>
      <c r="K154" s="4">
        <f>(I154-H154)*O154</f>
        <v>0.2083333333333357</v>
      </c>
      <c r="L154">
        <f>_xlfn.RANK.EQ(I154,I$8:I$507,1)</f>
        <v>147</v>
      </c>
      <c r="M154">
        <f>IF(L154=A154,0,1)</f>
        <v>1</v>
      </c>
      <c r="N154">
        <f>IF(G154&lt;B$2,1,0)</f>
        <v>1</v>
      </c>
      <c r="O154">
        <f>IF(I154&lt;B$2,1,0)</f>
        <v>1</v>
      </c>
      <c r="P154">
        <v>147</v>
      </c>
      <c r="Q154" s="8">
        <f>COUNTIF(I$8:I153,"&lt;"&amp;G154)</f>
        <v>145</v>
      </c>
      <c r="R154" s="8">
        <f>COUNTIFS(H$8:H153,"&gt;"&amp;G154,F$8:F153,"&lt;&gt;1")</f>
        <v>0</v>
      </c>
      <c r="S154">
        <v>147</v>
      </c>
    </row>
    <row r="155" spans="1:19" x14ac:dyDescent="0.3">
      <c r="A155">
        <v>368</v>
      </c>
      <c r="B155">
        <v>0.42188787499618519</v>
      </c>
      <c r="C155">
        <v>0.42191839350566118</v>
      </c>
      <c r="D155" s="4">
        <f>-LN(B155)/F$3</f>
        <v>0.35958987471314457</v>
      </c>
      <c r="E155" s="4">
        <f>1/F$4</f>
        <v>0.20833333333333334</v>
      </c>
      <c r="F155" s="8">
        <v>3</v>
      </c>
      <c r="G155" s="4">
        <v>42.510284369836718</v>
      </c>
      <c r="H155" s="4">
        <f>IF(G155&gt;MAX(I$8:I154),G155,MAX(I$8:I154))</f>
        <v>42.538210360440722</v>
      </c>
      <c r="I155" s="4">
        <f>+H155+E155</f>
        <v>42.746543693774058</v>
      </c>
      <c r="J155" s="4">
        <f>(H155-G155)*O155</f>
        <v>2.7925990604003914E-2</v>
      </c>
      <c r="K155" s="4">
        <f>(I155-H155)*O155</f>
        <v>0.2083333333333357</v>
      </c>
      <c r="L155">
        <f>_xlfn.RANK.EQ(I155,I$8:I$507,1)</f>
        <v>148</v>
      </c>
      <c r="M155">
        <f>IF(L155=A155,0,1)</f>
        <v>1</v>
      </c>
      <c r="N155">
        <f>IF(G155&lt;B$2,1,0)</f>
        <v>1</v>
      </c>
      <c r="O155">
        <f>IF(I155&lt;B$2,1,0)</f>
        <v>1</v>
      </c>
      <c r="P155">
        <v>148</v>
      </c>
      <c r="Q155" s="8">
        <f>COUNTIF(I$8:I154,"&lt;"&amp;G155)</f>
        <v>146</v>
      </c>
      <c r="R155" s="8">
        <f>COUNTIFS(H$8:H154,"&gt;"&amp;G155,F$8:F154,"&lt;&gt;1")</f>
        <v>0</v>
      </c>
      <c r="S155">
        <v>148</v>
      </c>
    </row>
    <row r="156" spans="1:19" x14ac:dyDescent="0.3">
      <c r="A156">
        <v>369</v>
      </c>
      <c r="B156">
        <v>0.58662678914761801</v>
      </c>
      <c r="C156">
        <v>0.13345744193853573</v>
      </c>
      <c r="D156" s="4">
        <f>-LN(B156)/F$3</f>
        <v>0.22223602290506431</v>
      </c>
      <c r="E156" s="4">
        <f>1/F$4</f>
        <v>0.20833333333333334</v>
      </c>
      <c r="F156" s="8">
        <v>3</v>
      </c>
      <c r="G156" s="4">
        <v>42.732520392741783</v>
      </c>
      <c r="H156" s="4">
        <f>IF(G156&gt;MAX(I$8:I155),G156,MAX(I$8:I155))</f>
        <v>42.746543693774058</v>
      </c>
      <c r="I156" s="4">
        <f>+H156+E156</f>
        <v>42.954877027107393</v>
      </c>
      <c r="J156" s="4">
        <f>(H156-G156)*O156</f>
        <v>1.402330103227456E-2</v>
      </c>
      <c r="K156" s="4">
        <f>(I156-H156)*O156</f>
        <v>0.2083333333333357</v>
      </c>
      <c r="L156">
        <f>_xlfn.RANK.EQ(I156,I$8:I$507,1)</f>
        <v>149</v>
      </c>
      <c r="M156">
        <f>IF(L156=A156,0,1)</f>
        <v>1</v>
      </c>
      <c r="N156">
        <f>IF(G156&lt;B$2,1,0)</f>
        <v>1</v>
      </c>
      <c r="O156">
        <f>IF(I156&lt;B$2,1,0)</f>
        <v>1</v>
      </c>
      <c r="P156">
        <v>149</v>
      </c>
      <c r="Q156" s="8">
        <f>COUNTIF(I$8:I155,"&lt;"&amp;G156)</f>
        <v>147</v>
      </c>
      <c r="R156" s="8">
        <f>COUNTIFS(H$8:H155,"&gt;"&amp;G156,F$8:F155,"&lt;&gt;1")</f>
        <v>0</v>
      </c>
      <c r="S156">
        <v>149</v>
      </c>
    </row>
    <row r="157" spans="1:19" x14ac:dyDescent="0.3">
      <c r="A157">
        <v>370</v>
      </c>
      <c r="B157">
        <v>0.5289162877285073</v>
      </c>
      <c r="C157">
        <v>0.53425702688680687</v>
      </c>
      <c r="D157" s="4">
        <f>-LN(B157)/F$3</f>
        <v>0.2653854607941703</v>
      </c>
      <c r="E157" s="4">
        <f>1/F$4</f>
        <v>0.20833333333333334</v>
      </c>
      <c r="F157" s="8">
        <v>3</v>
      </c>
      <c r="G157" s="4">
        <v>42.997905853535954</v>
      </c>
      <c r="H157" s="4">
        <f>IF(G157&gt;MAX(I$8:I156),G157,MAX(I$8:I156))</f>
        <v>42.997905853535954</v>
      </c>
      <c r="I157" s="4">
        <f>+H157+E157</f>
        <v>43.20623918686929</v>
      </c>
      <c r="J157" s="4">
        <f>(H157-G157)*O157</f>
        <v>0</v>
      </c>
      <c r="K157" s="4">
        <f>(I157-H157)*O157</f>
        <v>0.2083333333333357</v>
      </c>
      <c r="L157">
        <f>_xlfn.RANK.EQ(I157,I$8:I$507,1)</f>
        <v>150</v>
      </c>
      <c r="M157">
        <f>IF(L157=A157,0,1)</f>
        <v>1</v>
      </c>
      <c r="N157">
        <f>IF(G157&lt;B$2,1,0)</f>
        <v>1</v>
      </c>
      <c r="O157">
        <f>IF(I157&lt;B$2,1,0)</f>
        <v>1</v>
      </c>
      <c r="P157">
        <v>150</v>
      </c>
      <c r="Q157" s="8">
        <f>COUNTIF(I$8:I156,"&lt;"&amp;G157)</f>
        <v>149</v>
      </c>
      <c r="R157" s="8">
        <f>COUNTIFS(H$8:H156,"&gt;"&amp;G157,F$8:F156,"&lt;&gt;1")</f>
        <v>0</v>
      </c>
      <c r="S157">
        <v>150</v>
      </c>
    </row>
    <row r="158" spans="1:19" x14ac:dyDescent="0.3">
      <c r="A158">
        <v>78</v>
      </c>
      <c r="B158">
        <v>0.30372020630512409</v>
      </c>
      <c r="C158">
        <v>0.89867854853968931</v>
      </c>
      <c r="D158" s="4">
        <f>-LN(B158)/D$3</f>
        <v>1.6550671880228098</v>
      </c>
      <c r="E158" s="4">
        <f>1/F$4</f>
        <v>0.20833333333333334</v>
      </c>
      <c r="F158" s="8">
        <v>2</v>
      </c>
      <c r="G158" s="4">
        <v>43.246213669131727</v>
      </c>
      <c r="H158" s="4">
        <f>IF(G158&gt;MAX(I$8:I157),G158,MAX(I$8:I157))</f>
        <v>43.246213669131727</v>
      </c>
      <c r="I158" s="4">
        <f>+H158+E158</f>
        <v>43.454547002465063</v>
      </c>
      <c r="J158" s="4">
        <f>(H158-G158)*O158</f>
        <v>0</v>
      </c>
      <c r="K158" s="4">
        <f>(I158-H158)*O158</f>
        <v>0.2083333333333357</v>
      </c>
      <c r="L158">
        <f>_xlfn.RANK.EQ(I158,I$8:I$507,1)</f>
        <v>151</v>
      </c>
      <c r="M158">
        <f>IF(L158=A158,0,1)</f>
        <v>1</v>
      </c>
      <c r="N158">
        <f>IF(G158&lt;B$2,1,0)</f>
        <v>1</v>
      </c>
      <c r="O158">
        <f>IF(I158&lt;B$2,1,0)</f>
        <v>1</v>
      </c>
      <c r="P158">
        <v>151</v>
      </c>
      <c r="Q158" s="8">
        <f>COUNTIF(I$8:I157,"&lt;"&amp;G158)</f>
        <v>150</v>
      </c>
      <c r="R158" s="8">
        <f>COUNTIFS(H$8:H157,"&gt;"&amp;G158,F$8:F157,"&lt;&gt;1")</f>
        <v>0</v>
      </c>
      <c r="S158">
        <v>151</v>
      </c>
    </row>
    <row r="159" spans="1:19" x14ac:dyDescent="0.3">
      <c r="A159">
        <v>79</v>
      </c>
      <c r="B159">
        <v>0.89443647572252571</v>
      </c>
      <c r="C159">
        <v>3.5279396954252758E-2</v>
      </c>
      <c r="D159" s="4">
        <f>-LN(B159)/D$3</f>
        <v>0.15494638204934638</v>
      </c>
      <c r="E159" s="4">
        <f>1/F$4</f>
        <v>0.20833333333333334</v>
      </c>
      <c r="F159" s="8">
        <v>2</v>
      </c>
      <c r="G159" s="4">
        <v>43.401160051181073</v>
      </c>
      <c r="H159" s="4">
        <f>IF(G159&gt;MAX(I$8:I158),G159,MAX(I$8:I158))</f>
        <v>43.454547002465063</v>
      </c>
      <c r="I159" s="4">
        <f>+H159+E159</f>
        <v>43.662880335798398</v>
      </c>
      <c r="J159" s="4">
        <f>(H159-G159)*O159</f>
        <v>5.3386951283989958E-2</v>
      </c>
      <c r="K159" s="4">
        <f>(I159-H159)*O159</f>
        <v>0.2083333333333357</v>
      </c>
      <c r="L159">
        <f>_xlfn.RANK.EQ(I159,I$8:I$507,1)</f>
        <v>152</v>
      </c>
      <c r="M159">
        <f>IF(L159=A159,0,1)</f>
        <v>1</v>
      </c>
      <c r="N159">
        <f>IF(G159&lt;B$2,1,0)</f>
        <v>1</v>
      </c>
      <c r="O159">
        <f>IF(I159&lt;B$2,1,0)</f>
        <v>1</v>
      </c>
      <c r="P159">
        <v>152</v>
      </c>
      <c r="Q159" s="8">
        <f>COUNTIF(I$8:I158,"&lt;"&amp;G159)</f>
        <v>150</v>
      </c>
      <c r="R159" s="8">
        <f>COUNTIFS(H$8:H158,"&gt;"&amp;G159,F$8:F158,"&lt;&gt;1")</f>
        <v>0</v>
      </c>
      <c r="S159">
        <v>152</v>
      </c>
    </row>
    <row r="160" spans="1:19" x14ac:dyDescent="0.3">
      <c r="A160">
        <v>371</v>
      </c>
      <c r="B160">
        <v>0.31006805627613149</v>
      </c>
      <c r="C160">
        <v>0.9965819269386883</v>
      </c>
      <c r="D160" s="4">
        <f>-LN(B160)/F$3</f>
        <v>0.48790144550954623</v>
      </c>
      <c r="E160" s="4">
        <f>1/F$4</f>
        <v>0.20833333333333334</v>
      </c>
      <c r="F160" s="8">
        <v>3</v>
      </c>
      <c r="G160" s="4">
        <v>43.485807299045497</v>
      </c>
      <c r="H160" s="4">
        <f>IF(G160&gt;MAX(I$8:I159),G160,MAX(I$8:I159))</f>
        <v>43.662880335798398</v>
      </c>
      <c r="I160" s="4">
        <f>+H160+E160</f>
        <v>43.871213669131734</v>
      </c>
      <c r="J160" s="4">
        <f>(H160-G160)*O160</f>
        <v>0.1770730367529012</v>
      </c>
      <c r="K160" s="4">
        <f>(I160-H160)*O160</f>
        <v>0.2083333333333357</v>
      </c>
      <c r="L160">
        <f>_xlfn.RANK.EQ(I160,I$8:I$507,1)</f>
        <v>153</v>
      </c>
      <c r="M160">
        <f>IF(L160=A160,0,1)</f>
        <v>1</v>
      </c>
      <c r="N160">
        <f>IF(G160&lt;B$2,1,0)</f>
        <v>1</v>
      </c>
      <c r="O160">
        <f>IF(I160&lt;B$2,1,0)</f>
        <v>1</v>
      </c>
      <c r="P160">
        <v>153</v>
      </c>
      <c r="Q160" s="8">
        <f>COUNTIF(I$8:I159,"&lt;"&amp;G160)</f>
        <v>151</v>
      </c>
      <c r="R160" s="8">
        <f>COUNTIFS(H$8:H159,"&gt;"&amp;G160,F$8:F159,"&lt;&gt;1")</f>
        <v>0</v>
      </c>
      <c r="S160">
        <v>153</v>
      </c>
    </row>
    <row r="161" spans="1:19" x14ac:dyDescent="0.3">
      <c r="A161">
        <v>372</v>
      </c>
      <c r="B161">
        <v>0.89007232886745813</v>
      </c>
      <c r="C161">
        <v>0.30252998443556017</v>
      </c>
      <c r="D161" s="4">
        <f>-LN(B161)/F$3</f>
        <v>4.8521896319852445E-2</v>
      </c>
      <c r="E161" s="4">
        <f>1/F$4</f>
        <v>0.20833333333333334</v>
      </c>
      <c r="F161" s="8">
        <v>3</v>
      </c>
      <c r="G161" s="4">
        <v>43.534329195365352</v>
      </c>
      <c r="H161" s="4">
        <f>IF(G161&gt;MAX(I$8:I160),G161,MAX(I$8:I160))</f>
        <v>43.871213669131734</v>
      </c>
      <c r="I161" s="4">
        <f>+H161+E161</f>
        <v>44.07954700246507</v>
      </c>
      <c r="J161" s="4">
        <f>(H161-G161)*O161</f>
        <v>0.33688447376638209</v>
      </c>
      <c r="K161" s="4">
        <f>(I161-H161)*O161</f>
        <v>0.2083333333333357</v>
      </c>
      <c r="L161">
        <f>_xlfn.RANK.EQ(I161,I$8:I$507,1)</f>
        <v>154</v>
      </c>
      <c r="M161">
        <f>IF(L161=A161,0,1)</f>
        <v>1</v>
      </c>
      <c r="N161">
        <f>IF(G161&lt;B$2,1,0)</f>
        <v>1</v>
      </c>
      <c r="O161">
        <f>IF(I161&lt;B$2,1,0)</f>
        <v>1</v>
      </c>
      <c r="P161">
        <v>154</v>
      </c>
      <c r="Q161" s="8">
        <f>COUNTIF(I$8:I160,"&lt;"&amp;G161)</f>
        <v>151</v>
      </c>
      <c r="R161" s="8">
        <f>COUNTIFS(H$8:H160,"&gt;"&amp;G161,F$8:F160,"&lt;&gt;1")</f>
        <v>1</v>
      </c>
      <c r="S161">
        <v>154</v>
      </c>
    </row>
    <row r="162" spans="1:19" x14ac:dyDescent="0.3">
      <c r="A162">
        <v>373</v>
      </c>
      <c r="B162">
        <v>0.63704336680196538</v>
      </c>
      <c r="C162">
        <v>0.74498733481856749</v>
      </c>
      <c r="D162" s="4">
        <f>-LN(B162)/F$3</f>
        <v>0.18788231082307785</v>
      </c>
      <c r="E162" s="4">
        <f>1/F$4</f>
        <v>0.20833333333333334</v>
      </c>
      <c r="F162" s="8">
        <v>3</v>
      </c>
      <c r="G162" s="4">
        <v>43.72221150618843</v>
      </c>
      <c r="H162" s="4">
        <f>IF(G162&gt;MAX(I$8:I161),G162,MAX(I$8:I161))</f>
        <v>44.07954700246507</v>
      </c>
      <c r="I162" s="4">
        <f>+H162+E162</f>
        <v>44.287880335798405</v>
      </c>
      <c r="J162" s="4">
        <f>(H162-G162)*O162</f>
        <v>0.35733549627664019</v>
      </c>
      <c r="K162" s="4">
        <f>(I162-H162)*O162</f>
        <v>0.2083333333333357</v>
      </c>
      <c r="L162">
        <f>_xlfn.RANK.EQ(I162,I$8:I$507,1)</f>
        <v>155</v>
      </c>
      <c r="M162">
        <f>IF(L162=A162,0,1)</f>
        <v>1</v>
      </c>
      <c r="N162">
        <f>IF(G162&lt;B$2,1,0)</f>
        <v>1</v>
      </c>
      <c r="O162">
        <f>IF(I162&lt;B$2,1,0)</f>
        <v>1</v>
      </c>
      <c r="P162">
        <v>155</v>
      </c>
      <c r="Q162" s="8">
        <f>COUNTIF(I$8:I161,"&lt;"&amp;G162)</f>
        <v>152</v>
      </c>
      <c r="R162" s="8">
        <f>COUNTIFS(H$8:H161,"&gt;"&amp;G162,F$8:F161,"&lt;&gt;1")</f>
        <v>1</v>
      </c>
      <c r="S162">
        <v>155</v>
      </c>
    </row>
    <row r="163" spans="1:19" x14ac:dyDescent="0.3">
      <c r="A163">
        <v>374</v>
      </c>
      <c r="B163">
        <v>0.66319772942289501</v>
      </c>
      <c r="C163">
        <v>0.51969969786675618</v>
      </c>
      <c r="D163" s="4">
        <f>-LN(B163)/F$3</f>
        <v>0.17111754118151978</v>
      </c>
      <c r="E163" s="4">
        <f>1/F$4</f>
        <v>0.20833333333333334</v>
      </c>
      <c r="F163" s="8">
        <v>3</v>
      </c>
      <c r="G163" s="4">
        <v>43.893329047369946</v>
      </c>
      <c r="H163" s="4">
        <f>IF(G163&gt;MAX(I$8:I162),G163,MAX(I$8:I162))</f>
        <v>44.287880335798405</v>
      </c>
      <c r="I163" s="4">
        <f>+H163+E163</f>
        <v>44.496213669131741</v>
      </c>
      <c r="J163" s="4">
        <f>(H163-G163)*O163</f>
        <v>0.39455128842845966</v>
      </c>
      <c r="K163" s="4">
        <f>(I163-H163)*O163</f>
        <v>0.2083333333333357</v>
      </c>
      <c r="L163">
        <f>_xlfn.RANK.EQ(I163,I$8:I$507,1)</f>
        <v>156</v>
      </c>
      <c r="M163">
        <f>IF(L163=A163,0,1)</f>
        <v>1</v>
      </c>
      <c r="N163">
        <f>IF(G163&lt;B$2,1,0)</f>
        <v>1</v>
      </c>
      <c r="O163">
        <f>IF(I163&lt;B$2,1,0)</f>
        <v>1</v>
      </c>
      <c r="P163">
        <v>156</v>
      </c>
      <c r="Q163" s="8">
        <f>COUNTIF(I$8:I162,"&lt;"&amp;G163)</f>
        <v>153</v>
      </c>
      <c r="R163" s="8">
        <f>COUNTIFS(H$8:H162,"&gt;"&amp;G163,F$8:F162,"&lt;&gt;1")</f>
        <v>1</v>
      </c>
      <c r="S163">
        <v>156</v>
      </c>
    </row>
    <row r="164" spans="1:19" x14ac:dyDescent="0.3">
      <c r="A164">
        <v>375</v>
      </c>
      <c r="B164">
        <v>9.9398785363322861E-2</v>
      </c>
      <c r="C164">
        <v>0.83986938077944273</v>
      </c>
      <c r="D164" s="4">
        <f>-LN(B164)/F$3</f>
        <v>0.96192307711631275</v>
      </c>
      <c r="E164" s="4">
        <f>1/F$4</f>
        <v>0.20833333333333334</v>
      </c>
      <c r="F164" s="8">
        <v>3</v>
      </c>
      <c r="G164" s="4">
        <v>44.855252124486256</v>
      </c>
      <c r="H164" s="4">
        <f>IF(G164&gt;MAX(I$8:I163),G164,MAX(I$8:I163))</f>
        <v>44.855252124486256</v>
      </c>
      <c r="I164" s="4">
        <f>+H164+E164</f>
        <v>45.063585457819592</v>
      </c>
      <c r="J164" s="4">
        <f>(H164-G164)*O164</f>
        <v>0</v>
      </c>
      <c r="K164" s="4">
        <f>(I164-H164)*O164</f>
        <v>0.2083333333333357</v>
      </c>
      <c r="L164">
        <f>_xlfn.RANK.EQ(I164,I$8:I$507,1)</f>
        <v>157</v>
      </c>
      <c r="M164">
        <f>IF(L164=A164,0,1)</f>
        <v>1</v>
      </c>
      <c r="N164">
        <f>IF(G164&lt;B$2,1,0)</f>
        <v>1</v>
      </c>
      <c r="O164">
        <f>IF(I164&lt;B$2,1,0)</f>
        <v>1</v>
      </c>
      <c r="P164">
        <v>157</v>
      </c>
      <c r="Q164" s="8">
        <f>COUNTIF(I$8:I163,"&lt;"&amp;G164)</f>
        <v>156</v>
      </c>
      <c r="R164" s="8">
        <f>COUNTIFS(H$8:H163,"&gt;"&amp;G164,F$8:F163,"&lt;&gt;1")</f>
        <v>0</v>
      </c>
      <c r="S164">
        <v>157</v>
      </c>
    </row>
    <row r="165" spans="1:19" x14ac:dyDescent="0.3">
      <c r="A165">
        <v>376</v>
      </c>
      <c r="B165">
        <v>0.79891354106265455</v>
      </c>
      <c r="C165">
        <v>0.59453108310190128</v>
      </c>
      <c r="D165" s="4">
        <f>-LN(B165)/F$3</f>
        <v>9.3542728334883016E-2</v>
      </c>
      <c r="E165" s="4">
        <f>1/F$4</f>
        <v>0.20833333333333334</v>
      </c>
      <c r="F165" s="8">
        <v>3</v>
      </c>
      <c r="G165" s="4">
        <v>44.948794852821138</v>
      </c>
      <c r="H165" s="4">
        <f>IF(G165&gt;MAX(I$8:I164),G165,MAX(I$8:I164))</f>
        <v>45.063585457819592</v>
      </c>
      <c r="I165" s="4">
        <f>+H165+E165</f>
        <v>45.271918791152927</v>
      </c>
      <c r="J165" s="4">
        <f>(H165-G165)*O165</f>
        <v>0.11479060499845417</v>
      </c>
      <c r="K165" s="4">
        <f>(I165-H165)*O165</f>
        <v>0.2083333333333357</v>
      </c>
      <c r="L165">
        <f>_xlfn.RANK.EQ(I165,I$8:I$507,1)</f>
        <v>158</v>
      </c>
      <c r="M165">
        <f>IF(L165=A165,0,1)</f>
        <v>1</v>
      </c>
      <c r="N165">
        <f>IF(G165&lt;B$2,1,0)</f>
        <v>1</v>
      </c>
      <c r="O165">
        <f>IF(I165&lt;B$2,1,0)</f>
        <v>1</v>
      </c>
      <c r="P165">
        <v>158</v>
      </c>
      <c r="Q165" s="8">
        <f>COUNTIF(I$8:I164,"&lt;"&amp;G165)</f>
        <v>156</v>
      </c>
      <c r="R165" s="8">
        <f>COUNTIFS(H$8:H164,"&gt;"&amp;G165,F$8:F164,"&lt;&gt;1")</f>
        <v>0</v>
      </c>
      <c r="S165">
        <v>158</v>
      </c>
    </row>
    <row r="166" spans="1:19" x14ac:dyDescent="0.3">
      <c r="A166">
        <v>80</v>
      </c>
      <c r="B166">
        <v>0.26010925626392406</v>
      </c>
      <c r="C166">
        <v>0.71053193762016664</v>
      </c>
      <c r="D166" s="4">
        <f>-LN(B166)/D$3</f>
        <v>1.8703521108792864</v>
      </c>
      <c r="E166" s="4">
        <f>1/F$4</f>
        <v>0.20833333333333334</v>
      </c>
      <c r="F166" s="8">
        <v>2</v>
      </c>
      <c r="G166" s="4">
        <v>45.271512162060361</v>
      </c>
      <c r="H166" s="4">
        <f>IF(G166&gt;MAX(I$8:I165),G166,MAX(I$8:I165))</f>
        <v>45.271918791152927</v>
      </c>
      <c r="I166" s="4">
        <f>+H166+E166</f>
        <v>45.480252124486263</v>
      </c>
      <c r="J166" s="4">
        <f>(H166-G166)*O166</f>
        <v>4.0662909256639068E-4</v>
      </c>
      <c r="K166" s="4">
        <f>(I166-H166)*O166</f>
        <v>0.2083333333333357</v>
      </c>
      <c r="L166">
        <f>_xlfn.RANK.EQ(I166,I$8:I$507,1)</f>
        <v>159</v>
      </c>
      <c r="M166">
        <f>IF(L166=A166,0,1)</f>
        <v>1</v>
      </c>
      <c r="N166">
        <f>IF(G166&lt;B$2,1,0)</f>
        <v>1</v>
      </c>
      <c r="O166">
        <f>IF(I166&lt;B$2,1,0)</f>
        <v>1</v>
      </c>
      <c r="P166">
        <v>160</v>
      </c>
      <c r="Q166" s="8">
        <f>COUNTIF(I$8:I165,"&lt;"&amp;G166)</f>
        <v>157</v>
      </c>
      <c r="R166" s="8">
        <f>COUNTIFS(H$8:H165,"&gt;"&amp;G166,F$8:F165,"&lt;&gt;1")</f>
        <v>0</v>
      </c>
      <c r="S166">
        <v>159</v>
      </c>
    </row>
    <row r="167" spans="1:19" x14ac:dyDescent="0.3">
      <c r="A167">
        <v>377</v>
      </c>
      <c r="B167">
        <v>0.51933347575304423</v>
      </c>
      <c r="C167">
        <v>0.74138615070039982</v>
      </c>
      <c r="D167" s="4">
        <f>-LN(B167)/F$3</f>
        <v>0.27300377790997804</v>
      </c>
      <c r="E167" s="4">
        <f>1/F$4</f>
        <v>0.20833333333333334</v>
      </c>
      <c r="F167" s="8">
        <v>3</v>
      </c>
      <c r="G167" s="4">
        <v>45.221798630731115</v>
      </c>
      <c r="H167" s="4">
        <f>IF(G167&gt;MAX(I$8:I166),G167,MAX(I$8:I166))</f>
        <v>45.480252124486263</v>
      </c>
      <c r="I167" s="4">
        <f>+H167+E167</f>
        <v>45.688585457819599</v>
      </c>
      <c r="J167" s="4">
        <f>(H167-G167)*O167</f>
        <v>0.25845349375514814</v>
      </c>
      <c r="K167" s="4">
        <f>(I167-H167)*O167</f>
        <v>0.2083333333333357</v>
      </c>
      <c r="L167">
        <f>_xlfn.RANK.EQ(I167,I$8:I$507,1)</f>
        <v>160</v>
      </c>
      <c r="M167">
        <f>IF(L167=A167,0,1)</f>
        <v>1</v>
      </c>
      <c r="N167">
        <f>IF(G167&lt;B$2,1,0)</f>
        <v>1</v>
      </c>
      <c r="O167">
        <f>IF(I167&lt;B$2,1,0)</f>
        <v>1</v>
      </c>
      <c r="P167">
        <v>159</v>
      </c>
      <c r="Q167" s="8">
        <f>COUNTIF(I$8:I166,"&lt;"&amp;G167)</f>
        <v>157</v>
      </c>
      <c r="R167" s="8">
        <f>COUNTIFS(H$8:H166,"&gt;"&amp;G167,F$8:F166,"&lt;&gt;1")</f>
        <v>1</v>
      </c>
      <c r="S167">
        <v>159</v>
      </c>
    </row>
    <row r="168" spans="1:19" x14ac:dyDescent="0.3">
      <c r="A168">
        <v>378</v>
      </c>
      <c r="B168">
        <v>0.8715781121250038</v>
      </c>
      <c r="C168">
        <v>0.89971617786187319</v>
      </c>
      <c r="D168" s="4">
        <f>-LN(B168)/F$3</f>
        <v>5.7270745216862519E-2</v>
      </c>
      <c r="E168" s="4">
        <f>1/F$4</f>
        <v>0.20833333333333334</v>
      </c>
      <c r="F168" s="8">
        <v>3</v>
      </c>
      <c r="G168" s="4">
        <v>45.279069375947977</v>
      </c>
      <c r="H168" s="4">
        <f>IF(G168&gt;MAX(I$8:I167),G168,MAX(I$8:I167))</f>
        <v>45.688585457819599</v>
      </c>
      <c r="I168" s="4">
        <f>+H168+E168</f>
        <v>45.896918791152935</v>
      </c>
      <c r="J168" s="4">
        <f>(H168-G168)*O168</f>
        <v>0.40951608187162236</v>
      </c>
      <c r="K168" s="4">
        <f>(I168-H168)*O168</f>
        <v>0.2083333333333357</v>
      </c>
      <c r="L168">
        <f>_xlfn.RANK.EQ(I168,I$8:I$507,1)</f>
        <v>161</v>
      </c>
      <c r="M168">
        <f>IF(L168=A168,0,1)</f>
        <v>1</v>
      </c>
      <c r="N168">
        <f>IF(G168&lt;B$2,1,0)</f>
        <v>1</v>
      </c>
      <c r="O168">
        <f>IF(I168&lt;B$2,1,0)</f>
        <v>1</v>
      </c>
      <c r="P168">
        <v>161</v>
      </c>
      <c r="Q168" s="8">
        <f>COUNTIF(I$8:I167,"&lt;"&amp;G168)</f>
        <v>158</v>
      </c>
      <c r="R168" s="8">
        <f>COUNTIFS(H$8:H167,"&gt;"&amp;G168,F$8:F167,"&lt;&gt;1")</f>
        <v>1</v>
      </c>
      <c r="S168">
        <v>161</v>
      </c>
    </row>
    <row r="169" spans="1:19" x14ac:dyDescent="0.3">
      <c r="A169">
        <v>379</v>
      </c>
      <c r="B169">
        <v>0.86364329966124453</v>
      </c>
      <c r="C169">
        <v>0.6334727011932737</v>
      </c>
      <c r="D169" s="4">
        <f>-LN(B169)/F$3</f>
        <v>6.108143459892542E-2</v>
      </c>
      <c r="E169" s="4">
        <f>1/F$4</f>
        <v>0.20833333333333334</v>
      </c>
      <c r="F169" s="8">
        <v>3</v>
      </c>
      <c r="G169" s="4">
        <v>45.340150810546902</v>
      </c>
      <c r="H169" s="4">
        <f>IF(G169&gt;MAX(I$8:I168),G169,MAX(I$8:I168))</f>
        <v>45.896918791152935</v>
      </c>
      <c r="I169" s="4">
        <f>+H169+E169</f>
        <v>46.10525212448627</v>
      </c>
      <c r="J169" s="4">
        <f>(H169-G169)*O169</f>
        <v>0.55676798060603261</v>
      </c>
      <c r="K169" s="4">
        <f>(I169-H169)*O169</f>
        <v>0.2083333333333357</v>
      </c>
      <c r="L169">
        <f>_xlfn.RANK.EQ(I169,I$8:I$507,1)</f>
        <v>162</v>
      </c>
      <c r="M169">
        <f>IF(L169=A169,0,1)</f>
        <v>1</v>
      </c>
      <c r="N169">
        <f>IF(G169&lt;B$2,1,0)</f>
        <v>1</v>
      </c>
      <c r="O169">
        <f>IF(I169&lt;B$2,1,0)</f>
        <v>1</v>
      </c>
      <c r="P169">
        <v>162</v>
      </c>
      <c r="Q169" s="8">
        <f>COUNTIF(I$8:I168,"&lt;"&amp;G169)</f>
        <v>158</v>
      </c>
      <c r="R169" s="8">
        <f>COUNTIFS(H$8:H168,"&gt;"&amp;G169,F$8:F168,"&lt;&gt;1")</f>
        <v>2</v>
      </c>
      <c r="S169">
        <v>162</v>
      </c>
    </row>
    <row r="170" spans="1:19" x14ac:dyDescent="0.3">
      <c r="A170">
        <v>380</v>
      </c>
      <c r="B170">
        <v>0.47325052644428844</v>
      </c>
      <c r="C170">
        <v>0.28989532151249731</v>
      </c>
      <c r="D170" s="4">
        <f>-LN(B170)/F$3</f>
        <v>0.31172099020468125</v>
      </c>
      <c r="E170" s="4">
        <f>1/F$4</f>
        <v>0.20833333333333334</v>
      </c>
      <c r="F170" s="8">
        <v>3</v>
      </c>
      <c r="G170" s="4">
        <v>45.651871800751586</v>
      </c>
      <c r="H170" s="4">
        <f>IF(G170&gt;MAX(I$8:I169),G170,MAX(I$8:I169))</f>
        <v>46.10525212448627</v>
      </c>
      <c r="I170" s="4">
        <f>+H170+E170</f>
        <v>46.313585457819606</v>
      </c>
      <c r="J170" s="4">
        <f>(H170-G170)*O170</f>
        <v>0.45338032373468451</v>
      </c>
      <c r="K170" s="4">
        <f>(I170-H170)*O170</f>
        <v>0.2083333333333357</v>
      </c>
      <c r="L170">
        <f>_xlfn.RANK.EQ(I170,I$8:I$507,1)</f>
        <v>163</v>
      </c>
      <c r="M170">
        <f>IF(L170=A170,0,1)</f>
        <v>1</v>
      </c>
      <c r="N170">
        <f>IF(G170&lt;B$2,1,0)</f>
        <v>1</v>
      </c>
      <c r="O170">
        <f>IF(I170&lt;B$2,1,0)</f>
        <v>1</v>
      </c>
      <c r="P170">
        <v>163</v>
      </c>
      <c r="Q170" s="8">
        <f>COUNTIF(I$8:I169,"&lt;"&amp;G170)</f>
        <v>159</v>
      </c>
      <c r="R170" s="8">
        <f>COUNTIFS(H$8:H169,"&gt;"&amp;G170,F$8:F169,"&lt;&gt;1")</f>
        <v>2</v>
      </c>
      <c r="S170">
        <v>163</v>
      </c>
    </row>
    <row r="171" spans="1:19" x14ac:dyDescent="0.3">
      <c r="A171">
        <v>10</v>
      </c>
      <c r="B171">
        <v>0.12494277779473251</v>
      </c>
      <c r="C171">
        <v>0.33903012176885283</v>
      </c>
      <c r="D171" s="4">
        <f>-LN(B171)/B$3</f>
        <v>8.6662476005589539</v>
      </c>
      <c r="E171" s="4">
        <f>1/F$4</f>
        <v>0.20833333333333334</v>
      </c>
      <c r="F171" s="8">
        <v>1</v>
      </c>
      <c r="G171" s="4">
        <v>46.213268781317772</v>
      </c>
      <c r="H171" s="4">
        <f>IF(G171&gt;MAX(I$8:I170),G171,MAX(I$8:I170))</f>
        <v>46.313585457819606</v>
      </c>
      <c r="I171" s="4">
        <f>+H171+E171</f>
        <v>46.521918791152942</v>
      </c>
      <c r="J171" s="4">
        <f>(H171-G171)*O171</f>
        <v>0.10031667650183351</v>
      </c>
      <c r="K171" s="4">
        <f>(I171-H171)*O171</f>
        <v>0.2083333333333357</v>
      </c>
      <c r="L171">
        <f>_xlfn.RANK.EQ(I171,I$8:I$507,1)</f>
        <v>164</v>
      </c>
      <c r="M171">
        <f>IF(L171=A171,0,1)</f>
        <v>1</v>
      </c>
      <c r="N171">
        <f>IF(G171&lt;B$2,1,0)</f>
        <v>1</v>
      </c>
      <c r="O171">
        <f>IF(I171&lt;B$2,1,0)</f>
        <v>1</v>
      </c>
      <c r="P171">
        <v>164</v>
      </c>
      <c r="Q171" s="8">
        <f>COUNTIF(I$8:I170,"&lt;"&amp;G171)</f>
        <v>162</v>
      </c>
      <c r="R171" s="8">
        <f>COUNTIFS(H$8:H170,"&gt;"&amp;G171,F$8:F170,"&lt;&gt;1")</f>
        <v>0</v>
      </c>
      <c r="S171">
        <v>164</v>
      </c>
    </row>
    <row r="172" spans="1:19" x14ac:dyDescent="0.3">
      <c r="A172">
        <v>81</v>
      </c>
      <c r="B172">
        <v>0.60866115298928802</v>
      </c>
      <c r="C172">
        <v>0.18863490707113864</v>
      </c>
      <c r="D172" s="4">
        <f>-LN(B172)/D$3</f>
        <v>0.68957439604443072</v>
      </c>
      <c r="E172" s="4">
        <f>1/F$4</f>
        <v>0.20833333333333334</v>
      </c>
      <c r="F172" s="8">
        <v>2</v>
      </c>
      <c r="G172" s="4">
        <v>45.961086558104789</v>
      </c>
      <c r="H172" s="4">
        <f>IF(G172&gt;MAX(I$8:I171),G172,MAX(I$8:I171))</f>
        <v>46.521918791152942</v>
      </c>
      <c r="I172" s="4">
        <f>+H172+E172</f>
        <v>46.730252124486277</v>
      </c>
      <c r="J172" s="4">
        <f>(H172-G172)*O172</f>
        <v>0.56083223304815277</v>
      </c>
      <c r="K172" s="4">
        <f>(I172-H172)*O172</f>
        <v>0.2083333333333357</v>
      </c>
      <c r="L172">
        <f>_xlfn.RANK.EQ(I172,I$8:I$507,1)</f>
        <v>165</v>
      </c>
      <c r="M172">
        <f>IF(L172=A172,0,1)</f>
        <v>1</v>
      </c>
      <c r="N172">
        <f>IF(G172&lt;B$2,1,0)</f>
        <v>1</v>
      </c>
      <c r="O172">
        <f>IF(I172&lt;B$2,1,0)</f>
        <v>1</v>
      </c>
      <c r="P172">
        <v>165</v>
      </c>
      <c r="Q172" s="8">
        <f>COUNTIF(I$8:I171,"&lt;"&amp;G172)</f>
        <v>161</v>
      </c>
      <c r="R172" s="8">
        <f>COUNTIFS(H$8:H171,"&gt;"&amp;G172,F$8:F171,"&lt;&gt;1")</f>
        <v>1</v>
      </c>
      <c r="S172">
        <v>164</v>
      </c>
    </row>
    <row r="173" spans="1:19" x14ac:dyDescent="0.3">
      <c r="A173">
        <v>381</v>
      </c>
      <c r="B173">
        <v>0.19101535081026644</v>
      </c>
      <c r="C173">
        <v>0.79558702352977084</v>
      </c>
      <c r="D173" s="4">
        <f>-LN(B173)/F$3</f>
        <v>0.6897506180961176</v>
      </c>
      <c r="E173" s="4">
        <f>1/F$4</f>
        <v>0.20833333333333334</v>
      </c>
      <c r="F173" s="8">
        <v>3</v>
      </c>
      <c r="G173" s="4">
        <v>46.341622418847706</v>
      </c>
      <c r="H173" s="4">
        <f>IF(G173&gt;MAX(I$8:I172),G173,MAX(I$8:I172))</f>
        <v>46.730252124486277</v>
      </c>
      <c r="I173" s="4">
        <f>+H173+E173</f>
        <v>46.938585457819613</v>
      </c>
      <c r="J173" s="4">
        <f>(H173-G173)*O173</f>
        <v>0.38862970563857147</v>
      </c>
      <c r="K173" s="4">
        <f>(I173-H173)*O173</f>
        <v>0.2083333333333357</v>
      </c>
      <c r="L173">
        <f>_xlfn.RANK.EQ(I173,I$8:I$507,1)</f>
        <v>166</v>
      </c>
      <c r="M173">
        <f>IF(L173=A173,0,1)</f>
        <v>1</v>
      </c>
      <c r="N173">
        <f>IF(G173&lt;B$2,1,0)</f>
        <v>1</v>
      </c>
      <c r="O173">
        <f>IF(I173&lt;B$2,1,0)</f>
        <v>1</v>
      </c>
      <c r="P173">
        <v>166</v>
      </c>
      <c r="Q173" s="8">
        <f>COUNTIF(I$8:I172,"&lt;"&amp;G173)</f>
        <v>163</v>
      </c>
      <c r="R173" s="8">
        <f>COUNTIFS(H$8:H172,"&gt;"&amp;G173,F$8:F172,"&lt;&gt;1")</f>
        <v>1</v>
      </c>
      <c r="S173">
        <v>166</v>
      </c>
    </row>
    <row r="174" spans="1:19" x14ac:dyDescent="0.3">
      <c r="A174">
        <v>382</v>
      </c>
      <c r="B174">
        <v>0.98510696737571335</v>
      </c>
      <c r="C174">
        <v>0.20853297524948883</v>
      </c>
      <c r="D174" s="4">
        <f>-LN(B174)/F$3</f>
        <v>6.2521030773668987E-3</v>
      </c>
      <c r="E174" s="4">
        <f>1/F$4</f>
        <v>0.20833333333333334</v>
      </c>
      <c r="F174" s="8">
        <v>3</v>
      </c>
      <c r="G174" s="4">
        <v>46.347874521925071</v>
      </c>
      <c r="H174" s="4">
        <f>IF(G174&gt;MAX(I$8:I173),G174,MAX(I$8:I173))</f>
        <v>46.938585457819613</v>
      </c>
      <c r="I174" s="4">
        <f>+H174+E174</f>
        <v>47.146918791152949</v>
      </c>
      <c r="J174" s="4">
        <f>(H174-G174)*O174</f>
        <v>0.59071093589454193</v>
      </c>
      <c r="K174" s="4">
        <f>(I174-H174)*O174</f>
        <v>0.2083333333333357</v>
      </c>
      <c r="L174">
        <f>_xlfn.RANK.EQ(I174,I$8:I$507,1)</f>
        <v>167</v>
      </c>
      <c r="M174">
        <f>IF(L174=A174,0,1)</f>
        <v>1</v>
      </c>
      <c r="N174">
        <f>IF(G174&lt;B$2,1,0)</f>
        <v>1</v>
      </c>
      <c r="O174">
        <f>IF(I174&lt;B$2,1,0)</f>
        <v>1</v>
      </c>
      <c r="P174">
        <v>167</v>
      </c>
      <c r="Q174" s="8">
        <f>COUNTIF(I$8:I173,"&lt;"&amp;G174)</f>
        <v>163</v>
      </c>
      <c r="R174" s="8">
        <f>COUNTIFS(H$8:H173,"&gt;"&amp;G174,F$8:F173,"&lt;&gt;1")</f>
        <v>2</v>
      </c>
      <c r="S174">
        <v>167</v>
      </c>
    </row>
    <row r="175" spans="1:19" x14ac:dyDescent="0.3">
      <c r="A175">
        <v>383</v>
      </c>
      <c r="B175">
        <v>0.49848933378093813</v>
      </c>
      <c r="C175">
        <v>0.6147343363750114</v>
      </c>
      <c r="D175" s="4">
        <f>-LN(B175)/F$3</f>
        <v>0.29007211934881788</v>
      </c>
      <c r="E175" s="4">
        <f>1/F$4</f>
        <v>0.20833333333333334</v>
      </c>
      <c r="F175" s="8">
        <v>3</v>
      </c>
      <c r="G175" s="4">
        <v>46.637946641273892</v>
      </c>
      <c r="H175" s="4">
        <f>IF(G175&gt;MAX(I$8:I174),G175,MAX(I$8:I174))</f>
        <v>47.146918791152949</v>
      </c>
      <c r="I175" s="4">
        <f>+H175+E175</f>
        <v>47.355252124486285</v>
      </c>
      <c r="J175" s="4">
        <f>(H175-G175)*O175</f>
        <v>0.5089721498790567</v>
      </c>
      <c r="K175" s="4">
        <f>(I175-H175)*O175</f>
        <v>0.2083333333333357</v>
      </c>
      <c r="L175">
        <f>_xlfn.RANK.EQ(I175,I$8:I$507,1)</f>
        <v>168</v>
      </c>
      <c r="M175">
        <f>IF(L175=A175,0,1)</f>
        <v>1</v>
      </c>
      <c r="N175">
        <f>IF(G175&lt;B$2,1,0)</f>
        <v>1</v>
      </c>
      <c r="O175">
        <f>IF(I175&lt;B$2,1,0)</f>
        <v>1</v>
      </c>
      <c r="P175">
        <v>168</v>
      </c>
      <c r="Q175" s="8">
        <f>COUNTIF(I$8:I174,"&lt;"&amp;G175)</f>
        <v>164</v>
      </c>
      <c r="R175" s="8">
        <f>COUNTIFS(H$8:H174,"&gt;"&amp;G175,F$8:F174,"&lt;&gt;1")</f>
        <v>2</v>
      </c>
      <c r="S175">
        <v>168</v>
      </c>
    </row>
    <row r="176" spans="1:19" x14ac:dyDescent="0.3">
      <c r="A176">
        <v>384</v>
      </c>
      <c r="B176">
        <v>0.55827509384441665</v>
      </c>
      <c r="C176">
        <v>0.65587328714865567</v>
      </c>
      <c r="D176" s="4">
        <f>-LN(B176)/F$3</f>
        <v>0.24287643265170236</v>
      </c>
      <c r="E176" s="4">
        <f>1/F$4</f>
        <v>0.20833333333333334</v>
      </c>
      <c r="F176" s="8">
        <v>3</v>
      </c>
      <c r="G176" s="4">
        <v>46.880823073925598</v>
      </c>
      <c r="H176" s="4">
        <f>IF(G176&gt;MAX(I$8:I175),G176,MAX(I$8:I175))</f>
        <v>47.355252124486285</v>
      </c>
      <c r="I176" s="4">
        <f>+H176+E176</f>
        <v>47.56358545781962</v>
      </c>
      <c r="J176" s="4">
        <f>(H176-G176)*O176</f>
        <v>0.47442905056068696</v>
      </c>
      <c r="K176" s="4">
        <f>(I176-H176)*O176</f>
        <v>0.2083333333333357</v>
      </c>
      <c r="L176">
        <f>_xlfn.RANK.EQ(I176,I$8:I$507,1)</f>
        <v>169</v>
      </c>
      <c r="M176">
        <f>IF(L176=A176,0,1)</f>
        <v>1</v>
      </c>
      <c r="N176">
        <f>IF(G176&lt;B$2,1,0)</f>
        <v>1</v>
      </c>
      <c r="O176">
        <f>IF(I176&lt;B$2,1,0)</f>
        <v>1</v>
      </c>
      <c r="P176">
        <v>169</v>
      </c>
      <c r="Q176" s="8">
        <f>COUNTIF(I$8:I175,"&lt;"&amp;G176)</f>
        <v>165</v>
      </c>
      <c r="R176" s="8">
        <f>COUNTIFS(H$8:H175,"&gt;"&amp;G176,F$8:F175,"&lt;&gt;1")</f>
        <v>2</v>
      </c>
      <c r="S176">
        <v>169</v>
      </c>
    </row>
    <row r="177" spans="1:19" x14ac:dyDescent="0.3">
      <c r="A177">
        <v>385</v>
      </c>
      <c r="B177">
        <v>0.21915341654713583</v>
      </c>
      <c r="C177">
        <v>0.66908780175176241</v>
      </c>
      <c r="D177" s="4">
        <f>-LN(B177)/F$3</f>
        <v>0.63249302593544432</v>
      </c>
      <c r="E177" s="4">
        <f>1/F$4</f>
        <v>0.20833333333333334</v>
      </c>
      <c r="F177" s="8">
        <v>3</v>
      </c>
      <c r="G177" s="4">
        <v>47.513316099861044</v>
      </c>
      <c r="H177" s="4">
        <f>IF(G177&gt;MAX(I$8:I176),G177,MAX(I$8:I176))</f>
        <v>47.56358545781962</v>
      </c>
      <c r="I177" s="4">
        <f>+H177+E177</f>
        <v>47.771918791152956</v>
      </c>
      <c r="J177" s="4">
        <f>(H177-G177)*O177</f>
        <v>5.0269357958576677E-2</v>
      </c>
      <c r="K177" s="4">
        <f>(I177-H177)*O177</f>
        <v>0.2083333333333357</v>
      </c>
      <c r="L177">
        <f>_xlfn.RANK.EQ(I177,I$8:I$507,1)</f>
        <v>170</v>
      </c>
      <c r="M177">
        <f>IF(L177=A177,0,1)</f>
        <v>1</v>
      </c>
      <c r="N177">
        <f>IF(G177&lt;B$2,1,0)</f>
        <v>1</v>
      </c>
      <c r="O177">
        <f>IF(I177&lt;B$2,1,0)</f>
        <v>1</v>
      </c>
      <c r="P177">
        <v>170</v>
      </c>
      <c r="Q177" s="8">
        <f>COUNTIF(I$8:I176,"&lt;"&amp;G177)</f>
        <v>168</v>
      </c>
      <c r="R177" s="8">
        <f>COUNTIFS(H$8:H176,"&gt;"&amp;G177,F$8:F176,"&lt;&gt;1")</f>
        <v>0</v>
      </c>
      <c r="S177">
        <v>170</v>
      </c>
    </row>
    <row r="178" spans="1:19" x14ac:dyDescent="0.3">
      <c r="A178">
        <v>386</v>
      </c>
      <c r="B178">
        <v>0.29538865321817681</v>
      </c>
      <c r="C178">
        <v>0.97296060060426648</v>
      </c>
      <c r="D178" s="4">
        <f>-LN(B178)/F$3</f>
        <v>0.50810971716928977</v>
      </c>
      <c r="E178" s="4">
        <f>1/F$4</f>
        <v>0.20833333333333334</v>
      </c>
      <c r="F178" s="8">
        <v>3</v>
      </c>
      <c r="G178" s="4">
        <v>48.021425817030334</v>
      </c>
      <c r="H178" s="4">
        <f>IF(G178&gt;MAX(I$8:I177),G178,MAX(I$8:I177))</f>
        <v>48.021425817030334</v>
      </c>
      <c r="I178" s="4">
        <f>+H178+E178</f>
        <v>48.22975915036367</v>
      </c>
      <c r="J178" s="4">
        <f>(H178-G178)*O178</f>
        <v>0</v>
      </c>
      <c r="K178" s="4">
        <f>(I178-H178)*O178</f>
        <v>0.2083333333333357</v>
      </c>
      <c r="L178">
        <f>_xlfn.RANK.EQ(I178,I$8:I$507,1)</f>
        <v>171</v>
      </c>
      <c r="M178">
        <f>IF(L178=A178,0,1)</f>
        <v>1</v>
      </c>
      <c r="N178">
        <f>IF(G178&lt;B$2,1,0)</f>
        <v>1</v>
      </c>
      <c r="O178">
        <f>IF(I178&lt;B$2,1,0)</f>
        <v>1</v>
      </c>
      <c r="P178">
        <v>171</v>
      </c>
      <c r="Q178" s="8">
        <f>COUNTIF(I$8:I177,"&lt;"&amp;G178)</f>
        <v>170</v>
      </c>
      <c r="R178" s="8">
        <f>COUNTIFS(H$8:H177,"&gt;"&amp;G178,F$8:F177,"&lt;&gt;1")</f>
        <v>0</v>
      </c>
      <c r="S178">
        <v>171</v>
      </c>
    </row>
    <row r="179" spans="1:19" x14ac:dyDescent="0.3">
      <c r="A179">
        <v>387</v>
      </c>
      <c r="B179">
        <v>0.65123447370830412</v>
      </c>
      <c r="C179">
        <v>0.27054658650471514</v>
      </c>
      <c r="D179" s="4">
        <f>-LN(B179)/F$3</f>
        <v>0.17870230289739958</v>
      </c>
      <c r="E179" s="4">
        <f>1/F$4</f>
        <v>0.20833333333333334</v>
      </c>
      <c r="F179" s="8">
        <v>3</v>
      </c>
      <c r="G179" s="4">
        <v>48.200128119927733</v>
      </c>
      <c r="H179" s="4">
        <f>IF(G179&gt;MAX(I$8:I178),G179,MAX(I$8:I178))</f>
        <v>48.22975915036367</v>
      </c>
      <c r="I179" s="4">
        <f>+H179+E179</f>
        <v>48.438092483697005</v>
      </c>
      <c r="J179" s="4">
        <f>(H179-G179)*O179</f>
        <v>2.9631030435936623E-2</v>
      </c>
      <c r="K179" s="4">
        <f>(I179-H179)*O179</f>
        <v>0.2083333333333357</v>
      </c>
      <c r="L179">
        <f>_xlfn.RANK.EQ(I179,I$8:I$507,1)</f>
        <v>172</v>
      </c>
      <c r="M179">
        <f>IF(L179=A179,0,1)</f>
        <v>1</v>
      </c>
      <c r="N179">
        <f>IF(G179&lt;B$2,1,0)</f>
        <v>1</v>
      </c>
      <c r="O179">
        <f>IF(I179&lt;B$2,1,0)</f>
        <v>1</v>
      </c>
      <c r="P179">
        <v>172</v>
      </c>
      <c r="Q179" s="8">
        <f>COUNTIF(I$8:I178,"&lt;"&amp;G179)</f>
        <v>170</v>
      </c>
      <c r="R179" s="8">
        <f>COUNTIFS(H$8:H178,"&gt;"&amp;G179,F$8:F178,"&lt;&gt;1")</f>
        <v>0</v>
      </c>
      <c r="S179">
        <v>172</v>
      </c>
    </row>
    <row r="180" spans="1:19" x14ac:dyDescent="0.3">
      <c r="A180">
        <v>82</v>
      </c>
      <c r="B180">
        <v>0.14969328897976622</v>
      </c>
      <c r="C180">
        <v>0.46507156590472121</v>
      </c>
      <c r="D180" s="4">
        <f>-LN(B180)/D$3</f>
        <v>2.6377316921610006</v>
      </c>
      <c r="E180" s="4">
        <f>1/F$4</f>
        <v>0.20833333333333334</v>
      </c>
      <c r="F180" s="8">
        <v>2</v>
      </c>
      <c r="G180" s="4">
        <v>48.598818250265786</v>
      </c>
      <c r="H180" s="4">
        <f>IF(G180&gt;MAX(I$8:I179),G180,MAX(I$8:I179))</f>
        <v>48.598818250265786</v>
      </c>
      <c r="I180" s="4">
        <f>+H180+E180</f>
        <v>48.807151583599122</v>
      </c>
      <c r="J180" s="4">
        <f>(H180-G180)*O180</f>
        <v>0</v>
      </c>
      <c r="K180" s="4">
        <f>(I180-H180)*O180</f>
        <v>0.2083333333333357</v>
      </c>
      <c r="L180">
        <f>_xlfn.RANK.EQ(I180,I$8:I$507,1)</f>
        <v>173</v>
      </c>
      <c r="M180">
        <f>IF(L180=A180,0,1)</f>
        <v>1</v>
      </c>
      <c r="N180">
        <f>IF(G180&lt;B$2,1,0)</f>
        <v>1</v>
      </c>
      <c r="O180">
        <f>IF(I180&lt;B$2,1,0)</f>
        <v>1</v>
      </c>
      <c r="P180">
        <v>173</v>
      </c>
      <c r="Q180" s="8">
        <f>COUNTIF(I$8:I179,"&lt;"&amp;G180)</f>
        <v>172</v>
      </c>
      <c r="R180" s="8">
        <f>COUNTIFS(H$8:H179,"&gt;"&amp;G180,F$8:F179,"&lt;&gt;1")</f>
        <v>0</v>
      </c>
      <c r="S180">
        <v>173</v>
      </c>
    </row>
    <row r="181" spans="1:19" x14ac:dyDescent="0.3">
      <c r="A181">
        <v>11</v>
      </c>
      <c r="B181">
        <v>0.47334208197271643</v>
      </c>
      <c r="C181">
        <v>0.42167424542985321</v>
      </c>
      <c r="D181" s="4">
        <f>-LN(B181)/B$3</f>
        <v>3.1164038924366646</v>
      </c>
      <c r="E181" s="4">
        <f>1/F$4</f>
        <v>0.20833333333333334</v>
      </c>
      <c r="F181" s="8">
        <v>1</v>
      </c>
      <c r="G181" s="4">
        <v>49.329672673754438</v>
      </c>
      <c r="H181" s="4">
        <f>IF(G181&gt;MAX(I$8:I180),G181,MAX(I$8:I180))</f>
        <v>49.329672673754438</v>
      </c>
      <c r="I181" s="4">
        <f>+H181+E181</f>
        <v>49.538006007087773</v>
      </c>
      <c r="J181" s="4">
        <f>(H181-G181)*O181</f>
        <v>0</v>
      </c>
      <c r="K181" s="4">
        <f>(I181-H181)*O181</f>
        <v>0.2083333333333357</v>
      </c>
      <c r="L181">
        <f>_xlfn.RANK.EQ(I181,I$8:I$507,1)</f>
        <v>174</v>
      </c>
      <c r="M181">
        <f>IF(L181=A181,0,1)</f>
        <v>1</v>
      </c>
      <c r="N181">
        <f>IF(G181&lt;B$2,1,0)</f>
        <v>1</v>
      </c>
      <c r="O181">
        <f>IF(I181&lt;B$2,1,0)</f>
        <v>1</v>
      </c>
      <c r="P181">
        <v>174</v>
      </c>
      <c r="Q181" s="8">
        <f>COUNTIF(I$8:I180,"&lt;"&amp;G181)</f>
        <v>173</v>
      </c>
      <c r="R181" s="8">
        <f>COUNTIFS(H$8:H180,"&gt;"&amp;G181,F$8:F180,"&lt;&gt;1")</f>
        <v>0</v>
      </c>
      <c r="S181">
        <v>174</v>
      </c>
    </row>
    <row r="182" spans="1:19" x14ac:dyDescent="0.3">
      <c r="A182">
        <v>388</v>
      </c>
      <c r="B182">
        <v>4.632709738456374E-2</v>
      </c>
      <c r="C182">
        <v>0.53074739829706719</v>
      </c>
      <c r="D182" s="4">
        <f>-LN(B182)/F$3</f>
        <v>1.2800117634999204</v>
      </c>
      <c r="E182" s="4">
        <f>1/F$4</f>
        <v>0.20833333333333334</v>
      </c>
      <c r="F182" s="8">
        <v>3</v>
      </c>
      <c r="G182" s="4">
        <v>49.480139883427654</v>
      </c>
      <c r="H182" s="4">
        <f>IF(G182&gt;MAX(I$8:I181),G182,MAX(I$8:I181))</f>
        <v>49.538006007087773</v>
      </c>
      <c r="I182" s="4">
        <f>+H182+E182</f>
        <v>49.746339340421109</v>
      </c>
      <c r="J182" s="4">
        <f>(H182-G182)*O182</f>
        <v>5.7866123660119229E-2</v>
      </c>
      <c r="K182" s="4">
        <f>(I182-H182)*O182</f>
        <v>0.2083333333333357</v>
      </c>
      <c r="L182">
        <f>_xlfn.RANK.EQ(I182,I$8:I$507,1)</f>
        <v>175</v>
      </c>
      <c r="M182">
        <f>IF(L182=A182,0,1)</f>
        <v>1</v>
      </c>
      <c r="N182">
        <f>IF(G182&lt;B$2,1,0)</f>
        <v>1</v>
      </c>
      <c r="O182">
        <f>IF(I182&lt;B$2,1,0)</f>
        <v>1</v>
      </c>
      <c r="P182">
        <v>175</v>
      </c>
      <c r="Q182" s="8">
        <f>COUNTIF(I$8:I181,"&lt;"&amp;G182)</f>
        <v>173</v>
      </c>
      <c r="R182" s="8">
        <f>COUNTIFS(H$8:H181,"&gt;"&amp;G182,F$8:F181,"&lt;&gt;1")</f>
        <v>0</v>
      </c>
      <c r="S182">
        <v>175</v>
      </c>
    </row>
    <row r="183" spans="1:19" x14ac:dyDescent="0.3">
      <c r="A183">
        <v>83</v>
      </c>
      <c r="B183">
        <v>0.49650563066499831</v>
      </c>
      <c r="C183">
        <v>0.33689382610553298</v>
      </c>
      <c r="D183" s="4">
        <f>-LN(B183)/D$3</f>
        <v>0.97244507617529663</v>
      </c>
      <c r="E183" s="4">
        <f>1/F$4</f>
        <v>0.20833333333333334</v>
      </c>
      <c r="F183" s="8">
        <v>2</v>
      </c>
      <c r="G183" s="4">
        <v>49.571263326441084</v>
      </c>
      <c r="H183" s="4">
        <f>IF(G183&gt;MAX(I$8:I182),G183,MAX(I$8:I182))</f>
        <v>49.746339340421109</v>
      </c>
      <c r="I183" s="4">
        <f>+H183+E183</f>
        <v>49.954672673754445</v>
      </c>
      <c r="J183" s="4">
        <f>(H183-G183)*O183</f>
        <v>0.17507601398002492</v>
      </c>
      <c r="K183" s="4">
        <f>(I183-H183)*O183</f>
        <v>0.2083333333333357</v>
      </c>
      <c r="L183">
        <f>_xlfn.RANK.EQ(I183,I$8:I$507,1)</f>
        <v>176</v>
      </c>
      <c r="M183">
        <f>IF(L183=A183,0,1)</f>
        <v>1</v>
      </c>
      <c r="N183">
        <f>IF(G183&lt;B$2,1,0)</f>
        <v>1</v>
      </c>
      <c r="O183">
        <f>IF(I183&lt;B$2,1,0)</f>
        <v>1</v>
      </c>
      <c r="P183">
        <v>176</v>
      </c>
      <c r="Q183" s="8">
        <f>COUNTIF(I$8:I182,"&lt;"&amp;G183)</f>
        <v>174</v>
      </c>
      <c r="R183" s="8">
        <f>COUNTIFS(H$8:H182,"&gt;"&amp;G183,F$8:F182,"&lt;&gt;1")</f>
        <v>0</v>
      </c>
      <c r="S183">
        <v>176</v>
      </c>
    </row>
    <row r="184" spans="1:19" x14ac:dyDescent="0.3">
      <c r="A184">
        <v>84</v>
      </c>
      <c r="B184">
        <v>0.85637989440595719</v>
      </c>
      <c r="C184">
        <v>0.61754203924680318</v>
      </c>
      <c r="D184" s="4">
        <f>-LN(B184)/D$3</f>
        <v>0.21533499918778054</v>
      </c>
      <c r="E184" s="4">
        <f>1/F$4</f>
        <v>0.20833333333333334</v>
      </c>
      <c r="F184" s="8">
        <v>2</v>
      </c>
      <c r="G184" s="4">
        <v>49.786598325628866</v>
      </c>
      <c r="H184" s="4">
        <f>IF(G184&gt;MAX(I$8:I183),G184,MAX(I$8:I183))</f>
        <v>49.954672673754445</v>
      </c>
      <c r="I184" s="4">
        <f>+H184+E184</f>
        <v>50.16300600708778</v>
      </c>
      <c r="J184" s="4">
        <f>(H184-G184)*O184</f>
        <v>0.16807434812557887</v>
      </c>
      <c r="K184" s="4">
        <f>(I184-H184)*O184</f>
        <v>0.2083333333333357</v>
      </c>
      <c r="L184">
        <f>_xlfn.RANK.EQ(I184,I$8:I$507,1)</f>
        <v>177</v>
      </c>
      <c r="M184">
        <f>IF(L184=A184,0,1)</f>
        <v>1</v>
      </c>
      <c r="N184">
        <f>IF(G184&lt;B$2,1,0)</f>
        <v>1</v>
      </c>
      <c r="O184">
        <f>IF(I184&lt;B$2,1,0)</f>
        <v>1</v>
      </c>
      <c r="P184">
        <v>177</v>
      </c>
      <c r="Q184" s="8">
        <f>COUNTIF(I$8:I183,"&lt;"&amp;G184)</f>
        <v>175</v>
      </c>
      <c r="R184" s="8">
        <f>COUNTIFS(H$8:H183,"&gt;"&amp;G184,F$8:F183,"&lt;&gt;1")</f>
        <v>0</v>
      </c>
      <c r="S184">
        <v>177</v>
      </c>
    </row>
    <row r="185" spans="1:19" x14ac:dyDescent="0.3">
      <c r="A185">
        <v>389</v>
      </c>
      <c r="B185">
        <v>0.32432020020142216</v>
      </c>
      <c r="C185">
        <v>0.44874416333506273</v>
      </c>
      <c r="D185" s="4">
        <f>-LN(B185)/F$3</f>
        <v>0.46917665790945362</v>
      </c>
      <c r="E185" s="4">
        <f>1/F$4</f>
        <v>0.20833333333333334</v>
      </c>
      <c r="F185" s="8">
        <v>3</v>
      </c>
      <c r="G185" s="4">
        <v>49.949316541337105</v>
      </c>
      <c r="H185" s="4">
        <f>IF(G185&gt;MAX(I$8:I184),G185,MAX(I$8:I184))</f>
        <v>50.16300600708778</v>
      </c>
      <c r="I185" s="4">
        <f>+H185+E185</f>
        <v>50.371339340421116</v>
      </c>
      <c r="J185" s="4">
        <f>(H185-G185)*O185</f>
        <v>0.21368946575067582</v>
      </c>
      <c r="K185" s="4">
        <f>(I185-H185)*O185</f>
        <v>0.2083333333333357</v>
      </c>
      <c r="L185">
        <f>_xlfn.RANK.EQ(I185,I$8:I$507,1)</f>
        <v>178</v>
      </c>
      <c r="M185">
        <f>IF(L185=A185,0,1)</f>
        <v>1</v>
      </c>
      <c r="N185">
        <f>IF(G185&lt;B$2,1,0)</f>
        <v>1</v>
      </c>
      <c r="O185">
        <f>IF(I185&lt;B$2,1,0)</f>
        <v>1</v>
      </c>
      <c r="P185">
        <v>178</v>
      </c>
      <c r="Q185" s="8">
        <f>COUNTIF(I$8:I184,"&lt;"&amp;G185)</f>
        <v>175</v>
      </c>
      <c r="R185" s="8">
        <f>COUNTIFS(H$8:H184,"&gt;"&amp;G185,F$8:F184,"&lt;&gt;1")</f>
        <v>1</v>
      </c>
      <c r="S185">
        <v>178</v>
      </c>
    </row>
    <row r="186" spans="1:19" x14ac:dyDescent="0.3">
      <c r="A186">
        <v>390</v>
      </c>
      <c r="B186">
        <v>4.7273171178319653E-2</v>
      </c>
      <c r="C186">
        <v>0.62596514786217838</v>
      </c>
      <c r="D186" s="4">
        <f>-LN(B186)/F$3</f>
        <v>1.2715884791410479</v>
      </c>
      <c r="E186" s="4">
        <f>1/F$4</f>
        <v>0.20833333333333334</v>
      </c>
      <c r="F186" s="8">
        <v>3</v>
      </c>
      <c r="G186" s="4">
        <v>51.220905020478149</v>
      </c>
      <c r="H186" s="4">
        <f>IF(G186&gt;MAX(I$8:I185),G186,MAX(I$8:I185))</f>
        <v>51.220905020478149</v>
      </c>
      <c r="I186" s="4">
        <f>+H186+E186</f>
        <v>51.429238353811485</v>
      </c>
      <c r="J186" s="4">
        <f>(H186-G186)*O186</f>
        <v>0</v>
      </c>
      <c r="K186" s="4">
        <f>(I186-H186)*O186</f>
        <v>0.2083333333333357</v>
      </c>
      <c r="L186">
        <f>_xlfn.RANK.EQ(I186,I$8:I$507,1)</f>
        <v>179</v>
      </c>
      <c r="M186">
        <f>IF(L186=A186,0,1)</f>
        <v>1</v>
      </c>
      <c r="N186">
        <f>IF(G186&lt;B$2,1,0)</f>
        <v>1</v>
      </c>
      <c r="O186">
        <f>IF(I186&lt;B$2,1,0)</f>
        <v>1</v>
      </c>
      <c r="P186">
        <v>179</v>
      </c>
      <c r="Q186" s="8">
        <f>COUNTIF(I$8:I185,"&lt;"&amp;G186)</f>
        <v>178</v>
      </c>
      <c r="R186" s="8">
        <f>COUNTIFS(H$8:H185,"&gt;"&amp;G186,F$8:F185,"&lt;&gt;1")</f>
        <v>0</v>
      </c>
      <c r="S186">
        <v>179</v>
      </c>
    </row>
    <row r="187" spans="1:19" x14ac:dyDescent="0.3">
      <c r="A187">
        <v>391</v>
      </c>
      <c r="B187">
        <v>0.86715292825098422</v>
      </c>
      <c r="C187">
        <v>0.72014526810510571</v>
      </c>
      <c r="D187" s="4">
        <f>-LN(B187)/F$3</f>
        <v>5.9391637468067283E-2</v>
      </c>
      <c r="E187" s="4">
        <f>1/F$4</f>
        <v>0.20833333333333334</v>
      </c>
      <c r="F187" s="8">
        <v>3</v>
      </c>
      <c r="G187" s="4">
        <v>51.280296657946216</v>
      </c>
      <c r="H187" s="4">
        <f>IF(G187&gt;MAX(I$8:I186),G187,MAX(I$8:I186))</f>
        <v>51.429238353811485</v>
      </c>
      <c r="I187" s="4">
        <f>+H187+E187</f>
        <v>51.63757168714482</v>
      </c>
      <c r="J187" s="4">
        <f>(H187-G187)*O187</f>
        <v>0.14894169586526829</v>
      </c>
      <c r="K187" s="4">
        <f>(I187-H187)*O187</f>
        <v>0.2083333333333357</v>
      </c>
      <c r="L187">
        <f>_xlfn.RANK.EQ(I187,I$8:I$507,1)</f>
        <v>180</v>
      </c>
      <c r="M187">
        <f>IF(L187=A187,0,1)</f>
        <v>1</v>
      </c>
      <c r="N187">
        <f>IF(G187&lt;B$2,1,0)</f>
        <v>1</v>
      </c>
      <c r="O187">
        <f>IF(I187&lt;B$2,1,0)</f>
        <v>1</v>
      </c>
      <c r="P187">
        <v>180</v>
      </c>
      <c r="Q187" s="8">
        <f>COUNTIF(I$8:I186,"&lt;"&amp;G187)</f>
        <v>178</v>
      </c>
      <c r="R187" s="8">
        <f>COUNTIFS(H$8:H186,"&gt;"&amp;G187,F$8:F186,"&lt;&gt;1")</f>
        <v>0</v>
      </c>
      <c r="S187">
        <v>180</v>
      </c>
    </row>
    <row r="188" spans="1:19" x14ac:dyDescent="0.3">
      <c r="A188">
        <v>392</v>
      </c>
      <c r="B188">
        <v>0.96221808526871544</v>
      </c>
      <c r="C188">
        <v>0.8018433179723502</v>
      </c>
      <c r="D188" s="4">
        <f>-LN(B188)/F$3</f>
        <v>1.6047564227263392E-2</v>
      </c>
      <c r="E188" s="4">
        <f>1/F$4</f>
        <v>0.20833333333333334</v>
      </c>
      <c r="F188" s="8">
        <v>3</v>
      </c>
      <c r="G188" s="4">
        <v>51.296344222173481</v>
      </c>
      <c r="H188" s="4">
        <f>IF(G188&gt;MAX(I$8:I187),G188,MAX(I$8:I187))</f>
        <v>51.63757168714482</v>
      </c>
      <c r="I188" s="4">
        <f>+H188+E188</f>
        <v>51.845905020478156</v>
      </c>
      <c r="J188" s="4">
        <f>(H188-G188)*O188</f>
        <v>0.3412274649713396</v>
      </c>
      <c r="K188" s="4">
        <f>(I188-H188)*O188</f>
        <v>0.2083333333333357</v>
      </c>
      <c r="L188">
        <f>_xlfn.RANK.EQ(I188,I$8:I$507,1)</f>
        <v>181</v>
      </c>
      <c r="M188">
        <f>IF(L188=A188,0,1)</f>
        <v>1</v>
      </c>
      <c r="N188">
        <f>IF(G188&lt;B$2,1,0)</f>
        <v>1</v>
      </c>
      <c r="O188">
        <f>IF(I188&lt;B$2,1,0)</f>
        <v>1</v>
      </c>
      <c r="P188">
        <v>181</v>
      </c>
      <c r="Q188" s="8">
        <f>COUNTIF(I$8:I187,"&lt;"&amp;G188)</f>
        <v>178</v>
      </c>
      <c r="R188" s="8">
        <f>COUNTIFS(H$8:H187,"&gt;"&amp;G188,F$8:F187,"&lt;&gt;1")</f>
        <v>1</v>
      </c>
      <c r="S188">
        <v>181</v>
      </c>
    </row>
    <row r="189" spans="1:19" x14ac:dyDescent="0.3">
      <c r="A189">
        <v>393</v>
      </c>
      <c r="B189">
        <v>0.95025482955412455</v>
      </c>
      <c r="C189">
        <v>0.23899044770653402</v>
      </c>
      <c r="D189" s="4">
        <f>-LN(B189)/F$3</f>
        <v>2.1260453634160511E-2</v>
      </c>
      <c r="E189" s="4">
        <f>1/F$4</f>
        <v>0.20833333333333334</v>
      </c>
      <c r="F189" s="8">
        <v>3</v>
      </c>
      <c r="G189" s="4">
        <v>51.317604675807644</v>
      </c>
      <c r="H189" s="4">
        <f>IF(G189&gt;MAX(I$8:I188),G189,MAX(I$8:I188))</f>
        <v>51.845905020478156</v>
      </c>
      <c r="I189" s="4">
        <f>+H189+E189</f>
        <v>52.054238353811492</v>
      </c>
      <c r="J189" s="4">
        <f>(H189-G189)*O189</f>
        <v>0.52830034467051235</v>
      </c>
      <c r="K189" s="4">
        <f>(I189-H189)*O189</f>
        <v>0.2083333333333357</v>
      </c>
      <c r="L189">
        <f>_xlfn.RANK.EQ(I189,I$8:I$507,1)</f>
        <v>182</v>
      </c>
      <c r="M189">
        <f>IF(L189=A189,0,1)</f>
        <v>1</v>
      </c>
      <c r="N189">
        <f>IF(G189&lt;B$2,1,0)</f>
        <v>1</v>
      </c>
      <c r="O189">
        <f>IF(I189&lt;B$2,1,0)</f>
        <v>1</v>
      </c>
      <c r="P189">
        <v>182</v>
      </c>
      <c r="Q189" s="8">
        <f>COUNTIF(I$8:I188,"&lt;"&amp;G189)</f>
        <v>178</v>
      </c>
      <c r="R189" s="8">
        <f>COUNTIFS(H$8:H188,"&gt;"&amp;G189,F$8:F188,"&lt;&gt;1")</f>
        <v>2</v>
      </c>
      <c r="S189">
        <v>182</v>
      </c>
    </row>
    <row r="190" spans="1:19" x14ac:dyDescent="0.3">
      <c r="A190">
        <v>394</v>
      </c>
      <c r="B190">
        <v>0.85552537614062929</v>
      </c>
      <c r="C190">
        <v>5.6123538926358837E-2</v>
      </c>
      <c r="D190" s="4">
        <f>-LN(B190)/F$3</f>
        <v>6.5016468224820378E-2</v>
      </c>
      <c r="E190" s="4">
        <f>1/F$4</f>
        <v>0.20833333333333334</v>
      </c>
      <c r="F190" s="8">
        <v>3</v>
      </c>
      <c r="G190" s="4">
        <v>51.382621144032463</v>
      </c>
      <c r="H190" s="4">
        <f>IF(G190&gt;MAX(I$8:I189),G190,MAX(I$8:I189))</f>
        <v>52.054238353811492</v>
      </c>
      <c r="I190" s="4">
        <f>+H190+E190</f>
        <v>52.262571687144828</v>
      </c>
      <c r="J190" s="4">
        <f>(H190-G190)*O190</f>
        <v>0.67161720977902917</v>
      </c>
      <c r="K190" s="4">
        <f>(I190-H190)*O190</f>
        <v>0.2083333333333357</v>
      </c>
      <c r="L190">
        <f>_xlfn.RANK.EQ(I190,I$8:I$507,1)</f>
        <v>183</v>
      </c>
      <c r="M190">
        <f>IF(L190=A190,0,1)</f>
        <v>1</v>
      </c>
      <c r="N190">
        <f>IF(G190&lt;B$2,1,0)</f>
        <v>1</v>
      </c>
      <c r="O190">
        <f>IF(I190&lt;B$2,1,0)</f>
        <v>1</v>
      </c>
      <c r="P190">
        <v>183</v>
      </c>
      <c r="Q190" s="8">
        <f>COUNTIF(I$8:I189,"&lt;"&amp;G190)</f>
        <v>178</v>
      </c>
      <c r="R190" s="8">
        <f>COUNTIFS(H$8:H189,"&gt;"&amp;G190,F$8:F189,"&lt;&gt;1")</f>
        <v>3</v>
      </c>
      <c r="S190">
        <v>183</v>
      </c>
    </row>
    <row r="191" spans="1:19" x14ac:dyDescent="0.3">
      <c r="A191">
        <v>395</v>
      </c>
      <c r="B191">
        <v>0.96469008453627125</v>
      </c>
      <c r="C191">
        <v>0.19287697988830227</v>
      </c>
      <c r="D191" s="4">
        <f>-LN(B191)/F$3</f>
        <v>1.4978493810716861E-2</v>
      </c>
      <c r="E191" s="4">
        <f>1/F$4</f>
        <v>0.20833333333333334</v>
      </c>
      <c r="F191" s="8">
        <v>3</v>
      </c>
      <c r="G191" s="4">
        <v>51.397599637843179</v>
      </c>
      <c r="H191" s="4">
        <f>IF(G191&gt;MAX(I$8:I190),G191,MAX(I$8:I190))</f>
        <v>52.262571687144828</v>
      </c>
      <c r="I191" s="4">
        <f>+H191+E191</f>
        <v>52.470905020478163</v>
      </c>
      <c r="J191" s="4">
        <f>(H191-G191)*O191</f>
        <v>0.86497204930164884</v>
      </c>
      <c r="K191" s="4">
        <f>(I191-H191)*O191</f>
        <v>0.2083333333333357</v>
      </c>
      <c r="L191">
        <f>_xlfn.RANK.EQ(I191,I$8:I$507,1)</f>
        <v>184</v>
      </c>
      <c r="M191">
        <f>IF(L191=A191,0,1)</f>
        <v>1</v>
      </c>
      <c r="N191">
        <f>IF(G191&lt;B$2,1,0)</f>
        <v>1</v>
      </c>
      <c r="O191">
        <f>IF(I191&lt;B$2,1,0)</f>
        <v>1</v>
      </c>
      <c r="P191">
        <v>184</v>
      </c>
      <c r="Q191" s="8">
        <f>COUNTIF(I$8:I190,"&lt;"&amp;G191)</f>
        <v>178</v>
      </c>
      <c r="R191" s="8">
        <f>COUNTIFS(H$8:H190,"&gt;"&amp;G191,F$8:F190,"&lt;&gt;1")</f>
        <v>4</v>
      </c>
      <c r="S191">
        <v>184</v>
      </c>
    </row>
    <row r="192" spans="1:19" x14ac:dyDescent="0.3">
      <c r="A192">
        <v>396</v>
      </c>
      <c r="B192">
        <v>0.36274300363170264</v>
      </c>
      <c r="C192">
        <v>0.59575182348094124</v>
      </c>
      <c r="D192" s="4">
        <f>-LN(B192)/F$3</f>
        <v>0.42252528101199083</v>
      </c>
      <c r="E192" s="4">
        <f>1/F$4</f>
        <v>0.20833333333333334</v>
      </c>
      <c r="F192" s="8">
        <v>3</v>
      </c>
      <c r="G192" s="4">
        <v>51.820124918855171</v>
      </c>
      <c r="H192" s="4">
        <f>IF(G192&gt;MAX(I$8:I191),G192,MAX(I$8:I191))</f>
        <v>52.470905020478163</v>
      </c>
      <c r="I192" s="4">
        <f>+H192+E192</f>
        <v>52.679238353811499</v>
      </c>
      <c r="J192" s="4">
        <f>(H192-G192)*O192</f>
        <v>0.65078010162299194</v>
      </c>
      <c r="K192" s="4">
        <f>(I192-H192)*O192</f>
        <v>0.2083333333333357</v>
      </c>
      <c r="L192">
        <f>_xlfn.RANK.EQ(I192,I$8:I$507,1)</f>
        <v>185</v>
      </c>
      <c r="M192">
        <f>IF(L192=A192,0,1)</f>
        <v>1</v>
      </c>
      <c r="N192">
        <f>IF(G192&lt;B$2,1,0)</f>
        <v>1</v>
      </c>
      <c r="O192">
        <f>IF(I192&lt;B$2,1,0)</f>
        <v>1</v>
      </c>
      <c r="P192">
        <v>185</v>
      </c>
      <c r="Q192" s="8">
        <f>COUNTIF(I$8:I191,"&lt;"&amp;G192)</f>
        <v>180</v>
      </c>
      <c r="R192" s="8">
        <f>COUNTIFS(H$8:H191,"&gt;"&amp;G192,F$8:F191,"&lt;&gt;1")</f>
        <v>3</v>
      </c>
      <c r="S192">
        <v>185</v>
      </c>
    </row>
    <row r="193" spans="1:19" x14ac:dyDescent="0.3">
      <c r="A193">
        <v>12</v>
      </c>
      <c r="B193">
        <v>0.44846949674977876</v>
      </c>
      <c r="C193">
        <v>0.98947111423078093</v>
      </c>
      <c r="D193" s="4">
        <f>-LN(B193)/B$3</f>
        <v>3.3413108812598589</v>
      </c>
      <c r="E193" s="4">
        <f>1/F$4</f>
        <v>0.20833333333333334</v>
      </c>
      <c r="F193" s="8">
        <v>1</v>
      </c>
      <c r="G193" s="4">
        <v>52.670983555014296</v>
      </c>
      <c r="H193" s="4">
        <f>IF(G193&gt;MAX(I$8:I192),G193,MAX(I$8:I192))</f>
        <v>52.679238353811499</v>
      </c>
      <c r="I193" s="4">
        <f>+H193+E193</f>
        <v>52.887571687144835</v>
      </c>
      <c r="J193" s="4">
        <f>(H193-G193)*O193</f>
        <v>8.2547987972034775E-3</v>
      </c>
      <c r="K193" s="4">
        <f>(I193-H193)*O193</f>
        <v>0.2083333333333357</v>
      </c>
      <c r="L193">
        <f>_xlfn.RANK.EQ(I193,I$8:I$507,1)</f>
        <v>186</v>
      </c>
      <c r="M193">
        <f>IF(L193=A193,0,1)</f>
        <v>1</v>
      </c>
      <c r="N193">
        <f>IF(G193&lt;B$2,1,0)</f>
        <v>1</v>
      </c>
      <c r="O193">
        <f>IF(I193&lt;B$2,1,0)</f>
        <v>1</v>
      </c>
      <c r="P193">
        <v>186</v>
      </c>
      <c r="Q193" s="8">
        <f>COUNTIF(I$8:I192,"&lt;"&amp;G193)</f>
        <v>184</v>
      </c>
      <c r="R193" s="8">
        <f>COUNTIFS(H$8:H192,"&gt;"&amp;G193,F$8:F192,"&lt;&gt;1")</f>
        <v>0</v>
      </c>
      <c r="S193">
        <v>186</v>
      </c>
    </row>
    <row r="194" spans="1:19" x14ac:dyDescent="0.3">
      <c r="A194">
        <v>85</v>
      </c>
      <c r="B194">
        <v>0.1456343272194586</v>
      </c>
      <c r="C194">
        <v>0.58891567735831785</v>
      </c>
      <c r="D194" s="4">
        <f>-LN(B194)/D$3</f>
        <v>2.6759116765799682</v>
      </c>
      <c r="E194" s="4">
        <f>1/F$4</f>
        <v>0.20833333333333334</v>
      </c>
      <c r="F194" s="8">
        <v>2</v>
      </c>
      <c r="G194" s="4">
        <v>52.46251000220883</v>
      </c>
      <c r="H194" s="4">
        <f>IF(G194&gt;MAX(I$8:I193),G194,MAX(I$8:I193))</f>
        <v>52.887571687144835</v>
      </c>
      <c r="I194" s="4">
        <f>+H194+E194</f>
        <v>53.09590502047817</v>
      </c>
      <c r="J194" s="4">
        <f>(H194-G194)*O194</f>
        <v>0.42506168493600427</v>
      </c>
      <c r="K194" s="4">
        <f>(I194-H194)*O194</f>
        <v>0.2083333333333357</v>
      </c>
      <c r="L194">
        <f>_xlfn.RANK.EQ(I194,I$8:I$507,1)</f>
        <v>187</v>
      </c>
      <c r="M194">
        <f>IF(L194=A194,0,1)</f>
        <v>1</v>
      </c>
      <c r="N194">
        <f>IF(G194&lt;B$2,1,0)</f>
        <v>1</v>
      </c>
      <c r="O194">
        <f>IF(I194&lt;B$2,1,0)</f>
        <v>1</v>
      </c>
      <c r="P194">
        <v>192</v>
      </c>
      <c r="Q194" s="8">
        <f>COUNTIF(I$8:I193,"&lt;"&amp;G194)</f>
        <v>183</v>
      </c>
      <c r="R194" s="8">
        <f>COUNTIFS(H$8:H193,"&gt;"&amp;G194,F$8:F193,"&lt;&gt;1")</f>
        <v>1</v>
      </c>
      <c r="S194">
        <v>186</v>
      </c>
    </row>
    <row r="195" spans="1:19" x14ac:dyDescent="0.3">
      <c r="A195">
        <v>86</v>
      </c>
      <c r="B195">
        <v>0.96176030762657549</v>
      </c>
      <c r="C195">
        <v>0.23056733909115879</v>
      </c>
      <c r="D195" s="4">
        <f>-LN(B195)/D$3</f>
        <v>5.4152805324157019E-2</v>
      </c>
      <c r="E195" s="4">
        <f>1/F$4</f>
        <v>0.20833333333333334</v>
      </c>
      <c r="F195" s="8">
        <v>2</v>
      </c>
      <c r="G195" s="4">
        <v>52.516662807532988</v>
      </c>
      <c r="H195" s="4">
        <f>IF(G195&gt;MAX(I$8:I194),G195,MAX(I$8:I194))</f>
        <v>53.09590502047817</v>
      </c>
      <c r="I195" s="4">
        <f>+H195+E195</f>
        <v>53.304238353811506</v>
      </c>
      <c r="J195" s="4">
        <f>(H195-G195)*O195</f>
        <v>0.57924221294518219</v>
      </c>
      <c r="K195" s="4">
        <f>(I195-H195)*O195</f>
        <v>0.2083333333333357</v>
      </c>
      <c r="L195">
        <f>_xlfn.RANK.EQ(I195,I$8:I$507,1)</f>
        <v>188</v>
      </c>
      <c r="M195">
        <f>IF(L195=A195,0,1)</f>
        <v>1</v>
      </c>
      <c r="N195">
        <f>IF(G195&lt;B$2,1,0)</f>
        <v>1</v>
      </c>
      <c r="O195">
        <f>IF(I195&lt;B$2,1,0)</f>
        <v>1</v>
      </c>
      <c r="P195">
        <v>194</v>
      </c>
      <c r="Q195" s="8">
        <f>COUNTIF(I$8:I194,"&lt;"&amp;G195)</f>
        <v>184</v>
      </c>
      <c r="R195" s="8">
        <f>COUNTIFS(H$8:H194,"&gt;"&amp;G195,F$8:F194,"&lt;&gt;1")</f>
        <v>1</v>
      </c>
      <c r="S195">
        <v>187</v>
      </c>
    </row>
    <row r="196" spans="1:19" x14ac:dyDescent="0.3">
      <c r="A196">
        <v>397</v>
      </c>
      <c r="B196">
        <v>0.88976714377269817</v>
      </c>
      <c r="C196">
        <v>0.71498764000366222</v>
      </c>
      <c r="D196" s="4">
        <f>-LN(B196)/F$3</f>
        <v>4.8664786124636455E-2</v>
      </c>
      <c r="E196" s="4">
        <f>1/F$4</f>
        <v>0.20833333333333334</v>
      </c>
      <c r="F196" s="8">
        <v>3</v>
      </c>
      <c r="G196" s="4">
        <v>51.868789704979811</v>
      </c>
      <c r="H196" s="4">
        <f>IF(G196&gt;MAX(I$8:I195),G196,MAX(I$8:I195))</f>
        <v>53.304238353811506</v>
      </c>
      <c r="I196" s="4">
        <f>+H196+E196</f>
        <v>53.512571687144842</v>
      </c>
      <c r="J196" s="4">
        <f>(H196-G196)*O196</f>
        <v>1.4354486488316951</v>
      </c>
      <c r="K196" s="4">
        <f>(I196-H196)*O196</f>
        <v>0.2083333333333357</v>
      </c>
      <c r="L196">
        <f>_xlfn.RANK.EQ(I196,I$8:I$507,1)</f>
        <v>189</v>
      </c>
      <c r="M196">
        <f>IF(L196=A196,0,1)</f>
        <v>1</v>
      </c>
      <c r="N196">
        <f>IF(G196&lt;B$2,1,0)</f>
        <v>1</v>
      </c>
      <c r="O196">
        <f>IF(I196&lt;B$2,1,0)</f>
        <v>1</v>
      </c>
      <c r="P196">
        <v>187</v>
      </c>
      <c r="Q196" s="8">
        <f>COUNTIF(I$8:I195,"&lt;"&amp;G196)</f>
        <v>181</v>
      </c>
      <c r="R196" s="8">
        <f>COUNTIFS(H$8:H195,"&gt;"&amp;G196,F$8:F195,"&lt;&gt;1")</f>
        <v>5</v>
      </c>
      <c r="S196">
        <v>187</v>
      </c>
    </row>
    <row r="197" spans="1:19" x14ac:dyDescent="0.3">
      <c r="A197">
        <v>398</v>
      </c>
      <c r="B197">
        <v>0.95135349589526053</v>
      </c>
      <c r="C197">
        <v>0.57240516373180339</v>
      </c>
      <c r="D197" s="4">
        <f>-LN(B197)/F$3</f>
        <v>2.0778989931094758E-2</v>
      </c>
      <c r="E197" s="4">
        <f>1/F$4</f>
        <v>0.20833333333333334</v>
      </c>
      <c r="F197" s="8">
        <v>3</v>
      </c>
      <c r="G197" s="4">
        <v>51.889568694910906</v>
      </c>
      <c r="H197" s="4">
        <f>IF(G197&gt;MAX(I$8:I196),G197,MAX(I$8:I196))</f>
        <v>53.512571687144842</v>
      </c>
      <c r="I197" s="4">
        <f>+H197+E197</f>
        <v>53.720905020478178</v>
      </c>
      <c r="J197" s="4">
        <f>(H197-G197)*O197</f>
        <v>1.6230029922339355</v>
      </c>
      <c r="K197" s="4">
        <f>(I197-H197)*O197</f>
        <v>0.2083333333333357</v>
      </c>
      <c r="L197">
        <f>_xlfn.RANK.EQ(I197,I$8:I$507,1)</f>
        <v>190</v>
      </c>
      <c r="M197">
        <f>IF(L197=A197,0,1)</f>
        <v>1</v>
      </c>
      <c r="N197">
        <f>IF(G197&lt;B$2,1,0)</f>
        <v>1</v>
      </c>
      <c r="O197">
        <f>IF(I197&lt;B$2,1,0)</f>
        <v>1</v>
      </c>
      <c r="P197">
        <v>188</v>
      </c>
      <c r="Q197" s="8">
        <f>COUNTIF(I$8:I196,"&lt;"&amp;G197)</f>
        <v>181</v>
      </c>
      <c r="R197" s="8">
        <f>COUNTIFS(H$8:H196,"&gt;"&amp;G197,F$8:F196,"&lt;&gt;1")</f>
        <v>6</v>
      </c>
      <c r="S197">
        <v>188</v>
      </c>
    </row>
    <row r="198" spans="1:19" x14ac:dyDescent="0.3">
      <c r="A198">
        <v>87</v>
      </c>
      <c r="B198">
        <v>0.5901669362468337</v>
      </c>
      <c r="C198">
        <v>0.15134128849147008</v>
      </c>
      <c r="D198" s="4">
        <f>-LN(B198)/D$3</f>
        <v>0.73243033237762645</v>
      </c>
      <c r="E198" s="4">
        <f>1/F$4</f>
        <v>0.20833333333333334</v>
      </c>
      <c r="F198" s="8">
        <v>2</v>
      </c>
      <c r="G198" s="4">
        <v>53.249093139910613</v>
      </c>
      <c r="H198" s="4">
        <f>IF(G198&gt;MAX(I$8:I197),G198,MAX(I$8:I197))</f>
        <v>53.720905020478178</v>
      </c>
      <c r="I198" s="4">
        <f>+H198+E198</f>
        <v>53.929238353811513</v>
      </c>
      <c r="J198" s="4">
        <f>(H198-G198)*O198</f>
        <v>0.4718118805675644</v>
      </c>
      <c r="K198" s="4">
        <f>(I198-H198)*O198</f>
        <v>0.2083333333333357</v>
      </c>
      <c r="L198">
        <f>_xlfn.RANK.EQ(I198,I$8:I$507,1)</f>
        <v>191</v>
      </c>
      <c r="M198">
        <f>IF(L198=A198,0,1)</f>
        <v>1</v>
      </c>
      <c r="N198">
        <f>IF(G198&lt;B$2,1,0)</f>
        <v>1</v>
      </c>
      <c r="O198">
        <f>IF(I198&lt;B$2,1,0)</f>
        <v>1</v>
      </c>
      <c r="P198">
        <v>195</v>
      </c>
      <c r="Q198" s="8">
        <f>COUNTIF(I$8:I197,"&lt;"&amp;G198)</f>
        <v>187</v>
      </c>
      <c r="R198" s="8">
        <f>COUNTIFS(H$8:H197,"&gt;"&amp;G198,F$8:F197,"&lt;&gt;1")</f>
        <v>2</v>
      </c>
      <c r="S198">
        <v>189</v>
      </c>
    </row>
    <row r="199" spans="1:19" x14ac:dyDescent="0.3">
      <c r="A199">
        <v>399</v>
      </c>
      <c r="B199">
        <v>0.92037720877712337</v>
      </c>
      <c r="C199">
        <v>0.25858333079012419</v>
      </c>
      <c r="D199" s="4">
        <f>-LN(B199)/F$3</f>
        <v>3.4571534762351232E-2</v>
      </c>
      <c r="E199" s="4">
        <f>1/F$4</f>
        <v>0.20833333333333334</v>
      </c>
      <c r="F199" s="8">
        <v>3</v>
      </c>
      <c r="G199" s="4">
        <v>51.924140229673256</v>
      </c>
      <c r="H199" s="4">
        <f>IF(G199&gt;MAX(I$8:I198),G199,MAX(I$8:I198))</f>
        <v>53.929238353811513</v>
      </c>
      <c r="I199" s="4">
        <f>+H199+E199</f>
        <v>54.137571687144849</v>
      </c>
      <c r="J199" s="4">
        <f>(H199-G199)*O199</f>
        <v>2.0050981241382573</v>
      </c>
      <c r="K199" s="4">
        <f>(I199-H199)*O199</f>
        <v>0.2083333333333357</v>
      </c>
      <c r="L199">
        <f>_xlfn.RANK.EQ(I199,I$8:I$507,1)</f>
        <v>192</v>
      </c>
      <c r="M199">
        <f>IF(L199=A199,0,1)</f>
        <v>1</v>
      </c>
      <c r="N199">
        <f>IF(G199&lt;B$2,1,0)</f>
        <v>1</v>
      </c>
      <c r="O199">
        <f>IF(I199&lt;B$2,1,0)</f>
        <v>1</v>
      </c>
      <c r="P199">
        <v>189</v>
      </c>
      <c r="Q199" s="8">
        <f>COUNTIF(I$8:I198,"&lt;"&amp;G199)</f>
        <v>181</v>
      </c>
      <c r="R199" s="8">
        <f>COUNTIFS(H$8:H198,"&gt;"&amp;G199,F$8:F198,"&lt;&gt;1")</f>
        <v>8</v>
      </c>
      <c r="S199">
        <v>189</v>
      </c>
    </row>
    <row r="200" spans="1:19" x14ac:dyDescent="0.3">
      <c r="A200">
        <v>400</v>
      </c>
      <c r="B200">
        <v>0.80721457564012578</v>
      </c>
      <c r="C200">
        <v>0.21329386272774437</v>
      </c>
      <c r="D200" s="4">
        <f>-LN(B200)/F$3</f>
        <v>8.9235730445391001E-2</v>
      </c>
      <c r="E200" s="4">
        <f>1/F$4</f>
        <v>0.20833333333333334</v>
      </c>
      <c r="F200" s="8">
        <v>3</v>
      </c>
      <c r="G200" s="4">
        <v>52.013375960118644</v>
      </c>
      <c r="H200" s="4">
        <f>IF(G200&gt;MAX(I$8:I199),G200,MAX(I$8:I199))</f>
        <v>54.137571687144849</v>
      </c>
      <c r="I200" s="4">
        <f>+H200+E200</f>
        <v>54.345905020478185</v>
      </c>
      <c r="J200" s="4">
        <f>(H200-G200)*O200</f>
        <v>2.1241957270262048</v>
      </c>
      <c r="K200" s="4">
        <f>(I200-H200)*O200</f>
        <v>0.2083333333333357</v>
      </c>
      <c r="L200">
        <f>_xlfn.RANK.EQ(I200,I$8:I$507,1)</f>
        <v>193</v>
      </c>
      <c r="M200">
        <f>IF(L200=A200,0,1)</f>
        <v>1</v>
      </c>
      <c r="N200">
        <f>IF(G200&lt;B$2,1,0)</f>
        <v>1</v>
      </c>
      <c r="O200">
        <f>IF(I200&lt;B$2,1,0)</f>
        <v>1</v>
      </c>
      <c r="P200">
        <v>190</v>
      </c>
      <c r="Q200" s="8">
        <f>COUNTIF(I$8:I199,"&lt;"&amp;G200)</f>
        <v>181</v>
      </c>
      <c r="R200" s="8">
        <f>COUNTIFS(H$8:H199,"&gt;"&amp;G200,F$8:F199,"&lt;&gt;1")</f>
        <v>9</v>
      </c>
      <c r="S200">
        <v>190</v>
      </c>
    </row>
    <row r="201" spans="1:19" x14ac:dyDescent="0.3">
      <c r="A201">
        <v>401</v>
      </c>
      <c r="B201">
        <v>0.49888607440412608</v>
      </c>
      <c r="C201">
        <v>0.44364757225257118</v>
      </c>
      <c r="D201" s="4">
        <f>-LN(B201)/F$3</f>
        <v>0.28974063212674001</v>
      </c>
      <c r="E201" s="4">
        <f>1/F$4</f>
        <v>0.20833333333333334</v>
      </c>
      <c r="F201" s="8">
        <v>3</v>
      </c>
      <c r="G201" s="4">
        <v>52.303116592245381</v>
      </c>
      <c r="H201" s="4">
        <f>IF(G201&gt;MAX(I$8:I200),G201,MAX(I$8:I200))</f>
        <v>54.345905020478185</v>
      </c>
      <c r="I201" s="4">
        <f>+H201+E201</f>
        <v>54.55423835381152</v>
      </c>
      <c r="J201" s="4">
        <f>(H201-G201)*O201</f>
        <v>2.0427884282328037</v>
      </c>
      <c r="K201" s="4">
        <f>(I201-H201)*O201</f>
        <v>0.2083333333333357</v>
      </c>
      <c r="L201">
        <f>_xlfn.RANK.EQ(I201,I$8:I$507,1)</f>
        <v>194</v>
      </c>
      <c r="M201">
        <f>IF(L201=A201,0,1)</f>
        <v>1</v>
      </c>
      <c r="N201">
        <f>IF(G201&lt;B$2,1,0)</f>
        <v>1</v>
      </c>
      <c r="O201">
        <f>IF(I201&lt;B$2,1,0)</f>
        <v>1</v>
      </c>
      <c r="P201">
        <v>191</v>
      </c>
      <c r="Q201" s="8">
        <f>COUNTIF(I$8:I200,"&lt;"&amp;G201)</f>
        <v>183</v>
      </c>
      <c r="R201" s="8">
        <f>COUNTIFS(H$8:H200,"&gt;"&amp;G201,F$8:F200,"&lt;&gt;1")</f>
        <v>8</v>
      </c>
      <c r="S201">
        <v>191</v>
      </c>
    </row>
    <row r="202" spans="1:19" x14ac:dyDescent="0.3">
      <c r="A202">
        <v>88</v>
      </c>
      <c r="B202">
        <v>0.58934293649098179</v>
      </c>
      <c r="C202">
        <v>0.81215857417523729</v>
      </c>
      <c r="D202" s="4">
        <f>-LN(B202)/D$3</f>
        <v>0.73437087449258098</v>
      </c>
      <c r="E202" s="4">
        <f>1/F$4</f>
        <v>0.20833333333333334</v>
      </c>
      <c r="F202" s="8">
        <v>2</v>
      </c>
      <c r="G202" s="4">
        <v>53.983464014403197</v>
      </c>
      <c r="H202" s="4">
        <f>IF(G202&gt;MAX(I$8:I201),G202,MAX(I$8:I201))</f>
        <v>54.55423835381152</v>
      </c>
      <c r="I202" s="4">
        <f>+H202+E202</f>
        <v>54.762571687144856</v>
      </c>
      <c r="J202" s="4">
        <f>(H202-G202)*O202</f>
        <v>0.57077433940832378</v>
      </c>
      <c r="K202" s="4">
        <f>(I202-H202)*O202</f>
        <v>0.2083333333333357</v>
      </c>
      <c r="L202">
        <f>_xlfn.RANK.EQ(I202,I$8:I$507,1)</f>
        <v>195</v>
      </c>
      <c r="M202">
        <f>IF(L202=A202,0,1)</f>
        <v>1</v>
      </c>
      <c r="N202">
        <f>IF(G202&lt;B$2,1,0)</f>
        <v>1</v>
      </c>
      <c r="O202">
        <f>IF(I202&lt;B$2,1,0)</f>
        <v>1</v>
      </c>
      <c r="P202">
        <v>198</v>
      </c>
      <c r="Q202" s="8">
        <f>COUNTIF(I$8:I201,"&lt;"&amp;G202)</f>
        <v>191</v>
      </c>
      <c r="R202" s="8">
        <f>COUNTIFS(H$8:H201,"&gt;"&amp;G202,F$8:F201,"&lt;&gt;1")</f>
        <v>2</v>
      </c>
      <c r="S202">
        <v>193</v>
      </c>
    </row>
    <row r="203" spans="1:19" x14ac:dyDescent="0.3">
      <c r="A203">
        <v>402</v>
      </c>
      <c r="B203">
        <v>0.66570024719992671</v>
      </c>
      <c r="C203">
        <v>0.5663014618366039</v>
      </c>
      <c r="D203" s="4">
        <f>-LN(B203)/F$3</f>
        <v>0.16954824543217392</v>
      </c>
      <c r="E203" s="4">
        <f>1/F$4</f>
        <v>0.20833333333333334</v>
      </c>
      <c r="F203" s="8">
        <v>3</v>
      </c>
      <c r="G203" s="4">
        <v>52.472664837677556</v>
      </c>
      <c r="H203" s="4">
        <f>IF(G203&gt;MAX(I$8:I202),G203,MAX(I$8:I202))</f>
        <v>54.762571687144856</v>
      </c>
      <c r="I203" s="4">
        <f>+H203+E203</f>
        <v>54.970905020478192</v>
      </c>
      <c r="J203" s="4">
        <f>(H203-G203)*O203</f>
        <v>2.2899068494673003</v>
      </c>
      <c r="K203" s="4">
        <f>(I203-H203)*O203</f>
        <v>0.2083333333333357</v>
      </c>
      <c r="L203">
        <f>_xlfn.RANK.EQ(I203,I$8:I$507,1)</f>
        <v>196</v>
      </c>
      <c r="M203">
        <f>IF(L203=A203,0,1)</f>
        <v>1</v>
      </c>
      <c r="N203">
        <f>IF(G203&lt;B$2,1,0)</f>
        <v>1</v>
      </c>
      <c r="O203">
        <f>IF(I203&lt;B$2,1,0)</f>
        <v>1</v>
      </c>
      <c r="P203">
        <v>193</v>
      </c>
      <c r="Q203" s="8">
        <f>COUNTIF(I$8:I202,"&lt;"&amp;G203)</f>
        <v>184</v>
      </c>
      <c r="R203" s="8">
        <f>COUNTIFS(H$8:H202,"&gt;"&amp;G203,F$8:F202,"&lt;&gt;1")</f>
        <v>9</v>
      </c>
      <c r="S203">
        <v>193</v>
      </c>
    </row>
    <row r="204" spans="1:19" x14ac:dyDescent="0.3">
      <c r="A204">
        <v>403</v>
      </c>
      <c r="B204">
        <v>4.4648579363383893E-2</v>
      </c>
      <c r="C204">
        <v>0.96581926938688312</v>
      </c>
      <c r="D204" s="4">
        <f>-LN(B204)/F$3</f>
        <v>1.2953886622230248</v>
      </c>
      <c r="E204" s="4">
        <f>1/F$4</f>
        <v>0.20833333333333334</v>
      </c>
      <c r="F204" s="8">
        <v>3</v>
      </c>
      <c r="G204" s="4">
        <v>53.768053499900581</v>
      </c>
      <c r="H204" s="4">
        <f>IF(G204&gt;MAX(I$8:I203),G204,MAX(I$8:I203))</f>
        <v>54.970905020478192</v>
      </c>
      <c r="I204" s="4">
        <f>+H204+E204</f>
        <v>55.179238353811527</v>
      </c>
      <c r="J204" s="4">
        <f>(H204-G204)*O204</f>
        <v>1.2028515205776102</v>
      </c>
      <c r="K204" s="4">
        <f>(I204-H204)*O204</f>
        <v>0.2083333333333357</v>
      </c>
      <c r="L204">
        <f>_xlfn.RANK.EQ(I204,I$8:I$507,1)</f>
        <v>197</v>
      </c>
      <c r="M204">
        <f>IF(L204=A204,0,1)</f>
        <v>1</v>
      </c>
      <c r="N204">
        <f>IF(G204&lt;B$2,1,0)</f>
        <v>1</v>
      </c>
      <c r="O204">
        <f>IF(I204&lt;B$2,1,0)</f>
        <v>1</v>
      </c>
      <c r="P204">
        <v>196</v>
      </c>
      <c r="Q204" s="8">
        <f>COUNTIF(I$8:I203,"&lt;"&amp;G204)</f>
        <v>190</v>
      </c>
      <c r="R204" s="8">
        <f>COUNTIFS(H$8:H203,"&gt;"&amp;G204,F$8:F203,"&lt;&gt;1")</f>
        <v>5</v>
      </c>
      <c r="S204">
        <v>196</v>
      </c>
    </row>
    <row r="205" spans="1:19" x14ac:dyDescent="0.3">
      <c r="A205">
        <v>404</v>
      </c>
      <c r="B205">
        <v>0.95446638386181215</v>
      </c>
      <c r="C205">
        <v>0.33942686239204078</v>
      </c>
      <c r="D205" s="4">
        <f>-LN(B205)/F$3</f>
        <v>1.9417856258446681E-2</v>
      </c>
      <c r="E205" s="4">
        <f>1/F$4</f>
        <v>0.20833333333333334</v>
      </c>
      <c r="F205" s="8">
        <v>3</v>
      </c>
      <c r="G205" s="4">
        <v>53.787471356159031</v>
      </c>
      <c r="H205" s="4">
        <f>IF(G205&gt;MAX(I$8:I204),G205,MAX(I$8:I204))</f>
        <v>55.179238353811527</v>
      </c>
      <c r="I205" s="4">
        <f>+H205+E205</f>
        <v>55.387571687144863</v>
      </c>
      <c r="J205" s="4">
        <f>(H205-G205)*O205</f>
        <v>1.3917669976524962</v>
      </c>
      <c r="K205" s="4">
        <f>(I205-H205)*O205</f>
        <v>0.2083333333333357</v>
      </c>
      <c r="L205">
        <f>_xlfn.RANK.EQ(I205,I$8:I$507,1)</f>
        <v>198</v>
      </c>
      <c r="M205">
        <f>IF(L205=A205,0,1)</f>
        <v>1</v>
      </c>
      <c r="N205">
        <f>IF(G205&lt;B$2,1,0)</f>
        <v>1</v>
      </c>
      <c r="O205">
        <f>IF(I205&lt;B$2,1,0)</f>
        <v>1</v>
      </c>
      <c r="P205">
        <v>197</v>
      </c>
      <c r="Q205" s="8">
        <f>COUNTIF(I$8:I204,"&lt;"&amp;G205)</f>
        <v>190</v>
      </c>
      <c r="R205" s="8">
        <f>COUNTIFS(H$8:H204,"&gt;"&amp;G205,F$8:F204,"&lt;&gt;1")</f>
        <v>6</v>
      </c>
      <c r="S205">
        <v>197</v>
      </c>
    </row>
    <row r="206" spans="1:19" x14ac:dyDescent="0.3">
      <c r="A206">
        <v>405</v>
      </c>
      <c r="B206">
        <v>0.52989288003173929</v>
      </c>
      <c r="C206">
        <v>0.37836848048341321</v>
      </c>
      <c r="D206" s="4">
        <f>-LN(B206)/F$3</f>
        <v>0.26461683583801915</v>
      </c>
      <c r="E206" s="4">
        <f>1/F$4</f>
        <v>0.20833333333333334</v>
      </c>
      <c r="F206" s="8">
        <v>3</v>
      </c>
      <c r="G206" s="4">
        <v>54.052088191997051</v>
      </c>
      <c r="H206" s="4">
        <f>IF(G206&gt;MAX(I$8:I205),G206,MAX(I$8:I205))</f>
        <v>55.387571687144863</v>
      </c>
      <c r="I206" s="4">
        <f>+H206+E206</f>
        <v>55.595905020478199</v>
      </c>
      <c r="J206" s="4">
        <f>(H206-G206)*O206</f>
        <v>1.3354834951478125</v>
      </c>
      <c r="K206" s="4">
        <f>(I206-H206)*O206</f>
        <v>0.2083333333333357</v>
      </c>
      <c r="L206">
        <f>_xlfn.RANK.EQ(I206,I$8:I$507,1)</f>
        <v>199</v>
      </c>
      <c r="M206">
        <f>IF(L206=A206,0,1)</f>
        <v>1</v>
      </c>
      <c r="N206">
        <f>IF(G206&lt;B$2,1,0)</f>
        <v>1</v>
      </c>
      <c r="O206">
        <f>IF(I206&lt;B$2,1,0)</f>
        <v>1</v>
      </c>
      <c r="P206">
        <v>199</v>
      </c>
      <c r="Q206" s="8">
        <f>COUNTIF(I$8:I205,"&lt;"&amp;G206)</f>
        <v>191</v>
      </c>
      <c r="R206" s="8">
        <f>COUNTIFS(H$8:H205,"&gt;"&amp;G206,F$8:F205,"&lt;&gt;1")</f>
        <v>6</v>
      </c>
      <c r="S206">
        <v>199</v>
      </c>
    </row>
    <row r="207" spans="1:19" x14ac:dyDescent="0.3">
      <c r="A207">
        <v>406</v>
      </c>
      <c r="B207">
        <v>5.4719687490462965E-2</v>
      </c>
      <c r="C207">
        <v>0.65269936216315194</v>
      </c>
      <c r="D207" s="4">
        <f>-LN(B207)/F$3</f>
        <v>1.2106382153126047</v>
      </c>
      <c r="E207" s="4">
        <f>1/F$4</f>
        <v>0.20833333333333334</v>
      </c>
      <c r="F207" s="8">
        <v>3</v>
      </c>
      <c r="G207" s="4">
        <v>55.262726407309657</v>
      </c>
      <c r="H207" s="4">
        <f>IF(G207&gt;MAX(I$8:I206),G207,MAX(I$8:I206))</f>
        <v>55.595905020478199</v>
      </c>
      <c r="I207" s="4">
        <f>+H207+E207</f>
        <v>55.804238353811535</v>
      </c>
      <c r="J207" s="4">
        <f>(H207-G207)*O207</f>
        <v>0.33317861316854192</v>
      </c>
      <c r="K207" s="4">
        <f>(I207-H207)*O207</f>
        <v>0.2083333333333357</v>
      </c>
      <c r="L207">
        <f>_xlfn.RANK.EQ(I207,I$8:I$507,1)</f>
        <v>200</v>
      </c>
      <c r="M207">
        <f>IF(L207=A207,0,1)</f>
        <v>1</v>
      </c>
      <c r="N207">
        <f>IF(G207&lt;B$2,1,0)</f>
        <v>1</v>
      </c>
      <c r="O207">
        <f>IF(I207&lt;B$2,1,0)</f>
        <v>1</v>
      </c>
      <c r="P207">
        <v>200</v>
      </c>
      <c r="Q207" s="8">
        <f>COUNTIF(I$8:I206,"&lt;"&amp;G207)</f>
        <v>197</v>
      </c>
      <c r="R207" s="8">
        <f>COUNTIFS(H$8:H206,"&gt;"&amp;G207,F$8:F206,"&lt;&gt;1")</f>
        <v>1</v>
      </c>
      <c r="S207">
        <v>200</v>
      </c>
    </row>
    <row r="208" spans="1:19" x14ac:dyDescent="0.3">
      <c r="A208">
        <v>407</v>
      </c>
      <c r="B208">
        <v>0.73018585772270883</v>
      </c>
      <c r="C208">
        <v>0.54457228308969385</v>
      </c>
      <c r="D208" s="4">
        <f>-LN(B208)/F$3</f>
        <v>0.131023407343556</v>
      </c>
      <c r="E208" s="4">
        <f>1/F$4</f>
        <v>0.20833333333333334</v>
      </c>
      <c r="F208" s="8">
        <v>3</v>
      </c>
      <c r="G208" s="4">
        <v>55.393749814653212</v>
      </c>
      <c r="H208" s="4">
        <f>IF(G208&gt;MAX(I$8:I207),G208,MAX(I$8:I207))</f>
        <v>55.804238353811535</v>
      </c>
      <c r="I208" s="4">
        <f>+H208+E208</f>
        <v>56.01257168714487</v>
      </c>
      <c r="J208" s="4">
        <f>(H208-G208)*O208</f>
        <v>0.4104885391583224</v>
      </c>
      <c r="K208" s="4">
        <f>(I208-H208)*O208</f>
        <v>0.2083333333333357</v>
      </c>
      <c r="L208">
        <f>_xlfn.RANK.EQ(I208,I$8:I$507,1)</f>
        <v>201</v>
      </c>
      <c r="M208">
        <f>IF(L208=A208,0,1)</f>
        <v>1</v>
      </c>
      <c r="N208">
        <f>IF(G208&lt;B$2,1,0)</f>
        <v>1</v>
      </c>
      <c r="O208">
        <f>IF(I208&lt;B$2,1,0)</f>
        <v>1</v>
      </c>
      <c r="P208">
        <v>201</v>
      </c>
      <c r="Q208" s="8">
        <f>COUNTIF(I$8:I207,"&lt;"&amp;G208)</f>
        <v>198</v>
      </c>
      <c r="R208" s="8">
        <f>COUNTIFS(H$8:H207,"&gt;"&amp;G208,F$8:F207,"&lt;&gt;1")</f>
        <v>1</v>
      </c>
      <c r="S208">
        <v>201</v>
      </c>
    </row>
    <row r="209" spans="1:19" x14ac:dyDescent="0.3">
      <c r="A209">
        <v>408</v>
      </c>
      <c r="B209">
        <v>0.44358653523361918</v>
      </c>
      <c r="C209">
        <v>0.56007568590350043</v>
      </c>
      <c r="D209" s="4">
        <f>-LN(B209)/F$3</f>
        <v>0.3386926572343365</v>
      </c>
      <c r="E209" s="4">
        <f>1/F$4</f>
        <v>0.20833333333333334</v>
      </c>
      <c r="F209" s="8">
        <v>3</v>
      </c>
      <c r="G209" s="4">
        <v>55.732442471887552</v>
      </c>
      <c r="H209" s="4">
        <f>IF(G209&gt;MAX(I$8:I208),G209,MAX(I$8:I208))</f>
        <v>56.01257168714487</v>
      </c>
      <c r="I209" s="4">
        <f>+H209+E209</f>
        <v>56.220905020478206</v>
      </c>
      <c r="J209" s="4">
        <f>(H209-G209)*O209</f>
        <v>0.28012921525731826</v>
      </c>
      <c r="K209" s="4">
        <f>(I209-H209)*O209</f>
        <v>0.2083333333333357</v>
      </c>
      <c r="L209">
        <f>_xlfn.RANK.EQ(I209,I$8:I$507,1)</f>
        <v>202</v>
      </c>
      <c r="M209">
        <f>IF(L209=A209,0,1)</f>
        <v>1</v>
      </c>
      <c r="N209">
        <f>IF(G209&lt;B$2,1,0)</f>
        <v>1</v>
      </c>
      <c r="O209">
        <f>IF(I209&lt;B$2,1,0)</f>
        <v>1</v>
      </c>
      <c r="P209">
        <v>202</v>
      </c>
      <c r="Q209" s="8">
        <f>COUNTIF(I$8:I208,"&lt;"&amp;G209)</f>
        <v>199</v>
      </c>
      <c r="R209" s="8">
        <f>COUNTIFS(H$8:H208,"&gt;"&amp;G209,F$8:F208,"&lt;&gt;1")</f>
        <v>1</v>
      </c>
      <c r="S209">
        <v>202</v>
      </c>
    </row>
    <row r="210" spans="1:19" x14ac:dyDescent="0.3">
      <c r="A210">
        <v>409</v>
      </c>
      <c r="B210">
        <v>0.11487166966765343</v>
      </c>
      <c r="C210">
        <v>0.43388164922025207</v>
      </c>
      <c r="D210" s="4">
        <f>-LN(B210)/F$3</f>
        <v>0.90164153735421404</v>
      </c>
      <c r="E210" s="4">
        <f>1/F$4</f>
        <v>0.20833333333333334</v>
      </c>
      <c r="F210" s="8">
        <v>3</v>
      </c>
      <c r="G210" s="4">
        <v>56.634084009241768</v>
      </c>
      <c r="H210" s="4">
        <f>IF(G210&gt;MAX(I$8:I209),G210,MAX(I$8:I209))</f>
        <v>56.634084009241768</v>
      </c>
      <c r="I210" s="4">
        <f>+H210+E210</f>
        <v>56.842417342575104</v>
      </c>
      <c r="J210" s="4">
        <f>(H210-G210)*O210</f>
        <v>0</v>
      </c>
      <c r="K210" s="4">
        <f>(I210-H210)*O210</f>
        <v>0.2083333333333357</v>
      </c>
      <c r="L210">
        <f>_xlfn.RANK.EQ(I210,I$8:I$507,1)</f>
        <v>203</v>
      </c>
      <c r="M210">
        <f>IF(L210=A210,0,1)</f>
        <v>1</v>
      </c>
      <c r="N210">
        <f>IF(G210&lt;B$2,1,0)</f>
        <v>1</v>
      </c>
      <c r="O210">
        <f>IF(I210&lt;B$2,1,0)</f>
        <v>1</v>
      </c>
      <c r="P210">
        <v>203</v>
      </c>
      <c r="Q210" s="8">
        <f>COUNTIF(I$8:I209,"&lt;"&amp;G210)</f>
        <v>202</v>
      </c>
      <c r="R210" s="8">
        <f>COUNTIFS(H$8:H209,"&gt;"&amp;G210,F$8:F209,"&lt;&gt;1")</f>
        <v>0</v>
      </c>
      <c r="S210">
        <v>203</v>
      </c>
    </row>
    <row r="211" spans="1:19" x14ac:dyDescent="0.3">
      <c r="A211">
        <v>89</v>
      </c>
      <c r="B211">
        <v>9.4363231299783315E-2</v>
      </c>
      <c r="C211">
        <v>0.17896053956724753</v>
      </c>
      <c r="D211" s="4">
        <f>-LN(B211)/D$3</f>
        <v>3.2786163620112103</v>
      </c>
      <c r="E211" s="4">
        <f>1/F$4</f>
        <v>0.20833333333333334</v>
      </c>
      <c r="F211" s="8">
        <v>2</v>
      </c>
      <c r="G211" s="4">
        <v>57.26208037641441</v>
      </c>
      <c r="H211" s="4">
        <f>IF(G211&gt;MAX(I$8:I210),G211,MAX(I$8:I210))</f>
        <v>57.26208037641441</v>
      </c>
      <c r="I211" s="4">
        <f>+H211+E211</f>
        <v>57.470413709747746</v>
      </c>
      <c r="J211" s="4">
        <f>(H211-G211)*O211</f>
        <v>0</v>
      </c>
      <c r="K211" s="4">
        <f>(I211-H211)*O211</f>
        <v>0.2083333333333357</v>
      </c>
      <c r="L211">
        <f>_xlfn.RANK.EQ(I211,I$8:I$507,1)</f>
        <v>204</v>
      </c>
      <c r="M211">
        <f>IF(L211=A211,0,1)</f>
        <v>1</v>
      </c>
      <c r="N211">
        <f>IF(G211&lt;B$2,1,0)</f>
        <v>1</v>
      </c>
      <c r="O211">
        <f>IF(I211&lt;B$2,1,0)</f>
        <v>1</v>
      </c>
      <c r="P211">
        <v>204</v>
      </c>
      <c r="Q211" s="8">
        <f>COUNTIF(I$8:I210,"&lt;"&amp;G211)</f>
        <v>203</v>
      </c>
      <c r="R211" s="8">
        <f>COUNTIFS(H$8:H210,"&gt;"&amp;G211,F$8:F210,"&lt;&gt;1")</f>
        <v>0</v>
      </c>
      <c r="S211">
        <v>204</v>
      </c>
    </row>
    <row r="212" spans="1:19" x14ac:dyDescent="0.3">
      <c r="A212">
        <v>410</v>
      </c>
      <c r="B212">
        <v>7.4251533555101168E-2</v>
      </c>
      <c r="C212">
        <v>0.57039094210638752</v>
      </c>
      <c r="D212" s="4">
        <f>-LN(B212)/F$3</f>
        <v>1.0834570198216089</v>
      </c>
      <c r="E212" s="4">
        <f>1/F$4</f>
        <v>0.20833333333333334</v>
      </c>
      <c r="F212" s="8">
        <v>3</v>
      </c>
      <c r="G212" s="4">
        <v>57.717541029063376</v>
      </c>
      <c r="H212" s="4">
        <f>IF(G212&gt;MAX(I$8:I211),G212,MAX(I$8:I211))</f>
        <v>57.717541029063376</v>
      </c>
      <c r="I212" s="4">
        <f>+H212+E212</f>
        <v>57.925874362396712</v>
      </c>
      <c r="J212" s="4">
        <f>(H212-G212)*O212</f>
        <v>0</v>
      </c>
      <c r="K212" s="4">
        <f>(I212-H212)*O212</f>
        <v>0.2083333333333357</v>
      </c>
      <c r="L212">
        <f>_xlfn.RANK.EQ(I212,I$8:I$507,1)</f>
        <v>205</v>
      </c>
      <c r="M212">
        <f>IF(L212=A212,0,1)</f>
        <v>1</v>
      </c>
      <c r="N212">
        <f>IF(G212&lt;B$2,1,0)</f>
        <v>1</v>
      </c>
      <c r="O212">
        <f>IF(I212&lt;B$2,1,0)</f>
        <v>1</v>
      </c>
      <c r="P212">
        <v>205</v>
      </c>
      <c r="Q212" s="8">
        <f>COUNTIF(I$8:I211,"&lt;"&amp;G212)</f>
        <v>204</v>
      </c>
      <c r="R212" s="8">
        <f>COUNTIFS(H$8:H211,"&gt;"&amp;G212,F$8:F211,"&lt;&gt;1")</f>
        <v>0</v>
      </c>
      <c r="S212">
        <v>205</v>
      </c>
    </row>
    <row r="213" spans="1:19" x14ac:dyDescent="0.3">
      <c r="A213">
        <v>411</v>
      </c>
      <c r="B213">
        <v>0.55333109530930513</v>
      </c>
      <c r="C213">
        <v>0.82973723563341162</v>
      </c>
      <c r="D213" s="4">
        <f>-LN(B213)/F$3</f>
        <v>0.24658280455398959</v>
      </c>
      <c r="E213" s="4">
        <f>1/F$4</f>
        <v>0.20833333333333334</v>
      </c>
      <c r="F213" s="8">
        <v>3</v>
      </c>
      <c r="G213" s="4">
        <v>57.964123833617364</v>
      </c>
      <c r="H213" s="4">
        <f>IF(G213&gt;MAX(I$8:I212),G213,MAX(I$8:I212))</f>
        <v>57.964123833617364</v>
      </c>
      <c r="I213" s="4">
        <f>+H213+E213</f>
        <v>58.1724571669507</v>
      </c>
      <c r="J213" s="4">
        <f>(H213-G213)*O213</f>
        <v>0</v>
      </c>
      <c r="K213" s="4">
        <f>(I213-H213)*O213</f>
        <v>0.2083333333333357</v>
      </c>
      <c r="L213">
        <f>_xlfn.RANK.EQ(I213,I$8:I$507,1)</f>
        <v>206</v>
      </c>
      <c r="M213">
        <f>IF(L213=A213,0,1)</f>
        <v>1</v>
      </c>
      <c r="N213">
        <f>IF(G213&lt;B$2,1,0)</f>
        <v>1</v>
      </c>
      <c r="O213">
        <f>IF(I213&lt;B$2,1,0)</f>
        <v>1</v>
      </c>
      <c r="P213">
        <v>206</v>
      </c>
      <c r="Q213" s="8">
        <f>COUNTIF(I$8:I212,"&lt;"&amp;G213)</f>
        <v>205</v>
      </c>
      <c r="R213" s="8">
        <f>COUNTIFS(H$8:H212,"&gt;"&amp;G213,F$8:F212,"&lt;&gt;1")</f>
        <v>0</v>
      </c>
      <c r="S213">
        <v>206</v>
      </c>
    </row>
    <row r="214" spans="1:19" x14ac:dyDescent="0.3">
      <c r="A214">
        <v>412</v>
      </c>
      <c r="B214">
        <v>0.71382793664357436</v>
      </c>
      <c r="C214">
        <v>0.71657460249641403</v>
      </c>
      <c r="D214" s="4">
        <f>-LN(B214)/F$3</f>
        <v>0.1404638878238163</v>
      </c>
      <c r="E214" s="4">
        <f>1/F$4</f>
        <v>0.20833333333333334</v>
      </c>
      <c r="F214" s="8">
        <v>3</v>
      </c>
      <c r="G214" s="4">
        <v>58.104587721441177</v>
      </c>
      <c r="H214" s="4">
        <f>IF(G214&gt;MAX(I$8:I213),G214,MAX(I$8:I213))</f>
        <v>58.1724571669507</v>
      </c>
      <c r="I214" s="4">
        <f>+H214+E214</f>
        <v>58.380790500284036</v>
      </c>
      <c r="J214" s="4">
        <f>(H214-G214)*O214</f>
        <v>6.7869445509522563E-2</v>
      </c>
      <c r="K214" s="4">
        <f>(I214-H214)*O214</f>
        <v>0.2083333333333357</v>
      </c>
      <c r="L214">
        <f>_xlfn.RANK.EQ(I214,I$8:I$507,1)</f>
        <v>207</v>
      </c>
      <c r="M214">
        <f>IF(L214=A214,0,1)</f>
        <v>1</v>
      </c>
      <c r="N214">
        <f>IF(G214&lt;B$2,1,0)</f>
        <v>1</v>
      </c>
      <c r="O214">
        <f>IF(I214&lt;B$2,1,0)</f>
        <v>1</v>
      </c>
      <c r="P214">
        <v>207</v>
      </c>
      <c r="Q214" s="8">
        <f>COUNTIF(I$8:I213,"&lt;"&amp;G214)</f>
        <v>205</v>
      </c>
      <c r="R214" s="8">
        <f>COUNTIFS(H$8:H213,"&gt;"&amp;G214,F$8:F213,"&lt;&gt;1")</f>
        <v>0</v>
      </c>
      <c r="S214">
        <v>207</v>
      </c>
    </row>
    <row r="215" spans="1:19" x14ac:dyDescent="0.3">
      <c r="A215">
        <v>413</v>
      </c>
      <c r="B215">
        <v>0.93087557603686633</v>
      </c>
      <c r="C215">
        <v>0.54734946745200963</v>
      </c>
      <c r="D215" s="4">
        <f>-LN(B215)/F$3</f>
        <v>2.9845690058022848E-2</v>
      </c>
      <c r="E215" s="4">
        <f>1/F$4</f>
        <v>0.20833333333333334</v>
      </c>
      <c r="F215" s="8">
        <v>3</v>
      </c>
      <c r="G215" s="4">
        <v>58.134433411499202</v>
      </c>
      <c r="H215" s="4">
        <f>IF(G215&gt;MAX(I$8:I214),G215,MAX(I$8:I214))</f>
        <v>58.380790500284036</v>
      </c>
      <c r="I215" s="4">
        <f>+H215+E215</f>
        <v>58.589123833617371</v>
      </c>
      <c r="J215" s="4">
        <f>(H215-G215)*O215</f>
        <v>0.24635708878483342</v>
      </c>
      <c r="K215" s="4">
        <f>(I215-H215)*O215</f>
        <v>0.2083333333333357</v>
      </c>
      <c r="L215">
        <f>_xlfn.RANK.EQ(I215,I$8:I$507,1)</f>
        <v>208</v>
      </c>
      <c r="M215">
        <f>IF(L215=A215,0,1)</f>
        <v>1</v>
      </c>
      <c r="N215">
        <f>IF(G215&lt;B$2,1,0)</f>
        <v>1</v>
      </c>
      <c r="O215">
        <f>IF(I215&lt;B$2,1,0)</f>
        <v>1</v>
      </c>
      <c r="P215">
        <v>208</v>
      </c>
      <c r="Q215" s="8">
        <f>COUNTIF(I$8:I214,"&lt;"&amp;G215)</f>
        <v>205</v>
      </c>
      <c r="R215" s="8">
        <f>COUNTIFS(H$8:H214,"&gt;"&amp;G215,F$8:F214,"&lt;&gt;1")</f>
        <v>1</v>
      </c>
      <c r="S215">
        <v>208</v>
      </c>
    </row>
    <row r="216" spans="1:19" x14ac:dyDescent="0.3">
      <c r="A216">
        <v>414</v>
      </c>
      <c r="B216">
        <v>0.20923490096743674</v>
      </c>
      <c r="C216">
        <v>0.62361522263252667</v>
      </c>
      <c r="D216" s="4">
        <f>-LN(B216)/F$3</f>
        <v>0.65179072086573686</v>
      </c>
      <c r="E216" s="4">
        <f>1/F$4</f>
        <v>0.20833333333333334</v>
      </c>
      <c r="F216" s="8">
        <v>3</v>
      </c>
      <c r="G216" s="4">
        <v>58.786224132364936</v>
      </c>
      <c r="H216" s="4">
        <f>IF(G216&gt;MAX(I$8:I215),G216,MAX(I$8:I215))</f>
        <v>58.786224132364936</v>
      </c>
      <c r="I216" s="4">
        <f>+H216+E216</f>
        <v>58.994557465698271</v>
      </c>
      <c r="J216" s="4">
        <f>(H216-G216)*O216</f>
        <v>0</v>
      </c>
      <c r="K216" s="4">
        <f>(I216-H216)*O216</f>
        <v>0.2083333333333357</v>
      </c>
      <c r="L216">
        <f>_xlfn.RANK.EQ(I216,I$8:I$507,1)</f>
        <v>209</v>
      </c>
      <c r="M216">
        <f>IF(L216=A216,0,1)</f>
        <v>1</v>
      </c>
      <c r="N216">
        <f>IF(G216&lt;B$2,1,0)</f>
        <v>1</v>
      </c>
      <c r="O216">
        <f>IF(I216&lt;B$2,1,0)</f>
        <v>1</v>
      </c>
      <c r="P216">
        <v>209</v>
      </c>
      <c r="Q216" s="8">
        <f>COUNTIF(I$8:I215,"&lt;"&amp;G216)</f>
        <v>208</v>
      </c>
      <c r="R216" s="8">
        <f>COUNTIFS(H$8:H215,"&gt;"&amp;G216,F$8:F215,"&lt;&gt;1")</f>
        <v>0</v>
      </c>
      <c r="S216">
        <v>209</v>
      </c>
    </row>
    <row r="217" spans="1:19" x14ac:dyDescent="0.3">
      <c r="A217">
        <v>90</v>
      </c>
      <c r="B217">
        <v>0.10428174687948241</v>
      </c>
      <c r="C217">
        <v>0.67497787408062992</v>
      </c>
      <c r="D217" s="4">
        <f>-LN(B217)/D$3</f>
        <v>3.1398040808890171</v>
      </c>
      <c r="E217" s="4">
        <f>1/F$4</f>
        <v>0.20833333333333334</v>
      </c>
      <c r="F217" s="8">
        <v>2</v>
      </c>
      <c r="G217" s="4">
        <v>60.401884457303424</v>
      </c>
      <c r="H217" s="4">
        <f>IF(G217&gt;MAX(I$8:I216),G217,MAX(I$8:I216))</f>
        <v>60.401884457303424</v>
      </c>
      <c r="I217" s="4">
        <f>+H217+E217</f>
        <v>60.61021779063676</v>
      </c>
      <c r="J217" s="4">
        <f>(H217-G217)*O217</f>
        <v>0</v>
      </c>
      <c r="K217" s="4">
        <f>(I217-H217)*O217</f>
        <v>0.2083333333333357</v>
      </c>
      <c r="L217">
        <f>_xlfn.RANK.EQ(I217,I$8:I$507,1)</f>
        <v>210</v>
      </c>
      <c r="M217">
        <f>IF(L217=A217,0,1)</f>
        <v>1</v>
      </c>
      <c r="N217">
        <f>IF(G217&lt;B$2,1,0)</f>
        <v>1</v>
      </c>
      <c r="O217">
        <f>IF(I217&lt;B$2,1,0)</f>
        <v>1</v>
      </c>
      <c r="P217">
        <v>210</v>
      </c>
      <c r="Q217" s="8">
        <f>COUNTIF(I$8:I216,"&lt;"&amp;G217)</f>
        <v>209</v>
      </c>
      <c r="R217" s="8">
        <f>COUNTIFS(H$8:H216,"&gt;"&amp;G217,F$8:F216,"&lt;&gt;1")</f>
        <v>0</v>
      </c>
      <c r="S217">
        <v>210</v>
      </c>
    </row>
    <row r="218" spans="1:19" x14ac:dyDescent="0.3">
      <c r="A218">
        <v>91</v>
      </c>
      <c r="B218">
        <v>0.90115054780724513</v>
      </c>
      <c r="C218">
        <v>0.96536149174474317</v>
      </c>
      <c r="D218" s="4">
        <f>-LN(B218)/D$3</f>
        <v>0.14455964672992966</v>
      </c>
      <c r="E218" s="4">
        <f>1/F$4</f>
        <v>0.20833333333333334</v>
      </c>
      <c r="F218" s="8">
        <v>2</v>
      </c>
      <c r="G218" s="4">
        <v>60.546444104033355</v>
      </c>
      <c r="H218" s="4">
        <f>IF(G218&gt;MAX(I$8:I217),G218,MAX(I$8:I217))</f>
        <v>60.61021779063676</v>
      </c>
      <c r="I218" s="4">
        <f>+H218+E218</f>
        <v>60.818551123970096</v>
      </c>
      <c r="J218" s="4">
        <f>(H218-G218)*O218</f>
        <v>6.3773686603404656E-2</v>
      </c>
      <c r="K218" s="4">
        <f>(I218-H218)*O218</f>
        <v>0.2083333333333357</v>
      </c>
      <c r="L218">
        <f>_xlfn.RANK.EQ(I218,I$8:I$507,1)</f>
        <v>211</v>
      </c>
      <c r="M218">
        <f>IF(L218=A218,0,1)</f>
        <v>1</v>
      </c>
      <c r="N218">
        <f>IF(G218&lt;B$2,1,0)</f>
        <v>1</v>
      </c>
      <c r="O218">
        <f>IF(I218&lt;B$2,1,0)</f>
        <v>1</v>
      </c>
      <c r="P218">
        <v>211</v>
      </c>
      <c r="Q218" s="8">
        <f>COUNTIF(I$8:I217,"&lt;"&amp;G218)</f>
        <v>209</v>
      </c>
      <c r="R218" s="8">
        <f>COUNTIFS(H$8:H217,"&gt;"&amp;G218,F$8:F217,"&lt;&gt;1")</f>
        <v>0</v>
      </c>
      <c r="S218">
        <v>211</v>
      </c>
    </row>
    <row r="219" spans="1:19" x14ac:dyDescent="0.3">
      <c r="A219">
        <v>415</v>
      </c>
      <c r="B219">
        <v>1.0803552354503006E-2</v>
      </c>
      <c r="C219">
        <v>6.1616870632038329E-2</v>
      </c>
      <c r="D219" s="4">
        <f>-LN(B219)/F$3</f>
        <v>1.8866167821756707</v>
      </c>
      <c r="E219" s="4">
        <f>1/F$4</f>
        <v>0.20833333333333334</v>
      </c>
      <c r="F219" s="8">
        <v>3</v>
      </c>
      <c r="G219" s="4">
        <v>60.672840914540608</v>
      </c>
      <c r="H219" s="4">
        <f>IF(G219&gt;MAX(I$8:I218),G219,MAX(I$8:I218))</f>
        <v>60.818551123970096</v>
      </c>
      <c r="I219" s="4">
        <f>+H219+E219</f>
        <v>61.026884457303431</v>
      </c>
      <c r="J219" s="4">
        <f>(H219-G219)*O219</f>
        <v>0.1457102094294882</v>
      </c>
      <c r="K219" s="4">
        <f>(I219-H219)*O219</f>
        <v>0.2083333333333357</v>
      </c>
      <c r="L219">
        <f>_xlfn.RANK.EQ(I219,I$8:I$507,1)</f>
        <v>212</v>
      </c>
      <c r="M219">
        <f>IF(L219=A219,0,1)</f>
        <v>1</v>
      </c>
      <c r="N219">
        <f>IF(G219&lt;B$2,1,0)</f>
        <v>1</v>
      </c>
      <c r="O219">
        <f>IF(I219&lt;B$2,1,0)</f>
        <v>1</v>
      </c>
      <c r="P219">
        <v>212</v>
      </c>
      <c r="Q219" s="8">
        <f>COUNTIF(I$8:I218,"&lt;"&amp;G219)</f>
        <v>210</v>
      </c>
      <c r="R219" s="8">
        <f>COUNTIFS(H$8:H218,"&gt;"&amp;G219,F$8:F218,"&lt;&gt;1")</f>
        <v>0</v>
      </c>
      <c r="S219">
        <v>212</v>
      </c>
    </row>
    <row r="220" spans="1:19" x14ac:dyDescent="0.3">
      <c r="A220">
        <v>416</v>
      </c>
      <c r="B220">
        <v>0.9200720236823634</v>
      </c>
      <c r="C220">
        <v>0.12967314676351208</v>
      </c>
      <c r="D220" s="4">
        <f>-LN(B220)/F$3</f>
        <v>3.4709718913343048E-2</v>
      </c>
      <c r="E220" s="4">
        <f>1/F$4</f>
        <v>0.20833333333333334</v>
      </c>
      <c r="F220" s="8">
        <v>3</v>
      </c>
      <c r="G220" s="4">
        <v>60.707550633453948</v>
      </c>
      <c r="H220" s="4">
        <f>IF(G220&gt;MAX(I$8:I219),G220,MAX(I$8:I219))</f>
        <v>61.026884457303431</v>
      </c>
      <c r="I220" s="4">
        <f>+H220+E220</f>
        <v>61.235217790636767</v>
      </c>
      <c r="J220" s="4">
        <f>(H220-G220)*O220</f>
        <v>0.31933382384948317</v>
      </c>
      <c r="K220" s="4">
        <f>(I220-H220)*O220</f>
        <v>0.2083333333333357</v>
      </c>
      <c r="L220">
        <f>_xlfn.RANK.EQ(I220,I$8:I$507,1)</f>
        <v>213</v>
      </c>
      <c r="M220">
        <f>IF(L220=A220,0,1)</f>
        <v>1</v>
      </c>
      <c r="N220">
        <f>IF(G220&lt;B$2,1,0)</f>
        <v>1</v>
      </c>
      <c r="O220">
        <f>IF(I220&lt;B$2,1,0)</f>
        <v>1</v>
      </c>
      <c r="P220">
        <v>213</v>
      </c>
      <c r="Q220" s="8">
        <f>COUNTIF(I$8:I219,"&lt;"&amp;G220)</f>
        <v>210</v>
      </c>
      <c r="R220" s="8">
        <f>COUNTIFS(H$8:H219,"&gt;"&amp;G220,F$8:F219,"&lt;&gt;1")</f>
        <v>1</v>
      </c>
      <c r="S220">
        <v>213</v>
      </c>
    </row>
    <row r="221" spans="1:19" x14ac:dyDescent="0.3">
      <c r="A221">
        <v>417</v>
      </c>
      <c r="B221">
        <v>7.7913754692220838E-2</v>
      </c>
      <c r="C221">
        <v>0.13214514603106783</v>
      </c>
      <c r="D221" s="4">
        <f>-LN(B221)/F$3</f>
        <v>1.0633969887974584</v>
      </c>
      <c r="E221" s="4">
        <f>1/F$4</f>
        <v>0.20833333333333334</v>
      </c>
      <c r="F221" s="8">
        <v>3</v>
      </c>
      <c r="G221" s="4">
        <v>61.770947622251406</v>
      </c>
      <c r="H221" s="4">
        <f>IF(G221&gt;MAX(I$8:I220),G221,MAX(I$8:I220))</f>
        <v>61.770947622251406</v>
      </c>
      <c r="I221" s="4">
        <f>+H221+E221</f>
        <v>61.979280955584741</v>
      </c>
      <c r="J221" s="4">
        <f>(H221-G221)*O221</f>
        <v>0</v>
      </c>
      <c r="K221" s="4">
        <f>(I221-H221)*O221</f>
        <v>0.2083333333333357</v>
      </c>
      <c r="L221">
        <f>_xlfn.RANK.EQ(I221,I$8:I$507,1)</f>
        <v>214</v>
      </c>
      <c r="M221">
        <f>IF(L221=A221,0,1)</f>
        <v>1</v>
      </c>
      <c r="N221">
        <f>IF(G221&lt;B$2,1,0)</f>
        <v>1</v>
      </c>
      <c r="O221">
        <f>IF(I221&lt;B$2,1,0)</f>
        <v>1</v>
      </c>
      <c r="P221">
        <v>214</v>
      </c>
      <c r="Q221" s="8">
        <f>COUNTIF(I$8:I220,"&lt;"&amp;G221)</f>
        <v>213</v>
      </c>
      <c r="R221" s="8">
        <f>COUNTIFS(H$8:H220,"&gt;"&amp;G221,F$8:F220,"&lt;&gt;1")</f>
        <v>0</v>
      </c>
      <c r="S221">
        <v>214</v>
      </c>
    </row>
    <row r="222" spans="1:19" x14ac:dyDescent="0.3">
      <c r="A222">
        <v>13</v>
      </c>
      <c r="B222">
        <v>0.11017181920834987</v>
      </c>
      <c r="C222">
        <v>0.35593737601855524</v>
      </c>
      <c r="D222" s="4">
        <f>-LN(B222)/B$3</f>
        <v>9.1904755792852377</v>
      </c>
      <c r="E222" s="4">
        <f>1/F$4</f>
        <v>0.20833333333333334</v>
      </c>
      <c r="F222" s="8">
        <v>1</v>
      </c>
      <c r="G222" s="4">
        <v>61.861459134299537</v>
      </c>
      <c r="H222" s="4">
        <f>IF(G222&gt;MAX(I$8:I221),G222,MAX(I$8:I221))</f>
        <v>61.979280955584741</v>
      </c>
      <c r="I222" s="4">
        <f>+H222+E222</f>
        <v>62.187614288918077</v>
      </c>
      <c r="J222" s="4">
        <f>(H222-G222)*O222</f>
        <v>0.11782182128520446</v>
      </c>
      <c r="K222" s="4">
        <f>(I222-H222)*O222</f>
        <v>0.2083333333333357</v>
      </c>
      <c r="L222">
        <f>_xlfn.RANK.EQ(I222,I$8:I$507,1)</f>
        <v>215</v>
      </c>
      <c r="M222">
        <f>IF(L222=A222,0,1)</f>
        <v>1</v>
      </c>
      <c r="N222">
        <f>IF(G222&lt;B$2,1,0)</f>
        <v>1</v>
      </c>
      <c r="O222">
        <f>IF(I222&lt;B$2,1,0)</f>
        <v>1</v>
      </c>
      <c r="P222">
        <v>215</v>
      </c>
      <c r="Q222" s="8">
        <f>COUNTIF(I$8:I221,"&lt;"&amp;G222)</f>
        <v>213</v>
      </c>
      <c r="R222" s="8">
        <f>COUNTIFS(H$8:H221,"&gt;"&amp;G222,F$8:F221,"&lt;&gt;1")</f>
        <v>0</v>
      </c>
      <c r="S222">
        <v>215</v>
      </c>
    </row>
    <row r="223" spans="1:19" x14ac:dyDescent="0.3">
      <c r="A223">
        <v>418</v>
      </c>
      <c r="B223">
        <v>0.96472060304574725</v>
      </c>
      <c r="C223">
        <v>0.94567705313272499</v>
      </c>
      <c r="D223" s="4">
        <f>-LN(B223)/F$3</f>
        <v>1.4965312536561078E-2</v>
      </c>
      <c r="E223" s="4">
        <f>1/F$4</f>
        <v>0.20833333333333334</v>
      </c>
      <c r="F223" s="8">
        <v>3</v>
      </c>
      <c r="G223" s="4">
        <v>61.785912934787966</v>
      </c>
      <c r="H223" s="4">
        <f>IF(G223&gt;MAX(I$8:I222),G223,MAX(I$8:I222))</f>
        <v>62.187614288918077</v>
      </c>
      <c r="I223" s="4">
        <f>+H223+E223</f>
        <v>62.395947622251413</v>
      </c>
      <c r="J223" s="4">
        <f>(H223-G223)*O223</f>
        <v>0.4017013541301111</v>
      </c>
      <c r="K223" s="4">
        <f>(I223-H223)*O223</f>
        <v>0.2083333333333357</v>
      </c>
      <c r="L223">
        <f>_xlfn.RANK.EQ(I223,I$8:I$507,1)</f>
        <v>216</v>
      </c>
      <c r="M223">
        <f>IF(L223=A223,0,1)</f>
        <v>1</v>
      </c>
      <c r="N223">
        <f>IF(G223&lt;B$2,1,0)</f>
        <v>1</v>
      </c>
      <c r="O223">
        <f>IF(I223&lt;B$2,1,0)</f>
        <v>1</v>
      </c>
      <c r="P223">
        <v>216</v>
      </c>
      <c r="Q223" s="8">
        <f>COUNTIF(I$8:I222,"&lt;"&amp;G223)</f>
        <v>213</v>
      </c>
      <c r="R223" s="8">
        <f>COUNTIFS(H$8:H222,"&gt;"&amp;G223,F$8:F222,"&lt;&gt;1")</f>
        <v>0</v>
      </c>
      <c r="S223">
        <v>216</v>
      </c>
    </row>
    <row r="224" spans="1:19" x14ac:dyDescent="0.3">
      <c r="A224">
        <v>14</v>
      </c>
      <c r="B224">
        <v>0.91973632007812733</v>
      </c>
      <c r="C224">
        <v>0.9957884456923124</v>
      </c>
      <c r="D224" s="4">
        <f>-LN(B224)/B$3</f>
        <v>0.34861774429116477</v>
      </c>
      <c r="E224" s="4">
        <f>1/F$4</f>
        <v>0.20833333333333334</v>
      </c>
      <c r="F224" s="8">
        <v>1</v>
      </c>
      <c r="G224" s="4">
        <v>62.210076878590705</v>
      </c>
      <c r="H224" s="4">
        <f>IF(G224&gt;MAX(I$8:I223),G224,MAX(I$8:I223))</f>
        <v>62.395947622251413</v>
      </c>
      <c r="I224" s="4">
        <f>+H224+E224</f>
        <v>62.604280955584748</v>
      </c>
      <c r="J224" s="4">
        <f>(H224-G224)*O224</f>
        <v>0.18587074366070766</v>
      </c>
      <c r="K224" s="4">
        <f>(I224-H224)*O224</f>
        <v>0.2083333333333357</v>
      </c>
      <c r="L224">
        <f>_xlfn.RANK.EQ(I224,I$8:I$507,1)</f>
        <v>217</v>
      </c>
      <c r="M224">
        <f>IF(L224=A224,0,1)</f>
        <v>1</v>
      </c>
      <c r="N224">
        <f>IF(G224&lt;B$2,1,0)</f>
        <v>1</v>
      </c>
      <c r="O224">
        <f>IF(I224&lt;B$2,1,0)</f>
        <v>1</v>
      </c>
      <c r="P224">
        <v>217</v>
      </c>
      <c r="Q224" s="8">
        <f>COUNTIF(I$8:I223,"&lt;"&amp;G224)</f>
        <v>215</v>
      </c>
      <c r="R224" s="8">
        <f>COUNTIFS(H$8:H223,"&gt;"&amp;G224,F$8:F223,"&lt;&gt;1")</f>
        <v>0</v>
      </c>
      <c r="S224">
        <v>217</v>
      </c>
    </row>
    <row r="225" spans="1:19" x14ac:dyDescent="0.3">
      <c r="A225">
        <v>92</v>
      </c>
      <c r="B225">
        <v>0.3252662739951781</v>
      </c>
      <c r="C225">
        <v>0.55558946501052886</v>
      </c>
      <c r="D225" s="4">
        <f>-LN(B225)/D$3</f>
        <v>1.559876565970356</v>
      </c>
      <c r="E225" s="4">
        <f>1/F$4</f>
        <v>0.20833333333333334</v>
      </c>
      <c r="F225" s="8">
        <v>2</v>
      </c>
      <c r="G225" s="4">
        <v>62.106320670003711</v>
      </c>
      <c r="H225" s="4">
        <f>IF(G225&gt;MAX(I$8:I224),G225,MAX(I$8:I224))</f>
        <v>62.604280955584748</v>
      </c>
      <c r="I225" s="4">
        <f>+H225+E225</f>
        <v>62.812614288918084</v>
      </c>
      <c r="J225" s="4">
        <f>(H225-G225)*O225</f>
        <v>0.497960285581037</v>
      </c>
      <c r="K225" s="4">
        <f>(I225-H225)*O225</f>
        <v>0.2083333333333357</v>
      </c>
      <c r="L225">
        <f>_xlfn.RANK.EQ(I225,I$8:I$507,1)</f>
        <v>218</v>
      </c>
      <c r="M225">
        <f>IF(L225=A225,0,1)</f>
        <v>1</v>
      </c>
      <c r="N225">
        <f>IF(G225&lt;B$2,1,0)</f>
        <v>1</v>
      </c>
      <c r="O225">
        <f>IF(I225&lt;B$2,1,0)</f>
        <v>1</v>
      </c>
      <c r="P225">
        <v>220</v>
      </c>
      <c r="Q225" s="8">
        <f>COUNTIF(I$8:I224,"&lt;"&amp;G225)</f>
        <v>214</v>
      </c>
      <c r="R225" s="8">
        <f>COUNTIFS(H$8:H224,"&gt;"&amp;G225,F$8:F224,"&lt;&gt;1")</f>
        <v>1</v>
      </c>
      <c r="S225">
        <v>218</v>
      </c>
    </row>
    <row r="226" spans="1:19" x14ac:dyDescent="0.3">
      <c r="A226">
        <v>419</v>
      </c>
      <c r="B226">
        <v>0.67204809717093417</v>
      </c>
      <c r="C226">
        <v>0.21942808313241982</v>
      </c>
      <c r="D226" s="4">
        <f>-LN(B226)/F$3</f>
        <v>0.16559390327049656</v>
      </c>
      <c r="E226" s="4">
        <f>1/F$4</f>
        <v>0.20833333333333334</v>
      </c>
      <c r="F226" s="8">
        <v>3</v>
      </c>
      <c r="G226" s="4">
        <v>61.951506838058464</v>
      </c>
      <c r="H226" s="4">
        <f>IF(G226&gt;MAX(I$8:I225),G226,MAX(I$8:I225))</f>
        <v>62.812614288918084</v>
      </c>
      <c r="I226" s="4">
        <f>+H226+E226</f>
        <v>63.02094762225142</v>
      </c>
      <c r="J226" s="4">
        <f>(H226-G226)*O226</f>
        <v>0.86110745085962037</v>
      </c>
      <c r="K226" s="4">
        <f>(I226-H226)*O226</f>
        <v>0.2083333333333357</v>
      </c>
      <c r="L226">
        <f>_xlfn.RANK.EQ(I226,I$8:I$507,1)</f>
        <v>219</v>
      </c>
      <c r="M226">
        <f>IF(L226=A226,0,1)</f>
        <v>1</v>
      </c>
      <c r="N226">
        <f>IF(G226&lt;B$2,1,0)</f>
        <v>1</v>
      </c>
      <c r="O226">
        <f>IF(I226&lt;B$2,1,0)</f>
        <v>1</v>
      </c>
      <c r="P226">
        <v>218</v>
      </c>
      <c r="Q226" s="8">
        <f>COUNTIF(I$8:I225,"&lt;"&amp;G226)</f>
        <v>213</v>
      </c>
      <c r="R226" s="8">
        <f>COUNTIFS(H$8:H225,"&gt;"&amp;G226,F$8:F225,"&lt;&gt;1")</f>
        <v>2</v>
      </c>
      <c r="S226">
        <v>218</v>
      </c>
    </row>
    <row r="227" spans="1:19" x14ac:dyDescent="0.3">
      <c r="A227">
        <v>15</v>
      </c>
      <c r="B227">
        <v>0.93865779595324561</v>
      </c>
      <c r="C227">
        <v>0.51219214453566086</v>
      </c>
      <c r="D227" s="4">
        <f>-LN(B227)/B$3</f>
        <v>0.26376791979528619</v>
      </c>
      <c r="E227" s="4">
        <f>1/F$4</f>
        <v>0.20833333333333334</v>
      </c>
      <c r="F227" s="8">
        <v>1</v>
      </c>
      <c r="G227" s="4">
        <v>62.47384479838599</v>
      </c>
      <c r="H227" s="4">
        <f>IF(G227&gt;MAX(I$8:I226),G227,MAX(I$8:I226))</f>
        <v>63.02094762225142</v>
      </c>
      <c r="I227" s="4">
        <f>+H227+E227</f>
        <v>63.229280955584755</v>
      </c>
      <c r="J227" s="4">
        <f>(H227-G227)*O227</f>
        <v>0.54710282386542985</v>
      </c>
      <c r="K227" s="4">
        <f>(I227-H227)*O227</f>
        <v>0.2083333333333357</v>
      </c>
      <c r="L227">
        <f>_xlfn.RANK.EQ(I227,I$8:I$507,1)</f>
        <v>220</v>
      </c>
      <c r="M227">
        <f>IF(L227=A227,0,1)</f>
        <v>1</v>
      </c>
      <c r="N227">
        <f>IF(G227&lt;B$2,1,0)</f>
        <v>1</v>
      </c>
      <c r="O227">
        <f>IF(I227&lt;B$2,1,0)</f>
        <v>1</v>
      </c>
      <c r="P227">
        <v>219</v>
      </c>
      <c r="Q227" s="8">
        <f>COUNTIF(I$8:I226,"&lt;"&amp;G227)</f>
        <v>216</v>
      </c>
      <c r="R227" s="8">
        <f>COUNTIFS(H$8:H226,"&gt;"&amp;G227,F$8:F226,"&lt;&gt;1")</f>
        <v>2</v>
      </c>
      <c r="S227">
        <v>219</v>
      </c>
    </row>
    <row r="228" spans="1:19" x14ac:dyDescent="0.3">
      <c r="A228">
        <v>420</v>
      </c>
      <c r="B228">
        <v>0.60069582201605276</v>
      </c>
      <c r="C228">
        <v>0.22348704489272744</v>
      </c>
      <c r="D228" s="4">
        <f>-LN(B228)/F$3</f>
        <v>0.21236108014266528</v>
      </c>
      <c r="E228" s="4">
        <f>1/F$4</f>
        <v>0.20833333333333334</v>
      </c>
      <c r="F228" s="8">
        <v>3</v>
      </c>
      <c r="G228" s="4">
        <v>62.163867918201127</v>
      </c>
      <c r="H228" s="4">
        <f>IF(G228&gt;MAX(I$8:I227),G228,MAX(I$8:I227))</f>
        <v>63.229280955584755</v>
      </c>
      <c r="I228" s="4">
        <f>+H228+E228</f>
        <v>63.437614288918091</v>
      </c>
      <c r="J228" s="4">
        <f>(H228-G228)*O228</f>
        <v>1.0654130373836281</v>
      </c>
      <c r="K228" s="4">
        <f>(I228-H228)*O228</f>
        <v>0.2083333333333357</v>
      </c>
      <c r="L228">
        <f>_xlfn.RANK.EQ(I228,I$8:I$507,1)</f>
        <v>221</v>
      </c>
      <c r="M228">
        <f>IF(L228=A228,0,1)</f>
        <v>1</v>
      </c>
      <c r="N228">
        <f>IF(G228&lt;B$2,1,0)</f>
        <v>1</v>
      </c>
      <c r="O228">
        <f>IF(I228&lt;B$2,1,0)</f>
        <v>1</v>
      </c>
      <c r="P228">
        <v>221</v>
      </c>
      <c r="Q228" s="8">
        <f>COUNTIF(I$8:I227,"&lt;"&amp;G228)</f>
        <v>214</v>
      </c>
      <c r="R228" s="8">
        <f>COUNTIFS(H$8:H227,"&gt;"&amp;G228,F$8:F227,"&lt;&gt;1")</f>
        <v>3</v>
      </c>
      <c r="S228">
        <v>221</v>
      </c>
    </row>
    <row r="229" spans="1:19" x14ac:dyDescent="0.3">
      <c r="A229">
        <v>421</v>
      </c>
      <c r="B229">
        <v>0.70131534775841553</v>
      </c>
      <c r="C229">
        <v>0.33045442060609759</v>
      </c>
      <c r="D229" s="4">
        <f>-LN(B229)/F$3</f>
        <v>0.14783234956359881</v>
      </c>
      <c r="E229" s="4">
        <f>1/F$4</f>
        <v>0.20833333333333334</v>
      </c>
      <c r="F229" s="8">
        <v>3</v>
      </c>
      <c r="G229" s="4">
        <v>62.311700267764728</v>
      </c>
      <c r="H229" s="4">
        <f>IF(G229&gt;MAX(I$8:I228),G229,MAX(I$8:I228))</f>
        <v>63.437614288918091</v>
      </c>
      <c r="I229" s="4">
        <f>+H229+E229</f>
        <v>63.645947622251427</v>
      </c>
      <c r="J229" s="4">
        <f>(H229-G229)*O229</f>
        <v>1.1259140211533634</v>
      </c>
      <c r="K229" s="4">
        <f>(I229-H229)*O229</f>
        <v>0.2083333333333357</v>
      </c>
      <c r="L229">
        <f>_xlfn.RANK.EQ(I229,I$8:I$507,1)</f>
        <v>222</v>
      </c>
      <c r="M229">
        <f>IF(L229=A229,0,1)</f>
        <v>1</v>
      </c>
      <c r="N229">
        <f>IF(G229&lt;B$2,1,0)</f>
        <v>1</v>
      </c>
      <c r="O229">
        <f>IF(I229&lt;B$2,1,0)</f>
        <v>1</v>
      </c>
      <c r="P229">
        <v>222</v>
      </c>
      <c r="Q229" s="8">
        <f>COUNTIF(I$8:I228,"&lt;"&amp;G229)</f>
        <v>215</v>
      </c>
      <c r="R229" s="8">
        <f>COUNTIFS(H$8:H228,"&gt;"&amp;G229,F$8:F228,"&lt;&gt;1")</f>
        <v>3</v>
      </c>
      <c r="S229">
        <v>222</v>
      </c>
    </row>
    <row r="230" spans="1:19" x14ac:dyDescent="0.3">
      <c r="A230">
        <v>422</v>
      </c>
      <c r="B230">
        <v>0.12414929654835657</v>
      </c>
      <c r="C230">
        <v>0.3665272988067263</v>
      </c>
      <c r="D230" s="4">
        <f>-LN(B230)/F$3</f>
        <v>0.86927934716122224</v>
      </c>
      <c r="E230" s="4">
        <f>1/F$4</f>
        <v>0.20833333333333334</v>
      </c>
      <c r="F230" s="8">
        <v>3</v>
      </c>
      <c r="G230" s="4">
        <v>63.180979614925953</v>
      </c>
      <c r="H230" s="4">
        <f>IF(G230&gt;MAX(I$8:I229),G230,MAX(I$8:I229))</f>
        <v>63.645947622251427</v>
      </c>
      <c r="I230" s="4">
        <f>+H230+E230</f>
        <v>63.854280955584763</v>
      </c>
      <c r="J230" s="4">
        <f>(H230-G230)*O230</f>
        <v>0.46496800732547428</v>
      </c>
      <c r="K230" s="4">
        <f>(I230-H230)*O230</f>
        <v>0.2083333333333357</v>
      </c>
      <c r="L230">
        <f>_xlfn.RANK.EQ(I230,I$8:I$507,1)</f>
        <v>223</v>
      </c>
      <c r="M230">
        <f>IF(L230=A230,0,1)</f>
        <v>1</v>
      </c>
      <c r="N230">
        <f>IF(G230&lt;B$2,1,0)</f>
        <v>1</v>
      </c>
      <c r="O230">
        <f>IF(I230&lt;B$2,1,0)</f>
        <v>1</v>
      </c>
      <c r="P230">
        <v>223</v>
      </c>
      <c r="Q230" s="8">
        <f>COUNTIF(I$8:I229,"&lt;"&amp;G230)</f>
        <v>219</v>
      </c>
      <c r="R230" s="8">
        <f>COUNTIFS(H$8:H229,"&gt;"&amp;G230,F$8:F229,"&lt;&gt;1")</f>
        <v>2</v>
      </c>
      <c r="S230">
        <v>223</v>
      </c>
    </row>
    <row r="231" spans="1:19" x14ac:dyDescent="0.3">
      <c r="A231">
        <v>93</v>
      </c>
      <c r="B231">
        <v>0.22559282204657125</v>
      </c>
      <c r="C231">
        <v>0.51161229285561693</v>
      </c>
      <c r="D231" s="4">
        <f>-LN(B231)/D$3</f>
        <v>2.0680883014359219</v>
      </c>
      <c r="E231" s="4">
        <f>1/F$4</f>
        <v>0.20833333333333334</v>
      </c>
      <c r="F231" s="8">
        <v>2</v>
      </c>
      <c r="G231" s="4">
        <v>64.174408971439632</v>
      </c>
      <c r="H231" s="4">
        <f>IF(G231&gt;MAX(I$8:I230),G231,MAX(I$8:I230))</f>
        <v>64.174408971439632</v>
      </c>
      <c r="I231" s="4">
        <f>+H231+E231</f>
        <v>64.382742304772961</v>
      </c>
      <c r="J231" s="4">
        <f>(H231-G231)*O231</f>
        <v>0</v>
      </c>
      <c r="K231" s="4">
        <f>(I231-H231)*O231</f>
        <v>0.2083333333333286</v>
      </c>
      <c r="L231">
        <f>_xlfn.RANK.EQ(I231,I$8:I$507,1)</f>
        <v>224</v>
      </c>
      <c r="M231">
        <f>IF(L231=A231,0,1)</f>
        <v>1</v>
      </c>
      <c r="N231">
        <f>IF(G231&lt;B$2,1,0)</f>
        <v>1</v>
      </c>
      <c r="O231">
        <f>IF(I231&lt;B$2,1,0)</f>
        <v>1</v>
      </c>
      <c r="P231">
        <v>224</v>
      </c>
      <c r="Q231" s="8">
        <f>COUNTIF(I$8:I230,"&lt;"&amp;G231)</f>
        <v>223</v>
      </c>
      <c r="R231" s="8">
        <f>COUNTIFS(H$8:H230,"&gt;"&amp;G231,F$8:F230,"&lt;&gt;1")</f>
        <v>0</v>
      </c>
      <c r="S231">
        <v>224</v>
      </c>
    </row>
    <row r="232" spans="1:19" x14ac:dyDescent="0.3">
      <c r="A232">
        <v>423</v>
      </c>
      <c r="B232">
        <v>2.8870509964293346E-2</v>
      </c>
      <c r="C232">
        <v>0.54445020905178987</v>
      </c>
      <c r="D232" s="4">
        <f>-LN(B232)/F$3</f>
        <v>1.4770560922097939</v>
      </c>
      <c r="E232" s="4">
        <f>1/F$4</f>
        <v>0.20833333333333334</v>
      </c>
      <c r="F232" s="8">
        <v>3</v>
      </c>
      <c r="G232" s="4">
        <v>64.658035707135753</v>
      </c>
      <c r="H232" s="4">
        <f>IF(G232&gt;MAX(I$8:I231),G232,MAX(I$8:I231))</f>
        <v>64.658035707135753</v>
      </c>
      <c r="I232" s="4">
        <f>+H232+E232</f>
        <v>64.866369040469081</v>
      </c>
      <c r="J232" s="4">
        <f>(H232-G232)*O232</f>
        <v>0</v>
      </c>
      <c r="K232" s="4">
        <f>(I232-H232)*O232</f>
        <v>0.2083333333333286</v>
      </c>
      <c r="L232">
        <f>_xlfn.RANK.EQ(I232,I$8:I$507,1)</f>
        <v>225</v>
      </c>
      <c r="M232">
        <f>IF(L232=A232,0,1)</f>
        <v>1</v>
      </c>
      <c r="N232">
        <f>IF(G232&lt;B$2,1,0)</f>
        <v>1</v>
      </c>
      <c r="O232">
        <f>IF(I232&lt;B$2,1,0)</f>
        <v>1</v>
      </c>
      <c r="P232">
        <v>225</v>
      </c>
      <c r="Q232" s="8">
        <f>COUNTIF(I$8:I231,"&lt;"&amp;G232)</f>
        <v>224</v>
      </c>
      <c r="R232" s="8">
        <f>COUNTIFS(H$8:H231,"&gt;"&amp;G232,F$8:F231,"&lt;&gt;1")</f>
        <v>0</v>
      </c>
      <c r="S232">
        <v>225</v>
      </c>
    </row>
    <row r="233" spans="1:19" x14ac:dyDescent="0.3">
      <c r="A233">
        <v>94</v>
      </c>
      <c r="B233">
        <v>0.6564531388286996</v>
      </c>
      <c r="C233">
        <v>0.63069551683095793</v>
      </c>
      <c r="D233" s="4">
        <f>-LN(B233)/D$3</f>
        <v>0.58458884457445581</v>
      </c>
      <c r="E233" s="4">
        <f>1/F$4</f>
        <v>0.20833333333333334</v>
      </c>
      <c r="F233" s="8">
        <v>2</v>
      </c>
      <c r="G233" s="4">
        <v>64.758997816014087</v>
      </c>
      <c r="H233" s="4">
        <f>IF(G233&gt;MAX(I$8:I232),G233,MAX(I$8:I232))</f>
        <v>64.866369040469081</v>
      </c>
      <c r="I233" s="4">
        <f>+H233+E233</f>
        <v>65.07470237380241</v>
      </c>
      <c r="J233" s="4">
        <f>(H233-G233)*O233</f>
        <v>0.10737122445499381</v>
      </c>
      <c r="K233" s="4">
        <f>(I233-H233)*O233</f>
        <v>0.2083333333333286</v>
      </c>
      <c r="L233">
        <f>_xlfn.RANK.EQ(I233,I$8:I$507,1)</f>
        <v>226</v>
      </c>
      <c r="M233">
        <f>IF(L233=A233,0,1)</f>
        <v>1</v>
      </c>
      <c r="N233">
        <f>IF(G233&lt;B$2,1,0)</f>
        <v>1</v>
      </c>
      <c r="O233">
        <f>IF(I233&lt;B$2,1,0)</f>
        <v>1</v>
      </c>
      <c r="P233">
        <v>226</v>
      </c>
      <c r="Q233" s="8">
        <f>COUNTIF(I$8:I232,"&lt;"&amp;G233)</f>
        <v>224</v>
      </c>
      <c r="R233" s="8">
        <f>COUNTIFS(H$8:H232,"&gt;"&amp;G233,F$8:F232,"&lt;&gt;1")</f>
        <v>0</v>
      </c>
      <c r="S233">
        <v>226</v>
      </c>
    </row>
    <row r="234" spans="1:19" x14ac:dyDescent="0.3">
      <c r="A234">
        <v>16</v>
      </c>
      <c r="B234">
        <v>0.54472487563707384</v>
      </c>
      <c r="C234">
        <v>0.19373149815363017</v>
      </c>
      <c r="D234" s="4">
        <f>-LN(B234)/B$3</f>
        <v>2.5311434463578175</v>
      </c>
      <c r="E234" s="4">
        <f>1/F$4</f>
        <v>0.20833333333333334</v>
      </c>
      <c r="F234" s="8">
        <v>1</v>
      </c>
      <c r="G234" s="4">
        <v>65.004988244743814</v>
      </c>
      <c r="H234" s="4">
        <f>IF(G234&gt;MAX(I$8:I233),G234,MAX(I$8:I233))</f>
        <v>65.07470237380241</v>
      </c>
      <c r="I234" s="4">
        <f>+H234+E234</f>
        <v>65.283035707135738</v>
      </c>
      <c r="J234" s="4">
        <f>(H234-G234)*O234</f>
        <v>6.9714129058596086E-2</v>
      </c>
      <c r="K234" s="4">
        <f>(I234-H234)*O234</f>
        <v>0.2083333333333286</v>
      </c>
      <c r="L234">
        <f>_xlfn.RANK.EQ(I234,I$8:I$507,1)</f>
        <v>227</v>
      </c>
      <c r="M234">
        <f>IF(L234=A234,0,1)</f>
        <v>1</v>
      </c>
      <c r="N234">
        <f>IF(G234&lt;B$2,1,0)</f>
        <v>1</v>
      </c>
      <c r="O234">
        <f>IF(I234&lt;B$2,1,0)</f>
        <v>1</v>
      </c>
      <c r="P234">
        <v>227</v>
      </c>
      <c r="Q234" s="8">
        <f>COUNTIF(I$8:I233,"&lt;"&amp;G234)</f>
        <v>225</v>
      </c>
      <c r="R234" s="8">
        <f>COUNTIFS(H$8:H233,"&gt;"&amp;G234,F$8:F233,"&lt;&gt;1")</f>
        <v>0</v>
      </c>
      <c r="S234">
        <v>227</v>
      </c>
    </row>
    <row r="235" spans="1:19" x14ac:dyDescent="0.3">
      <c r="A235">
        <v>424</v>
      </c>
      <c r="B235">
        <v>0.25321207312234872</v>
      </c>
      <c r="C235">
        <v>0.58140812402722253</v>
      </c>
      <c r="D235" s="4">
        <f>-LN(B235)/F$3</f>
        <v>0.57230329487129106</v>
      </c>
      <c r="E235" s="4">
        <f>1/F$4</f>
        <v>0.20833333333333334</v>
      </c>
      <c r="F235" s="8">
        <v>3</v>
      </c>
      <c r="G235" s="4">
        <v>65.230339002007042</v>
      </c>
      <c r="H235" s="4">
        <f>IF(G235&gt;MAX(I$8:I234),G235,MAX(I$8:I234))</f>
        <v>65.283035707135738</v>
      </c>
      <c r="I235" s="4">
        <f>+H235+E235</f>
        <v>65.491369040469067</v>
      </c>
      <c r="J235" s="4">
        <f>(H235-G235)*O235</f>
        <v>5.2696705128695953E-2</v>
      </c>
      <c r="K235" s="4">
        <f>(I235-H235)*O235</f>
        <v>0.2083333333333286</v>
      </c>
      <c r="L235">
        <f>_xlfn.RANK.EQ(I235,I$8:I$507,1)</f>
        <v>228</v>
      </c>
      <c r="M235">
        <f>IF(L235=A235,0,1)</f>
        <v>1</v>
      </c>
      <c r="N235">
        <f>IF(G235&lt;B$2,1,0)</f>
        <v>1</v>
      </c>
      <c r="O235">
        <f>IF(I235&lt;B$2,1,0)</f>
        <v>1</v>
      </c>
      <c r="P235">
        <v>228</v>
      </c>
      <c r="Q235" s="8">
        <f>COUNTIF(I$8:I234,"&lt;"&amp;G235)</f>
        <v>226</v>
      </c>
      <c r="R235" s="8">
        <f>COUNTIFS(H$8:H234,"&gt;"&amp;G235,F$8:F234,"&lt;&gt;1")</f>
        <v>0</v>
      </c>
      <c r="S235">
        <v>228</v>
      </c>
    </row>
    <row r="236" spans="1:19" x14ac:dyDescent="0.3">
      <c r="A236">
        <v>425</v>
      </c>
      <c r="B236">
        <v>0.88903469954527425</v>
      </c>
      <c r="C236">
        <v>0.97079378643147074</v>
      </c>
      <c r="D236" s="4">
        <f>-LN(B236)/F$3</f>
        <v>4.9007921716893992E-2</v>
      </c>
      <c r="E236" s="4">
        <f>1/F$4</f>
        <v>0.20833333333333334</v>
      </c>
      <c r="F236" s="8">
        <v>3</v>
      </c>
      <c r="G236" s="4">
        <v>65.279346923723935</v>
      </c>
      <c r="H236" s="4">
        <f>IF(G236&gt;MAX(I$8:I235),G236,MAX(I$8:I235))</f>
        <v>65.491369040469067</v>
      </c>
      <c r="I236" s="4">
        <f>+H236+E236</f>
        <v>65.699702373802396</v>
      </c>
      <c r="J236" s="4">
        <f>(H236-G236)*O236</f>
        <v>0.21202211674513194</v>
      </c>
      <c r="K236" s="4">
        <f>(I236-H236)*O236</f>
        <v>0.2083333333333286</v>
      </c>
      <c r="L236">
        <f>_xlfn.RANK.EQ(I236,I$8:I$507,1)</f>
        <v>229</v>
      </c>
      <c r="M236">
        <f>IF(L236=A236,0,1)</f>
        <v>1</v>
      </c>
      <c r="N236">
        <f>IF(G236&lt;B$2,1,0)</f>
        <v>1</v>
      </c>
      <c r="O236">
        <f>IF(I236&lt;B$2,1,0)</f>
        <v>1</v>
      </c>
      <c r="P236">
        <v>229</v>
      </c>
      <c r="Q236" s="8">
        <f>COUNTIF(I$8:I235,"&lt;"&amp;G236)</f>
        <v>226</v>
      </c>
      <c r="R236" s="8">
        <f>COUNTIFS(H$8:H235,"&gt;"&amp;G236,F$8:F235,"&lt;&gt;1")</f>
        <v>1</v>
      </c>
      <c r="S236">
        <v>229</v>
      </c>
    </row>
    <row r="237" spans="1:19" x14ac:dyDescent="0.3">
      <c r="A237">
        <v>95</v>
      </c>
      <c r="B237">
        <v>0.51878414258247629</v>
      </c>
      <c r="C237">
        <v>0.3095187231055635</v>
      </c>
      <c r="D237" s="4">
        <f>-LN(B237)/D$3</f>
        <v>0.91148248968974188</v>
      </c>
      <c r="E237" s="4">
        <f>1/F$4</f>
        <v>0.20833333333333334</v>
      </c>
      <c r="F237" s="8">
        <v>2</v>
      </c>
      <c r="G237" s="4">
        <v>65.670480305703833</v>
      </c>
      <c r="H237" s="4">
        <f>IF(G237&gt;MAX(I$8:I236),G237,MAX(I$8:I236))</f>
        <v>65.699702373802396</v>
      </c>
      <c r="I237" s="4">
        <f>+H237+E237</f>
        <v>65.908035707135724</v>
      </c>
      <c r="J237" s="4">
        <f>(H237-G237)*O237</f>
        <v>2.9222068098562204E-2</v>
      </c>
      <c r="K237" s="4">
        <f>(I237-H237)*O237</f>
        <v>0.2083333333333286</v>
      </c>
      <c r="L237">
        <f>_xlfn.RANK.EQ(I237,I$8:I$507,1)</f>
        <v>230</v>
      </c>
      <c r="M237">
        <f>IF(L237=A237,0,1)</f>
        <v>1</v>
      </c>
      <c r="N237">
        <f>IF(G237&lt;B$2,1,0)</f>
        <v>1</v>
      </c>
      <c r="O237">
        <f>IF(I237&lt;B$2,1,0)</f>
        <v>1</v>
      </c>
      <c r="P237">
        <v>230</v>
      </c>
      <c r="Q237" s="8">
        <f>COUNTIF(I$8:I236,"&lt;"&amp;G237)</f>
        <v>228</v>
      </c>
      <c r="R237" s="8">
        <f>COUNTIFS(H$8:H236,"&gt;"&amp;G237,F$8:F236,"&lt;&gt;1")</f>
        <v>0</v>
      </c>
      <c r="S237">
        <v>230</v>
      </c>
    </row>
    <row r="238" spans="1:19" x14ac:dyDescent="0.3">
      <c r="A238">
        <v>426</v>
      </c>
      <c r="B238">
        <v>0.18170720542008728</v>
      </c>
      <c r="C238">
        <v>0.16464735862300486</v>
      </c>
      <c r="D238" s="4">
        <f>-LN(B238)/F$3</f>
        <v>0.71056610365819262</v>
      </c>
      <c r="E238" s="4">
        <f>1/F$4</f>
        <v>0.20833333333333334</v>
      </c>
      <c r="F238" s="8">
        <v>3</v>
      </c>
      <c r="G238" s="4">
        <v>65.98991302738213</v>
      </c>
      <c r="H238" s="4">
        <f>IF(G238&gt;MAX(I$8:I237),G238,MAX(I$8:I237))</f>
        <v>65.98991302738213</v>
      </c>
      <c r="I238" s="4">
        <f>+H238+E238</f>
        <v>66.198246360715459</v>
      </c>
      <c r="J238" s="4">
        <f>(H238-G238)*O238</f>
        <v>0</v>
      </c>
      <c r="K238" s="4">
        <f>(I238-H238)*O238</f>
        <v>0.2083333333333286</v>
      </c>
      <c r="L238">
        <f>_xlfn.RANK.EQ(I238,I$8:I$507,1)</f>
        <v>231</v>
      </c>
      <c r="M238">
        <f>IF(L238=A238,0,1)</f>
        <v>1</v>
      </c>
      <c r="N238">
        <f>IF(G238&lt;B$2,1,0)</f>
        <v>1</v>
      </c>
      <c r="O238">
        <f>IF(I238&lt;B$2,1,0)</f>
        <v>1</v>
      </c>
      <c r="P238">
        <v>231</v>
      </c>
      <c r="Q238" s="8">
        <f>COUNTIF(I$8:I237,"&lt;"&amp;G238)</f>
        <v>230</v>
      </c>
      <c r="R238" s="8">
        <f>COUNTIFS(H$8:H237,"&gt;"&amp;G238,F$8:F237,"&lt;&gt;1")</f>
        <v>0</v>
      </c>
      <c r="S238">
        <v>231</v>
      </c>
    </row>
    <row r="239" spans="1:19" x14ac:dyDescent="0.3">
      <c r="A239">
        <v>427</v>
      </c>
      <c r="B239">
        <v>0.8239692373424482</v>
      </c>
      <c r="C239">
        <v>0.40870387890255439</v>
      </c>
      <c r="D239" s="4">
        <f>-LN(B239)/F$3</f>
        <v>8.0675867954934491E-2</v>
      </c>
      <c r="E239" s="4">
        <f>1/F$4</f>
        <v>0.20833333333333334</v>
      </c>
      <c r="F239" s="8">
        <v>3</v>
      </c>
      <c r="G239" s="4">
        <v>66.070588895337067</v>
      </c>
      <c r="H239" s="4">
        <f>IF(G239&gt;MAX(I$8:I238),G239,MAX(I$8:I238))</f>
        <v>66.198246360715459</v>
      </c>
      <c r="I239" s="4">
        <f>+H239+E239</f>
        <v>66.406579694048787</v>
      </c>
      <c r="J239" s="4">
        <f>(H239-G239)*O239</f>
        <v>0.12765746537839107</v>
      </c>
      <c r="K239" s="4">
        <f>(I239-H239)*O239</f>
        <v>0.2083333333333286</v>
      </c>
      <c r="L239">
        <f>_xlfn.RANK.EQ(I239,I$8:I$507,1)</f>
        <v>232</v>
      </c>
      <c r="M239">
        <f>IF(L239=A239,0,1)</f>
        <v>1</v>
      </c>
      <c r="N239">
        <f>IF(G239&lt;B$2,1,0)</f>
        <v>1</v>
      </c>
      <c r="O239">
        <f>IF(I239&lt;B$2,1,0)</f>
        <v>1</v>
      </c>
      <c r="P239">
        <v>232</v>
      </c>
      <c r="Q239" s="8">
        <f>COUNTIF(I$8:I238,"&lt;"&amp;G239)</f>
        <v>230</v>
      </c>
      <c r="R239" s="8">
        <f>COUNTIFS(H$8:H238,"&gt;"&amp;G239,F$8:F238,"&lt;&gt;1")</f>
        <v>0</v>
      </c>
      <c r="S239">
        <v>232</v>
      </c>
    </row>
    <row r="240" spans="1:19" x14ac:dyDescent="0.3">
      <c r="A240">
        <v>428</v>
      </c>
      <c r="B240">
        <v>0.47456282235175634</v>
      </c>
      <c r="C240">
        <v>0.96465956602679526</v>
      </c>
      <c r="D240" s="4">
        <f>-LN(B240)/F$3</f>
        <v>0.3105671969783349</v>
      </c>
      <c r="E240" s="4">
        <f>1/F$4</f>
        <v>0.20833333333333334</v>
      </c>
      <c r="F240" s="8">
        <v>3</v>
      </c>
      <c r="G240" s="4">
        <v>66.381156092315408</v>
      </c>
      <c r="H240" s="4">
        <f>IF(G240&gt;MAX(I$8:I239),G240,MAX(I$8:I239))</f>
        <v>66.406579694048787</v>
      </c>
      <c r="I240" s="4">
        <f>+H240+E240</f>
        <v>66.614913027382116</v>
      </c>
      <c r="J240" s="4">
        <f>(H240-G240)*O240</f>
        <v>2.5423601733379542E-2</v>
      </c>
      <c r="K240" s="4">
        <f>(I240-H240)*O240</f>
        <v>0.2083333333333286</v>
      </c>
      <c r="L240">
        <f>_xlfn.RANK.EQ(I240,I$8:I$507,1)</f>
        <v>233</v>
      </c>
      <c r="M240">
        <f>IF(L240=A240,0,1)</f>
        <v>1</v>
      </c>
      <c r="N240">
        <f>IF(G240&lt;B$2,1,0)</f>
        <v>1</v>
      </c>
      <c r="O240">
        <f>IF(I240&lt;B$2,1,0)</f>
        <v>1</v>
      </c>
      <c r="P240">
        <v>233</v>
      </c>
      <c r="Q240" s="8">
        <f>COUNTIF(I$8:I239,"&lt;"&amp;G240)</f>
        <v>231</v>
      </c>
      <c r="R240" s="8">
        <f>COUNTIFS(H$8:H239,"&gt;"&amp;G240,F$8:F239,"&lt;&gt;1")</f>
        <v>0</v>
      </c>
      <c r="S240">
        <v>233</v>
      </c>
    </row>
    <row r="241" spans="1:19" x14ac:dyDescent="0.3">
      <c r="A241">
        <v>429</v>
      </c>
      <c r="B241">
        <v>0.87618640705587936</v>
      </c>
      <c r="C241">
        <v>0.63710440382091738</v>
      </c>
      <c r="D241" s="4">
        <f>-LN(B241)/F$3</f>
        <v>5.5073507183447626E-2</v>
      </c>
      <c r="E241" s="4">
        <f>1/F$4</f>
        <v>0.20833333333333334</v>
      </c>
      <c r="F241" s="8">
        <v>3</v>
      </c>
      <c r="G241" s="4">
        <v>66.436229599498859</v>
      </c>
      <c r="H241" s="4">
        <f>IF(G241&gt;MAX(I$8:I240),G241,MAX(I$8:I240))</f>
        <v>66.614913027382116</v>
      </c>
      <c r="I241" s="4">
        <f>+H241+E241</f>
        <v>66.823246360715444</v>
      </c>
      <c r="J241" s="4">
        <f>(H241-G241)*O241</f>
        <v>0.1786834278832572</v>
      </c>
      <c r="K241" s="4">
        <f>(I241-H241)*O241</f>
        <v>0.2083333333333286</v>
      </c>
      <c r="L241">
        <f>_xlfn.RANK.EQ(I241,I$8:I$507,1)</f>
        <v>234</v>
      </c>
      <c r="M241">
        <f>IF(L241=A241,0,1)</f>
        <v>1</v>
      </c>
      <c r="N241">
        <f>IF(G241&lt;B$2,1,0)</f>
        <v>1</v>
      </c>
      <c r="O241">
        <f>IF(I241&lt;B$2,1,0)</f>
        <v>1</v>
      </c>
      <c r="P241">
        <v>234</v>
      </c>
      <c r="Q241" s="8">
        <f>COUNTIF(I$8:I240,"&lt;"&amp;G241)</f>
        <v>232</v>
      </c>
      <c r="R241" s="8">
        <f>COUNTIFS(H$8:H240,"&gt;"&amp;G241,F$8:F240,"&lt;&gt;1")</f>
        <v>0</v>
      </c>
      <c r="S241">
        <v>234</v>
      </c>
    </row>
    <row r="242" spans="1:19" x14ac:dyDescent="0.3">
      <c r="A242">
        <v>430</v>
      </c>
      <c r="B242">
        <v>0.8546098208563494</v>
      </c>
      <c r="C242">
        <v>0.48521378215887934</v>
      </c>
      <c r="D242" s="4">
        <f>-LN(B242)/F$3</f>
        <v>6.5462610033452495E-2</v>
      </c>
      <c r="E242" s="4">
        <f>1/F$4</f>
        <v>0.20833333333333334</v>
      </c>
      <c r="F242" s="8">
        <v>3</v>
      </c>
      <c r="G242" s="4">
        <v>66.501692209532308</v>
      </c>
      <c r="H242" s="4">
        <f>IF(G242&gt;MAX(I$8:I241),G242,MAX(I$8:I241))</f>
        <v>66.823246360715444</v>
      </c>
      <c r="I242" s="4">
        <f>+H242+E242</f>
        <v>67.031579694048773</v>
      </c>
      <c r="J242" s="4">
        <f>(H242-G242)*O242</f>
        <v>0.32155415118313613</v>
      </c>
      <c r="K242" s="4">
        <f>(I242-H242)*O242</f>
        <v>0.2083333333333286</v>
      </c>
      <c r="L242">
        <f>_xlfn.RANK.EQ(I242,I$8:I$507,1)</f>
        <v>235</v>
      </c>
      <c r="M242">
        <f>IF(L242=A242,0,1)</f>
        <v>1</v>
      </c>
      <c r="N242">
        <f>IF(G242&lt;B$2,1,0)</f>
        <v>1</v>
      </c>
      <c r="O242">
        <f>IF(I242&lt;B$2,1,0)</f>
        <v>1</v>
      </c>
      <c r="P242">
        <v>235</v>
      </c>
      <c r="Q242" s="8">
        <f>COUNTIF(I$8:I241,"&lt;"&amp;G242)</f>
        <v>232</v>
      </c>
      <c r="R242" s="8">
        <f>COUNTIFS(H$8:H241,"&gt;"&amp;G242,F$8:F241,"&lt;&gt;1")</f>
        <v>1</v>
      </c>
      <c r="S242">
        <v>235</v>
      </c>
    </row>
    <row r="243" spans="1:19" x14ac:dyDescent="0.3">
      <c r="A243">
        <v>96</v>
      </c>
      <c r="B243">
        <v>0.31623279519028291</v>
      </c>
      <c r="C243">
        <v>0.67235328226569413</v>
      </c>
      <c r="D243" s="4">
        <f>-LN(B243)/D$3</f>
        <v>1.5989953374731254</v>
      </c>
      <c r="E243" s="4">
        <f>1/F$4</f>
        <v>0.20833333333333334</v>
      </c>
      <c r="F243" s="8">
        <v>2</v>
      </c>
      <c r="G243" s="4">
        <v>67.26947564317696</v>
      </c>
      <c r="H243" s="4">
        <f>IF(G243&gt;MAX(I$8:I242),G243,MAX(I$8:I242))</f>
        <v>67.26947564317696</v>
      </c>
      <c r="I243" s="4">
        <f>+H243+E243</f>
        <v>67.477808976510289</v>
      </c>
      <c r="J243" s="4">
        <f>(H243-G243)*O243</f>
        <v>0</v>
      </c>
      <c r="K243" s="4">
        <f>(I243-H243)*O243</f>
        <v>0.2083333333333286</v>
      </c>
      <c r="L243">
        <f>_xlfn.RANK.EQ(I243,I$8:I$507,1)</f>
        <v>236</v>
      </c>
      <c r="M243">
        <f>IF(L243=A243,0,1)</f>
        <v>1</v>
      </c>
      <c r="N243">
        <f>IF(G243&lt;B$2,1,0)</f>
        <v>1</v>
      </c>
      <c r="O243">
        <f>IF(I243&lt;B$2,1,0)</f>
        <v>1</v>
      </c>
      <c r="P243">
        <v>236</v>
      </c>
      <c r="Q243" s="8">
        <f>COUNTIF(I$8:I242,"&lt;"&amp;G243)</f>
        <v>235</v>
      </c>
      <c r="R243" s="8">
        <f>COUNTIFS(H$8:H242,"&gt;"&amp;G243,F$8:F242,"&lt;&gt;1")</f>
        <v>0</v>
      </c>
      <c r="S243">
        <v>236</v>
      </c>
    </row>
    <row r="244" spans="1:19" x14ac:dyDescent="0.3">
      <c r="A244">
        <v>431</v>
      </c>
      <c r="B244">
        <v>0.13852351451155126</v>
      </c>
      <c r="C244">
        <v>0.1858272041993469</v>
      </c>
      <c r="D244" s="4">
        <f>-LN(B244)/F$3</f>
        <v>0.82363132829121599</v>
      </c>
      <c r="E244" s="4">
        <f>1/F$4</f>
        <v>0.20833333333333334</v>
      </c>
      <c r="F244" s="8">
        <v>3</v>
      </c>
      <c r="G244" s="4">
        <v>67.325323537823522</v>
      </c>
      <c r="H244" s="4">
        <f>IF(G244&gt;MAX(I$8:I243),G244,MAX(I$8:I243))</f>
        <v>67.477808976510289</v>
      </c>
      <c r="I244" s="4">
        <f>+H244+E244</f>
        <v>67.686142309843618</v>
      </c>
      <c r="J244" s="4">
        <f>(H244-G244)*O244</f>
        <v>0.15248543868676734</v>
      </c>
      <c r="K244" s="4">
        <f>(I244-H244)*O244</f>
        <v>0.2083333333333286</v>
      </c>
      <c r="L244">
        <f>_xlfn.RANK.EQ(I244,I$8:I$507,1)</f>
        <v>237</v>
      </c>
      <c r="M244">
        <f>IF(L244=A244,0,1)</f>
        <v>1</v>
      </c>
      <c r="N244">
        <f>IF(G244&lt;B$2,1,0)</f>
        <v>1</v>
      </c>
      <c r="O244">
        <f>IF(I244&lt;B$2,1,0)</f>
        <v>1</v>
      </c>
      <c r="P244">
        <v>237</v>
      </c>
      <c r="Q244" s="8">
        <f>COUNTIF(I$8:I243,"&lt;"&amp;G244)</f>
        <v>235</v>
      </c>
      <c r="R244" s="8">
        <f>COUNTIFS(H$8:H243,"&gt;"&amp;G244,F$8:F243,"&lt;&gt;1")</f>
        <v>0</v>
      </c>
      <c r="S244">
        <v>237</v>
      </c>
    </row>
    <row r="245" spans="1:19" x14ac:dyDescent="0.3">
      <c r="A245">
        <v>432</v>
      </c>
      <c r="B245">
        <v>0.82207708975493632</v>
      </c>
      <c r="C245">
        <v>0.32517471846675006</v>
      </c>
      <c r="D245" s="4">
        <f>-LN(B245)/F$3</f>
        <v>8.1633793819360687E-2</v>
      </c>
      <c r="E245" s="4">
        <f>1/F$4</f>
        <v>0.20833333333333334</v>
      </c>
      <c r="F245" s="8">
        <v>3</v>
      </c>
      <c r="G245" s="4">
        <v>67.406957331642886</v>
      </c>
      <c r="H245" s="4">
        <f>IF(G245&gt;MAX(I$8:I244),G245,MAX(I$8:I244))</f>
        <v>67.686142309843618</v>
      </c>
      <c r="I245" s="4">
        <f>+H245+E245</f>
        <v>67.894475643176946</v>
      </c>
      <c r="J245" s="4">
        <f>(H245-G245)*O245</f>
        <v>0.27918497820073185</v>
      </c>
      <c r="K245" s="4">
        <f>(I245-H245)*O245</f>
        <v>0.2083333333333286</v>
      </c>
      <c r="L245">
        <f>_xlfn.RANK.EQ(I245,I$8:I$507,1)</f>
        <v>238</v>
      </c>
      <c r="M245">
        <f>IF(L245=A245,0,1)</f>
        <v>1</v>
      </c>
      <c r="N245">
        <f>IF(G245&lt;B$2,1,0)</f>
        <v>1</v>
      </c>
      <c r="O245">
        <f>IF(I245&lt;B$2,1,0)</f>
        <v>1</v>
      </c>
      <c r="P245">
        <v>238</v>
      </c>
      <c r="Q245" s="8">
        <f>COUNTIF(I$8:I244,"&lt;"&amp;G245)</f>
        <v>235</v>
      </c>
      <c r="R245" s="8">
        <f>COUNTIFS(H$8:H244,"&gt;"&amp;G245,F$8:F244,"&lt;&gt;1")</f>
        <v>1</v>
      </c>
      <c r="S245">
        <v>238</v>
      </c>
    </row>
    <row r="246" spans="1:19" x14ac:dyDescent="0.3">
      <c r="A246">
        <v>97</v>
      </c>
      <c r="B246">
        <v>0.72316660054322945</v>
      </c>
      <c r="C246">
        <v>0.36387218848231451</v>
      </c>
      <c r="D246" s="4">
        <f>-LN(B246)/D$3</f>
        <v>0.45016063034417209</v>
      </c>
      <c r="E246" s="4">
        <f>1/F$4</f>
        <v>0.20833333333333334</v>
      </c>
      <c r="F246" s="8">
        <v>2</v>
      </c>
      <c r="G246" s="4">
        <v>67.719636273521132</v>
      </c>
      <c r="H246" s="4">
        <f>IF(G246&gt;MAX(I$8:I245),G246,MAX(I$8:I245))</f>
        <v>67.894475643176946</v>
      </c>
      <c r="I246" s="4">
        <f>+H246+E246</f>
        <v>68.102808976510275</v>
      </c>
      <c r="J246" s="4">
        <f>(H246-G246)*O246</f>
        <v>0.17483936965581393</v>
      </c>
      <c r="K246" s="4">
        <f>(I246-H246)*O246</f>
        <v>0.2083333333333286</v>
      </c>
      <c r="L246">
        <f>_xlfn.RANK.EQ(I246,I$8:I$507,1)</f>
        <v>239</v>
      </c>
      <c r="M246">
        <f>IF(L246=A246,0,1)</f>
        <v>1</v>
      </c>
      <c r="N246">
        <f>IF(G246&lt;B$2,1,0)</f>
        <v>1</v>
      </c>
      <c r="O246">
        <f>IF(I246&lt;B$2,1,0)</f>
        <v>1</v>
      </c>
      <c r="P246">
        <v>239</v>
      </c>
      <c r="Q246" s="8">
        <f>COUNTIF(I$8:I245,"&lt;"&amp;G246)</f>
        <v>237</v>
      </c>
      <c r="R246" s="8">
        <f>COUNTIFS(H$8:H245,"&gt;"&amp;G246,F$8:F245,"&lt;&gt;1")</f>
        <v>0</v>
      </c>
      <c r="S246">
        <v>239</v>
      </c>
    </row>
    <row r="247" spans="1:19" x14ac:dyDescent="0.3">
      <c r="A247">
        <v>98</v>
      </c>
      <c r="B247">
        <v>0.7466048158207953</v>
      </c>
      <c r="C247">
        <v>0.51515243995483262</v>
      </c>
      <c r="D247" s="4">
        <f>-LN(B247)/D$3</f>
        <v>0.40586008637019499</v>
      </c>
      <c r="E247" s="4">
        <f>1/F$4</f>
        <v>0.20833333333333334</v>
      </c>
      <c r="F247" s="8">
        <v>2</v>
      </c>
      <c r="G247" s="4">
        <v>68.125496359891329</v>
      </c>
      <c r="H247" s="4">
        <f>IF(G247&gt;MAX(I$8:I246),G247,MAX(I$8:I246))</f>
        <v>68.125496359891329</v>
      </c>
      <c r="I247" s="4">
        <f>+H247+E247</f>
        <v>68.333829693224658</v>
      </c>
      <c r="J247" s="4">
        <f>(H247-G247)*O247</f>
        <v>0</v>
      </c>
      <c r="K247" s="4">
        <f>(I247-H247)*O247</f>
        <v>0.2083333333333286</v>
      </c>
      <c r="L247">
        <f>_xlfn.RANK.EQ(I247,I$8:I$507,1)</f>
        <v>240</v>
      </c>
      <c r="M247">
        <f>IF(L247=A247,0,1)</f>
        <v>1</v>
      </c>
      <c r="N247">
        <f>IF(G247&lt;B$2,1,0)</f>
        <v>1</v>
      </c>
      <c r="O247">
        <f>IF(I247&lt;B$2,1,0)</f>
        <v>1</v>
      </c>
      <c r="P247">
        <v>240</v>
      </c>
      <c r="Q247" s="8">
        <f>COUNTIF(I$8:I246,"&lt;"&amp;G247)</f>
        <v>239</v>
      </c>
      <c r="R247" s="8">
        <f>COUNTIFS(H$8:H246,"&gt;"&amp;G247,F$8:F246,"&lt;&gt;1")</f>
        <v>0</v>
      </c>
      <c r="S247">
        <v>240</v>
      </c>
    </row>
    <row r="248" spans="1:19" x14ac:dyDescent="0.3">
      <c r="A248">
        <v>433</v>
      </c>
      <c r="B248">
        <v>8.6916714987640004E-2</v>
      </c>
      <c r="C248">
        <v>0.75527207251197848</v>
      </c>
      <c r="D248" s="4">
        <f>-LN(B248)/F$3</f>
        <v>1.0178353824264657</v>
      </c>
      <c r="E248" s="4">
        <f>1/F$4</f>
        <v>0.20833333333333334</v>
      </c>
      <c r="F248" s="8">
        <v>3</v>
      </c>
      <c r="G248" s="4">
        <v>68.424792714069355</v>
      </c>
      <c r="H248" s="4">
        <f>IF(G248&gt;MAX(I$8:I247),G248,MAX(I$8:I247))</f>
        <v>68.424792714069355</v>
      </c>
      <c r="I248" s="4">
        <f>+H248+E248</f>
        <v>68.633126047402683</v>
      </c>
      <c r="J248" s="4">
        <f>(H248-G248)*O248</f>
        <v>0</v>
      </c>
      <c r="K248" s="4">
        <f>(I248-H248)*O248</f>
        <v>0.2083333333333286</v>
      </c>
      <c r="L248">
        <f>_xlfn.RANK.EQ(I248,I$8:I$507,1)</f>
        <v>241</v>
      </c>
      <c r="M248">
        <f>IF(L248=A248,0,1)</f>
        <v>1</v>
      </c>
      <c r="N248">
        <f>IF(G248&lt;B$2,1,0)</f>
        <v>1</v>
      </c>
      <c r="O248">
        <f>IF(I248&lt;B$2,1,0)</f>
        <v>1</v>
      </c>
      <c r="P248">
        <v>241</v>
      </c>
      <c r="Q248" s="8">
        <f>COUNTIF(I$8:I247,"&lt;"&amp;G248)</f>
        <v>240</v>
      </c>
      <c r="R248" s="8">
        <f>COUNTIFS(H$8:H247,"&gt;"&amp;G248,F$8:F247,"&lt;&gt;1")</f>
        <v>0</v>
      </c>
      <c r="S248">
        <v>241</v>
      </c>
    </row>
    <row r="249" spans="1:19" x14ac:dyDescent="0.3">
      <c r="A249">
        <v>99</v>
      </c>
      <c r="B249">
        <v>0.51722769859920037</v>
      </c>
      <c r="C249">
        <v>0.18591875972777488</v>
      </c>
      <c r="D249" s="4">
        <f>-LN(B249)/D$3</f>
        <v>0.91565566473463078</v>
      </c>
      <c r="E249" s="4">
        <f>1/F$4</f>
        <v>0.20833333333333334</v>
      </c>
      <c r="F249" s="8">
        <v>2</v>
      </c>
      <c r="G249" s="4">
        <v>69.041152024625958</v>
      </c>
      <c r="H249" s="4">
        <f>IF(G249&gt;MAX(I$8:I248),G249,MAX(I$8:I248))</f>
        <v>69.041152024625958</v>
      </c>
      <c r="I249" s="4">
        <f>+H249+E249</f>
        <v>69.249485357959287</v>
      </c>
      <c r="J249" s="4">
        <f>(H249-G249)*O249</f>
        <v>0</v>
      </c>
      <c r="K249" s="4">
        <f>(I249-H249)*O249</f>
        <v>0.2083333333333286</v>
      </c>
      <c r="L249">
        <f>_xlfn.RANK.EQ(I249,I$8:I$507,1)</f>
        <v>242</v>
      </c>
      <c r="M249">
        <f>IF(L249=A249,0,1)</f>
        <v>1</v>
      </c>
      <c r="N249">
        <f>IF(G249&lt;B$2,1,0)</f>
        <v>1</v>
      </c>
      <c r="O249">
        <f>IF(I249&lt;B$2,1,0)</f>
        <v>1</v>
      </c>
      <c r="P249">
        <v>242</v>
      </c>
      <c r="Q249" s="8">
        <f>COUNTIF(I$8:I248,"&lt;"&amp;G249)</f>
        <v>241</v>
      </c>
      <c r="R249" s="8">
        <f>COUNTIFS(H$8:H248,"&gt;"&amp;G249,F$8:F248,"&lt;&gt;1")</f>
        <v>0</v>
      </c>
      <c r="S249">
        <v>242</v>
      </c>
    </row>
    <row r="250" spans="1:19" x14ac:dyDescent="0.3">
      <c r="A250">
        <v>434</v>
      </c>
      <c r="B250">
        <v>8.1698049867244479E-2</v>
      </c>
      <c r="C250">
        <v>0.70537430951872315</v>
      </c>
      <c r="D250" s="4">
        <f>-LN(B250)/F$3</f>
        <v>1.0436354778479298</v>
      </c>
      <c r="E250" s="4">
        <f>1/F$4</f>
        <v>0.20833333333333334</v>
      </c>
      <c r="F250" s="8">
        <v>3</v>
      </c>
      <c r="G250" s="4">
        <v>69.468428191917283</v>
      </c>
      <c r="H250" s="4">
        <f>IF(G250&gt;MAX(I$8:I249),G250,MAX(I$8:I249))</f>
        <v>69.468428191917283</v>
      </c>
      <c r="I250" s="4">
        <f>+H250+E250</f>
        <v>69.676761525250612</v>
      </c>
      <c r="J250" s="4">
        <f>(H250-G250)*O250</f>
        <v>0</v>
      </c>
      <c r="K250" s="4">
        <f>(I250-H250)*O250</f>
        <v>0.2083333333333286</v>
      </c>
      <c r="L250">
        <f>_xlfn.RANK.EQ(I250,I$8:I$507,1)</f>
        <v>243</v>
      </c>
      <c r="M250">
        <f>IF(L250=A250,0,1)</f>
        <v>1</v>
      </c>
      <c r="N250">
        <f>IF(G250&lt;B$2,1,0)</f>
        <v>1</v>
      </c>
      <c r="O250">
        <f>IF(I250&lt;B$2,1,0)</f>
        <v>1</v>
      </c>
      <c r="P250">
        <v>243</v>
      </c>
      <c r="Q250" s="8">
        <f>COUNTIF(I$8:I249,"&lt;"&amp;G250)</f>
        <v>242</v>
      </c>
      <c r="R250" s="8">
        <f>COUNTIFS(H$8:H249,"&gt;"&amp;G250,F$8:F249,"&lt;&gt;1")</f>
        <v>0</v>
      </c>
      <c r="S250">
        <v>243</v>
      </c>
    </row>
    <row r="251" spans="1:19" x14ac:dyDescent="0.3">
      <c r="A251">
        <v>100</v>
      </c>
      <c r="B251">
        <v>0.46122623371074556</v>
      </c>
      <c r="C251">
        <v>0.89309366130558188</v>
      </c>
      <c r="D251" s="4">
        <f>-LN(B251)/D$3</f>
        <v>1.0748147372017545</v>
      </c>
      <c r="E251" s="4">
        <f>1/F$4</f>
        <v>0.20833333333333334</v>
      </c>
      <c r="F251" s="8">
        <v>2</v>
      </c>
      <c r="G251" s="4">
        <v>70.115966761827707</v>
      </c>
      <c r="H251" s="4">
        <f>IF(G251&gt;MAX(I$8:I250),G251,MAX(I$8:I250))</f>
        <v>70.115966761827707</v>
      </c>
      <c r="I251" s="4">
        <f>+H251+E251</f>
        <v>70.324300095161036</v>
      </c>
      <c r="J251" s="4">
        <f>(H251-G251)*O251</f>
        <v>0</v>
      </c>
      <c r="K251" s="4">
        <f>(I251-H251)*O251</f>
        <v>0.2083333333333286</v>
      </c>
      <c r="L251">
        <f>_xlfn.RANK.EQ(I251,I$8:I$507,1)</f>
        <v>244</v>
      </c>
      <c r="M251">
        <f>IF(L251=A251,0,1)</f>
        <v>1</v>
      </c>
      <c r="N251">
        <f>IF(G251&lt;B$2,1,0)</f>
        <v>1</v>
      </c>
      <c r="O251">
        <f>IF(I251&lt;B$2,1,0)</f>
        <v>1</v>
      </c>
      <c r="P251">
        <v>244</v>
      </c>
      <c r="Q251" s="8">
        <f>COUNTIF(I$8:I250,"&lt;"&amp;G251)</f>
        <v>243</v>
      </c>
      <c r="R251" s="8">
        <f>COUNTIFS(H$8:H250,"&gt;"&amp;G251,F$8:F250,"&lt;&gt;1")</f>
        <v>0</v>
      </c>
      <c r="S251">
        <v>244</v>
      </c>
    </row>
    <row r="252" spans="1:19" x14ac:dyDescent="0.3">
      <c r="A252">
        <v>435</v>
      </c>
      <c r="B252">
        <v>2.1668141727958008E-2</v>
      </c>
      <c r="C252">
        <v>0.27988525040437023</v>
      </c>
      <c r="D252" s="4">
        <f>-LN(B252)/F$3</f>
        <v>1.5966300918000096</v>
      </c>
      <c r="E252" s="4">
        <f>1/F$4</f>
        <v>0.20833333333333334</v>
      </c>
      <c r="F252" s="8">
        <v>3</v>
      </c>
      <c r="G252" s="4">
        <v>71.065058283717292</v>
      </c>
      <c r="H252" s="4">
        <f>IF(G252&gt;MAX(I$8:I251),G252,MAX(I$8:I251))</f>
        <v>71.065058283717292</v>
      </c>
      <c r="I252" s="4">
        <f>+H252+E252</f>
        <v>71.273391617050621</v>
      </c>
      <c r="J252" s="4">
        <f>(H252-G252)*O252</f>
        <v>0</v>
      </c>
      <c r="K252" s="4">
        <f>(I252-H252)*O252</f>
        <v>0.2083333333333286</v>
      </c>
      <c r="L252">
        <f>_xlfn.RANK.EQ(I252,I$8:I$507,1)</f>
        <v>245</v>
      </c>
      <c r="M252">
        <f>IF(L252=A252,0,1)</f>
        <v>1</v>
      </c>
      <c r="N252">
        <f>IF(G252&lt;B$2,1,0)</f>
        <v>1</v>
      </c>
      <c r="O252">
        <f>IF(I252&lt;B$2,1,0)</f>
        <v>1</v>
      </c>
      <c r="P252">
        <v>245</v>
      </c>
      <c r="Q252" s="8">
        <f>COUNTIF(I$8:I251,"&lt;"&amp;G252)</f>
        <v>244</v>
      </c>
      <c r="R252" s="8">
        <f>COUNTIFS(H$8:H251,"&gt;"&amp;G252,F$8:F251,"&lt;&gt;1")</f>
        <v>0</v>
      </c>
      <c r="S252">
        <v>245</v>
      </c>
    </row>
    <row r="253" spans="1:19" x14ac:dyDescent="0.3">
      <c r="A253">
        <v>17</v>
      </c>
      <c r="B253">
        <v>0.22193060090945158</v>
      </c>
      <c r="C253">
        <v>0.34101382488479265</v>
      </c>
      <c r="D253" s="4">
        <f>-LN(B253)/B$3</f>
        <v>6.2724606437419554</v>
      </c>
      <c r="E253" s="4">
        <f>1/F$4</f>
        <v>0.20833333333333334</v>
      </c>
      <c r="F253" s="8">
        <v>1</v>
      </c>
      <c r="G253" s="4">
        <v>71.277448888485765</v>
      </c>
      <c r="H253" s="4">
        <f>IF(G253&gt;MAX(I$8:I252),G253,MAX(I$8:I252))</f>
        <v>71.277448888485765</v>
      </c>
      <c r="I253" s="4">
        <f>+H253+E253</f>
        <v>71.485782221819093</v>
      </c>
      <c r="J253" s="4">
        <f>(H253-G253)*O253</f>
        <v>0</v>
      </c>
      <c r="K253" s="4">
        <f>(I253-H253)*O253</f>
        <v>0.2083333333333286</v>
      </c>
      <c r="L253">
        <f>_xlfn.RANK.EQ(I253,I$8:I$507,1)</f>
        <v>246</v>
      </c>
      <c r="M253">
        <f>IF(L253=A253,0,1)</f>
        <v>1</v>
      </c>
      <c r="N253">
        <f>IF(G253&lt;B$2,1,0)</f>
        <v>1</v>
      </c>
      <c r="O253">
        <f>IF(I253&lt;B$2,1,0)</f>
        <v>1</v>
      </c>
      <c r="P253">
        <v>246</v>
      </c>
      <c r="Q253" s="8">
        <f>COUNTIF(I$8:I252,"&lt;"&amp;G253)</f>
        <v>245</v>
      </c>
      <c r="R253" s="8">
        <f>COUNTIFS(H$8:H252,"&gt;"&amp;G253,F$8:F252,"&lt;&gt;1")</f>
        <v>0</v>
      </c>
      <c r="S253">
        <v>246</v>
      </c>
    </row>
    <row r="254" spans="1:19" x14ac:dyDescent="0.3">
      <c r="A254">
        <v>436</v>
      </c>
      <c r="B254">
        <v>5.1362651448103272E-2</v>
      </c>
      <c r="C254">
        <v>0.34385204626606036</v>
      </c>
      <c r="D254" s="4">
        <f>-LN(B254)/F$3</f>
        <v>1.237018331735241</v>
      </c>
      <c r="E254" s="4">
        <f>1/F$4</f>
        <v>0.20833333333333334</v>
      </c>
      <c r="F254" s="8">
        <v>3</v>
      </c>
      <c r="G254" s="4">
        <v>72.302076615452535</v>
      </c>
      <c r="H254" s="4">
        <f>IF(G254&gt;MAX(I$8:I253),G254,MAX(I$8:I253))</f>
        <v>72.302076615452535</v>
      </c>
      <c r="I254" s="4">
        <f>+H254+E254</f>
        <v>72.510409948785863</v>
      </c>
      <c r="J254" s="4">
        <f>(H254-G254)*O254</f>
        <v>0</v>
      </c>
      <c r="K254" s="4">
        <f>(I254-H254)*O254</f>
        <v>0.2083333333333286</v>
      </c>
      <c r="L254">
        <f>_xlfn.RANK.EQ(I254,I$8:I$507,1)</f>
        <v>247</v>
      </c>
      <c r="M254">
        <f>IF(L254=A254,0,1)</f>
        <v>1</v>
      </c>
      <c r="N254">
        <f>IF(G254&lt;B$2,1,0)</f>
        <v>1</v>
      </c>
      <c r="O254">
        <f>IF(I254&lt;B$2,1,0)</f>
        <v>1</v>
      </c>
      <c r="P254">
        <v>247</v>
      </c>
      <c r="Q254" s="8">
        <f>COUNTIF(I$8:I253,"&lt;"&amp;G254)</f>
        <v>246</v>
      </c>
      <c r="R254" s="8">
        <f>COUNTIFS(H$8:H253,"&gt;"&amp;G254,F$8:F253,"&lt;&gt;1")</f>
        <v>0</v>
      </c>
      <c r="S254">
        <v>247</v>
      </c>
    </row>
    <row r="255" spans="1:19" x14ac:dyDescent="0.3">
      <c r="A255">
        <v>18</v>
      </c>
      <c r="B255">
        <v>0.75225074007385484</v>
      </c>
      <c r="C255">
        <v>0.17062898648030031</v>
      </c>
      <c r="D255" s="4">
        <f>-LN(B255)/B$3</f>
        <v>1.1861899152448656</v>
      </c>
      <c r="E255" s="4">
        <f>1/F$4</f>
        <v>0.20833333333333334</v>
      </c>
      <c r="F255" s="8">
        <v>1</v>
      </c>
      <c r="G255" s="4">
        <v>72.463638803730632</v>
      </c>
      <c r="H255" s="4">
        <f>IF(G255&gt;MAX(I$8:I254),G255,MAX(I$8:I254))</f>
        <v>72.510409948785863</v>
      </c>
      <c r="I255" s="4">
        <f>+H255+E255</f>
        <v>72.718743282119192</v>
      </c>
      <c r="J255" s="4">
        <f>(H255-G255)*O255</f>
        <v>4.67711450552315E-2</v>
      </c>
      <c r="K255" s="4">
        <f>(I255-H255)*O255</f>
        <v>0.2083333333333286</v>
      </c>
      <c r="L255">
        <f>_xlfn.RANK.EQ(I255,I$8:I$507,1)</f>
        <v>248</v>
      </c>
      <c r="M255">
        <f>IF(L255=A255,0,1)</f>
        <v>1</v>
      </c>
      <c r="N255">
        <f>IF(G255&lt;B$2,1,0)</f>
        <v>1</v>
      </c>
      <c r="O255">
        <f>IF(I255&lt;B$2,1,0)</f>
        <v>1</v>
      </c>
      <c r="P255">
        <v>248</v>
      </c>
      <c r="Q255" s="8">
        <f>COUNTIF(I$8:I254,"&lt;"&amp;G255)</f>
        <v>246</v>
      </c>
      <c r="R255" s="8">
        <f>COUNTIFS(H$8:H254,"&gt;"&amp;G255,F$8:F254,"&lt;&gt;1")</f>
        <v>0</v>
      </c>
      <c r="S255">
        <v>248</v>
      </c>
    </row>
    <row r="256" spans="1:19" x14ac:dyDescent="0.3">
      <c r="A256">
        <v>19</v>
      </c>
      <c r="B256">
        <v>0.83056123538926363</v>
      </c>
      <c r="C256">
        <v>0.82592242194891197</v>
      </c>
      <c r="D256" s="4">
        <f>-LN(B256)/B$3</f>
        <v>0.77355674786284767</v>
      </c>
      <c r="E256" s="4">
        <f>1/F$4</f>
        <v>0.20833333333333334</v>
      </c>
      <c r="F256" s="8">
        <v>1</v>
      </c>
      <c r="G256" s="4">
        <v>73.237195551593473</v>
      </c>
      <c r="H256" s="4">
        <f>IF(G256&gt;MAX(I$8:I255),G256,MAX(I$8:I255))</f>
        <v>73.237195551593473</v>
      </c>
      <c r="I256" s="4">
        <f>+H256+E256</f>
        <v>73.445528884926802</v>
      </c>
      <c r="J256" s="4">
        <f>(H256-G256)*O256</f>
        <v>0</v>
      </c>
      <c r="K256" s="4">
        <f>(I256-H256)*O256</f>
        <v>0.2083333333333286</v>
      </c>
      <c r="L256">
        <f>_xlfn.RANK.EQ(I256,I$8:I$507,1)</f>
        <v>249</v>
      </c>
      <c r="M256">
        <f>IF(L256=A256,0,1)</f>
        <v>1</v>
      </c>
      <c r="N256">
        <f>IF(G256&lt;B$2,1,0)</f>
        <v>1</v>
      </c>
      <c r="O256">
        <f>IF(I256&lt;B$2,1,0)</f>
        <v>1</v>
      </c>
      <c r="P256">
        <v>249</v>
      </c>
      <c r="Q256" s="8">
        <f>COUNTIF(I$8:I255,"&lt;"&amp;G256)</f>
        <v>248</v>
      </c>
      <c r="R256" s="8">
        <f>COUNTIFS(H$8:H255,"&gt;"&amp;G256,F$8:F255,"&lt;&gt;1")</f>
        <v>0</v>
      </c>
      <c r="S256">
        <v>249</v>
      </c>
    </row>
    <row r="257" spans="1:19" x14ac:dyDescent="0.3">
      <c r="A257">
        <v>437</v>
      </c>
      <c r="B257">
        <v>4.5838801232947785E-2</v>
      </c>
      <c r="C257">
        <v>0.10342722861415449</v>
      </c>
      <c r="D257" s="4">
        <f>-LN(B257)/F$3</f>
        <v>1.2844268158463765</v>
      </c>
      <c r="E257" s="4">
        <f>1/F$4</f>
        <v>0.20833333333333334</v>
      </c>
      <c r="F257" s="8">
        <v>3</v>
      </c>
      <c r="G257" s="4">
        <v>73.586503431298908</v>
      </c>
      <c r="H257" s="4">
        <f>IF(G257&gt;MAX(I$8:I256),G257,MAX(I$8:I256))</f>
        <v>73.586503431298908</v>
      </c>
      <c r="I257" s="4">
        <f>+H257+E257</f>
        <v>73.794836764632237</v>
      </c>
      <c r="J257" s="4">
        <f>(H257-G257)*O257</f>
        <v>0</v>
      </c>
      <c r="K257" s="4">
        <f>(I257-H257)*O257</f>
        <v>0.2083333333333286</v>
      </c>
      <c r="L257">
        <f>_xlfn.RANK.EQ(I257,I$8:I$507,1)</f>
        <v>250</v>
      </c>
      <c r="M257">
        <f>IF(L257=A257,0,1)</f>
        <v>1</v>
      </c>
      <c r="N257">
        <f>IF(G257&lt;B$2,1,0)</f>
        <v>1</v>
      </c>
      <c r="O257">
        <f>IF(I257&lt;B$2,1,0)</f>
        <v>1</v>
      </c>
      <c r="P257">
        <v>250</v>
      </c>
      <c r="Q257" s="8">
        <f>COUNTIF(I$8:I256,"&lt;"&amp;G257)</f>
        <v>249</v>
      </c>
      <c r="R257" s="8">
        <f>COUNTIFS(H$8:H256,"&gt;"&amp;G257,F$8:F256,"&lt;&gt;1")</f>
        <v>0</v>
      </c>
      <c r="S257">
        <v>250</v>
      </c>
    </row>
    <row r="258" spans="1:19" x14ac:dyDescent="0.3">
      <c r="A258">
        <v>438</v>
      </c>
      <c r="B258">
        <v>0.41486861781670581</v>
      </c>
      <c r="C258">
        <v>0.52827539902951137</v>
      </c>
      <c r="D258" s="4">
        <f>-LN(B258)/F$3</f>
        <v>0.36658058018700018</v>
      </c>
      <c r="E258" s="4">
        <f>1/F$4</f>
        <v>0.20833333333333334</v>
      </c>
      <c r="F258" s="8">
        <v>3</v>
      </c>
      <c r="G258" s="4">
        <v>73.953084011485913</v>
      </c>
      <c r="H258" s="4">
        <f>IF(G258&gt;MAX(I$8:I257),G258,MAX(I$8:I257))</f>
        <v>73.953084011485913</v>
      </c>
      <c r="I258" s="4">
        <f>+H258+E258</f>
        <v>74.161417344819242</v>
      </c>
      <c r="J258" s="4">
        <f>(H258-G258)*O258</f>
        <v>0</v>
      </c>
      <c r="K258" s="4">
        <f>(I258-H258)*O258</f>
        <v>0.2083333333333286</v>
      </c>
      <c r="L258">
        <f>_xlfn.RANK.EQ(I258,I$8:I$507,1)</f>
        <v>251</v>
      </c>
      <c r="M258">
        <f>IF(L258=A258,0,1)</f>
        <v>1</v>
      </c>
      <c r="N258">
        <f>IF(G258&lt;B$2,1,0)</f>
        <v>1</v>
      </c>
      <c r="O258">
        <f>IF(I258&lt;B$2,1,0)</f>
        <v>1</v>
      </c>
      <c r="P258">
        <v>251</v>
      </c>
      <c r="Q258" s="8">
        <f>COUNTIF(I$8:I257,"&lt;"&amp;G258)</f>
        <v>250</v>
      </c>
      <c r="R258" s="8">
        <f>COUNTIFS(H$8:H257,"&gt;"&amp;G258,F$8:F257,"&lt;&gt;1")</f>
        <v>0</v>
      </c>
      <c r="S258">
        <v>251</v>
      </c>
    </row>
    <row r="259" spans="1:19" x14ac:dyDescent="0.3">
      <c r="A259">
        <v>439</v>
      </c>
      <c r="B259">
        <v>0.94155705435346537</v>
      </c>
      <c r="C259">
        <v>0.96877956480605487</v>
      </c>
      <c r="D259" s="4">
        <f>-LN(B259)/F$3</f>
        <v>2.5091805542289208E-2</v>
      </c>
      <c r="E259" s="4">
        <f>1/F$4</f>
        <v>0.20833333333333334</v>
      </c>
      <c r="F259" s="8">
        <v>3</v>
      </c>
      <c r="G259" s="4">
        <v>73.978175817028202</v>
      </c>
      <c r="H259" s="4">
        <f>IF(G259&gt;MAX(I$8:I258),G259,MAX(I$8:I258))</f>
        <v>74.161417344819242</v>
      </c>
      <c r="I259" s="4">
        <f>+H259+E259</f>
        <v>74.36975067815257</v>
      </c>
      <c r="J259" s="4">
        <f>(H259-G259)*O259</f>
        <v>0.18324152779103997</v>
      </c>
      <c r="K259" s="4">
        <f>(I259-H259)*O259</f>
        <v>0.2083333333333286</v>
      </c>
      <c r="L259">
        <f>_xlfn.RANK.EQ(I259,I$8:I$507,1)</f>
        <v>252</v>
      </c>
      <c r="M259">
        <f>IF(L259=A259,0,1)</f>
        <v>1</v>
      </c>
      <c r="N259">
        <f>IF(G259&lt;B$2,1,0)</f>
        <v>1</v>
      </c>
      <c r="O259">
        <f>IF(I259&lt;B$2,1,0)</f>
        <v>1</v>
      </c>
      <c r="P259">
        <v>252</v>
      </c>
      <c r="Q259" s="8">
        <f>COUNTIF(I$8:I258,"&lt;"&amp;G259)</f>
        <v>250</v>
      </c>
      <c r="R259" s="8">
        <f>COUNTIFS(H$8:H258,"&gt;"&amp;G259,F$8:F258,"&lt;&gt;1")</f>
        <v>0</v>
      </c>
      <c r="S259">
        <v>252</v>
      </c>
    </row>
    <row r="260" spans="1:19" x14ac:dyDescent="0.3">
      <c r="A260">
        <v>440</v>
      </c>
      <c r="B260">
        <v>0.88760032959990232</v>
      </c>
      <c r="C260">
        <v>0.52534562211981561</v>
      </c>
      <c r="D260" s="4">
        <f>-LN(B260)/F$3</f>
        <v>4.9680715243931854E-2</v>
      </c>
      <c r="E260" s="4">
        <f>1/F$4</f>
        <v>0.20833333333333334</v>
      </c>
      <c r="F260" s="8">
        <v>3</v>
      </c>
      <c r="G260" s="4">
        <v>74.027856532272139</v>
      </c>
      <c r="H260" s="4">
        <f>IF(G260&gt;MAX(I$8:I259),G260,MAX(I$8:I259))</f>
        <v>74.36975067815257</v>
      </c>
      <c r="I260" s="4">
        <f>+H260+E260</f>
        <v>74.578084011485899</v>
      </c>
      <c r="J260" s="4">
        <f>(H260-G260)*O260</f>
        <v>0.34189414588043121</v>
      </c>
      <c r="K260" s="4">
        <f>(I260-H260)*O260</f>
        <v>0.2083333333333286</v>
      </c>
      <c r="L260">
        <f>_xlfn.RANK.EQ(I260,I$8:I$507,1)</f>
        <v>253</v>
      </c>
      <c r="M260">
        <f>IF(L260=A260,0,1)</f>
        <v>1</v>
      </c>
      <c r="N260">
        <f>IF(G260&lt;B$2,1,0)</f>
        <v>1</v>
      </c>
      <c r="O260">
        <f>IF(I260&lt;B$2,1,0)</f>
        <v>1</v>
      </c>
      <c r="P260">
        <v>253</v>
      </c>
      <c r="Q260" s="8">
        <f>COUNTIF(I$8:I259,"&lt;"&amp;G260)</f>
        <v>250</v>
      </c>
      <c r="R260" s="8">
        <f>COUNTIFS(H$8:H259,"&gt;"&amp;G260,F$8:F259,"&lt;&gt;1")</f>
        <v>1</v>
      </c>
      <c r="S260">
        <v>253</v>
      </c>
    </row>
    <row r="261" spans="1:19" x14ac:dyDescent="0.3">
      <c r="A261">
        <v>441</v>
      </c>
      <c r="B261">
        <v>0.68950468459120462</v>
      </c>
      <c r="C261">
        <v>0.65254676961577196</v>
      </c>
      <c r="D261" s="4">
        <f>-LN(B261)/F$3</f>
        <v>0.15490907816080102</v>
      </c>
      <c r="E261" s="4">
        <f>1/F$4</f>
        <v>0.20833333333333334</v>
      </c>
      <c r="F261" s="8">
        <v>3</v>
      </c>
      <c r="G261" s="4">
        <v>74.182765610432938</v>
      </c>
      <c r="H261" s="4">
        <f>IF(G261&gt;MAX(I$8:I260),G261,MAX(I$8:I260))</f>
        <v>74.578084011485899</v>
      </c>
      <c r="I261" s="4">
        <f>+H261+E261</f>
        <v>74.786417344819228</v>
      </c>
      <c r="J261" s="4">
        <f>(H261-G261)*O261</f>
        <v>0.39531840105296112</v>
      </c>
      <c r="K261" s="4">
        <f>(I261-H261)*O261</f>
        <v>0.2083333333333286</v>
      </c>
      <c r="L261">
        <f>_xlfn.RANK.EQ(I261,I$8:I$507,1)</f>
        <v>254</v>
      </c>
      <c r="M261">
        <f>IF(L261=A261,0,1)</f>
        <v>1</v>
      </c>
      <c r="N261">
        <f>IF(G261&lt;B$2,1,0)</f>
        <v>1</v>
      </c>
      <c r="O261">
        <f>IF(I261&lt;B$2,1,0)</f>
        <v>1</v>
      </c>
      <c r="P261">
        <v>254</v>
      </c>
      <c r="Q261" s="8">
        <f>COUNTIF(I$8:I260,"&lt;"&amp;G261)</f>
        <v>251</v>
      </c>
      <c r="R261" s="8">
        <f>COUNTIFS(H$8:H260,"&gt;"&amp;G261,F$8:F260,"&lt;&gt;1")</f>
        <v>1</v>
      </c>
      <c r="S261">
        <v>254</v>
      </c>
    </row>
    <row r="262" spans="1:19" x14ac:dyDescent="0.3">
      <c r="A262">
        <v>442</v>
      </c>
      <c r="B262">
        <v>0.20880764183477279</v>
      </c>
      <c r="C262">
        <v>8.6489455854976041E-2</v>
      </c>
      <c r="D262" s="4">
        <f>-LN(B262)/F$3</f>
        <v>0.6526424270074308</v>
      </c>
      <c r="E262" s="4">
        <f>1/F$4</f>
        <v>0.20833333333333334</v>
      </c>
      <c r="F262" s="8">
        <v>3</v>
      </c>
      <c r="G262" s="4">
        <v>74.835408037440374</v>
      </c>
      <c r="H262" s="4">
        <f>IF(G262&gt;MAX(I$8:I261),G262,MAX(I$8:I261))</f>
        <v>74.835408037440374</v>
      </c>
      <c r="I262" s="4">
        <f>+H262+E262</f>
        <v>75.043741370773702</v>
      </c>
      <c r="J262" s="4">
        <f>(H262-G262)*O262</f>
        <v>0</v>
      </c>
      <c r="K262" s="4">
        <f>(I262-H262)*O262</f>
        <v>0.2083333333333286</v>
      </c>
      <c r="L262">
        <f>_xlfn.RANK.EQ(I262,I$8:I$507,1)</f>
        <v>255</v>
      </c>
      <c r="M262">
        <f>IF(L262=A262,0,1)</f>
        <v>1</v>
      </c>
      <c r="N262">
        <f>IF(G262&lt;B$2,1,0)</f>
        <v>1</v>
      </c>
      <c r="O262">
        <f>IF(I262&lt;B$2,1,0)</f>
        <v>1</v>
      </c>
      <c r="P262">
        <v>255</v>
      </c>
      <c r="Q262" s="8">
        <f>COUNTIF(I$8:I261,"&lt;"&amp;G262)</f>
        <v>254</v>
      </c>
      <c r="R262" s="8">
        <f>COUNTIFS(H$8:H261,"&gt;"&amp;G262,F$8:F261,"&lt;&gt;1")</f>
        <v>0</v>
      </c>
      <c r="S262">
        <v>255</v>
      </c>
    </row>
    <row r="263" spans="1:19" x14ac:dyDescent="0.3">
      <c r="A263">
        <v>443</v>
      </c>
      <c r="B263">
        <v>0.84002197332682271</v>
      </c>
      <c r="C263">
        <v>0.21829889828180793</v>
      </c>
      <c r="D263" s="4">
        <f>-LN(B263)/F$3</f>
        <v>7.2636345318543002E-2</v>
      </c>
      <c r="E263" s="4">
        <f>1/F$4</f>
        <v>0.20833333333333334</v>
      </c>
      <c r="F263" s="8">
        <v>3</v>
      </c>
      <c r="G263" s="4">
        <v>74.908044382758916</v>
      </c>
      <c r="H263" s="4">
        <f>IF(G263&gt;MAX(I$8:I262),G263,MAX(I$8:I262))</f>
        <v>75.043741370773702</v>
      </c>
      <c r="I263" s="4">
        <f>+H263+E263</f>
        <v>75.252074704107031</v>
      </c>
      <c r="J263" s="4">
        <f>(H263-G263)*O263</f>
        <v>0.1356969880147858</v>
      </c>
      <c r="K263" s="4">
        <f>(I263-H263)*O263</f>
        <v>0.2083333333333286</v>
      </c>
      <c r="L263">
        <f>_xlfn.RANK.EQ(I263,I$8:I$507,1)</f>
        <v>256</v>
      </c>
      <c r="M263">
        <f>IF(L263=A263,0,1)</f>
        <v>1</v>
      </c>
      <c r="N263">
        <f>IF(G263&lt;B$2,1,0)</f>
        <v>1</v>
      </c>
      <c r="O263">
        <f>IF(I263&lt;B$2,1,0)</f>
        <v>1</v>
      </c>
      <c r="P263">
        <v>256</v>
      </c>
      <c r="Q263" s="8">
        <f>COUNTIF(I$8:I262,"&lt;"&amp;G263)</f>
        <v>254</v>
      </c>
      <c r="R263" s="8">
        <f>COUNTIFS(H$8:H262,"&gt;"&amp;G263,F$8:F262,"&lt;&gt;1")</f>
        <v>0</v>
      </c>
      <c r="S263">
        <v>256</v>
      </c>
    </row>
    <row r="264" spans="1:19" x14ac:dyDescent="0.3">
      <c r="A264">
        <v>101</v>
      </c>
      <c r="B264">
        <v>2.5177770317697683E-2</v>
      </c>
      <c r="C264">
        <v>0.8333384197515793</v>
      </c>
      <c r="D264" s="4">
        <f>-LN(B264)/D$3</f>
        <v>5.1136025055843097</v>
      </c>
      <c r="E264" s="4">
        <f>1/F$4</f>
        <v>0.20833333333333334</v>
      </c>
      <c r="F264" s="8">
        <v>2</v>
      </c>
      <c r="G264" s="4">
        <v>75.229569267412018</v>
      </c>
      <c r="H264" s="4">
        <f>IF(G264&gt;MAX(I$8:I263),G264,MAX(I$8:I263))</f>
        <v>75.252074704107031</v>
      </c>
      <c r="I264" s="4">
        <f>+H264+E264</f>
        <v>75.460408037440359</v>
      </c>
      <c r="J264" s="4">
        <f>(H264-G264)*O264</f>
        <v>2.2505436695013259E-2</v>
      </c>
      <c r="K264" s="4">
        <f>(I264-H264)*O264</f>
        <v>0.2083333333333286</v>
      </c>
      <c r="L264">
        <f>_xlfn.RANK.EQ(I264,I$8:I$507,1)</f>
        <v>257</v>
      </c>
      <c r="M264">
        <f>IF(L264=A264,0,1)</f>
        <v>1</v>
      </c>
      <c r="N264">
        <f>IF(G264&lt;B$2,1,0)</f>
        <v>1</v>
      </c>
      <c r="O264">
        <f>IF(I264&lt;B$2,1,0)</f>
        <v>1</v>
      </c>
      <c r="P264">
        <v>258</v>
      </c>
      <c r="Q264" s="8">
        <f>COUNTIF(I$8:I263,"&lt;"&amp;G264)</f>
        <v>255</v>
      </c>
      <c r="R264" s="8">
        <f>COUNTIFS(H$8:H263,"&gt;"&amp;G264,F$8:F263,"&lt;&gt;1")</f>
        <v>0</v>
      </c>
      <c r="S264">
        <v>257</v>
      </c>
    </row>
    <row r="265" spans="1:19" x14ac:dyDescent="0.3">
      <c r="A265">
        <v>444</v>
      </c>
      <c r="B265">
        <v>0.98574785607470927</v>
      </c>
      <c r="C265">
        <v>0.38080996124149297</v>
      </c>
      <c r="D265" s="4">
        <f>-LN(B265)/F$3</f>
        <v>5.9811171435983383E-3</v>
      </c>
      <c r="E265" s="4">
        <f>1/F$4</f>
        <v>0.20833333333333334</v>
      </c>
      <c r="F265" s="8">
        <v>3</v>
      </c>
      <c r="G265" s="4">
        <v>74.914025499902522</v>
      </c>
      <c r="H265" s="4">
        <f>IF(G265&gt;MAX(I$8:I264),G265,MAX(I$8:I264))</f>
        <v>75.460408037440359</v>
      </c>
      <c r="I265" s="4">
        <f>+H265+E265</f>
        <v>75.668741370773688</v>
      </c>
      <c r="J265" s="4">
        <f>(H265-G265)*O265</f>
        <v>0.54638253753783772</v>
      </c>
      <c r="K265" s="4">
        <f>(I265-H265)*O265</f>
        <v>0.2083333333333286</v>
      </c>
      <c r="L265">
        <f>_xlfn.RANK.EQ(I265,I$8:I$507,1)</f>
        <v>258</v>
      </c>
      <c r="M265">
        <f>IF(L265=A265,0,1)</f>
        <v>1</v>
      </c>
      <c r="N265">
        <f>IF(G265&lt;B$2,1,0)</f>
        <v>1</v>
      </c>
      <c r="O265">
        <f>IF(I265&lt;B$2,1,0)</f>
        <v>1</v>
      </c>
      <c r="P265">
        <v>257</v>
      </c>
      <c r="Q265" s="8">
        <f>COUNTIF(I$8:I264,"&lt;"&amp;G265)</f>
        <v>254</v>
      </c>
      <c r="R265" s="8">
        <f>COUNTIFS(H$8:H264,"&gt;"&amp;G265,F$8:F264,"&lt;&gt;1")</f>
        <v>2</v>
      </c>
      <c r="S265">
        <v>257</v>
      </c>
    </row>
    <row r="266" spans="1:19" x14ac:dyDescent="0.3">
      <c r="A266">
        <v>445</v>
      </c>
      <c r="B266">
        <v>0.10974456007568591</v>
      </c>
      <c r="C266">
        <v>0.14304025391399883</v>
      </c>
      <c r="D266" s="4">
        <f>-LN(B266)/F$3</f>
        <v>0.92066658115161371</v>
      </c>
      <c r="E266" s="4">
        <f>1/F$4</f>
        <v>0.20833333333333334</v>
      </c>
      <c r="F266" s="8">
        <v>3</v>
      </c>
      <c r="G266" s="4">
        <v>75.834692081054129</v>
      </c>
      <c r="H266" s="4">
        <f>IF(G266&gt;MAX(I$8:I265),G266,MAX(I$8:I265))</f>
        <v>75.834692081054129</v>
      </c>
      <c r="I266" s="4">
        <f>+H266+E266</f>
        <v>76.043025414387458</v>
      </c>
      <c r="J266" s="4">
        <f>(H266-G266)*O266</f>
        <v>0</v>
      </c>
      <c r="K266" s="4">
        <f>(I266-H266)*O266</f>
        <v>0.2083333333333286</v>
      </c>
      <c r="L266">
        <f>_xlfn.RANK.EQ(I266,I$8:I$507,1)</f>
        <v>259</v>
      </c>
      <c r="M266">
        <f>IF(L266=A266,0,1)</f>
        <v>1</v>
      </c>
      <c r="N266">
        <f>IF(G266&lt;B$2,1,0)</f>
        <v>1</v>
      </c>
      <c r="O266">
        <f>IF(I266&lt;B$2,1,0)</f>
        <v>1</v>
      </c>
      <c r="P266">
        <v>259</v>
      </c>
      <c r="Q266" s="8">
        <f>COUNTIF(I$8:I265,"&lt;"&amp;G266)</f>
        <v>258</v>
      </c>
      <c r="R266" s="8">
        <f>COUNTIFS(H$8:H265,"&gt;"&amp;G266,F$8:F265,"&lt;&gt;1")</f>
        <v>0</v>
      </c>
      <c r="S266">
        <v>259</v>
      </c>
    </row>
    <row r="267" spans="1:19" x14ac:dyDescent="0.3">
      <c r="A267">
        <v>446</v>
      </c>
      <c r="B267">
        <v>0.51652577288125245</v>
      </c>
      <c r="C267">
        <v>0.83697012237922297</v>
      </c>
      <c r="D267" s="4">
        <f>-LN(B267)/F$3</f>
        <v>0.27526253857287847</v>
      </c>
      <c r="E267" s="4">
        <f>1/F$4</f>
        <v>0.20833333333333334</v>
      </c>
      <c r="F267" s="8">
        <v>3</v>
      </c>
      <c r="G267" s="4">
        <v>76.109954619627004</v>
      </c>
      <c r="H267" s="4">
        <f>IF(G267&gt;MAX(I$8:I266),G267,MAX(I$8:I266))</f>
        <v>76.109954619627004</v>
      </c>
      <c r="I267" s="4">
        <f>+H267+E267</f>
        <v>76.318287952960333</v>
      </c>
      <c r="J267" s="4">
        <f>(H267-G267)*O267</f>
        <v>0</v>
      </c>
      <c r="K267" s="4">
        <f>(I267-H267)*O267</f>
        <v>0.2083333333333286</v>
      </c>
      <c r="L267">
        <f>_xlfn.RANK.EQ(I267,I$8:I$507,1)</f>
        <v>260</v>
      </c>
      <c r="M267">
        <f>IF(L267=A267,0,1)</f>
        <v>1</v>
      </c>
      <c r="N267">
        <f>IF(G267&lt;B$2,1,0)</f>
        <v>1</v>
      </c>
      <c r="O267">
        <f>IF(I267&lt;B$2,1,0)</f>
        <v>1</v>
      </c>
      <c r="P267">
        <v>260</v>
      </c>
      <c r="Q267" s="8">
        <f>COUNTIF(I$8:I266,"&lt;"&amp;G267)</f>
        <v>259</v>
      </c>
      <c r="R267" s="8">
        <f>COUNTIFS(H$8:H266,"&gt;"&amp;G267,F$8:F266,"&lt;&gt;1")</f>
        <v>0</v>
      </c>
      <c r="S267">
        <v>260</v>
      </c>
    </row>
    <row r="268" spans="1:19" x14ac:dyDescent="0.3">
      <c r="A268">
        <v>447</v>
      </c>
      <c r="B268">
        <v>7.2542497024445332E-2</v>
      </c>
      <c r="C268">
        <v>0.12332529679250466</v>
      </c>
      <c r="D268" s="4">
        <f>-LN(B268)/F$3</f>
        <v>1.0931594679146626</v>
      </c>
      <c r="E268" s="4">
        <f>1/F$4</f>
        <v>0.20833333333333334</v>
      </c>
      <c r="F268" s="8">
        <v>3</v>
      </c>
      <c r="G268" s="4">
        <v>77.203114087541664</v>
      </c>
      <c r="H268" s="4">
        <f>IF(G268&gt;MAX(I$8:I267),G268,MAX(I$8:I267))</f>
        <v>77.203114087541664</v>
      </c>
      <c r="I268" s="4">
        <f>+H268+E268</f>
        <v>77.411447420874993</v>
      </c>
      <c r="J268" s="4">
        <f>(H268-G268)*O268</f>
        <v>0</v>
      </c>
      <c r="K268" s="4">
        <f>(I268-H268)*O268</f>
        <v>0.2083333333333286</v>
      </c>
      <c r="L268">
        <f>_xlfn.RANK.EQ(I268,I$8:I$507,1)</f>
        <v>261</v>
      </c>
      <c r="M268">
        <f>IF(L268=A268,0,1)</f>
        <v>1</v>
      </c>
      <c r="N268">
        <f>IF(G268&lt;B$2,1,0)</f>
        <v>1</v>
      </c>
      <c r="O268">
        <f>IF(I268&lt;B$2,1,0)</f>
        <v>1</v>
      </c>
      <c r="P268">
        <v>261</v>
      </c>
      <c r="Q268" s="8">
        <f>COUNTIF(I$8:I267,"&lt;"&amp;G268)</f>
        <v>260</v>
      </c>
      <c r="R268" s="8">
        <f>COUNTIFS(H$8:H267,"&gt;"&amp;G268,F$8:F267,"&lt;&gt;1")</f>
        <v>0</v>
      </c>
      <c r="S268">
        <v>261</v>
      </c>
    </row>
    <row r="269" spans="1:19" x14ac:dyDescent="0.3">
      <c r="A269">
        <v>448</v>
      </c>
      <c r="B269">
        <v>0.23722037415692618</v>
      </c>
      <c r="C269">
        <v>0.72975859859004488</v>
      </c>
      <c r="D269" s="4">
        <f>-LN(B269)/F$3</f>
        <v>0.59948571713548504</v>
      </c>
      <c r="E269" s="4">
        <f>1/F$4</f>
        <v>0.20833333333333334</v>
      </c>
      <c r="F269" s="8">
        <v>3</v>
      </c>
      <c r="G269" s="4">
        <v>77.802599804677143</v>
      </c>
      <c r="H269" s="4">
        <f>IF(G269&gt;MAX(I$8:I268),G269,MAX(I$8:I268))</f>
        <v>77.802599804677143</v>
      </c>
      <c r="I269" s="4">
        <f>+H269+E269</f>
        <v>78.010933138010472</v>
      </c>
      <c r="J269" s="4">
        <f>(H269-G269)*O269</f>
        <v>0</v>
      </c>
      <c r="K269" s="4">
        <f>(I269-H269)*O269</f>
        <v>0.2083333333333286</v>
      </c>
      <c r="L269">
        <f>_xlfn.RANK.EQ(I269,I$8:I$507,1)</f>
        <v>262</v>
      </c>
      <c r="M269">
        <f>IF(L269=A269,0,1)</f>
        <v>1</v>
      </c>
      <c r="N269">
        <f>IF(G269&lt;B$2,1,0)</f>
        <v>1</v>
      </c>
      <c r="O269">
        <f>IF(I269&lt;B$2,1,0)</f>
        <v>1</v>
      </c>
      <c r="P269">
        <v>262</v>
      </c>
      <c r="Q269" s="8">
        <f>COUNTIF(I$8:I268,"&lt;"&amp;G269)</f>
        <v>261</v>
      </c>
      <c r="R269" s="8">
        <f>COUNTIFS(H$8:H268,"&gt;"&amp;G269,F$8:F268,"&lt;&gt;1")</f>
        <v>0</v>
      </c>
      <c r="S269">
        <v>262</v>
      </c>
    </row>
    <row r="270" spans="1:19" x14ac:dyDescent="0.3">
      <c r="A270">
        <v>102</v>
      </c>
      <c r="B270">
        <v>0.15472884304330575</v>
      </c>
      <c r="C270">
        <v>0.66692098757896667</v>
      </c>
      <c r="D270" s="4">
        <f>-LN(B270)/D$3</f>
        <v>2.5917792969029931</v>
      </c>
      <c r="E270" s="4">
        <f>1/F$4</f>
        <v>0.20833333333333334</v>
      </c>
      <c r="F270" s="8">
        <v>2</v>
      </c>
      <c r="G270" s="4">
        <v>77.821348564315016</v>
      </c>
      <c r="H270" s="4">
        <f>IF(G270&gt;MAX(I$8:I269),G270,MAX(I$8:I269))</f>
        <v>78.010933138010472</v>
      </c>
      <c r="I270" s="4">
        <f>+H270+E270</f>
        <v>78.219266471343801</v>
      </c>
      <c r="J270" s="4">
        <f>(H270-G270)*O270</f>
        <v>0.18958457369545556</v>
      </c>
      <c r="K270" s="4">
        <f>(I270-H270)*O270</f>
        <v>0.2083333333333286</v>
      </c>
      <c r="L270">
        <f>_xlfn.RANK.EQ(I270,I$8:I$507,1)</f>
        <v>263</v>
      </c>
      <c r="M270">
        <f>IF(L270=A270,0,1)</f>
        <v>1</v>
      </c>
      <c r="N270">
        <f>IF(G270&lt;B$2,1,0)</f>
        <v>1</v>
      </c>
      <c r="O270">
        <f>IF(I270&lt;B$2,1,0)</f>
        <v>1</v>
      </c>
      <c r="P270">
        <v>263</v>
      </c>
      <c r="Q270" s="8">
        <f>COUNTIF(I$8:I269,"&lt;"&amp;G270)</f>
        <v>261</v>
      </c>
      <c r="R270" s="8">
        <f>COUNTIFS(H$8:H269,"&gt;"&amp;G270,F$8:F269,"&lt;&gt;1")</f>
        <v>0</v>
      </c>
      <c r="S270">
        <v>263</v>
      </c>
    </row>
    <row r="271" spans="1:19" x14ac:dyDescent="0.3">
      <c r="A271">
        <v>103</v>
      </c>
      <c r="B271">
        <v>0.77404095583971677</v>
      </c>
      <c r="C271">
        <v>0.18485061189611499</v>
      </c>
      <c r="D271" s="4">
        <f>-LN(B271)/D$3</f>
        <v>0.35573679482046666</v>
      </c>
      <c r="E271" s="4">
        <f>1/F$4</f>
        <v>0.20833333333333334</v>
      </c>
      <c r="F271" s="8">
        <v>2</v>
      </c>
      <c r="G271" s="4">
        <v>78.177085359135489</v>
      </c>
      <c r="H271" s="4">
        <f>IF(G271&gt;MAX(I$8:I270),G271,MAX(I$8:I270))</f>
        <v>78.219266471343801</v>
      </c>
      <c r="I271" s="4">
        <f>+H271+E271</f>
        <v>78.427599804677129</v>
      </c>
      <c r="J271" s="4">
        <f>(H271-G271)*O271</f>
        <v>4.2181112208311333E-2</v>
      </c>
      <c r="K271" s="4">
        <f>(I271-H271)*O271</f>
        <v>0.2083333333333286</v>
      </c>
      <c r="L271">
        <f>_xlfn.RANK.EQ(I271,I$8:I$507,1)</f>
        <v>264</v>
      </c>
      <c r="M271">
        <f>IF(L271=A271,0,1)</f>
        <v>1</v>
      </c>
      <c r="N271">
        <f>IF(G271&lt;B$2,1,0)</f>
        <v>1</v>
      </c>
      <c r="O271">
        <f>IF(I271&lt;B$2,1,0)</f>
        <v>1</v>
      </c>
      <c r="P271">
        <v>264</v>
      </c>
      <c r="Q271" s="8">
        <f>COUNTIF(I$8:I270,"&lt;"&amp;G271)</f>
        <v>262</v>
      </c>
      <c r="R271" s="8">
        <f>COUNTIFS(H$8:H270,"&gt;"&amp;G271,F$8:F270,"&lt;&gt;1")</f>
        <v>0</v>
      </c>
      <c r="S271">
        <v>264</v>
      </c>
    </row>
    <row r="272" spans="1:19" x14ac:dyDescent="0.3">
      <c r="A272">
        <v>104</v>
      </c>
      <c r="B272">
        <v>0.97595141453291423</v>
      </c>
      <c r="C272">
        <v>0.12909329508346812</v>
      </c>
      <c r="D272" s="4">
        <f>-LN(B272)/D$3</f>
        <v>3.3808991666396761E-2</v>
      </c>
      <c r="E272" s="4">
        <f>1/F$4</f>
        <v>0.20833333333333334</v>
      </c>
      <c r="F272" s="8">
        <v>2</v>
      </c>
      <c r="G272" s="4">
        <v>78.21089435080188</v>
      </c>
      <c r="H272" s="4">
        <f>IF(G272&gt;MAX(I$8:I271),G272,MAX(I$8:I271))</f>
        <v>78.427599804677129</v>
      </c>
      <c r="I272" s="4">
        <f>+H272+E272</f>
        <v>78.635933138010458</v>
      </c>
      <c r="J272" s="4">
        <f>(H272-G272)*O272</f>
        <v>0.21670545387524953</v>
      </c>
      <c r="K272" s="4">
        <f>(I272-H272)*O272</f>
        <v>0.2083333333333286</v>
      </c>
      <c r="L272">
        <f>_xlfn.RANK.EQ(I272,I$8:I$507,1)</f>
        <v>265</v>
      </c>
      <c r="M272">
        <f>IF(L272=A272,0,1)</f>
        <v>1</v>
      </c>
      <c r="N272">
        <f>IF(G272&lt;B$2,1,0)</f>
        <v>1</v>
      </c>
      <c r="O272">
        <f>IF(I272&lt;B$2,1,0)</f>
        <v>1</v>
      </c>
      <c r="P272">
        <v>265</v>
      </c>
      <c r="Q272" s="8">
        <f>COUNTIF(I$8:I271,"&lt;"&amp;G272)</f>
        <v>262</v>
      </c>
      <c r="R272" s="8">
        <f>COUNTIFS(H$8:H271,"&gt;"&amp;G272,F$8:F271,"&lt;&gt;1")</f>
        <v>1</v>
      </c>
      <c r="S272">
        <v>264</v>
      </c>
    </row>
    <row r="273" spans="1:19" x14ac:dyDescent="0.3">
      <c r="A273">
        <v>449</v>
      </c>
      <c r="B273">
        <v>0.26007873775444806</v>
      </c>
      <c r="C273">
        <v>0.30430005798516802</v>
      </c>
      <c r="D273" s="4">
        <f>-LN(B273)/F$3</f>
        <v>0.56115452345646943</v>
      </c>
      <c r="E273" s="4">
        <f>1/F$4</f>
        <v>0.20833333333333334</v>
      </c>
      <c r="F273" s="8">
        <v>3</v>
      </c>
      <c r="G273" s="4">
        <v>78.363754328133609</v>
      </c>
      <c r="H273" s="4">
        <f>IF(G273&gt;MAX(I$8:I272),G273,MAX(I$8:I272))</f>
        <v>78.635933138010458</v>
      </c>
      <c r="I273" s="4">
        <f>+H273+E273</f>
        <v>78.844266471343786</v>
      </c>
      <c r="J273" s="4">
        <f>(H273-G273)*O273</f>
        <v>0.2721788098768485</v>
      </c>
      <c r="K273" s="4">
        <f>(I273-H273)*O273</f>
        <v>0.2083333333333286</v>
      </c>
      <c r="L273">
        <f>_xlfn.RANK.EQ(I273,I$8:I$507,1)</f>
        <v>266</v>
      </c>
      <c r="M273">
        <f>IF(L273=A273,0,1)</f>
        <v>1</v>
      </c>
      <c r="N273">
        <f>IF(G273&lt;B$2,1,0)</f>
        <v>1</v>
      </c>
      <c r="O273">
        <f>IF(I273&lt;B$2,1,0)</f>
        <v>1</v>
      </c>
      <c r="P273">
        <v>266</v>
      </c>
      <c r="Q273" s="8">
        <f>COUNTIF(I$8:I272,"&lt;"&amp;G273)</f>
        <v>263</v>
      </c>
      <c r="R273" s="8">
        <f>COUNTIFS(H$8:H272,"&gt;"&amp;G273,F$8:F272,"&lt;&gt;1")</f>
        <v>1</v>
      </c>
      <c r="S273">
        <v>266</v>
      </c>
    </row>
    <row r="274" spans="1:19" x14ac:dyDescent="0.3">
      <c r="A274">
        <v>450</v>
      </c>
      <c r="B274">
        <v>9.5492416150395221E-2</v>
      </c>
      <c r="C274">
        <v>0.52754295480208746</v>
      </c>
      <c r="D274" s="4">
        <f>-LN(B274)/F$3</f>
        <v>0.97862851945270912</v>
      </c>
      <c r="E274" s="4">
        <f>1/F$4</f>
        <v>0.20833333333333334</v>
      </c>
      <c r="F274" s="8">
        <v>3</v>
      </c>
      <c r="G274" s="4">
        <v>79.342382847586322</v>
      </c>
      <c r="H274" s="4">
        <f>IF(G274&gt;MAX(I$8:I273),G274,MAX(I$8:I273))</f>
        <v>79.342382847586322</v>
      </c>
      <c r="I274" s="4">
        <f>+H274+E274</f>
        <v>79.55071618091965</v>
      </c>
      <c r="J274" s="4">
        <f>(H274-G274)*O274</f>
        <v>0</v>
      </c>
      <c r="K274" s="4">
        <f>(I274-H274)*O274</f>
        <v>0.2083333333333286</v>
      </c>
      <c r="L274">
        <f>_xlfn.RANK.EQ(I274,I$8:I$507,1)</f>
        <v>267</v>
      </c>
      <c r="M274">
        <f>IF(L274=A274,0,1)</f>
        <v>1</v>
      </c>
      <c r="N274">
        <f>IF(G274&lt;B$2,1,0)</f>
        <v>1</v>
      </c>
      <c r="O274">
        <f>IF(I274&lt;B$2,1,0)</f>
        <v>1</v>
      </c>
      <c r="P274">
        <v>267</v>
      </c>
      <c r="Q274" s="8">
        <f>COUNTIF(I$8:I273,"&lt;"&amp;G274)</f>
        <v>266</v>
      </c>
      <c r="R274" s="8">
        <f>COUNTIFS(H$8:H273,"&gt;"&amp;G274,F$8:F273,"&lt;&gt;1")</f>
        <v>0</v>
      </c>
      <c r="S274">
        <v>267</v>
      </c>
    </row>
    <row r="275" spans="1:19" x14ac:dyDescent="0.3">
      <c r="A275">
        <v>105</v>
      </c>
      <c r="B275">
        <v>0.44032105471968747</v>
      </c>
      <c r="C275">
        <v>0.63954588457899719</v>
      </c>
      <c r="D275" s="4">
        <f>-LN(B275)/D$3</f>
        <v>1.1392377060166032</v>
      </c>
      <c r="E275" s="4">
        <f>1/F$4</f>
        <v>0.20833333333333334</v>
      </c>
      <c r="F275" s="8">
        <v>2</v>
      </c>
      <c r="G275" s="4">
        <v>79.350132056818481</v>
      </c>
      <c r="H275" s="4">
        <f>IF(G275&gt;MAX(I$8:I274),G275,MAX(I$8:I274))</f>
        <v>79.55071618091965</v>
      </c>
      <c r="I275" s="4">
        <f>+H275+E275</f>
        <v>79.759049514252979</v>
      </c>
      <c r="J275" s="4">
        <f>(H275-G275)*O275</f>
        <v>0.20058412410116944</v>
      </c>
      <c r="K275" s="4">
        <f>(I275-H275)*O275</f>
        <v>0.2083333333333286</v>
      </c>
      <c r="L275">
        <f>_xlfn.RANK.EQ(I275,I$8:I$507,1)</f>
        <v>268</v>
      </c>
      <c r="M275">
        <f>IF(L275=A275,0,1)</f>
        <v>1</v>
      </c>
      <c r="N275">
        <f>IF(G275&lt;B$2,1,0)</f>
        <v>1</v>
      </c>
      <c r="O275">
        <f>IF(I275&lt;B$2,1,0)</f>
        <v>1</v>
      </c>
      <c r="P275">
        <v>268</v>
      </c>
      <c r="Q275" s="8">
        <f>COUNTIF(I$8:I274,"&lt;"&amp;G275)</f>
        <v>266</v>
      </c>
      <c r="R275" s="8">
        <f>COUNTIFS(H$8:H274,"&gt;"&amp;G275,F$8:F274,"&lt;&gt;1")</f>
        <v>0</v>
      </c>
      <c r="S275">
        <v>268</v>
      </c>
    </row>
    <row r="276" spans="1:19" x14ac:dyDescent="0.3">
      <c r="A276">
        <v>106</v>
      </c>
      <c r="B276">
        <v>0.58824427014984593</v>
      </c>
      <c r="C276">
        <v>6.6530350657673876E-2</v>
      </c>
      <c r="D276" s="4">
        <f>-LN(B276)/D$3</f>
        <v>0.73696248878312998</v>
      </c>
      <c r="E276" s="4">
        <f>1/F$4</f>
        <v>0.20833333333333334</v>
      </c>
      <c r="F276" s="8">
        <v>2</v>
      </c>
      <c r="G276" s="4">
        <v>80.087094545601616</v>
      </c>
      <c r="H276" s="4">
        <f>IF(G276&gt;MAX(I$8:I275),G276,MAX(I$8:I275))</f>
        <v>80.087094545601616</v>
      </c>
      <c r="I276" s="4">
        <f>+H276+E276</f>
        <v>80.295427878934944</v>
      </c>
      <c r="J276" s="4">
        <f>(H276-G276)*O276</f>
        <v>0</v>
      </c>
      <c r="K276" s="4">
        <f>(I276-H276)*O276</f>
        <v>0.2083333333333286</v>
      </c>
      <c r="L276">
        <f>_xlfn.RANK.EQ(I276,I$8:I$507,1)</f>
        <v>269</v>
      </c>
      <c r="M276">
        <f>IF(L276=A276,0,1)</f>
        <v>1</v>
      </c>
      <c r="N276">
        <f>IF(G276&lt;B$2,1,0)</f>
        <v>1</v>
      </c>
      <c r="O276">
        <f>IF(I276&lt;B$2,1,0)</f>
        <v>1</v>
      </c>
      <c r="P276">
        <v>269</v>
      </c>
      <c r="Q276" s="8">
        <f>COUNTIF(I$8:I275,"&lt;"&amp;G276)</f>
        <v>268</v>
      </c>
      <c r="R276" s="8">
        <f>COUNTIFS(H$8:H275,"&gt;"&amp;G276,F$8:F275,"&lt;&gt;1")</f>
        <v>0</v>
      </c>
      <c r="S276">
        <v>269</v>
      </c>
    </row>
    <row r="277" spans="1:19" x14ac:dyDescent="0.3">
      <c r="A277">
        <v>107</v>
      </c>
      <c r="B277">
        <v>0.7669606616412854</v>
      </c>
      <c r="C277">
        <v>0.44730979338969085</v>
      </c>
      <c r="D277" s="4">
        <f>-LN(B277)/D$3</f>
        <v>0.36849967712981219</v>
      </c>
      <c r="E277" s="4">
        <f>1/F$4</f>
        <v>0.20833333333333334</v>
      </c>
      <c r="F277" s="8">
        <v>2</v>
      </c>
      <c r="G277" s="4">
        <v>80.455594222731435</v>
      </c>
      <c r="H277" s="4">
        <f>IF(G277&gt;MAX(I$8:I276),G277,MAX(I$8:I276))</f>
        <v>80.455594222731435</v>
      </c>
      <c r="I277" s="4">
        <f>+H277+E277</f>
        <v>80.663927556064763</v>
      </c>
      <c r="J277" s="4">
        <f>(H277-G277)*O277</f>
        <v>0</v>
      </c>
      <c r="K277" s="4">
        <f>(I277-H277)*O277</f>
        <v>0.2083333333333286</v>
      </c>
      <c r="L277">
        <f>_xlfn.RANK.EQ(I277,I$8:I$507,1)</f>
        <v>270</v>
      </c>
      <c r="M277">
        <f>IF(L277=A277,0,1)</f>
        <v>1</v>
      </c>
      <c r="N277">
        <f>IF(G277&lt;B$2,1,0)</f>
        <v>1</v>
      </c>
      <c r="O277">
        <f>IF(I277&lt;B$2,1,0)</f>
        <v>1</v>
      </c>
      <c r="P277">
        <v>270</v>
      </c>
      <c r="Q277" s="8">
        <f>COUNTIF(I$8:I276,"&lt;"&amp;G277)</f>
        <v>269</v>
      </c>
      <c r="R277" s="8">
        <f>COUNTIFS(H$8:H276,"&gt;"&amp;G277,F$8:F276,"&lt;&gt;1")</f>
        <v>0</v>
      </c>
      <c r="S277">
        <v>270</v>
      </c>
    </row>
    <row r="278" spans="1:19" x14ac:dyDescent="0.3">
      <c r="A278">
        <v>451</v>
      </c>
      <c r="B278">
        <v>1.3519699697866757E-2</v>
      </c>
      <c r="C278">
        <v>0.13190099795525986</v>
      </c>
      <c r="D278" s="4">
        <f>-LN(B278)/F$3</f>
        <v>1.7931697584626036</v>
      </c>
      <c r="E278" s="4">
        <f>1/F$4</f>
        <v>0.20833333333333334</v>
      </c>
      <c r="F278" s="8">
        <v>3</v>
      </c>
      <c r="G278" s="4">
        <v>81.135552606048918</v>
      </c>
      <c r="H278" s="4">
        <f>IF(G278&gt;MAX(I$8:I277),G278,MAX(I$8:I277))</f>
        <v>81.135552606048918</v>
      </c>
      <c r="I278" s="4">
        <f>+H278+E278</f>
        <v>81.343885939382247</v>
      </c>
      <c r="J278" s="4">
        <f>(H278-G278)*O278</f>
        <v>0</v>
      </c>
      <c r="K278" s="4">
        <f>(I278-H278)*O278</f>
        <v>0.2083333333333286</v>
      </c>
      <c r="L278">
        <f>_xlfn.RANK.EQ(I278,I$8:I$507,1)</f>
        <v>271</v>
      </c>
      <c r="M278">
        <f>IF(L278=A278,0,1)</f>
        <v>1</v>
      </c>
      <c r="N278">
        <f>IF(G278&lt;B$2,1,0)</f>
        <v>1</v>
      </c>
      <c r="O278">
        <f>IF(I278&lt;B$2,1,0)</f>
        <v>1</v>
      </c>
      <c r="P278">
        <v>271</v>
      </c>
      <c r="Q278" s="8">
        <f>COUNTIF(I$8:I277,"&lt;"&amp;G278)</f>
        <v>270</v>
      </c>
      <c r="R278" s="8">
        <f>COUNTIFS(H$8:H277,"&gt;"&amp;G278,F$8:F277,"&lt;&gt;1")</f>
        <v>0</v>
      </c>
      <c r="S278">
        <v>271</v>
      </c>
    </row>
    <row r="279" spans="1:19" x14ac:dyDescent="0.3">
      <c r="A279">
        <v>452</v>
      </c>
      <c r="B279">
        <v>7.7852717673268831E-2</v>
      </c>
      <c r="C279">
        <v>0.65242469557786797</v>
      </c>
      <c r="D279" s="4">
        <f>-LN(B279)/F$3</f>
        <v>1.0637235300889887</v>
      </c>
      <c r="E279" s="4">
        <f>1/F$4</f>
        <v>0.20833333333333334</v>
      </c>
      <c r="F279" s="8">
        <v>3</v>
      </c>
      <c r="G279" s="4">
        <v>82.199276136137911</v>
      </c>
      <c r="H279" s="4">
        <f>IF(G279&gt;MAX(I$8:I278),G279,MAX(I$8:I278))</f>
        <v>82.199276136137911</v>
      </c>
      <c r="I279" s="4">
        <f>+H279+E279</f>
        <v>82.40760946947124</v>
      </c>
      <c r="J279" s="4">
        <f>(H279-G279)*O279</f>
        <v>0</v>
      </c>
      <c r="K279" s="4">
        <f>(I279-H279)*O279</f>
        <v>0.2083333333333286</v>
      </c>
      <c r="L279">
        <f>_xlfn.RANK.EQ(I279,I$8:I$507,1)</f>
        <v>272</v>
      </c>
      <c r="M279">
        <f>IF(L279=A279,0,1)</f>
        <v>1</v>
      </c>
      <c r="N279">
        <f>IF(G279&lt;B$2,1,0)</f>
        <v>1</v>
      </c>
      <c r="O279">
        <f>IF(I279&lt;B$2,1,0)</f>
        <v>1</v>
      </c>
      <c r="P279">
        <v>272</v>
      </c>
      <c r="Q279" s="8">
        <f>COUNTIF(I$8:I278,"&lt;"&amp;G279)</f>
        <v>271</v>
      </c>
      <c r="R279" s="8">
        <f>COUNTIFS(H$8:H278,"&gt;"&amp;G279,F$8:F278,"&lt;&gt;1")</f>
        <v>0</v>
      </c>
      <c r="S279">
        <v>272</v>
      </c>
    </row>
    <row r="280" spans="1:19" x14ac:dyDescent="0.3">
      <c r="A280">
        <v>453</v>
      </c>
      <c r="B280">
        <v>0.6555986205633717</v>
      </c>
      <c r="C280">
        <v>0.1227759636219367</v>
      </c>
      <c r="D280" s="4">
        <f>-LN(B280)/F$3</f>
        <v>0.17591939008224647</v>
      </c>
      <c r="E280" s="4">
        <f>1/F$4</f>
        <v>0.20833333333333334</v>
      </c>
      <c r="F280" s="8">
        <v>3</v>
      </c>
      <c r="G280" s="4">
        <v>82.375195526220153</v>
      </c>
      <c r="H280" s="4">
        <f>IF(G280&gt;MAX(I$8:I279),G280,MAX(I$8:I279))</f>
        <v>82.40760946947124</v>
      </c>
      <c r="I280" s="4">
        <f>+H280+E280</f>
        <v>82.615942802804568</v>
      </c>
      <c r="J280" s="4">
        <f>(H280-G280)*O280</f>
        <v>3.2413943251086152E-2</v>
      </c>
      <c r="K280" s="4">
        <f>(I280-H280)*O280</f>
        <v>0.2083333333333286</v>
      </c>
      <c r="L280">
        <f>_xlfn.RANK.EQ(I280,I$8:I$507,1)</f>
        <v>273</v>
      </c>
      <c r="M280">
        <f>IF(L280=A280,0,1)</f>
        <v>1</v>
      </c>
      <c r="N280">
        <f>IF(G280&lt;B$2,1,0)</f>
        <v>1</v>
      </c>
      <c r="O280">
        <f>IF(I280&lt;B$2,1,0)</f>
        <v>1</v>
      </c>
      <c r="P280">
        <v>273</v>
      </c>
      <c r="Q280" s="8">
        <f>COUNTIF(I$8:I279,"&lt;"&amp;G280)</f>
        <v>271</v>
      </c>
      <c r="R280" s="8">
        <f>COUNTIFS(H$8:H279,"&gt;"&amp;G280,F$8:F279,"&lt;&gt;1")</f>
        <v>0</v>
      </c>
      <c r="S280">
        <v>273</v>
      </c>
    </row>
    <row r="281" spans="1:19" x14ac:dyDescent="0.3">
      <c r="A281">
        <v>454</v>
      </c>
      <c r="B281">
        <v>0.43189794610431226</v>
      </c>
      <c r="C281">
        <v>1.7792291024506364E-2</v>
      </c>
      <c r="D281" s="4">
        <f>-LN(B281)/F$3</f>
        <v>0.34981914771490114</v>
      </c>
      <c r="E281" s="4">
        <f>1/F$4</f>
        <v>0.20833333333333334</v>
      </c>
      <c r="F281" s="8">
        <v>3</v>
      </c>
      <c r="G281" s="4">
        <v>82.72501467393505</v>
      </c>
      <c r="H281" s="4">
        <f>IF(G281&gt;MAX(I$8:I280),G281,MAX(I$8:I280))</f>
        <v>82.72501467393505</v>
      </c>
      <c r="I281" s="4">
        <f>+H281+E281</f>
        <v>82.933348007268378</v>
      </c>
      <c r="J281" s="4">
        <f>(H281-G281)*O281</f>
        <v>0</v>
      </c>
      <c r="K281" s="4">
        <f>(I281-H281)*O281</f>
        <v>0.2083333333333286</v>
      </c>
      <c r="L281">
        <f>_xlfn.RANK.EQ(I281,I$8:I$507,1)</f>
        <v>274</v>
      </c>
      <c r="M281">
        <f>IF(L281=A281,0,1)</f>
        <v>1</v>
      </c>
      <c r="N281">
        <f>IF(G281&lt;B$2,1,0)</f>
        <v>1</v>
      </c>
      <c r="O281">
        <f>IF(I281&lt;B$2,1,0)</f>
        <v>1</v>
      </c>
      <c r="P281">
        <v>274</v>
      </c>
      <c r="Q281" s="8">
        <f>COUNTIF(I$8:I280,"&lt;"&amp;G281)</f>
        <v>273</v>
      </c>
      <c r="R281" s="8">
        <f>COUNTIFS(H$8:H280,"&gt;"&amp;G281,F$8:F280,"&lt;&gt;1")</f>
        <v>0</v>
      </c>
      <c r="S281">
        <v>274</v>
      </c>
    </row>
    <row r="282" spans="1:19" x14ac:dyDescent="0.3">
      <c r="A282">
        <v>455</v>
      </c>
      <c r="B282">
        <v>0.60924100466933195</v>
      </c>
      <c r="C282">
        <v>0.70897549363689072</v>
      </c>
      <c r="D282" s="4">
        <f>-LN(B282)/F$3</f>
        <v>0.20647556299280428</v>
      </c>
      <c r="E282" s="4">
        <f>1/F$4</f>
        <v>0.20833333333333334</v>
      </c>
      <c r="F282" s="8">
        <v>3</v>
      </c>
      <c r="G282" s="4">
        <v>82.931490236927857</v>
      </c>
      <c r="H282" s="4">
        <f>IF(G282&gt;MAX(I$8:I281),G282,MAX(I$8:I281))</f>
        <v>82.933348007268378</v>
      </c>
      <c r="I282" s="4">
        <f>+H282+E282</f>
        <v>83.141681340601707</v>
      </c>
      <c r="J282" s="4">
        <f>(H282-G282)*O282</f>
        <v>1.8577703405213697E-3</v>
      </c>
      <c r="K282" s="4">
        <f>(I282-H282)*O282</f>
        <v>0.2083333333333286</v>
      </c>
      <c r="L282">
        <f>_xlfn.RANK.EQ(I282,I$8:I$507,1)</f>
        <v>275</v>
      </c>
      <c r="M282">
        <f>IF(L282=A282,0,1)</f>
        <v>1</v>
      </c>
      <c r="N282">
        <f>IF(G282&lt;B$2,1,0)</f>
        <v>1</v>
      </c>
      <c r="O282">
        <f>IF(I282&lt;B$2,1,0)</f>
        <v>1</v>
      </c>
      <c r="P282">
        <v>275</v>
      </c>
      <c r="Q282" s="8">
        <f>COUNTIF(I$8:I281,"&lt;"&amp;G282)</f>
        <v>273</v>
      </c>
      <c r="R282" s="8">
        <f>COUNTIFS(H$8:H281,"&gt;"&amp;G282,F$8:F281,"&lt;&gt;1")</f>
        <v>0</v>
      </c>
      <c r="S282">
        <v>275</v>
      </c>
    </row>
    <row r="283" spans="1:19" x14ac:dyDescent="0.3">
      <c r="A283">
        <v>456</v>
      </c>
      <c r="B283">
        <v>0.95449690237128815</v>
      </c>
      <c r="C283">
        <v>0.12356944486831263</v>
      </c>
      <c r="D283" s="4">
        <f>-LN(B283)/F$3</f>
        <v>1.9404533796241373E-2</v>
      </c>
      <c r="E283" s="4">
        <f>1/F$4</f>
        <v>0.20833333333333334</v>
      </c>
      <c r="F283" s="8">
        <v>3</v>
      </c>
      <c r="G283" s="4">
        <v>82.950894770724105</v>
      </c>
      <c r="H283" s="4">
        <f>IF(G283&gt;MAX(I$8:I282),G283,MAX(I$8:I282))</f>
        <v>83.141681340601707</v>
      </c>
      <c r="I283" s="4">
        <f>+H283+E283</f>
        <v>83.350014673935036</v>
      </c>
      <c r="J283" s="4">
        <f>(H283-G283)*O283</f>
        <v>0.19078656987760212</v>
      </c>
      <c r="K283" s="4">
        <f>(I283-H283)*O283</f>
        <v>0.2083333333333286</v>
      </c>
      <c r="L283">
        <f>_xlfn.RANK.EQ(I283,I$8:I$507,1)</f>
        <v>276</v>
      </c>
      <c r="M283">
        <f>IF(L283=A283,0,1)</f>
        <v>1</v>
      </c>
      <c r="N283">
        <f>IF(G283&lt;B$2,1,0)</f>
        <v>1</v>
      </c>
      <c r="O283">
        <f>IF(I283&lt;B$2,1,0)</f>
        <v>1</v>
      </c>
      <c r="P283">
        <v>276</v>
      </c>
      <c r="Q283" s="8">
        <f>COUNTIF(I$8:I282,"&lt;"&amp;G283)</f>
        <v>274</v>
      </c>
      <c r="R283" s="8">
        <f>COUNTIFS(H$8:H282,"&gt;"&amp;G283,F$8:F282,"&lt;&gt;1")</f>
        <v>0</v>
      </c>
      <c r="S283">
        <v>276</v>
      </c>
    </row>
    <row r="284" spans="1:19" x14ac:dyDescent="0.3">
      <c r="A284">
        <v>108</v>
      </c>
      <c r="B284">
        <v>0.12659077730643636</v>
      </c>
      <c r="C284">
        <v>0.20996734519486068</v>
      </c>
      <c r="D284" s="4">
        <f>-LN(B284)/D$3</f>
        <v>2.8705494736193971</v>
      </c>
      <c r="E284" s="4">
        <f>1/F$4</f>
        <v>0.20833333333333334</v>
      </c>
      <c r="F284" s="8">
        <v>2</v>
      </c>
      <c r="G284" s="4">
        <v>83.326143696350826</v>
      </c>
      <c r="H284" s="4">
        <f>IF(G284&gt;MAX(I$8:I283),G284,MAX(I$8:I283))</f>
        <v>83.350014673935036</v>
      </c>
      <c r="I284" s="4">
        <f>+H284+E284</f>
        <v>83.558348007268364</v>
      </c>
      <c r="J284" s="4">
        <f>(H284-G284)*O284</f>
        <v>2.3870977584209641E-2</v>
      </c>
      <c r="K284" s="4">
        <f>(I284-H284)*O284</f>
        <v>0.2083333333333286</v>
      </c>
      <c r="L284">
        <f>_xlfn.RANK.EQ(I284,I$8:I$507,1)</f>
        <v>277</v>
      </c>
      <c r="M284">
        <f>IF(L284=A284,0,1)</f>
        <v>1</v>
      </c>
      <c r="N284">
        <f>IF(G284&lt;B$2,1,0)</f>
        <v>1</v>
      </c>
      <c r="O284">
        <f>IF(I284&lt;B$2,1,0)</f>
        <v>1</v>
      </c>
      <c r="P284">
        <v>278</v>
      </c>
      <c r="Q284" s="8">
        <f>COUNTIF(I$8:I283,"&lt;"&amp;G284)</f>
        <v>275</v>
      </c>
      <c r="R284" s="8">
        <f>COUNTIFS(H$8:H283,"&gt;"&amp;G284,F$8:F283,"&lt;&gt;1")</f>
        <v>0</v>
      </c>
      <c r="S284">
        <v>277</v>
      </c>
    </row>
    <row r="285" spans="1:19" x14ac:dyDescent="0.3">
      <c r="A285">
        <v>457</v>
      </c>
      <c r="B285">
        <v>0.59904782250434885</v>
      </c>
      <c r="C285">
        <v>6.5248573259682002E-2</v>
      </c>
      <c r="D285" s="4">
        <f>-LN(B285)/F$3</f>
        <v>0.21350576950730649</v>
      </c>
      <c r="E285" s="4">
        <f>1/F$4</f>
        <v>0.20833333333333334</v>
      </c>
      <c r="F285" s="8">
        <v>3</v>
      </c>
      <c r="G285" s="4">
        <v>83.164400540231412</v>
      </c>
      <c r="H285" s="4">
        <f>IF(G285&gt;MAX(I$8:I284),G285,MAX(I$8:I284))</f>
        <v>83.558348007268364</v>
      </c>
      <c r="I285" s="4">
        <f>+H285+E285</f>
        <v>83.766681340601693</v>
      </c>
      <c r="J285" s="4">
        <f>(H285-G285)*O285</f>
        <v>0.39394746703695205</v>
      </c>
      <c r="K285" s="4">
        <f>(I285-H285)*O285</f>
        <v>0.2083333333333286</v>
      </c>
      <c r="L285">
        <f>_xlfn.RANK.EQ(I285,I$8:I$507,1)</f>
        <v>278</v>
      </c>
      <c r="M285">
        <f>IF(L285=A285,0,1)</f>
        <v>1</v>
      </c>
      <c r="N285">
        <f>IF(G285&lt;B$2,1,0)</f>
        <v>1</v>
      </c>
      <c r="O285">
        <f>IF(I285&lt;B$2,1,0)</f>
        <v>1</v>
      </c>
      <c r="P285">
        <v>277</v>
      </c>
      <c r="Q285" s="8">
        <f>COUNTIF(I$8:I284,"&lt;"&amp;G285)</f>
        <v>275</v>
      </c>
      <c r="R285" s="8">
        <f>COUNTIFS(H$8:H284,"&gt;"&amp;G285,F$8:F284,"&lt;&gt;1")</f>
        <v>1</v>
      </c>
      <c r="S285">
        <v>277</v>
      </c>
    </row>
    <row r="286" spans="1:19" x14ac:dyDescent="0.3">
      <c r="A286">
        <v>458</v>
      </c>
      <c r="B286">
        <v>0.18842127750480667</v>
      </c>
      <c r="C286">
        <v>0.23392437513351849</v>
      </c>
      <c r="D286" s="4">
        <f>-LN(B286)/F$3</f>
        <v>0.69544791053886645</v>
      </c>
      <c r="E286" s="4">
        <f>1/F$4</f>
        <v>0.20833333333333334</v>
      </c>
      <c r="F286" s="8">
        <v>3</v>
      </c>
      <c r="G286" s="4">
        <v>83.859848450770272</v>
      </c>
      <c r="H286" s="4">
        <f>IF(G286&gt;MAX(I$8:I285),G286,MAX(I$8:I285))</f>
        <v>83.859848450770272</v>
      </c>
      <c r="I286" s="4">
        <f>+H286+E286</f>
        <v>84.068181784103601</v>
      </c>
      <c r="J286" s="4">
        <f>(H286-G286)*O286</f>
        <v>0</v>
      </c>
      <c r="K286" s="4">
        <f>(I286-H286)*O286</f>
        <v>0.2083333333333286</v>
      </c>
      <c r="L286">
        <f>_xlfn.RANK.EQ(I286,I$8:I$507,1)</f>
        <v>279</v>
      </c>
      <c r="M286">
        <f>IF(L286=A286,0,1)</f>
        <v>1</v>
      </c>
      <c r="N286">
        <f>IF(G286&lt;B$2,1,0)</f>
        <v>1</v>
      </c>
      <c r="O286">
        <f>IF(I286&lt;B$2,1,0)</f>
        <v>1</v>
      </c>
      <c r="P286">
        <v>279</v>
      </c>
      <c r="Q286" s="8">
        <f>COUNTIF(I$8:I285,"&lt;"&amp;G286)</f>
        <v>278</v>
      </c>
      <c r="R286" s="8">
        <f>COUNTIFS(H$8:H285,"&gt;"&amp;G286,F$8:F285,"&lt;&gt;1")</f>
        <v>0</v>
      </c>
      <c r="S286">
        <v>279</v>
      </c>
    </row>
    <row r="287" spans="1:19" x14ac:dyDescent="0.3">
      <c r="A287">
        <v>459</v>
      </c>
      <c r="B287">
        <v>0.65919980468153938</v>
      </c>
      <c r="C287">
        <v>0.59578234199041724</v>
      </c>
      <c r="D287" s="4">
        <f>-LN(B287)/F$3</f>
        <v>0.17363691528463646</v>
      </c>
      <c r="E287" s="4">
        <f>1/F$4</f>
        <v>0.20833333333333334</v>
      </c>
      <c r="F287" s="8">
        <v>3</v>
      </c>
      <c r="G287" s="4">
        <v>84.033485366054904</v>
      </c>
      <c r="H287" s="4">
        <f>IF(G287&gt;MAX(I$8:I286),G287,MAX(I$8:I286))</f>
        <v>84.068181784103601</v>
      </c>
      <c r="I287" s="4">
        <f>+H287+E287</f>
        <v>84.276515117436929</v>
      </c>
      <c r="J287" s="4">
        <f>(H287-G287)*O287</f>
        <v>3.4696418048696387E-2</v>
      </c>
      <c r="K287" s="4">
        <f>(I287-H287)*O287</f>
        <v>0.2083333333333286</v>
      </c>
      <c r="L287">
        <f>_xlfn.RANK.EQ(I287,I$8:I$507,1)</f>
        <v>280</v>
      </c>
      <c r="M287">
        <f>IF(L287=A287,0,1)</f>
        <v>1</v>
      </c>
      <c r="N287">
        <f>IF(G287&lt;B$2,1,0)</f>
        <v>1</v>
      </c>
      <c r="O287">
        <f>IF(I287&lt;B$2,1,0)</f>
        <v>1</v>
      </c>
      <c r="P287">
        <v>280</v>
      </c>
      <c r="Q287" s="8">
        <f>COUNTIF(I$8:I286,"&lt;"&amp;G287)</f>
        <v>278</v>
      </c>
      <c r="R287" s="8">
        <f>COUNTIFS(H$8:H286,"&gt;"&amp;G287,F$8:F286,"&lt;&gt;1")</f>
        <v>0</v>
      </c>
      <c r="S287">
        <v>280</v>
      </c>
    </row>
    <row r="288" spans="1:19" x14ac:dyDescent="0.3">
      <c r="A288">
        <v>109</v>
      </c>
      <c r="B288">
        <v>0.57066560869167149</v>
      </c>
      <c r="C288">
        <v>3.671376689962462E-2</v>
      </c>
      <c r="D288" s="4">
        <f>-LN(B288)/D$3</f>
        <v>0.779099812331144</v>
      </c>
      <c r="E288" s="4">
        <f>1/F$4</f>
        <v>0.20833333333333334</v>
      </c>
      <c r="F288" s="8">
        <v>2</v>
      </c>
      <c r="G288" s="4">
        <v>84.105243508681966</v>
      </c>
      <c r="H288" s="4">
        <f>IF(G288&gt;MAX(I$8:I287),G288,MAX(I$8:I287))</f>
        <v>84.276515117436929</v>
      </c>
      <c r="I288" s="4">
        <f>+H288+E288</f>
        <v>84.484848450770258</v>
      </c>
      <c r="J288" s="4">
        <f>(H288-G288)*O288</f>
        <v>0.17127160875496372</v>
      </c>
      <c r="K288" s="4">
        <f>(I288-H288)*O288</f>
        <v>0.2083333333333286</v>
      </c>
      <c r="L288">
        <f>_xlfn.RANK.EQ(I288,I$8:I$507,1)</f>
        <v>281</v>
      </c>
      <c r="M288">
        <f>IF(L288=A288,0,1)</f>
        <v>1</v>
      </c>
      <c r="N288">
        <f>IF(G288&lt;B$2,1,0)</f>
        <v>1</v>
      </c>
      <c r="O288">
        <f>IF(I288&lt;B$2,1,0)</f>
        <v>1</v>
      </c>
      <c r="P288">
        <v>281</v>
      </c>
      <c r="Q288" s="8">
        <f>COUNTIF(I$8:I287,"&lt;"&amp;G288)</f>
        <v>279</v>
      </c>
      <c r="R288" s="8">
        <f>COUNTIFS(H$8:H287,"&gt;"&amp;G288,F$8:F287,"&lt;&gt;1")</f>
        <v>0</v>
      </c>
      <c r="S288">
        <v>281</v>
      </c>
    </row>
    <row r="289" spans="1:19" x14ac:dyDescent="0.3">
      <c r="A289">
        <v>460</v>
      </c>
      <c r="B289">
        <v>0.60567033906064027</v>
      </c>
      <c r="C289">
        <v>0.85934018982512894</v>
      </c>
      <c r="D289" s="4">
        <f>-LN(B289)/F$3</f>
        <v>0.2089247649504988</v>
      </c>
      <c r="E289" s="4">
        <f>1/F$4</f>
        <v>0.20833333333333334</v>
      </c>
      <c r="F289" s="8">
        <v>3</v>
      </c>
      <c r="G289" s="4">
        <v>84.2424101310054</v>
      </c>
      <c r="H289" s="4">
        <f>IF(G289&gt;MAX(I$8:I288),G289,MAX(I$8:I288))</f>
        <v>84.484848450770258</v>
      </c>
      <c r="I289" s="4">
        <f>+H289+E289</f>
        <v>84.693181784103587</v>
      </c>
      <c r="J289" s="4">
        <f>(H289-G289)*O289</f>
        <v>0.24243831976485808</v>
      </c>
      <c r="K289" s="4">
        <f>(I289-H289)*O289</f>
        <v>0.2083333333333286</v>
      </c>
      <c r="L289">
        <f>_xlfn.RANK.EQ(I289,I$8:I$507,1)</f>
        <v>282</v>
      </c>
      <c r="M289">
        <f>IF(L289=A289,0,1)</f>
        <v>1</v>
      </c>
      <c r="N289">
        <f>IF(G289&lt;B$2,1,0)</f>
        <v>1</v>
      </c>
      <c r="O289">
        <f>IF(I289&lt;B$2,1,0)</f>
        <v>1</v>
      </c>
      <c r="P289">
        <v>282</v>
      </c>
      <c r="Q289" s="8">
        <f>COUNTIF(I$8:I288,"&lt;"&amp;G289)</f>
        <v>279</v>
      </c>
      <c r="R289" s="8">
        <f>COUNTIFS(H$8:H288,"&gt;"&amp;G289,F$8:F288,"&lt;&gt;1")</f>
        <v>1</v>
      </c>
      <c r="S289">
        <v>282</v>
      </c>
    </row>
    <row r="290" spans="1:19" x14ac:dyDescent="0.3">
      <c r="A290">
        <v>461</v>
      </c>
      <c r="B290">
        <v>0.96298104800561546</v>
      </c>
      <c r="C290">
        <v>0.66353343302713097</v>
      </c>
      <c r="D290" s="4">
        <f>-LN(B290)/F$3</f>
        <v>1.5717311474160268E-2</v>
      </c>
      <c r="E290" s="4">
        <f>1/F$4</f>
        <v>0.20833333333333334</v>
      </c>
      <c r="F290" s="8">
        <v>3</v>
      </c>
      <c r="G290" s="4">
        <v>84.258127442479562</v>
      </c>
      <c r="H290" s="4">
        <f>IF(G290&gt;MAX(I$8:I289),G290,MAX(I$8:I289))</f>
        <v>84.693181784103587</v>
      </c>
      <c r="I290" s="4">
        <f>+H290+E290</f>
        <v>84.901515117436915</v>
      </c>
      <c r="J290" s="4">
        <f>(H290-G290)*O290</f>
        <v>0.43505434162402423</v>
      </c>
      <c r="K290" s="4">
        <f>(I290-H290)*O290</f>
        <v>0.2083333333333286</v>
      </c>
      <c r="L290">
        <f>_xlfn.RANK.EQ(I290,I$8:I$507,1)</f>
        <v>283</v>
      </c>
      <c r="M290">
        <f>IF(L290=A290,0,1)</f>
        <v>1</v>
      </c>
      <c r="N290">
        <f>IF(G290&lt;B$2,1,0)</f>
        <v>1</v>
      </c>
      <c r="O290">
        <f>IF(I290&lt;B$2,1,0)</f>
        <v>1</v>
      </c>
      <c r="P290">
        <v>283</v>
      </c>
      <c r="Q290" s="8">
        <f>COUNTIF(I$8:I289,"&lt;"&amp;G290)</f>
        <v>279</v>
      </c>
      <c r="R290" s="8">
        <f>COUNTIFS(H$8:H289,"&gt;"&amp;G290,F$8:F289,"&lt;&gt;1")</f>
        <v>2</v>
      </c>
      <c r="S290">
        <v>283</v>
      </c>
    </row>
    <row r="291" spans="1:19" x14ac:dyDescent="0.3">
      <c r="A291">
        <v>462</v>
      </c>
      <c r="B291">
        <v>0.98226874599444558</v>
      </c>
      <c r="C291">
        <v>4.0192876979888305E-2</v>
      </c>
      <c r="D291" s="4">
        <f>-LN(B291)/F$3</f>
        <v>7.4543066570599038E-3</v>
      </c>
      <c r="E291" s="4">
        <f>1/F$4</f>
        <v>0.20833333333333334</v>
      </c>
      <c r="F291" s="8">
        <v>3</v>
      </c>
      <c r="G291" s="4">
        <v>84.265581749136629</v>
      </c>
      <c r="H291" s="4">
        <f>IF(G291&gt;MAX(I$8:I290),G291,MAX(I$8:I290))</f>
        <v>84.901515117436915</v>
      </c>
      <c r="I291" s="4">
        <f>+H291+E291</f>
        <v>85.109848450770244</v>
      </c>
      <c r="J291" s="4">
        <f>(H291-G291)*O291</f>
        <v>0.63593336830028591</v>
      </c>
      <c r="K291" s="4">
        <f>(I291-H291)*O291</f>
        <v>0.2083333333333286</v>
      </c>
      <c r="L291">
        <f>_xlfn.RANK.EQ(I291,I$8:I$507,1)</f>
        <v>284</v>
      </c>
      <c r="M291">
        <f>IF(L291=A291,0,1)</f>
        <v>1</v>
      </c>
      <c r="N291">
        <f>IF(G291&lt;B$2,1,0)</f>
        <v>1</v>
      </c>
      <c r="O291">
        <f>IF(I291&lt;B$2,1,0)</f>
        <v>1</v>
      </c>
      <c r="P291">
        <v>284</v>
      </c>
      <c r="Q291" s="8">
        <f>COUNTIF(I$8:I290,"&lt;"&amp;G291)</f>
        <v>279</v>
      </c>
      <c r="R291" s="8">
        <f>COUNTIFS(H$8:H290,"&gt;"&amp;G291,F$8:F290,"&lt;&gt;1")</f>
        <v>3</v>
      </c>
      <c r="S291">
        <v>284</v>
      </c>
    </row>
    <row r="292" spans="1:19" x14ac:dyDescent="0.3">
      <c r="A292">
        <v>110</v>
      </c>
      <c r="B292">
        <v>0.53813287759025852</v>
      </c>
      <c r="C292">
        <v>0.22327341532639547</v>
      </c>
      <c r="D292" s="4">
        <f>-LN(B292)/D$3</f>
        <v>0.86062467353813943</v>
      </c>
      <c r="E292" s="4">
        <f>1/F$4</f>
        <v>0.20833333333333334</v>
      </c>
      <c r="F292" s="8">
        <v>2</v>
      </c>
      <c r="G292" s="4">
        <v>84.965868182220106</v>
      </c>
      <c r="H292" s="4">
        <f>IF(G292&gt;MAX(I$8:I291),G292,MAX(I$8:I291))</f>
        <v>85.109848450770244</v>
      </c>
      <c r="I292" s="4">
        <f>+H292+E292</f>
        <v>85.318181784103572</v>
      </c>
      <c r="J292" s="4">
        <f>(H292-G292)*O292</f>
        <v>0.14398026855013768</v>
      </c>
      <c r="K292" s="4">
        <f>(I292-H292)*O292</f>
        <v>0.2083333333333286</v>
      </c>
      <c r="L292">
        <f>_xlfn.RANK.EQ(I292,I$8:I$507,1)</f>
        <v>285</v>
      </c>
      <c r="M292">
        <f>IF(L292=A292,0,1)</f>
        <v>1</v>
      </c>
      <c r="N292">
        <f>IF(G292&lt;B$2,1,0)</f>
        <v>1</v>
      </c>
      <c r="O292">
        <f>IF(I292&lt;B$2,1,0)</f>
        <v>1</v>
      </c>
      <c r="P292">
        <v>285</v>
      </c>
      <c r="Q292" s="8">
        <f>COUNTIF(I$8:I291,"&lt;"&amp;G292)</f>
        <v>283</v>
      </c>
      <c r="R292" s="8">
        <f>COUNTIFS(H$8:H291,"&gt;"&amp;G292,F$8:F291,"&lt;&gt;1")</f>
        <v>0</v>
      </c>
      <c r="S292">
        <v>285</v>
      </c>
    </row>
    <row r="293" spans="1:19" x14ac:dyDescent="0.3">
      <c r="A293">
        <v>463</v>
      </c>
      <c r="B293">
        <v>0.10736411633655812</v>
      </c>
      <c r="C293">
        <v>0.32126834925382242</v>
      </c>
      <c r="D293" s="4">
        <f>-LN(B293)/F$3</f>
        <v>0.92980386044078345</v>
      </c>
      <c r="E293" s="4">
        <f>1/F$4</f>
        <v>0.20833333333333334</v>
      </c>
      <c r="F293" s="8">
        <v>3</v>
      </c>
      <c r="G293" s="4">
        <v>85.195385609577414</v>
      </c>
      <c r="H293" s="4">
        <f>IF(G293&gt;MAX(I$8:I292),G293,MAX(I$8:I292))</f>
        <v>85.318181784103572</v>
      </c>
      <c r="I293" s="4">
        <f>+H293+E293</f>
        <v>85.526515117436901</v>
      </c>
      <c r="J293" s="4">
        <f>(H293-G293)*O293</f>
        <v>0.1227961745261581</v>
      </c>
      <c r="K293" s="4">
        <f>(I293-H293)*O293</f>
        <v>0.2083333333333286</v>
      </c>
      <c r="L293">
        <f>_xlfn.RANK.EQ(I293,I$8:I$507,1)</f>
        <v>286</v>
      </c>
      <c r="M293">
        <f>IF(L293=A293,0,1)</f>
        <v>1</v>
      </c>
      <c r="N293">
        <f>IF(G293&lt;B$2,1,0)</f>
        <v>1</v>
      </c>
      <c r="O293">
        <f>IF(I293&lt;B$2,1,0)</f>
        <v>1</v>
      </c>
      <c r="P293">
        <v>286</v>
      </c>
      <c r="Q293" s="8">
        <f>COUNTIF(I$8:I292,"&lt;"&amp;G293)</f>
        <v>284</v>
      </c>
      <c r="R293" s="8">
        <f>COUNTIFS(H$8:H292,"&gt;"&amp;G293,F$8:F292,"&lt;&gt;1")</f>
        <v>0</v>
      </c>
      <c r="S293">
        <v>286</v>
      </c>
    </row>
    <row r="294" spans="1:19" x14ac:dyDescent="0.3">
      <c r="A294">
        <v>111</v>
      </c>
      <c r="B294">
        <v>0.63093966490676601</v>
      </c>
      <c r="C294">
        <v>0.12939848017822811</v>
      </c>
      <c r="D294" s="4">
        <f>-LN(B294)/D$3</f>
        <v>0.63964588781521348</v>
      </c>
      <c r="E294" s="4">
        <f>1/F$4</f>
        <v>0.20833333333333334</v>
      </c>
      <c r="F294" s="8">
        <v>2</v>
      </c>
      <c r="G294" s="4">
        <v>85.605514070035326</v>
      </c>
      <c r="H294" s="4">
        <f>IF(G294&gt;MAX(I$8:I293),G294,MAX(I$8:I293))</f>
        <v>85.605514070035326</v>
      </c>
      <c r="I294" s="4">
        <f>+H294+E294</f>
        <v>85.813847403368655</v>
      </c>
      <c r="J294" s="4">
        <f>(H294-G294)*O294</f>
        <v>0</v>
      </c>
      <c r="K294" s="4">
        <f>(I294-H294)*O294</f>
        <v>0.2083333333333286</v>
      </c>
      <c r="L294">
        <f>_xlfn.RANK.EQ(I294,I$8:I$507,1)</f>
        <v>287</v>
      </c>
      <c r="M294">
        <f>IF(L294=A294,0,1)</f>
        <v>1</v>
      </c>
      <c r="N294">
        <f>IF(G294&lt;B$2,1,0)</f>
        <v>1</v>
      </c>
      <c r="O294">
        <f>IF(I294&lt;B$2,1,0)</f>
        <v>1</v>
      </c>
      <c r="P294">
        <v>287</v>
      </c>
      <c r="Q294" s="8">
        <f>COUNTIF(I$8:I293,"&lt;"&amp;G294)</f>
        <v>286</v>
      </c>
      <c r="R294" s="8">
        <f>COUNTIFS(H$8:H293,"&gt;"&amp;G294,F$8:F293,"&lt;&gt;1")</f>
        <v>0</v>
      </c>
      <c r="S294">
        <v>287</v>
      </c>
    </row>
    <row r="295" spans="1:19" x14ac:dyDescent="0.3">
      <c r="A295">
        <v>464</v>
      </c>
      <c r="B295">
        <v>0.31339457380901514</v>
      </c>
      <c r="C295">
        <v>0.40818506424146245</v>
      </c>
      <c r="D295" s="4">
        <f>-LN(B295)/F$3</f>
        <v>0.48345510964878707</v>
      </c>
      <c r="E295" s="4">
        <f>1/F$4</f>
        <v>0.20833333333333334</v>
      </c>
      <c r="F295" s="8">
        <v>3</v>
      </c>
      <c r="G295" s="4">
        <v>85.678840719226201</v>
      </c>
      <c r="H295" s="4">
        <f>IF(G295&gt;MAX(I$8:I294),G295,MAX(I$8:I294))</f>
        <v>85.813847403368655</v>
      </c>
      <c r="I295" s="4">
        <f>+H295+E295</f>
        <v>86.022180736701984</v>
      </c>
      <c r="J295" s="4">
        <f>(H295-G295)*O295</f>
        <v>0.13500668414245354</v>
      </c>
      <c r="K295" s="4">
        <f>(I295-H295)*O295</f>
        <v>0.2083333333333286</v>
      </c>
      <c r="L295">
        <f>_xlfn.RANK.EQ(I295,I$8:I$507,1)</f>
        <v>288</v>
      </c>
      <c r="M295">
        <f>IF(L295=A295,0,1)</f>
        <v>1</v>
      </c>
      <c r="N295">
        <f>IF(G295&lt;B$2,1,0)</f>
        <v>1</v>
      </c>
      <c r="O295">
        <f>IF(I295&lt;B$2,1,0)</f>
        <v>1</v>
      </c>
      <c r="P295">
        <v>288</v>
      </c>
      <c r="Q295" s="8">
        <f>COUNTIF(I$8:I294,"&lt;"&amp;G295)</f>
        <v>286</v>
      </c>
      <c r="R295" s="8">
        <f>COUNTIFS(H$8:H294,"&gt;"&amp;G295,F$8:F294,"&lt;&gt;1")</f>
        <v>0</v>
      </c>
      <c r="S295">
        <v>288</v>
      </c>
    </row>
    <row r="296" spans="1:19" x14ac:dyDescent="0.3">
      <c r="A296">
        <v>465</v>
      </c>
      <c r="B296">
        <v>6.0029908139286478E-2</v>
      </c>
      <c r="C296">
        <v>0.36640522476882231</v>
      </c>
      <c r="D296" s="4">
        <f>-LN(B296)/F$3</f>
        <v>1.1720468216526354</v>
      </c>
      <c r="E296" s="4">
        <f>1/F$4</f>
        <v>0.20833333333333334</v>
      </c>
      <c r="F296" s="8">
        <v>3</v>
      </c>
      <c r="G296" s="4">
        <v>86.85088754087883</v>
      </c>
      <c r="H296" s="4">
        <f>IF(G296&gt;MAX(I$8:I295),G296,MAX(I$8:I295))</f>
        <v>86.85088754087883</v>
      </c>
      <c r="I296" s="4">
        <f>+H296+E296</f>
        <v>87.059220874212158</v>
      </c>
      <c r="J296" s="4">
        <f>(H296-G296)*O296</f>
        <v>0</v>
      </c>
      <c r="K296" s="4">
        <f>(I296-H296)*O296</f>
        <v>0.2083333333333286</v>
      </c>
      <c r="L296">
        <f>_xlfn.RANK.EQ(I296,I$8:I$507,1)</f>
        <v>289</v>
      </c>
      <c r="M296">
        <f>IF(L296=A296,0,1)</f>
        <v>1</v>
      </c>
      <c r="N296">
        <f>IF(G296&lt;B$2,1,0)</f>
        <v>1</v>
      </c>
      <c r="O296">
        <f>IF(I296&lt;B$2,1,0)</f>
        <v>1</v>
      </c>
      <c r="P296">
        <v>289</v>
      </c>
      <c r="Q296" s="8">
        <f>COUNTIF(I$8:I295,"&lt;"&amp;G296)</f>
        <v>288</v>
      </c>
      <c r="R296" s="8">
        <f>COUNTIFS(H$8:H295,"&gt;"&amp;G296,F$8:F295,"&lt;&gt;1")</f>
        <v>0</v>
      </c>
      <c r="S296">
        <v>289</v>
      </c>
    </row>
    <row r="297" spans="1:19" x14ac:dyDescent="0.3">
      <c r="A297">
        <v>466</v>
      </c>
      <c r="B297">
        <v>0.89928891872920924</v>
      </c>
      <c r="C297">
        <v>0.30722983489486372</v>
      </c>
      <c r="D297" s="4">
        <f>-LN(B297)/F$3</f>
        <v>4.4229549268561194E-2</v>
      </c>
      <c r="E297" s="4">
        <f>1/F$4</f>
        <v>0.20833333333333334</v>
      </c>
      <c r="F297" s="8">
        <v>3</v>
      </c>
      <c r="G297" s="4">
        <v>86.895117090147394</v>
      </c>
      <c r="H297" s="4">
        <f>IF(G297&gt;MAX(I$8:I296),G297,MAX(I$8:I296))</f>
        <v>87.059220874212158</v>
      </c>
      <c r="I297" s="4">
        <f>+H297+E297</f>
        <v>87.267554207545487</v>
      </c>
      <c r="J297" s="4">
        <f>(H297-G297)*O297</f>
        <v>0.16410378406476411</v>
      </c>
      <c r="K297" s="4">
        <f>(I297-H297)*O297</f>
        <v>0.2083333333333286</v>
      </c>
      <c r="L297">
        <f>_xlfn.RANK.EQ(I297,I$8:I$507,1)</f>
        <v>290</v>
      </c>
      <c r="M297">
        <f>IF(L297=A297,0,1)</f>
        <v>1</v>
      </c>
      <c r="N297">
        <f>IF(G297&lt;B$2,1,0)</f>
        <v>1</v>
      </c>
      <c r="O297">
        <f>IF(I297&lt;B$2,1,0)</f>
        <v>1</v>
      </c>
      <c r="P297">
        <v>290</v>
      </c>
      <c r="Q297" s="8">
        <f>COUNTIF(I$8:I296,"&lt;"&amp;G297)</f>
        <v>288</v>
      </c>
      <c r="R297" s="8">
        <f>COUNTIFS(H$8:H296,"&gt;"&amp;G297,F$8:F296,"&lt;&gt;1")</f>
        <v>0</v>
      </c>
      <c r="S297">
        <v>290</v>
      </c>
    </row>
    <row r="298" spans="1:19" x14ac:dyDescent="0.3">
      <c r="A298">
        <v>467</v>
      </c>
      <c r="B298">
        <v>0.12414929654835657</v>
      </c>
      <c r="C298">
        <v>0.12161626026184881</v>
      </c>
      <c r="D298" s="4">
        <f>-LN(B298)/F$3</f>
        <v>0.86927934716122224</v>
      </c>
      <c r="E298" s="4">
        <f>1/F$4</f>
        <v>0.20833333333333334</v>
      </c>
      <c r="F298" s="8">
        <v>3</v>
      </c>
      <c r="G298" s="4">
        <v>87.764396437308619</v>
      </c>
      <c r="H298" s="4">
        <f>IF(G298&gt;MAX(I$8:I297),G298,MAX(I$8:I297))</f>
        <v>87.764396437308619</v>
      </c>
      <c r="I298" s="4">
        <f>+H298+E298</f>
        <v>87.972729770641948</v>
      </c>
      <c r="J298" s="4">
        <f>(H298-G298)*O298</f>
        <v>0</v>
      </c>
      <c r="K298" s="4">
        <f>(I298-H298)*O298</f>
        <v>0.2083333333333286</v>
      </c>
      <c r="L298">
        <f>_xlfn.RANK.EQ(I298,I$8:I$507,1)</f>
        <v>291</v>
      </c>
      <c r="M298">
        <f>IF(L298=A298,0,1)</f>
        <v>1</v>
      </c>
      <c r="N298">
        <f>IF(G298&lt;B$2,1,0)</f>
        <v>1</v>
      </c>
      <c r="O298">
        <f>IF(I298&lt;B$2,1,0)</f>
        <v>1</v>
      </c>
      <c r="P298">
        <v>291</v>
      </c>
      <c r="Q298" s="8">
        <f>COUNTIF(I$8:I297,"&lt;"&amp;G298)</f>
        <v>290</v>
      </c>
      <c r="R298" s="8">
        <f>COUNTIFS(H$8:H297,"&gt;"&amp;G298,F$8:F297,"&lt;&gt;1")</f>
        <v>0</v>
      </c>
      <c r="S298">
        <v>291</v>
      </c>
    </row>
    <row r="299" spans="1:19" x14ac:dyDescent="0.3">
      <c r="A299">
        <v>112</v>
      </c>
      <c r="B299">
        <v>0.18478957487716299</v>
      </c>
      <c r="C299">
        <v>0.11481063264870144</v>
      </c>
      <c r="D299" s="4">
        <f>-LN(B299)/D$3</f>
        <v>2.3451910199558212</v>
      </c>
      <c r="E299" s="4">
        <f>1/F$4</f>
        <v>0.20833333333333334</v>
      </c>
      <c r="F299" s="8">
        <v>2</v>
      </c>
      <c r="G299" s="4">
        <v>87.950705089991146</v>
      </c>
      <c r="H299" s="4">
        <f>IF(G299&gt;MAX(I$8:I298),G299,MAX(I$8:I298))</f>
        <v>87.972729770641948</v>
      </c>
      <c r="I299" s="4">
        <f>+H299+E299</f>
        <v>88.181063103975276</v>
      </c>
      <c r="J299" s="4">
        <f>(H299-G299)*O299</f>
        <v>2.2024680650801542E-2</v>
      </c>
      <c r="K299" s="4">
        <f>(I299-H299)*O299</f>
        <v>0.2083333333333286</v>
      </c>
      <c r="L299">
        <f>_xlfn.RANK.EQ(I299,I$8:I$507,1)</f>
        <v>292</v>
      </c>
      <c r="M299">
        <f>IF(L299=A299,0,1)</f>
        <v>1</v>
      </c>
      <c r="N299">
        <f>IF(G299&lt;B$2,1,0)</f>
        <v>1</v>
      </c>
      <c r="O299">
        <f>IF(I299&lt;B$2,1,0)</f>
        <v>1</v>
      </c>
      <c r="P299">
        <v>293</v>
      </c>
      <c r="Q299" s="8">
        <f>COUNTIF(I$8:I298,"&lt;"&amp;G299)</f>
        <v>290</v>
      </c>
      <c r="R299" s="8">
        <f>COUNTIFS(H$8:H298,"&gt;"&amp;G299,F$8:F298,"&lt;&gt;1")</f>
        <v>0</v>
      </c>
      <c r="S299">
        <v>292</v>
      </c>
    </row>
    <row r="300" spans="1:19" x14ac:dyDescent="0.3">
      <c r="A300">
        <v>468</v>
      </c>
      <c r="B300">
        <v>0.78167058320871607</v>
      </c>
      <c r="C300">
        <v>1.718192083498642E-2</v>
      </c>
      <c r="D300" s="4">
        <f>-LN(B300)/F$3</f>
        <v>0.10263411511702658</v>
      </c>
      <c r="E300" s="4">
        <f>1/F$4</f>
        <v>0.20833333333333334</v>
      </c>
      <c r="F300" s="8">
        <v>3</v>
      </c>
      <c r="G300" s="4">
        <v>87.867030552425646</v>
      </c>
      <c r="H300" s="4">
        <f>IF(G300&gt;MAX(I$8:I299),G300,MAX(I$8:I299))</f>
        <v>88.181063103975276</v>
      </c>
      <c r="I300" s="4">
        <f>+H300+E300</f>
        <v>88.389396437308605</v>
      </c>
      <c r="J300" s="4">
        <f>(H300-G300)*O300</f>
        <v>0.31403255154963006</v>
      </c>
      <c r="K300" s="4">
        <f>(I300-H300)*O300</f>
        <v>0.2083333333333286</v>
      </c>
      <c r="L300">
        <f>_xlfn.RANK.EQ(I300,I$8:I$507,1)</f>
        <v>293</v>
      </c>
      <c r="M300">
        <f>IF(L300=A300,0,1)</f>
        <v>1</v>
      </c>
      <c r="N300">
        <f>IF(G300&lt;B$2,1,0)</f>
        <v>1</v>
      </c>
      <c r="O300">
        <f>IF(I300&lt;B$2,1,0)</f>
        <v>1</v>
      </c>
      <c r="P300">
        <v>292</v>
      </c>
      <c r="Q300" s="8">
        <f>COUNTIF(I$8:I299,"&lt;"&amp;G300)</f>
        <v>290</v>
      </c>
      <c r="R300" s="8">
        <f>COUNTIFS(H$8:H299,"&gt;"&amp;G300,F$8:F299,"&lt;&gt;1")</f>
        <v>1</v>
      </c>
      <c r="S300">
        <v>292</v>
      </c>
    </row>
    <row r="301" spans="1:19" x14ac:dyDescent="0.3">
      <c r="A301">
        <v>469</v>
      </c>
      <c r="B301">
        <v>0.63240455336161383</v>
      </c>
      <c r="C301">
        <v>6.5889461958677939E-2</v>
      </c>
      <c r="D301" s="4">
        <f>-LN(B301)/F$3</f>
        <v>0.19092748897653616</v>
      </c>
      <c r="E301" s="4">
        <f>1/F$4</f>
        <v>0.20833333333333334</v>
      </c>
      <c r="F301" s="8">
        <v>3</v>
      </c>
      <c r="G301" s="4">
        <v>88.057958041402188</v>
      </c>
      <c r="H301" s="4">
        <f>IF(G301&gt;MAX(I$8:I300),G301,MAX(I$8:I300))</f>
        <v>88.389396437308605</v>
      </c>
      <c r="I301" s="4">
        <f>+H301+E301</f>
        <v>88.597729770641934</v>
      </c>
      <c r="J301" s="4">
        <f>(H301-G301)*O301</f>
        <v>0.33143839590641733</v>
      </c>
      <c r="K301" s="4">
        <f>(I301-H301)*O301</f>
        <v>0.2083333333333286</v>
      </c>
      <c r="L301">
        <f>_xlfn.RANK.EQ(I301,I$8:I$507,1)</f>
        <v>294</v>
      </c>
      <c r="M301">
        <f>IF(L301=A301,0,1)</f>
        <v>1</v>
      </c>
      <c r="N301">
        <f>IF(G301&lt;B$2,1,0)</f>
        <v>1</v>
      </c>
      <c r="O301">
        <f>IF(I301&lt;B$2,1,0)</f>
        <v>1</v>
      </c>
      <c r="P301">
        <v>294</v>
      </c>
      <c r="Q301" s="8">
        <f>COUNTIF(I$8:I300,"&lt;"&amp;G301)</f>
        <v>291</v>
      </c>
      <c r="R301" s="8">
        <f>COUNTIFS(H$8:H300,"&gt;"&amp;G301,F$8:F300,"&lt;&gt;1")</f>
        <v>1</v>
      </c>
      <c r="S301">
        <v>294</v>
      </c>
    </row>
    <row r="302" spans="1:19" x14ac:dyDescent="0.3">
      <c r="A302">
        <v>470</v>
      </c>
      <c r="B302">
        <v>0.65105136265144814</v>
      </c>
      <c r="C302">
        <v>0.9591967528305918</v>
      </c>
      <c r="D302" s="4">
        <f>-LN(B302)/F$3</f>
        <v>0.17881947575156509</v>
      </c>
      <c r="E302" s="4">
        <f>1/F$4</f>
        <v>0.20833333333333334</v>
      </c>
      <c r="F302" s="8">
        <v>3</v>
      </c>
      <c r="G302" s="4">
        <v>88.236777517153755</v>
      </c>
      <c r="H302" s="4">
        <f>IF(G302&gt;MAX(I$8:I301),G302,MAX(I$8:I301))</f>
        <v>88.597729770641934</v>
      </c>
      <c r="I302" s="4">
        <f>+H302+E302</f>
        <v>88.806063103975262</v>
      </c>
      <c r="J302" s="4">
        <f>(H302-G302)*O302</f>
        <v>0.36095225348817905</v>
      </c>
      <c r="K302" s="4">
        <f>(I302-H302)*O302</f>
        <v>0.2083333333333286</v>
      </c>
      <c r="L302">
        <f>_xlfn.RANK.EQ(I302,I$8:I$507,1)</f>
        <v>295</v>
      </c>
      <c r="M302">
        <f>IF(L302=A302,0,1)</f>
        <v>1</v>
      </c>
      <c r="N302">
        <f>IF(G302&lt;B$2,1,0)</f>
        <v>1</v>
      </c>
      <c r="O302">
        <f>IF(I302&lt;B$2,1,0)</f>
        <v>1</v>
      </c>
      <c r="P302">
        <v>295</v>
      </c>
      <c r="Q302" s="8">
        <f>COUNTIF(I$8:I301,"&lt;"&amp;G302)</f>
        <v>292</v>
      </c>
      <c r="R302" s="8">
        <f>COUNTIFS(H$8:H301,"&gt;"&amp;G302,F$8:F301,"&lt;&gt;1")</f>
        <v>1</v>
      </c>
      <c r="S302">
        <v>295</v>
      </c>
    </row>
    <row r="303" spans="1:19" x14ac:dyDescent="0.3">
      <c r="A303">
        <v>471</v>
      </c>
      <c r="B303">
        <v>0.26102481154820401</v>
      </c>
      <c r="C303">
        <v>0.92422254097109902</v>
      </c>
      <c r="D303" s="4">
        <f>-LN(B303)/F$3</f>
        <v>0.55964158865608427</v>
      </c>
      <c r="E303" s="4">
        <f>1/F$4</f>
        <v>0.20833333333333334</v>
      </c>
      <c r="F303" s="8">
        <v>3</v>
      </c>
      <c r="G303" s="4">
        <v>88.796419105809832</v>
      </c>
      <c r="H303" s="4">
        <f>IF(G303&gt;MAX(I$8:I302),G303,MAX(I$8:I302))</f>
        <v>88.806063103975262</v>
      </c>
      <c r="I303" s="4">
        <f>+H303+E303</f>
        <v>89.014396437308591</v>
      </c>
      <c r="J303" s="4">
        <f>(H303-G303)*O303</f>
        <v>9.6439981654299345E-3</v>
      </c>
      <c r="K303" s="4">
        <f>(I303-H303)*O303</f>
        <v>0.2083333333333286</v>
      </c>
      <c r="L303">
        <f>_xlfn.RANK.EQ(I303,I$8:I$507,1)</f>
        <v>296</v>
      </c>
      <c r="M303">
        <f>IF(L303=A303,0,1)</f>
        <v>1</v>
      </c>
      <c r="N303">
        <f>IF(G303&lt;B$2,1,0)</f>
        <v>1</v>
      </c>
      <c r="O303">
        <f>IF(I303&lt;B$2,1,0)</f>
        <v>1</v>
      </c>
      <c r="P303">
        <v>296</v>
      </c>
      <c r="Q303" s="8">
        <f>COUNTIF(I$8:I302,"&lt;"&amp;G303)</f>
        <v>294</v>
      </c>
      <c r="R303" s="8">
        <f>COUNTIFS(H$8:H302,"&gt;"&amp;G303,F$8:F302,"&lt;&gt;1")</f>
        <v>0</v>
      </c>
      <c r="S303">
        <v>296</v>
      </c>
    </row>
    <row r="304" spans="1:19" x14ac:dyDescent="0.3">
      <c r="A304">
        <v>20</v>
      </c>
      <c r="B304">
        <v>2.2858363597521896E-2</v>
      </c>
      <c r="C304">
        <v>5.2186651203955201E-2</v>
      </c>
      <c r="D304" s="4">
        <f>-LN(B304)/B$3</f>
        <v>15.743492528492352</v>
      </c>
      <c r="E304" s="4">
        <f>1/F$4</f>
        <v>0.20833333333333334</v>
      </c>
      <c r="F304" s="8">
        <v>1</v>
      </c>
      <c r="G304" s="4">
        <v>88.980688080085827</v>
      </c>
      <c r="H304" s="4">
        <f>IF(G304&gt;MAX(I$8:I303),G304,MAX(I$8:I303))</f>
        <v>89.014396437308591</v>
      </c>
      <c r="I304" s="4">
        <f>+H304+E304</f>
        <v>89.222729770641919</v>
      </c>
      <c r="J304" s="4">
        <f>(H304-G304)*O304</f>
        <v>3.3708357222764107E-2</v>
      </c>
      <c r="K304" s="4">
        <f>(I304-H304)*O304</f>
        <v>0.2083333333333286</v>
      </c>
      <c r="L304">
        <f>_xlfn.RANK.EQ(I304,I$8:I$507,1)</f>
        <v>297</v>
      </c>
      <c r="M304">
        <f>IF(L304=A304,0,1)</f>
        <v>1</v>
      </c>
      <c r="N304">
        <f>IF(G304&lt;B$2,1,0)</f>
        <v>1</v>
      </c>
      <c r="O304">
        <f>IF(I304&lt;B$2,1,0)</f>
        <v>1</v>
      </c>
      <c r="P304">
        <v>297</v>
      </c>
      <c r="Q304" s="8">
        <f>COUNTIF(I$8:I303,"&lt;"&amp;G304)</f>
        <v>295</v>
      </c>
      <c r="R304" s="8">
        <f>COUNTIFS(H$8:H303,"&gt;"&amp;G304,F$8:F303,"&lt;&gt;1")</f>
        <v>0</v>
      </c>
      <c r="S304">
        <v>297</v>
      </c>
    </row>
    <row r="305" spans="1:19" x14ac:dyDescent="0.3">
      <c r="A305">
        <v>472</v>
      </c>
      <c r="B305">
        <v>0.79808954130680254</v>
      </c>
      <c r="C305">
        <v>0.30509353923154392</v>
      </c>
      <c r="D305" s="4">
        <f>-LN(B305)/F$3</f>
        <v>9.3972700281540922E-2</v>
      </c>
      <c r="E305" s="4">
        <f>1/F$4</f>
        <v>0.20833333333333334</v>
      </c>
      <c r="F305" s="8">
        <v>3</v>
      </c>
      <c r="G305" s="4">
        <v>88.890391806091372</v>
      </c>
      <c r="H305" s="4">
        <f>IF(G305&gt;MAX(I$8:I304),G305,MAX(I$8:I304))</f>
        <v>89.222729770641919</v>
      </c>
      <c r="I305" s="4">
        <f>+H305+E305</f>
        <v>89.431063103975248</v>
      </c>
      <c r="J305" s="4">
        <f>(H305-G305)*O305</f>
        <v>0.33233796455054687</v>
      </c>
      <c r="K305" s="4">
        <f>(I305-H305)*O305</f>
        <v>0.2083333333333286</v>
      </c>
      <c r="L305">
        <f>_xlfn.RANK.EQ(I305,I$8:I$507,1)</f>
        <v>298</v>
      </c>
      <c r="M305">
        <f>IF(L305=A305,0,1)</f>
        <v>1</v>
      </c>
      <c r="N305">
        <f>IF(G305&lt;B$2,1,0)</f>
        <v>1</v>
      </c>
      <c r="O305">
        <f>IF(I305&lt;B$2,1,0)</f>
        <v>1</v>
      </c>
      <c r="P305">
        <v>298</v>
      </c>
      <c r="Q305" s="8">
        <f>COUNTIF(I$8:I304,"&lt;"&amp;G305)</f>
        <v>295</v>
      </c>
      <c r="R305" s="8">
        <f>COUNTIFS(H$8:H304,"&gt;"&amp;G305,F$8:F304,"&lt;&gt;1")</f>
        <v>0</v>
      </c>
      <c r="S305">
        <v>298</v>
      </c>
    </row>
    <row r="306" spans="1:19" x14ac:dyDescent="0.3">
      <c r="A306">
        <v>473</v>
      </c>
      <c r="B306">
        <v>0.49147007660145881</v>
      </c>
      <c r="C306">
        <v>0.2032532731101413</v>
      </c>
      <c r="D306" s="4">
        <f>-LN(B306)/F$3</f>
        <v>0.29598092626489853</v>
      </c>
      <c r="E306" s="4">
        <f>1/F$4</f>
        <v>0.20833333333333334</v>
      </c>
      <c r="F306" s="8">
        <v>3</v>
      </c>
      <c r="G306" s="4">
        <v>89.186372732356276</v>
      </c>
      <c r="H306" s="4">
        <f>IF(G306&gt;MAX(I$8:I305),G306,MAX(I$8:I305))</f>
        <v>89.431063103975248</v>
      </c>
      <c r="I306" s="4">
        <f>+H306+E306</f>
        <v>89.639396437308577</v>
      </c>
      <c r="J306" s="4">
        <f>(H306-G306)*O306</f>
        <v>0.24469037161897234</v>
      </c>
      <c r="K306" s="4">
        <f>(I306-H306)*O306</f>
        <v>0.2083333333333286</v>
      </c>
      <c r="L306">
        <f>_xlfn.RANK.EQ(I306,I$8:I$507,1)</f>
        <v>299</v>
      </c>
      <c r="M306">
        <f>IF(L306=A306,0,1)</f>
        <v>1</v>
      </c>
      <c r="N306">
        <f>IF(G306&lt;B$2,1,0)</f>
        <v>1</v>
      </c>
      <c r="O306">
        <f>IF(I306&lt;B$2,1,0)</f>
        <v>1</v>
      </c>
      <c r="P306">
        <v>299</v>
      </c>
      <c r="Q306" s="8">
        <f>COUNTIF(I$8:I305,"&lt;"&amp;G306)</f>
        <v>296</v>
      </c>
      <c r="R306" s="8">
        <f>COUNTIFS(H$8:H305,"&gt;"&amp;G306,F$8:F305,"&lt;&gt;1")</f>
        <v>1</v>
      </c>
      <c r="S306">
        <v>299</v>
      </c>
    </row>
    <row r="307" spans="1:19" x14ac:dyDescent="0.3">
      <c r="A307">
        <v>474</v>
      </c>
      <c r="B307">
        <v>0.78038880581072423</v>
      </c>
      <c r="C307">
        <v>0.28031250953703424</v>
      </c>
      <c r="D307" s="4">
        <f>-LN(B307)/F$3</f>
        <v>0.10331792271032836</v>
      </c>
      <c r="E307" s="4">
        <f>1/F$4</f>
        <v>0.20833333333333334</v>
      </c>
      <c r="F307" s="8">
        <v>3</v>
      </c>
      <c r="G307" s="4">
        <v>89.289690655066607</v>
      </c>
      <c r="H307" s="4">
        <f>IF(G307&gt;MAX(I$8:I306),G307,MAX(I$8:I306))</f>
        <v>89.639396437308577</v>
      </c>
      <c r="I307" s="4">
        <f>+H307+E307</f>
        <v>89.847729770641905</v>
      </c>
      <c r="J307" s="4">
        <f>(H307-G307)*O307</f>
        <v>0.34970578224196913</v>
      </c>
      <c r="K307" s="4">
        <f>(I307-H307)*O307</f>
        <v>0.2083333333333286</v>
      </c>
      <c r="L307">
        <f>_xlfn.RANK.EQ(I307,I$8:I$507,1)</f>
        <v>300</v>
      </c>
      <c r="M307">
        <f>IF(L307=A307,0,1)</f>
        <v>1</v>
      </c>
      <c r="N307">
        <f>IF(G307&lt;B$2,1,0)</f>
        <v>1</v>
      </c>
      <c r="O307">
        <f>IF(I307&lt;B$2,1,0)</f>
        <v>1</v>
      </c>
      <c r="P307">
        <v>300</v>
      </c>
      <c r="Q307" s="8">
        <f>COUNTIF(I$8:I306,"&lt;"&amp;G307)</f>
        <v>297</v>
      </c>
      <c r="R307" s="8">
        <f>COUNTIFS(H$8:H306,"&gt;"&amp;G307,F$8:F306,"&lt;&gt;1")</f>
        <v>1</v>
      </c>
      <c r="S307">
        <v>300</v>
      </c>
    </row>
    <row r="308" spans="1:19" x14ac:dyDescent="0.3">
      <c r="A308">
        <v>475</v>
      </c>
      <c r="B308">
        <v>0.45829645680104986</v>
      </c>
      <c r="C308">
        <v>0.55232398449659714</v>
      </c>
      <c r="D308" s="4">
        <f>-LN(B308)/F$3</f>
        <v>0.32509959111462633</v>
      </c>
      <c r="E308" s="4">
        <f>1/F$4</f>
        <v>0.20833333333333334</v>
      </c>
      <c r="F308" s="8">
        <v>3</v>
      </c>
      <c r="G308" s="4">
        <v>89.614790246181229</v>
      </c>
      <c r="H308" s="4">
        <f>IF(G308&gt;MAX(I$8:I307),G308,MAX(I$8:I307))</f>
        <v>89.847729770641905</v>
      </c>
      <c r="I308" s="4">
        <f>+H308+E308</f>
        <v>90.056063103975234</v>
      </c>
      <c r="J308" s="4">
        <f>(H308-G308)*O308</f>
        <v>0.23293952446067578</v>
      </c>
      <c r="K308" s="4">
        <f>(I308-H308)*O308</f>
        <v>0.2083333333333286</v>
      </c>
      <c r="L308">
        <f>_xlfn.RANK.EQ(I308,I$8:I$507,1)</f>
        <v>301</v>
      </c>
      <c r="M308">
        <f>IF(L308=A308,0,1)</f>
        <v>1</v>
      </c>
      <c r="N308">
        <f>IF(G308&lt;B$2,1,0)</f>
        <v>1</v>
      </c>
      <c r="O308">
        <f>IF(I308&lt;B$2,1,0)</f>
        <v>1</v>
      </c>
      <c r="P308">
        <v>301</v>
      </c>
      <c r="Q308" s="8">
        <f>COUNTIF(I$8:I307,"&lt;"&amp;G308)</f>
        <v>298</v>
      </c>
      <c r="R308" s="8">
        <f>COUNTIFS(H$8:H307,"&gt;"&amp;G308,F$8:F307,"&lt;&gt;1")</f>
        <v>1</v>
      </c>
      <c r="S308">
        <v>301</v>
      </c>
    </row>
    <row r="309" spans="1:19" x14ac:dyDescent="0.3">
      <c r="A309">
        <v>476</v>
      </c>
      <c r="B309">
        <v>0.33518478957487718</v>
      </c>
      <c r="C309">
        <v>0.27307962279122289</v>
      </c>
      <c r="D309" s="4">
        <f>-LN(B309)/F$3</f>
        <v>0.45544720356959917</v>
      </c>
      <c r="E309" s="4">
        <f>1/F$4</f>
        <v>0.20833333333333334</v>
      </c>
      <c r="F309" s="8">
        <v>3</v>
      </c>
      <c r="G309" s="4">
        <v>90.070237449750834</v>
      </c>
      <c r="H309" s="4">
        <f>IF(G309&gt;MAX(I$8:I308),G309,MAX(I$8:I308))</f>
        <v>90.070237449750834</v>
      </c>
      <c r="I309" s="4">
        <f>+H309+E309</f>
        <v>90.278570783084163</v>
      </c>
      <c r="J309" s="4">
        <f>(H309-G309)*O309</f>
        <v>0</v>
      </c>
      <c r="K309" s="4">
        <f>(I309-H309)*O309</f>
        <v>0.2083333333333286</v>
      </c>
      <c r="L309">
        <f>_xlfn.RANK.EQ(I309,I$8:I$507,1)</f>
        <v>302</v>
      </c>
      <c r="M309">
        <f>IF(L309=A309,0,1)</f>
        <v>1</v>
      </c>
      <c r="N309">
        <f>IF(G309&lt;B$2,1,0)</f>
        <v>1</v>
      </c>
      <c r="O309">
        <f>IF(I309&lt;B$2,1,0)</f>
        <v>1</v>
      </c>
      <c r="P309">
        <v>302</v>
      </c>
      <c r="Q309" s="8">
        <f>COUNTIF(I$8:I308,"&lt;"&amp;G309)</f>
        <v>301</v>
      </c>
      <c r="R309" s="8">
        <f>COUNTIFS(H$8:H308,"&gt;"&amp;G309,F$8:F308,"&lt;&gt;1")</f>
        <v>0</v>
      </c>
      <c r="S309">
        <v>302</v>
      </c>
    </row>
    <row r="310" spans="1:19" x14ac:dyDescent="0.3">
      <c r="A310">
        <v>477</v>
      </c>
      <c r="B310">
        <v>0.83935056611835079</v>
      </c>
      <c r="C310">
        <v>0.86123233741264071</v>
      </c>
      <c r="D310" s="4">
        <f>-LN(B310)/F$3</f>
        <v>7.2969509059004498E-2</v>
      </c>
      <c r="E310" s="4">
        <f>1/F$4</f>
        <v>0.20833333333333334</v>
      </c>
      <c r="F310" s="8">
        <v>3</v>
      </c>
      <c r="G310" s="4">
        <v>90.143206958809841</v>
      </c>
      <c r="H310" s="4">
        <f>IF(G310&gt;MAX(I$8:I309),G310,MAX(I$8:I309))</f>
        <v>90.278570783084163</v>
      </c>
      <c r="I310" s="4">
        <f>+H310+E310</f>
        <v>90.486904116417492</v>
      </c>
      <c r="J310" s="4">
        <f>(H310-G310)*O310</f>
        <v>0.13536382427432159</v>
      </c>
      <c r="K310" s="4">
        <f>(I310-H310)*O310</f>
        <v>0.2083333333333286</v>
      </c>
      <c r="L310">
        <f>_xlfn.RANK.EQ(I310,I$8:I$507,1)</f>
        <v>303</v>
      </c>
      <c r="M310">
        <f>IF(L310=A310,0,1)</f>
        <v>1</v>
      </c>
      <c r="N310">
        <f>IF(G310&lt;B$2,1,0)</f>
        <v>1</v>
      </c>
      <c r="O310">
        <f>IF(I310&lt;B$2,1,0)</f>
        <v>1</v>
      </c>
      <c r="P310">
        <v>303</v>
      </c>
      <c r="Q310" s="8">
        <f>COUNTIF(I$8:I309,"&lt;"&amp;G310)</f>
        <v>301</v>
      </c>
      <c r="R310" s="8">
        <f>COUNTIFS(H$8:H309,"&gt;"&amp;G310,F$8:F309,"&lt;&gt;1")</f>
        <v>0</v>
      </c>
      <c r="S310">
        <v>303</v>
      </c>
    </row>
    <row r="311" spans="1:19" x14ac:dyDescent="0.3">
      <c r="A311">
        <v>478</v>
      </c>
      <c r="B311">
        <v>0.8222602008117923</v>
      </c>
      <c r="C311">
        <v>0.26294747764519183</v>
      </c>
      <c r="D311" s="4">
        <f>-LN(B311)/F$3</f>
        <v>8.1540995006801884E-2</v>
      </c>
      <c r="E311" s="4">
        <f>1/F$4</f>
        <v>0.20833333333333334</v>
      </c>
      <c r="F311" s="8">
        <v>3</v>
      </c>
      <c r="G311" s="4">
        <v>90.224747953816646</v>
      </c>
      <c r="H311" s="4">
        <f>IF(G311&gt;MAX(I$8:I310),G311,MAX(I$8:I310))</f>
        <v>90.486904116417492</v>
      </c>
      <c r="I311" s="4">
        <f>+H311+E311</f>
        <v>90.69523744975082</v>
      </c>
      <c r="J311" s="4">
        <f>(H311-G311)*O311</f>
        <v>0.26215616260084573</v>
      </c>
      <c r="K311" s="4">
        <f>(I311-H311)*O311</f>
        <v>0.2083333333333286</v>
      </c>
      <c r="L311">
        <f>_xlfn.RANK.EQ(I311,I$8:I$507,1)</f>
        <v>304</v>
      </c>
      <c r="M311">
        <f>IF(L311=A311,0,1)</f>
        <v>1</v>
      </c>
      <c r="N311">
        <f>IF(G311&lt;B$2,1,0)</f>
        <v>1</v>
      </c>
      <c r="O311">
        <f>IF(I311&lt;B$2,1,0)</f>
        <v>1</v>
      </c>
      <c r="P311">
        <v>304</v>
      </c>
      <c r="Q311" s="8">
        <f>COUNTIF(I$8:I310,"&lt;"&amp;G311)</f>
        <v>301</v>
      </c>
      <c r="R311" s="8">
        <f>COUNTIFS(H$8:H310,"&gt;"&amp;G311,F$8:F310,"&lt;&gt;1")</f>
        <v>1</v>
      </c>
      <c r="S311">
        <v>304</v>
      </c>
    </row>
    <row r="312" spans="1:19" x14ac:dyDescent="0.3">
      <c r="A312">
        <v>479</v>
      </c>
      <c r="B312">
        <v>0.18781090731528671</v>
      </c>
      <c r="C312">
        <v>0.80693990905484181</v>
      </c>
      <c r="D312" s="4">
        <f>-LN(B312)/F$3</f>
        <v>0.69679984769724868</v>
      </c>
      <c r="E312" s="4">
        <f>1/F$4</f>
        <v>0.20833333333333334</v>
      </c>
      <c r="F312" s="8">
        <v>3</v>
      </c>
      <c r="G312" s="4">
        <v>90.921547801513896</v>
      </c>
      <c r="H312" s="4">
        <f>IF(G312&gt;MAX(I$8:I311),G312,MAX(I$8:I311))</f>
        <v>90.921547801513896</v>
      </c>
      <c r="I312" s="4">
        <f>+H312+E312</f>
        <v>91.129881134847224</v>
      </c>
      <c r="J312" s="4">
        <f>(H312-G312)*O312</f>
        <v>0</v>
      </c>
      <c r="K312" s="4">
        <f>(I312-H312)*O312</f>
        <v>0.2083333333333286</v>
      </c>
      <c r="L312">
        <f>_xlfn.RANK.EQ(I312,I$8:I$507,1)</f>
        <v>305</v>
      </c>
      <c r="M312">
        <f>IF(L312=A312,0,1)</f>
        <v>1</v>
      </c>
      <c r="N312">
        <f>IF(G312&lt;B$2,1,0)</f>
        <v>1</v>
      </c>
      <c r="O312">
        <f>IF(I312&lt;B$2,1,0)</f>
        <v>1</v>
      </c>
      <c r="P312">
        <v>305</v>
      </c>
      <c r="Q312" s="8">
        <f>COUNTIF(I$8:I311,"&lt;"&amp;G312)</f>
        <v>304</v>
      </c>
      <c r="R312" s="8">
        <f>COUNTIFS(H$8:H311,"&gt;"&amp;G312,F$8:F311,"&lt;&gt;1")</f>
        <v>0</v>
      </c>
      <c r="S312">
        <v>305</v>
      </c>
    </row>
    <row r="313" spans="1:19" x14ac:dyDescent="0.3">
      <c r="A313">
        <v>480</v>
      </c>
      <c r="B313">
        <v>0.24726096377452925</v>
      </c>
      <c r="C313">
        <v>0.68489638966032895</v>
      </c>
      <c r="D313" s="4">
        <f>-LN(B313)/F$3</f>
        <v>0.58221290274697846</v>
      </c>
      <c r="E313" s="4">
        <f>1/F$4</f>
        <v>0.20833333333333334</v>
      </c>
      <c r="F313" s="8">
        <v>3</v>
      </c>
      <c r="G313" s="4">
        <v>91.50376070426087</v>
      </c>
      <c r="H313" s="4">
        <f>IF(G313&gt;MAX(I$8:I312),G313,MAX(I$8:I312))</f>
        <v>91.50376070426087</v>
      </c>
      <c r="I313" s="4">
        <f>+H313+E313</f>
        <v>91.712094037594198</v>
      </c>
      <c r="J313" s="4">
        <f>(H313-G313)*O313</f>
        <v>0</v>
      </c>
      <c r="K313" s="4">
        <f>(I313-H313)*O313</f>
        <v>0.2083333333333286</v>
      </c>
      <c r="L313">
        <f>_xlfn.RANK.EQ(I313,I$8:I$507,1)</f>
        <v>306</v>
      </c>
      <c r="M313">
        <f>IF(L313=A313,0,1)</f>
        <v>1</v>
      </c>
      <c r="N313">
        <f>IF(G313&lt;B$2,1,0)</f>
        <v>1</v>
      </c>
      <c r="O313">
        <f>IF(I313&lt;B$2,1,0)</f>
        <v>1</v>
      </c>
      <c r="P313">
        <v>306</v>
      </c>
      <c r="Q313" s="8">
        <f>COUNTIF(I$8:I312,"&lt;"&amp;G313)</f>
        <v>305</v>
      </c>
      <c r="R313" s="8">
        <f>COUNTIFS(H$8:H312,"&gt;"&amp;G313,F$8:F312,"&lt;&gt;1")</f>
        <v>0</v>
      </c>
      <c r="S313">
        <v>306</v>
      </c>
    </row>
    <row r="314" spans="1:19" x14ac:dyDescent="0.3">
      <c r="A314">
        <v>113</v>
      </c>
      <c r="B314">
        <v>7.2664571062349317E-2</v>
      </c>
      <c r="C314">
        <v>0.24408703878902555</v>
      </c>
      <c r="D314" s="4">
        <f>-LN(B314)/D$3</f>
        <v>3.6415296442618348</v>
      </c>
      <c r="E314" s="4">
        <f>1/F$4</f>
        <v>0.20833333333333334</v>
      </c>
      <c r="F314" s="8">
        <v>2</v>
      </c>
      <c r="G314" s="4">
        <v>91.592234734252983</v>
      </c>
      <c r="H314" s="4">
        <f>IF(G314&gt;MAX(I$8:I313),G314,MAX(I$8:I313))</f>
        <v>91.712094037594198</v>
      </c>
      <c r="I314" s="4">
        <f>+H314+E314</f>
        <v>91.920427370927527</v>
      </c>
      <c r="J314" s="4">
        <f>(H314-G314)*O314</f>
        <v>0.1198593033412152</v>
      </c>
      <c r="K314" s="4">
        <f>(I314-H314)*O314</f>
        <v>0.2083333333333286</v>
      </c>
      <c r="L314">
        <f>_xlfn.RANK.EQ(I314,I$8:I$507,1)</f>
        <v>307</v>
      </c>
      <c r="M314">
        <f>IF(L314=A314,0,1)</f>
        <v>1</v>
      </c>
      <c r="N314">
        <f>IF(G314&lt;B$2,1,0)</f>
        <v>1</v>
      </c>
      <c r="O314">
        <f>IF(I314&lt;B$2,1,0)</f>
        <v>1</v>
      </c>
      <c r="P314">
        <v>307</v>
      </c>
      <c r="Q314" s="8">
        <f>COUNTIF(I$8:I313,"&lt;"&amp;G314)</f>
        <v>305</v>
      </c>
      <c r="R314" s="8">
        <f>COUNTIFS(H$8:H313,"&gt;"&amp;G314,F$8:F313,"&lt;&gt;1")</f>
        <v>0</v>
      </c>
      <c r="S314">
        <v>307</v>
      </c>
    </row>
    <row r="315" spans="1:19" x14ac:dyDescent="0.3">
      <c r="A315">
        <v>481</v>
      </c>
      <c r="B315">
        <v>0.80297250282296218</v>
      </c>
      <c r="C315">
        <v>0.74925992614520709</v>
      </c>
      <c r="D315" s="4">
        <f>-LN(B315)/F$3</f>
        <v>9.1431170283960542E-2</v>
      </c>
      <c r="E315" s="4">
        <f>1/F$4</f>
        <v>0.20833333333333334</v>
      </c>
      <c r="F315" s="8">
        <v>3</v>
      </c>
      <c r="G315" s="4">
        <v>91.595191874544824</v>
      </c>
      <c r="H315" s="4">
        <f>IF(G315&gt;MAX(I$8:I314),G315,MAX(I$8:I314))</f>
        <v>91.920427370927527</v>
      </c>
      <c r="I315" s="4">
        <f>+H315+E315</f>
        <v>92.128760704260856</v>
      </c>
      <c r="J315" s="4">
        <f>(H315-G315)*O315</f>
        <v>0.3252354963827031</v>
      </c>
      <c r="K315" s="4">
        <f>(I315-H315)*O315</f>
        <v>0.2083333333333286</v>
      </c>
      <c r="L315">
        <f>_xlfn.RANK.EQ(I315,I$8:I$507,1)</f>
        <v>308</v>
      </c>
      <c r="M315">
        <f>IF(L315=A315,0,1)</f>
        <v>1</v>
      </c>
      <c r="N315">
        <f>IF(G315&lt;B$2,1,0)</f>
        <v>1</v>
      </c>
      <c r="O315">
        <f>IF(I315&lt;B$2,1,0)</f>
        <v>1</v>
      </c>
      <c r="P315">
        <v>308</v>
      </c>
      <c r="Q315" s="8">
        <f>COUNTIF(I$8:I314,"&lt;"&amp;G315)</f>
        <v>305</v>
      </c>
      <c r="R315" s="8">
        <f>COUNTIFS(H$8:H314,"&gt;"&amp;G315,F$8:F314,"&lt;&gt;1")</f>
        <v>1</v>
      </c>
      <c r="S315">
        <v>308</v>
      </c>
    </row>
    <row r="316" spans="1:19" x14ac:dyDescent="0.3">
      <c r="A316">
        <v>482</v>
      </c>
      <c r="B316">
        <v>0.82570879238257999</v>
      </c>
      <c r="C316">
        <v>0.27741325113681448</v>
      </c>
      <c r="D316" s="4">
        <f>-LN(B316)/F$3</f>
        <v>7.9797133007092666E-2</v>
      </c>
      <c r="E316" s="4">
        <f>1/F$4</f>
        <v>0.20833333333333334</v>
      </c>
      <c r="F316" s="8">
        <v>3</v>
      </c>
      <c r="G316" s="4">
        <v>91.674989007551915</v>
      </c>
      <c r="H316" s="4">
        <f>IF(G316&gt;MAX(I$8:I315),G316,MAX(I$8:I315))</f>
        <v>92.128760704260856</v>
      </c>
      <c r="I316" s="4">
        <f>+H316+E316</f>
        <v>92.337094037594184</v>
      </c>
      <c r="J316" s="4">
        <f>(H316-G316)*O316</f>
        <v>0.45377169670894091</v>
      </c>
      <c r="K316" s="4">
        <f>(I316-H316)*O316</f>
        <v>0.2083333333333286</v>
      </c>
      <c r="L316">
        <f>_xlfn.RANK.EQ(I316,I$8:I$507,1)</f>
        <v>309</v>
      </c>
      <c r="M316">
        <f>IF(L316=A316,0,1)</f>
        <v>1</v>
      </c>
      <c r="N316">
        <f>IF(G316&lt;B$2,1,0)</f>
        <v>1</v>
      </c>
      <c r="O316">
        <f>IF(I316&lt;B$2,1,0)</f>
        <v>1</v>
      </c>
      <c r="P316">
        <v>309</v>
      </c>
      <c r="Q316" s="8">
        <f>COUNTIF(I$8:I315,"&lt;"&amp;G316)</f>
        <v>305</v>
      </c>
      <c r="R316" s="8">
        <f>COUNTIFS(H$8:H315,"&gt;"&amp;G316,F$8:F315,"&lt;&gt;1")</f>
        <v>2</v>
      </c>
      <c r="S316">
        <v>309</v>
      </c>
    </row>
    <row r="317" spans="1:19" x14ac:dyDescent="0.3">
      <c r="A317">
        <v>483</v>
      </c>
      <c r="B317">
        <v>0.51185644093142491</v>
      </c>
      <c r="C317">
        <v>0.58146916104617452</v>
      </c>
      <c r="D317" s="4">
        <f>-LN(B317)/F$3</f>
        <v>0.27904628419363775</v>
      </c>
      <c r="E317" s="4">
        <f>1/F$4</f>
        <v>0.20833333333333334</v>
      </c>
      <c r="F317" s="8">
        <v>3</v>
      </c>
      <c r="G317" s="4">
        <v>91.954035291745555</v>
      </c>
      <c r="H317" s="4">
        <f>IF(G317&gt;MAX(I$8:I316),G317,MAX(I$8:I316))</f>
        <v>92.337094037594184</v>
      </c>
      <c r="I317" s="4">
        <f>+H317+E317</f>
        <v>92.545427370927513</v>
      </c>
      <c r="J317" s="4">
        <f>(H317-G317)*O317</f>
        <v>0.3830587458486292</v>
      </c>
      <c r="K317" s="4">
        <f>(I317-H317)*O317</f>
        <v>0.2083333333333286</v>
      </c>
      <c r="L317">
        <f>_xlfn.RANK.EQ(I317,I$8:I$507,1)</f>
        <v>310</v>
      </c>
      <c r="M317">
        <f>IF(L317=A317,0,1)</f>
        <v>1</v>
      </c>
      <c r="N317">
        <f>IF(G317&lt;B$2,1,0)</f>
        <v>1</v>
      </c>
      <c r="O317">
        <f>IF(I317&lt;B$2,1,0)</f>
        <v>1</v>
      </c>
      <c r="P317">
        <v>310</v>
      </c>
      <c r="Q317" s="8">
        <f>COUNTIF(I$8:I316,"&lt;"&amp;G317)</f>
        <v>307</v>
      </c>
      <c r="R317" s="8">
        <f>COUNTIFS(H$8:H316,"&gt;"&amp;G317,F$8:F316,"&lt;&gt;1")</f>
        <v>1</v>
      </c>
      <c r="S317">
        <v>310</v>
      </c>
    </row>
    <row r="318" spans="1:19" x14ac:dyDescent="0.3">
      <c r="A318">
        <v>484</v>
      </c>
      <c r="B318">
        <v>0.21927549058503984</v>
      </c>
      <c r="C318">
        <v>0.34705648976104009</v>
      </c>
      <c r="D318" s="4">
        <f>-LN(B318)/F$3</f>
        <v>0.63226099660094115</v>
      </c>
      <c r="E318" s="4">
        <f>1/F$4</f>
        <v>0.20833333333333334</v>
      </c>
      <c r="F318" s="8">
        <v>3</v>
      </c>
      <c r="G318" s="4">
        <v>92.586296288346503</v>
      </c>
      <c r="H318" s="4">
        <f>IF(G318&gt;MAX(I$8:I317),G318,MAX(I$8:I317))</f>
        <v>92.586296288346503</v>
      </c>
      <c r="I318" s="4">
        <f>+H318+E318</f>
        <v>92.794629621679832</v>
      </c>
      <c r="J318" s="4">
        <f>(H318-G318)*O318</f>
        <v>0</v>
      </c>
      <c r="K318" s="4">
        <f>(I318-H318)*O318</f>
        <v>0.2083333333333286</v>
      </c>
      <c r="L318">
        <f>_xlfn.RANK.EQ(I318,I$8:I$507,1)</f>
        <v>311</v>
      </c>
      <c r="M318">
        <f>IF(L318=A318,0,1)</f>
        <v>1</v>
      </c>
      <c r="N318">
        <f>IF(G318&lt;B$2,1,0)</f>
        <v>1</v>
      </c>
      <c r="O318">
        <f>IF(I318&lt;B$2,1,0)</f>
        <v>1</v>
      </c>
      <c r="P318">
        <v>311</v>
      </c>
      <c r="Q318" s="8">
        <f>COUNTIF(I$8:I317,"&lt;"&amp;G318)</f>
        <v>310</v>
      </c>
      <c r="R318" s="8">
        <f>COUNTIFS(H$8:H317,"&gt;"&amp;G318,F$8:F317,"&lt;&gt;1")</f>
        <v>0</v>
      </c>
      <c r="S318">
        <v>311</v>
      </c>
    </row>
    <row r="319" spans="1:19" x14ac:dyDescent="0.3">
      <c r="A319">
        <v>485</v>
      </c>
      <c r="B319">
        <v>0.21286660359508042</v>
      </c>
      <c r="C319">
        <v>0.48713644825586716</v>
      </c>
      <c r="D319" s="4">
        <f>-LN(B319)/F$3</f>
        <v>0.64462065986075723</v>
      </c>
      <c r="E319" s="4">
        <f>1/F$4</f>
        <v>0.20833333333333334</v>
      </c>
      <c r="F319" s="8">
        <v>3</v>
      </c>
      <c r="G319" s="4">
        <v>93.230916948207266</v>
      </c>
      <c r="H319" s="4">
        <f>IF(G319&gt;MAX(I$8:I318),G319,MAX(I$8:I318))</f>
        <v>93.230916948207266</v>
      </c>
      <c r="I319" s="4">
        <f>+H319+E319</f>
        <v>93.439250281540595</v>
      </c>
      <c r="J319" s="4">
        <f>(H319-G319)*O319</f>
        <v>0</v>
      </c>
      <c r="K319" s="4">
        <f>(I319-H319)*O319</f>
        <v>0.2083333333333286</v>
      </c>
      <c r="L319">
        <f>_xlfn.RANK.EQ(I319,I$8:I$507,1)</f>
        <v>312</v>
      </c>
      <c r="M319">
        <f>IF(L319=A319,0,1)</f>
        <v>1</v>
      </c>
      <c r="N319">
        <f>IF(G319&lt;B$2,1,0)</f>
        <v>1</v>
      </c>
      <c r="O319">
        <f>IF(I319&lt;B$2,1,0)</f>
        <v>1</v>
      </c>
      <c r="P319">
        <v>312</v>
      </c>
      <c r="Q319" s="8">
        <f>COUNTIF(I$8:I318,"&lt;"&amp;G319)</f>
        <v>311</v>
      </c>
      <c r="R319" s="8">
        <f>COUNTIFS(H$8:H318,"&gt;"&amp;G319,F$8:F318,"&lt;&gt;1")</f>
        <v>0</v>
      </c>
      <c r="S319">
        <v>312</v>
      </c>
    </row>
    <row r="320" spans="1:19" x14ac:dyDescent="0.3">
      <c r="A320">
        <v>21</v>
      </c>
      <c r="B320">
        <v>0.35889767143772699</v>
      </c>
      <c r="C320">
        <v>0.42353587450788904</v>
      </c>
      <c r="D320" s="4">
        <f>-LN(B320)/B$3</f>
        <v>4.2696582037615247</v>
      </c>
      <c r="E320" s="4">
        <f>1/F$4</f>
        <v>0.20833333333333334</v>
      </c>
      <c r="F320" s="8">
        <v>1</v>
      </c>
      <c r="G320" s="4">
        <v>93.25034628384735</v>
      </c>
      <c r="H320" s="4">
        <f>IF(G320&gt;MAX(I$8:I319),G320,MAX(I$8:I319))</f>
        <v>93.439250281540595</v>
      </c>
      <c r="I320" s="4">
        <f>+H320+E320</f>
        <v>93.647583614873923</v>
      </c>
      <c r="J320" s="4">
        <f>(H320-G320)*O320</f>
        <v>0.18890399769324517</v>
      </c>
      <c r="K320" s="4">
        <f>(I320-H320)*O320</f>
        <v>0.2083333333333286</v>
      </c>
      <c r="L320">
        <f>_xlfn.RANK.EQ(I320,I$8:I$507,1)</f>
        <v>313</v>
      </c>
      <c r="M320">
        <f>IF(L320=A320,0,1)</f>
        <v>1</v>
      </c>
      <c r="N320">
        <f>IF(G320&lt;B$2,1,0)</f>
        <v>1</v>
      </c>
      <c r="O320">
        <f>IF(I320&lt;B$2,1,0)</f>
        <v>1</v>
      </c>
      <c r="P320">
        <v>313</v>
      </c>
      <c r="Q320" s="8">
        <f>COUNTIF(I$8:I319,"&lt;"&amp;G320)</f>
        <v>311</v>
      </c>
      <c r="R320" s="8">
        <f>COUNTIFS(H$8:H319,"&gt;"&amp;G320,F$8:F319,"&lt;&gt;1")</f>
        <v>0</v>
      </c>
      <c r="S320">
        <v>313</v>
      </c>
    </row>
    <row r="321" spans="1:19" x14ac:dyDescent="0.3">
      <c r="A321">
        <v>486</v>
      </c>
      <c r="B321">
        <v>0.14365062410351878</v>
      </c>
      <c r="C321">
        <v>0.84560686056093015</v>
      </c>
      <c r="D321" s="4">
        <f>-LN(B321)/F$3</f>
        <v>0.80848797873093403</v>
      </c>
      <c r="E321" s="4">
        <f>1/F$4</f>
        <v>0.20833333333333334</v>
      </c>
      <c r="F321" s="8">
        <v>3</v>
      </c>
      <c r="G321" s="4">
        <v>94.039404926938204</v>
      </c>
      <c r="H321" s="4">
        <f>IF(G321&gt;MAX(I$8:I320),G321,MAX(I$8:I320))</f>
        <v>94.039404926938204</v>
      </c>
      <c r="I321" s="4">
        <f>+H321+E321</f>
        <v>94.247738260271532</v>
      </c>
      <c r="J321" s="4">
        <f>(H321-G321)*O321</f>
        <v>0</v>
      </c>
      <c r="K321" s="4">
        <f>(I321-H321)*O321</f>
        <v>0.2083333333333286</v>
      </c>
      <c r="L321">
        <f>_xlfn.RANK.EQ(I321,I$8:I$507,1)</f>
        <v>314</v>
      </c>
      <c r="M321">
        <f>IF(L321=A321,0,1)</f>
        <v>1</v>
      </c>
      <c r="N321">
        <f>IF(G321&lt;B$2,1,0)</f>
        <v>1</v>
      </c>
      <c r="O321">
        <f>IF(I321&lt;B$2,1,0)</f>
        <v>1</v>
      </c>
      <c r="P321">
        <v>314</v>
      </c>
      <c r="Q321" s="8">
        <f>COUNTIF(I$8:I320,"&lt;"&amp;G321)</f>
        <v>313</v>
      </c>
      <c r="R321" s="8">
        <f>COUNTIFS(H$8:H320,"&gt;"&amp;G321,F$8:F320,"&lt;&gt;1")</f>
        <v>0</v>
      </c>
      <c r="S321">
        <v>314</v>
      </c>
    </row>
    <row r="322" spans="1:19" x14ac:dyDescent="0.3">
      <c r="A322">
        <v>487</v>
      </c>
      <c r="B322">
        <v>0.33887752922147285</v>
      </c>
      <c r="C322">
        <v>0.66609698782311477</v>
      </c>
      <c r="D322" s="4">
        <f>-LN(B322)/F$3</f>
        <v>0.45088187817033248</v>
      </c>
      <c r="E322" s="4">
        <f>1/F$4</f>
        <v>0.20833333333333334</v>
      </c>
      <c r="F322" s="8">
        <v>3</v>
      </c>
      <c r="G322" s="4">
        <v>94.490286805108539</v>
      </c>
      <c r="H322" s="4">
        <f>IF(G322&gt;MAX(I$8:I321),G322,MAX(I$8:I321))</f>
        <v>94.490286805108539</v>
      </c>
      <c r="I322" s="4">
        <f>+H322+E322</f>
        <v>94.698620138441868</v>
      </c>
      <c r="J322" s="4">
        <f>(H322-G322)*O322</f>
        <v>0</v>
      </c>
      <c r="K322" s="4">
        <f>(I322-H322)*O322</f>
        <v>0.2083333333333286</v>
      </c>
      <c r="L322">
        <f>_xlfn.RANK.EQ(I322,I$8:I$507,1)</f>
        <v>315</v>
      </c>
      <c r="M322">
        <f>IF(L322=A322,0,1)</f>
        <v>1</v>
      </c>
      <c r="N322">
        <f>IF(G322&lt;B$2,1,0)</f>
        <v>1</v>
      </c>
      <c r="O322">
        <f>IF(I322&lt;B$2,1,0)</f>
        <v>1</v>
      </c>
      <c r="P322">
        <v>315</v>
      </c>
      <c r="Q322" s="8">
        <f>COUNTIF(I$8:I321,"&lt;"&amp;G322)</f>
        <v>314</v>
      </c>
      <c r="R322" s="8">
        <f>COUNTIFS(H$8:H321,"&gt;"&amp;G322,F$8:F321,"&lt;&gt;1")</f>
        <v>0</v>
      </c>
      <c r="S322">
        <v>315</v>
      </c>
    </row>
    <row r="323" spans="1:19" x14ac:dyDescent="0.3">
      <c r="A323">
        <v>114</v>
      </c>
      <c r="B323">
        <v>0.12137211218604084</v>
      </c>
      <c r="C323">
        <v>0.5093539231543931</v>
      </c>
      <c r="D323" s="4">
        <f>-LN(B323)/D$3</f>
        <v>2.929019646038463</v>
      </c>
      <c r="E323" s="4">
        <f>1/F$4</f>
        <v>0.20833333333333334</v>
      </c>
      <c r="F323" s="8">
        <v>2</v>
      </c>
      <c r="G323" s="4">
        <v>94.521254380291452</v>
      </c>
      <c r="H323" s="4">
        <f>IF(G323&gt;MAX(I$8:I322),G323,MAX(I$8:I322))</f>
        <v>94.698620138441868</v>
      </c>
      <c r="I323" s="4">
        <f>+H323+E323</f>
        <v>94.906953471775196</v>
      </c>
      <c r="J323" s="4">
        <f>(H323-G323)*O323</f>
        <v>0.17736575815041533</v>
      </c>
      <c r="K323" s="4">
        <f>(I323-H323)*O323</f>
        <v>0.2083333333333286</v>
      </c>
      <c r="L323">
        <f>_xlfn.RANK.EQ(I323,I$8:I$507,1)</f>
        <v>316</v>
      </c>
      <c r="M323">
        <f>IF(L323=A323,0,1)</f>
        <v>1</v>
      </c>
      <c r="N323">
        <f>IF(G323&lt;B$2,1,0)</f>
        <v>1</v>
      </c>
      <c r="O323">
        <f>IF(I323&lt;B$2,1,0)</f>
        <v>1</v>
      </c>
      <c r="P323">
        <v>316</v>
      </c>
      <c r="Q323" s="8">
        <f>COUNTIF(I$8:I322,"&lt;"&amp;G323)</f>
        <v>314</v>
      </c>
      <c r="R323" s="8">
        <f>COUNTIFS(H$8:H322,"&gt;"&amp;G323,F$8:F322,"&lt;&gt;1")</f>
        <v>0</v>
      </c>
      <c r="S323">
        <v>316</v>
      </c>
    </row>
    <row r="324" spans="1:19" x14ac:dyDescent="0.3">
      <c r="A324">
        <v>488</v>
      </c>
      <c r="B324">
        <v>0.12384411145359661</v>
      </c>
      <c r="C324">
        <v>0.32111575670644243</v>
      </c>
      <c r="D324" s="4">
        <f>-LN(B324)/F$3</f>
        <v>0.87030486248734329</v>
      </c>
      <c r="E324" s="4">
        <f>1/F$4</f>
        <v>0.20833333333333334</v>
      </c>
      <c r="F324" s="8">
        <v>3</v>
      </c>
      <c r="G324" s="4">
        <v>95.360591667595884</v>
      </c>
      <c r="H324" s="4">
        <f>IF(G324&gt;MAX(I$8:I323),G324,MAX(I$8:I323))</f>
        <v>95.360591667595884</v>
      </c>
      <c r="I324" s="4">
        <f>+H324+E324</f>
        <v>95.568925000929212</v>
      </c>
      <c r="J324" s="4">
        <f>(H324-G324)*O324</f>
        <v>0</v>
      </c>
      <c r="K324" s="4">
        <f>(I324-H324)*O324</f>
        <v>0.2083333333333286</v>
      </c>
      <c r="L324">
        <f>_xlfn.RANK.EQ(I324,I$8:I$507,1)</f>
        <v>317</v>
      </c>
      <c r="M324">
        <f>IF(L324=A324,0,1)</f>
        <v>1</v>
      </c>
      <c r="N324">
        <f>IF(G324&lt;B$2,1,0)</f>
        <v>1</v>
      </c>
      <c r="O324">
        <f>IF(I324&lt;B$2,1,0)</f>
        <v>1</v>
      </c>
      <c r="P324">
        <v>317</v>
      </c>
      <c r="Q324" s="8">
        <f>COUNTIF(I$8:I323,"&lt;"&amp;G324)</f>
        <v>316</v>
      </c>
      <c r="R324" s="8">
        <f>COUNTIFS(H$8:H323,"&gt;"&amp;G324,F$8:F323,"&lt;&gt;1")</f>
        <v>0</v>
      </c>
      <c r="S324">
        <v>317</v>
      </c>
    </row>
    <row r="325" spans="1:19" x14ac:dyDescent="0.3">
      <c r="A325">
        <v>22</v>
      </c>
      <c r="B325">
        <v>0.52748191778313547</v>
      </c>
      <c r="C325">
        <v>0.77953428754539633</v>
      </c>
      <c r="D325" s="4">
        <f>-LN(B325)/B$3</f>
        <v>2.6651695554315005</v>
      </c>
      <c r="E325" s="4">
        <f>1/F$4</f>
        <v>0.20833333333333334</v>
      </c>
      <c r="F325" s="8">
        <v>1</v>
      </c>
      <c r="G325" s="4">
        <v>95.915515839278854</v>
      </c>
      <c r="H325" s="4">
        <f>IF(G325&gt;MAX(I$8:I324),G325,MAX(I$8:I324))</f>
        <v>95.915515839278854</v>
      </c>
      <c r="I325" s="4">
        <f>+H325+E325</f>
        <v>96.123849172612182</v>
      </c>
      <c r="J325" s="4">
        <f>(H325-G325)*O325</f>
        <v>0</v>
      </c>
      <c r="K325" s="4">
        <f>(I325-H325)*O325</f>
        <v>0.2083333333333286</v>
      </c>
      <c r="L325">
        <f>_xlfn.RANK.EQ(I325,I$8:I$507,1)</f>
        <v>318</v>
      </c>
      <c r="M325">
        <f>IF(L325=A325,0,1)</f>
        <v>1</v>
      </c>
      <c r="N325">
        <f>IF(G325&lt;B$2,1,0)</f>
        <v>1</v>
      </c>
      <c r="O325">
        <f>IF(I325&lt;B$2,1,0)</f>
        <v>1</v>
      </c>
      <c r="P325">
        <v>318</v>
      </c>
      <c r="Q325" s="8">
        <f>COUNTIF(I$8:I324,"&lt;"&amp;G325)</f>
        <v>317</v>
      </c>
      <c r="R325" s="8">
        <f>COUNTIFS(H$8:H324,"&gt;"&amp;G325,F$8:F324,"&lt;&gt;1")</f>
        <v>0</v>
      </c>
      <c r="S325">
        <v>318</v>
      </c>
    </row>
    <row r="326" spans="1:19" x14ac:dyDescent="0.3">
      <c r="A326">
        <v>489</v>
      </c>
      <c r="B326">
        <v>0.15665150914029358</v>
      </c>
      <c r="C326">
        <v>9.3966490676595349E-2</v>
      </c>
      <c r="D326" s="4">
        <f>-LN(B326)/F$3</f>
        <v>0.77238817824795036</v>
      </c>
      <c r="E326" s="4">
        <f>1/F$4</f>
        <v>0.20833333333333334</v>
      </c>
      <c r="F326" s="8">
        <v>3</v>
      </c>
      <c r="G326" s="4">
        <v>96.132979845843835</v>
      </c>
      <c r="H326" s="4">
        <f>IF(G326&gt;MAX(I$8:I325),G326,MAX(I$8:I325))</f>
        <v>96.132979845843835</v>
      </c>
      <c r="I326" s="4">
        <f>+H326+E326</f>
        <v>96.341313179177163</v>
      </c>
      <c r="J326" s="4">
        <f>(H326-G326)*O326</f>
        <v>0</v>
      </c>
      <c r="K326" s="4">
        <f>(I326-H326)*O326</f>
        <v>0.2083333333333286</v>
      </c>
      <c r="L326">
        <f>_xlfn.RANK.EQ(I326,I$8:I$507,1)</f>
        <v>319</v>
      </c>
      <c r="M326">
        <f>IF(L326=A326,0,1)</f>
        <v>1</v>
      </c>
      <c r="N326">
        <f>IF(G326&lt;B$2,1,0)</f>
        <v>1</v>
      </c>
      <c r="O326">
        <f>IF(I326&lt;B$2,1,0)</f>
        <v>1</v>
      </c>
      <c r="P326">
        <v>319</v>
      </c>
      <c r="Q326" s="8">
        <f>COUNTIF(I$8:I325,"&lt;"&amp;G326)</f>
        <v>318</v>
      </c>
      <c r="R326" s="8">
        <f>COUNTIFS(H$8:H325,"&gt;"&amp;G326,F$8:F325,"&lt;&gt;1")</f>
        <v>0</v>
      </c>
      <c r="S326">
        <v>319</v>
      </c>
    </row>
    <row r="327" spans="1:19" x14ac:dyDescent="0.3">
      <c r="A327">
        <v>490</v>
      </c>
      <c r="B327">
        <v>0.89645069734794147</v>
      </c>
      <c r="C327">
        <v>0.79940183721427049</v>
      </c>
      <c r="D327" s="4">
        <f>-LN(B327)/F$3</f>
        <v>4.5546659183990083E-2</v>
      </c>
      <c r="E327" s="4">
        <f>1/F$4</f>
        <v>0.20833333333333334</v>
      </c>
      <c r="F327" s="8">
        <v>3</v>
      </c>
      <c r="G327" s="4">
        <v>96.178526505027818</v>
      </c>
      <c r="H327" s="4">
        <f>IF(G327&gt;MAX(I$8:I326),G327,MAX(I$8:I326))</f>
        <v>96.341313179177163</v>
      </c>
      <c r="I327" s="4">
        <f>+H327+E327</f>
        <v>96.549646512510492</v>
      </c>
      <c r="J327" s="4">
        <f>(H327-G327)*O327</f>
        <v>0.16278667414934489</v>
      </c>
      <c r="K327" s="4">
        <f>(I327-H327)*O327</f>
        <v>0.2083333333333286</v>
      </c>
      <c r="L327">
        <f>_xlfn.RANK.EQ(I327,I$8:I$507,1)</f>
        <v>320</v>
      </c>
      <c r="M327">
        <f>IF(L327=A327,0,1)</f>
        <v>1</v>
      </c>
      <c r="N327">
        <f>IF(G327&lt;B$2,1,0)</f>
        <v>1</v>
      </c>
      <c r="O327">
        <f>IF(I327&lt;B$2,1,0)</f>
        <v>1</v>
      </c>
      <c r="P327">
        <v>320</v>
      </c>
      <c r="Q327" s="8">
        <f>COUNTIF(I$8:I326,"&lt;"&amp;G327)</f>
        <v>318</v>
      </c>
      <c r="R327" s="8">
        <f>COUNTIFS(H$8:H326,"&gt;"&amp;G327,F$8:F326,"&lt;&gt;1")</f>
        <v>0</v>
      </c>
      <c r="S327">
        <v>320</v>
      </c>
    </row>
    <row r="328" spans="1:19" x14ac:dyDescent="0.3">
      <c r="A328">
        <v>115</v>
      </c>
      <c r="B328">
        <v>0.25571459089938048</v>
      </c>
      <c r="C328">
        <v>0.52528458510086362</v>
      </c>
      <c r="D328" s="4">
        <f>-LN(B328)/D$3</f>
        <v>1.8940185218640244</v>
      </c>
      <c r="E328" s="4">
        <f>1/F$4</f>
        <v>0.20833333333333334</v>
      </c>
      <c r="F328" s="8">
        <v>2</v>
      </c>
      <c r="G328" s="4">
        <v>96.415272902155479</v>
      </c>
      <c r="H328" s="4">
        <f>IF(G328&gt;MAX(I$8:I327),G328,MAX(I$8:I327))</f>
        <v>96.549646512510492</v>
      </c>
      <c r="I328" s="4">
        <f>+H328+E328</f>
        <v>96.75797984584382</v>
      </c>
      <c r="J328" s="4">
        <f>(H328-G328)*O328</f>
        <v>0.13437361035501283</v>
      </c>
      <c r="K328" s="4">
        <f>(I328-H328)*O328</f>
        <v>0.2083333333333286</v>
      </c>
      <c r="L328">
        <f>_xlfn.RANK.EQ(I328,I$8:I$507,1)</f>
        <v>321</v>
      </c>
      <c r="M328">
        <f>IF(L328=A328,0,1)</f>
        <v>1</v>
      </c>
      <c r="N328">
        <f>IF(G328&lt;B$2,1,0)</f>
        <v>1</v>
      </c>
      <c r="O328">
        <f>IF(I328&lt;B$2,1,0)</f>
        <v>1</v>
      </c>
      <c r="P328">
        <v>322</v>
      </c>
      <c r="Q328" s="8">
        <f>COUNTIF(I$8:I327,"&lt;"&amp;G328)</f>
        <v>319</v>
      </c>
      <c r="R328" s="8">
        <f>COUNTIFS(H$8:H327,"&gt;"&amp;G328,F$8:F327,"&lt;&gt;1")</f>
        <v>0</v>
      </c>
      <c r="S328">
        <v>321</v>
      </c>
    </row>
    <row r="329" spans="1:19" x14ac:dyDescent="0.3">
      <c r="A329">
        <v>491</v>
      </c>
      <c r="B329">
        <v>0.65819269386883139</v>
      </c>
      <c r="C329">
        <v>0.39786980803857541</v>
      </c>
      <c r="D329" s="4">
        <f>-LN(B329)/F$3</f>
        <v>0.17427397612641782</v>
      </c>
      <c r="E329" s="4">
        <f>1/F$4</f>
        <v>0.20833333333333334</v>
      </c>
      <c r="F329" s="8">
        <v>3</v>
      </c>
      <c r="G329" s="4">
        <v>96.352800481154233</v>
      </c>
      <c r="H329" s="4">
        <f>IF(G329&gt;MAX(I$8:I328),G329,MAX(I$8:I328))</f>
        <v>96.75797984584382</v>
      </c>
      <c r="I329" s="4">
        <f>+H329+E329</f>
        <v>96.966313179177149</v>
      </c>
      <c r="J329" s="4">
        <f>(H329-G329)*O329</f>
        <v>0.40517936468958737</v>
      </c>
      <c r="K329" s="4">
        <f>(I329-H329)*O329</f>
        <v>0.2083333333333286</v>
      </c>
      <c r="L329">
        <f>_xlfn.RANK.EQ(I329,I$8:I$507,1)</f>
        <v>322</v>
      </c>
      <c r="M329">
        <f>IF(L329=A329,0,1)</f>
        <v>1</v>
      </c>
      <c r="N329">
        <f>IF(G329&lt;B$2,1,0)</f>
        <v>1</v>
      </c>
      <c r="O329">
        <f>IF(I329&lt;B$2,1,0)</f>
        <v>1</v>
      </c>
      <c r="P329">
        <v>321</v>
      </c>
      <c r="Q329" s="8">
        <f>COUNTIF(I$8:I328,"&lt;"&amp;G329)</f>
        <v>319</v>
      </c>
      <c r="R329" s="8">
        <f>COUNTIFS(H$8:H328,"&gt;"&amp;G329,F$8:F328,"&lt;&gt;1")</f>
        <v>1</v>
      </c>
      <c r="S329">
        <v>321</v>
      </c>
    </row>
    <row r="330" spans="1:19" x14ac:dyDescent="0.3">
      <c r="A330">
        <v>492</v>
      </c>
      <c r="B330">
        <v>0.44282357249671928</v>
      </c>
      <c r="C330">
        <v>0.59840693380535293</v>
      </c>
      <c r="D330" s="4">
        <f>-LN(B330)/F$3</f>
        <v>0.33940993519881263</v>
      </c>
      <c r="E330" s="4">
        <f>1/F$4</f>
        <v>0.20833333333333334</v>
      </c>
      <c r="F330" s="8">
        <v>3</v>
      </c>
      <c r="G330" s="4">
        <v>96.692210416353049</v>
      </c>
      <c r="H330" s="4">
        <f>IF(G330&gt;MAX(I$8:I329),G330,MAX(I$8:I329))</f>
        <v>96.966313179177149</v>
      </c>
      <c r="I330" s="4">
        <f>+H330+E330</f>
        <v>97.174646512510478</v>
      </c>
      <c r="J330" s="4">
        <f>(H330-G330)*O330</f>
        <v>0.27410276282409995</v>
      </c>
      <c r="K330" s="4">
        <f>(I330-H330)*O330</f>
        <v>0.2083333333333286</v>
      </c>
      <c r="L330">
        <f>_xlfn.RANK.EQ(I330,I$8:I$507,1)</f>
        <v>323</v>
      </c>
      <c r="M330">
        <f>IF(L330=A330,0,1)</f>
        <v>1</v>
      </c>
      <c r="N330">
        <f>IF(G330&lt;B$2,1,0)</f>
        <v>1</v>
      </c>
      <c r="O330">
        <f>IF(I330&lt;B$2,1,0)</f>
        <v>1</v>
      </c>
      <c r="P330">
        <v>323</v>
      </c>
      <c r="Q330" s="8">
        <f>COUNTIF(I$8:I329,"&lt;"&amp;G330)</f>
        <v>320</v>
      </c>
      <c r="R330" s="8">
        <f>COUNTIFS(H$8:H329,"&gt;"&amp;G330,F$8:F329,"&lt;&gt;1")</f>
        <v>1</v>
      </c>
      <c r="S330">
        <v>323</v>
      </c>
    </row>
    <row r="331" spans="1:19" x14ac:dyDescent="0.3">
      <c r="A331">
        <v>493</v>
      </c>
      <c r="B331">
        <v>0.33976256599627674</v>
      </c>
      <c r="C331">
        <v>8.8412121951963865E-2</v>
      </c>
      <c r="D331" s="4">
        <f>-LN(B331)/F$3</f>
        <v>0.44979510026111524</v>
      </c>
      <c r="E331" s="4">
        <f>1/F$4</f>
        <v>0.20833333333333334</v>
      </c>
      <c r="F331" s="8">
        <v>3</v>
      </c>
      <c r="G331" s="4">
        <v>97.142005516614162</v>
      </c>
      <c r="H331" s="4">
        <f>IF(G331&gt;MAX(I$8:I330),G331,MAX(I$8:I330))</f>
        <v>97.174646512510478</v>
      </c>
      <c r="I331" s="4">
        <f>+H331+E331</f>
        <v>97.382979845843806</v>
      </c>
      <c r="J331" s="4">
        <f>(H331-G331)*O331</f>
        <v>3.2640995896315417E-2</v>
      </c>
      <c r="K331" s="4">
        <f>(I331-H331)*O331</f>
        <v>0.2083333333333286</v>
      </c>
      <c r="L331">
        <f>_xlfn.RANK.EQ(I331,I$8:I$507,1)</f>
        <v>324</v>
      </c>
      <c r="M331">
        <f>IF(L331=A331,0,1)</f>
        <v>1</v>
      </c>
      <c r="N331">
        <f>IF(G331&lt;B$2,1,0)</f>
        <v>1</v>
      </c>
      <c r="O331">
        <f>IF(I331&lt;B$2,1,0)</f>
        <v>1</v>
      </c>
      <c r="P331">
        <v>324</v>
      </c>
      <c r="Q331" s="8">
        <f>COUNTIF(I$8:I330,"&lt;"&amp;G331)</f>
        <v>322</v>
      </c>
      <c r="R331" s="8">
        <f>COUNTIFS(H$8:H330,"&gt;"&amp;G331,F$8:F330,"&lt;&gt;1")</f>
        <v>0</v>
      </c>
      <c r="S331">
        <v>324</v>
      </c>
    </row>
    <row r="332" spans="1:19" x14ac:dyDescent="0.3">
      <c r="A332">
        <v>116</v>
      </c>
      <c r="B332">
        <v>0.25907162694174019</v>
      </c>
      <c r="C332">
        <v>0.22946867275002289</v>
      </c>
      <c r="D332" s="4">
        <f>-LN(B332)/D$3</f>
        <v>1.875903755024189</v>
      </c>
      <c r="E332" s="4">
        <f>1/F$4</f>
        <v>0.20833333333333334</v>
      </c>
      <c r="F332" s="8">
        <v>2</v>
      </c>
      <c r="G332" s="4">
        <v>98.291176657179662</v>
      </c>
      <c r="H332" s="4">
        <f>IF(G332&gt;MAX(I$8:I331),G332,MAX(I$8:I331))</f>
        <v>98.291176657179662</v>
      </c>
      <c r="I332" s="4">
        <f>+H332+E332</f>
        <v>98.49950999051299</v>
      </c>
      <c r="J332" s="4">
        <f>(H332-G332)*O332</f>
        <v>0</v>
      </c>
      <c r="K332" s="4">
        <f>(I332-H332)*O332</f>
        <v>0.2083333333333286</v>
      </c>
      <c r="L332">
        <f>_xlfn.RANK.EQ(I332,I$8:I$507,1)</f>
        <v>325</v>
      </c>
      <c r="M332">
        <f>IF(L332=A332,0,1)</f>
        <v>1</v>
      </c>
      <c r="N332">
        <f>IF(G332&lt;B$2,1,0)</f>
        <v>1</v>
      </c>
      <c r="O332">
        <f>IF(I332&lt;B$2,1,0)</f>
        <v>1</v>
      </c>
      <c r="P332">
        <v>325</v>
      </c>
      <c r="Q332" s="8">
        <f>COUNTIF(I$8:I331,"&lt;"&amp;G332)</f>
        <v>324</v>
      </c>
      <c r="R332" s="8">
        <f>COUNTIFS(H$8:H331,"&gt;"&amp;G332,F$8:F331,"&lt;&gt;1")</f>
        <v>0</v>
      </c>
      <c r="S332">
        <v>325</v>
      </c>
    </row>
    <row r="333" spans="1:19" x14ac:dyDescent="0.3">
      <c r="A333">
        <v>117</v>
      </c>
      <c r="B333">
        <v>0.78725547044282362</v>
      </c>
      <c r="C333">
        <v>0.79995117038483843</v>
      </c>
      <c r="D333" s="4">
        <f>-LN(B333)/D$3</f>
        <v>0.33222565309043867</v>
      </c>
      <c r="E333" s="4">
        <f>1/F$4</f>
        <v>0.20833333333333334</v>
      </c>
      <c r="F333" s="8">
        <v>2</v>
      </c>
      <c r="G333" s="4">
        <v>98.623402310270095</v>
      </c>
      <c r="H333" s="4">
        <f>IF(G333&gt;MAX(I$8:I332),G333,MAX(I$8:I332))</f>
        <v>98.623402310270095</v>
      </c>
      <c r="I333" s="4">
        <f>+H333+E333</f>
        <v>98.831735643603423</v>
      </c>
      <c r="J333" s="4">
        <f>(H333-G333)*O333</f>
        <v>0</v>
      </c>
      <c r="K333" s="4">
        <f>(I333-H333)*O333</f>
        <v>0.2083333333333286</v>
      </c>
      <c r="L333">
        <f>_xlfn.RANK.EQ(I333,I$8:I$507,1)</f>
        <v>326</v>
      </c>
      <c r="M333">
        <f>IF(L333=A333,0,1)</f>
        <v>1</v>
      </c>
      <c r="N333">
        <f>IF(G333&lt;B$2,1,0)</f>
        <v>1</v>
      </c>
      <c r="O333">
        <f>IF(I333&lt;B$2,1,0)</f>
        <v>1</v>
      </c>
      <c r="P333">
        <v>326</v>
      </c>
      <c r="Q333" s="8">
        <f>COUNTIF(I$8:I332,"&lt;"&amp;G333)</f>
        <v>325</v>
      </c>
      <c r="R333" s="8">
        <f>COUNTIFS(H$8:H332,"&gt;"&amp;G333,F$8:F332,"&lt;&gt;1")</f>
        <v>0</v>
      </c>
      <c r="S333">
        <v>326</v>
      </c>
    </row>
    <row r="334" spans="1:19" x14ac:dyDescent="0.3">
      <c r="A334">
        <v>494</v>
      </c>
      <c r="B334">
        <v>1.5167699209570605E-2</v>
      </c>
      <c r="C334">
        <v>0.60481582079531238</v>
      </c>
      <c r="D334" s="4">
        <f>-LN(B334)/F$3</f>
        <v>1.7452446517744813</v>
      </c>
      <c r="E334" s="4">
        <f>1/F$4</f>
        <v>0.20833333333333334</v>
      </c>
      <c r="F334" s="8">
        <v>3</v>
      </c>
      <c r="G334" s="4">
        <v>98.887250168388647</v>
      </c>
      <c r="H334" s="4">
        <f>IF(G334&gt;MAX(I$8:I333),G334,MAX(I$8:I333))</f>
        <v>98.887250168388647</v>
      </c>
      <c r="I334" s="4">
        <f>+H334+E334</f>
        <v>99.095583501721975</v>
      </c>
      <c r="J334" s="4">
        <f>(H334-G334)*O334</f>
        <v>0</v>
      </c>
      <c r="K334" s="4">
        <f>(I334-H334)*O334</f>
        <v>0.2083333333333286</v>
      </c>
      <c r="L334">
        <f>_xlfn.RANK.EQ(I334,I$8:I$507,1)</f>
        <v>327</v>
      </c>
      <c r="M334">
        <f>IF(L334=A334,0,1)</f>
        <v>1</v>
      </c>
      <c r="N334">
        <f>IF(G334&lt;B$2,1,0)</f>
        <v>1</v>
      </c>
      <c r="O334">
        <f>IF(I334&lt;B$2,1,0)</f>
        <v>1</v>
      </c>
      <c r="P334">
        <v>327</v>
      </c>
      <c r="Q334" s="8">
        <f>COUNTIF(I$8:I333,"&lt;"&amp;G334)</f>
        <v>326</v>
      </c>
      <c r="R334" s="8">
        <f>COUNTIFS(H$8:H333,"&gt;"&amp;G334,F$8:F333,"&lt;&gt;1")</f>
        <v>0</v>
      </c>
      <c r="S334">
        <v>327</v>
      </c>
    </row>
    <row r="335" spans="1:19" x14ac:dyDescent="0.3">
      <c r="A335">
        <v>118</v>
      </c>
      <c r="B335">
        <v>0.81597338785973694</v>
      </c>
      <c r="C335">
        <v>0.72243415631580554</v>
      </c>
      <c r="D335" s="4">
        <f>-LN(B335)/D$3</f>
        <v>0.28246324648171084</v>
      </c>
      <c r="E335" s="4">
        <f>1/F$4</f>
        <v>0.20833333333333334</v>
      </c>
      <c r="F335" s="8">
        <v>2</v>
      </c>
      <c r="G335" s="4">
        <v>98.905865556751806</v>
      </c>
      <c r="H335" s="4">
        <f>IF(G335&gt;MAX(I$8:I334),G335,MAX(I$8:I334))</f>
        <v>99.095583501721975</v>
      </c>
      <c r="I335" s="4">
        <f>+H335+E335</f>
        <v>99.303916835055304</v>
      </c>
      <c r="J335" s="4">
        <f>(H335-G335)*O335</f>
        <v>0.18971794497016958</v>
      </c>
      <c r="K335" s="4">
        <f>(I335-H335)*O335</f>
        <v>0.2083333333333286</v>
      </c>
      <c r="L335">
        <f>_xlfn.RANK.EQ(I335,I$8:I$507,1)</f>
        <v>328</v>
      </c>
      <c r="M335">
        <f>IF(L335=A335,0,1)</f>
        <v>1</v>
      </c>
      <c r="N335">
        <f>IF(G335&lt;B$2,1,0)</f>
        <v>1</v>
      </c>
      <c r="O335">
        <f>IF(I335&lt;B$2,1,0)</f>
        <v>1</v>
      </c>
      <c r="P335">
        <v>328</v>
      </c>
      <c r="Q335" s="8">
        <f>COUNTIF(I$8:I334,"&lt;"&amp;G335)</f>
        <v>326</v>
      </c>
      <c r="R335" s="8">
        <f>COUNTIFS(H$8:H334,"&gt;"&amp;G335,F$8:F334,"&lt;&gt;1")</f>
        <v>0</v>
      </c>
      <c r="S335">
        <v>328</v>
      </c>
    </row>
    <row r="336" spans="1:19" x14ac:dyDescent="0.3">
      <c r="A336">
        <v>119</v>
      </c>
      <c r="B336">
        <v>0.70595416119876708</v>
      </c>
      <c r="C336">
        <v>0.50401318399609363</v>
      </c>
      <c r="D336" s="4">
        <f>-LN(B336)/D$3</f>
        <v>0.48361801538510407</v>
      </c>
      <c r="E336" s="4">
        <f>1/F$4</f>
        <v>0.20833333333333334</v>
      </c>
      <c r="F336" s="8">
        <v>2</v>
      </c>
      <c r="G336" s="4">
        <v>99.389483572136911</v>
      </c>
      <c r="H336" s="4">
        <f>IF(G336&gt;MAX(I$8:I335),G336,MAX(I$8:I335))</f>
        <v>99.389483572136911</v>
      </c>
      <c r="I336" s="4">
        <f>+H336+E336</f>
        <v>99.597816905470239</v>
      </c>
      <c r="J336" s="4">
        <f>(H336-G336)*O336</f>
        <v>0</v>
      </c>
      <c r="K336" s="4">
        <f>(I336-H336)*O336</f>
        <v>0.2083333333333286</v>
      </c>
      <c r="L336">
        <f>_xlfn.RANK.EQ(I336,I$8:I$507,1)</f>
        <v>329</v>
      </c>
      <c r="M336">
        <f>IF(L336=A336,0,1)</f>
        <v>1</v>
      </c>
      <c r="N336">
        <f>IF(G336&lt;B$2,1,0)</f>
        <v>1</v>
      </c>
      <c r="O336">
        <f>IF(I336&lt;B$2,1,0)</f>
        <v>1</v>
      </c>
      <c r="P336">
        <v>329</v>
      </c>
      <c r="Q336" s="8">
        <f>COUNTIF(I$8:I335,"&lt;"&amp;G336)</f>
        <v>328</v>
      </c>
      <c r="R336" s="8">
        <f>COUNTIFS(H$8:H335,"&gt;"&amp;G336,F$8:F335,"&lt;&gt;1")</f>
        <v>0</v>
      </c>
      <c r="S336">
        <v>329</v>
      </c>
    </row>
    <row r="337" spans="1:19" x14ac:dyDescent="0.3">
      <c r="A337">
        <v>495</v>
      </c>
      <c r="B337">
        <v>3.4150212103640859E-2</v>
      </c>
      <c r="C337">
        <v>0.81264687032685323</v>
      </c>
      <c r="D337" s="4">
        <f>-LN(B337)/F$3</f>
        <v>1.407077700851441</v>
      </c>
      <c r="E337" s="4">
        <f>1/F$4</f>
        <v>0.20833333333333334</v>
      </c>
      <c r="F337" s="8">
        <v>3</v>
      </c>
      <c r="G337" s="4">
        <v>100.29432786924009</v>
      </c>
      <c r="H337" s="4">
        <f>IF(G337&gt;MAX(I$8:I336),G337,MAX(I$8:I336))</f>
        <v>100.29432786924009</v>
      </c>
      <c r="I337" s="4">
        <f>+H337+E337</f>
        <v>100.50266120257342</v>
      </c>
      <c r="J337" s="4">
        <f>(H337-G337)*O337</f>
        <v>0</v>
      </c>
      <c r="K337" s="4">
        <f>(I337-H337)*O337</f>
        <v>0.2083333333333286</v>
      </c>
      <c r="L337">
        <f>_xlfn.RANK.EQ(I337,I$8:I$507,1)</f>
        <v>330</v>
      </c>
      <c r="M337">
        <f>IF(L337=A337,0,1)</f>
        <v>1</v>
      </c>
      <c r="N337">
        <f>IF(G337&lt;B$2,1,0)</f>
        <v>1</v>
      </c>
      <c r="O337">
        <f>IF(I337&lt;B$2,1,0)</f>
        <v>1</v>
      </c>
      <c r="P337">
        <v>330</v>
      </c>
      <c r="Q337" s="8">
        <f>COUNTIF(I$8:I336,"&lt;"&amp;G337)</f>
        <v>329</v>
      </c>
      <c r="R337" s="8">
        <f>COUNTIFS(H$8:H336,"&gt;"&amp;G337,F$8:F336,"&lt;&gt;1")</f>
        <v>0</v>
      </c>
      <c r="S337">
        <v>330</v>
      </c>
    </row>
    <row r="338" spans="1:19" x14ac:dyDescent="0.3">
      <c r="A338">
        <v>496</v>
      </c>
      <c r="B338">
        <v>0.90939054536576436</v>
      </c>
      <c r="C338">
        <v>0.26917325357829525</v>
      </c>
      <c r="D338" s="4">
        <f>-LN(B338)/F$3</f>
        <v>3.957526425337473E-2</v>
      </c>
      <c r="E338" s="4">
        <f>1/F$4</f>
        <v>0.20833333333333334</v>
      </c>
      <c r="F338" s="8">
        <v>3</v>
      </c>
      <c r="G338" s="4">
        <v>100.33390313349346</v>
      </c>
      <c r="H338" s="4">
        <f>IF(G338&gt;MAX(I$8:I337),G338,MAX(I$8:I337))</f>
        <v>100.50266120257342</v>
      </c>
      <c r="I338" s="4">
        <f>+H338+E338</f>
        <v>100.71099453590675</v>
      </c>
      <c r="J338" s="4">
        <f>(H338-G338)*O338</f>
        <v>0.16875806907995639</v>
      </c>
      <c r="K338" s="4">
        <f>(I338-H338)*O338</f>
        <v>0.2083333333333286</v>
      </c>
      <c r="L338">
        <f>_xlfn.RANK.EQ(I338,I$8:I$507,1)</f>
        <v>331</v>
      </c>
      <c r="M338">
        <f>IF(L338=A338,0,1)</f>
        <v>1</v>
      </c>
      <c r="N338">
        <f>IF(G338&lt;B$2,1,0)</f>
        <v>1</v>
      </c>
      <c r="O338">
        <f>IF(I338&lt;B$2,1,0)</f>
        <v>1</v>
      </c>
      <c r="P338">
        <v>331</v>
      </c>
      <c r="Q338" s="8">
        <f>COUNTIF(I$8:I337,"&lt;"&amp;G338)</f>
        <v>329</v>
      </c>
      <c r="R338" s="8">
        <f>COUNTIFS(H$8:H337,"&gt;"&amp;G338,F$8:F337,"&lt;&gt;1")</f>
        <v>0</v>
      </c>
      <c r="S338">
        <v>331</v>
      </c>
    </row>
    <row r="339" spans="1:19" x14ac:dyDescent="0.3">
      <c r="A339">
        <v>497</v>
      </c>
      <c r="B339">
        <v>0.78365428632465595</v>
      </c>
      <c r="C339">
        <v>0.10638752403332621</v>
      </c>
      <c r="D339" s="4">
        <f>-LN(B339)/F$3</f>
        <v>0.10157804883514787</v>
      </c>
      <c r="E339" s="4">
        <f>1/F$4</f>
        <v>0.20833333333333334</v>
      </c>
      <c r="F339" s="8">
        <v>3</v>
      </c>
      <c r="G339" s="4">
        <v>100.43548118232862</v>
      </c>
      <c r="H339" s="4">
        <f>IF(G339&gt;MAX(I$8:I338),G339,MAX(I$8:I338))</f>
        <v>100.71099453590675</v>
      </c>
      <c r="I339" s="4">
        <f>+H339+E339</f>
        <v>100.91932786924008</v>
      </c>
      <c r="J339" s="4">
        <f>(H339-G339)*O339</f>
        <v>0.275513353578134</v>
      </c>
      <c r="K339" s="4">
        <f>(I339-H339)*O339</f>
        <v>0.2083333333333286</v>
      </c>
      <c r="L339">
        <f>_xlfn.RANK.EQ(I339,I$8:I$507,1)</f>
        <v>332</v>
      </c>
      <c r="M339">
        <f>IF(L339=A339,0,1)</f>
        <v>1</v>
      </c>
      <c r="N339">
        <f>IF(G339&lt;B$2,1,0)</f>
        <v>1</v>
      </c>
      <c r="O339">
        <f>IF(I339&lt;B$2,1,0)</f>
        <v>1</v>
      </c>
      <c r="P339">
        <v>332</v>
      </c>
      <c r="Q339" s="8">
        <f>COUNTIF(I$8:I338,"&lt;"&amp;G339)</f>
        <v>329</v>
      </c>
      <c r="R339" s="8">
        <f>COUNTIFS(H$8:H338,"&gt;"&amp;G339,F$8:F338,"&lt;&gt;1")</f>
        <v>1</v>
      </c>
      <c r="S339">
        <v>332</v>
      </c>
    </row>
    <row r="340" spans="1:19" x14ac:dyDescent="0.3">
      <c r="A340">
        <v>498</v>
      </c>
      <c r="B340">
        <v>0.27191991943113497</v>
      </c>
      <c r="C340">
        <v>0.13385418256172368</v>
      </c>
      <c r="D340" s="4">
        <f>-LN(B340)/F$3</f>
        <v>0.54260319578772043</v>
      </c>
      <c r="E340" s="4">
        <f>1/F$4</f>
        <v>0.20833333333333334</v>
      </c>
      <c r="F340" s="8">
        <v>3</v>
      </c>
      <c r="G340" s="4">
        <v>100.97808437811634</v>
      </c>
      <c r="H340" s="4">
        <f>IF(G340&gt;MAX(I$8:I339),G340,MAX(I$8:I339))</f>
        <v>100.97808437811634</v>
      </c>
      <c r="I340" s="4">
        <f>+H340+E340</f>
        <v>101.18641771144966</v>
      </c>
      <c r="J340" s="4">
        <f>(H340-G340)*O340</f>
        <v>0</v>
      </c>
      <c r="K340" s="4">
        <f>(I340-H340)*O340</f>
        <v>0.2083333333333286</v>
      </c>
      <c r="L340">
        <f>_xlfn.RANK.EQ(I340,I$8:I$507,1)</f>
        <v>333</v>
      </c>
      <c r="M340">
        <f>IF(L340=A340,0,1)</f>
        <v>1</v>
      </c>
      <c r="N340">
        <f>IF(G340&lt;B$2,1,0)</f>
        <v>1</v>
      </c>
      <c r="O340">
        <f>IF(I340&lt;B$2,1,0)</f>
        <v>1</v>
      </c>
      <c r="P340">
        <v>333</v>
      </c>
      <c r="Q340" s="8">
        <f>COUNTIF(I$8:I339,"&lt;"&amp;G340)</f>
        <v>332</v>
      </c>
      <c r="R340" s="8">
        <f>COUNTIFS(H$8:H339,"&gt;"&amp;G340,F$8:F339,"&lt;&gt;1")</f>
        <v>0</v>
      </c>
      <c r="S340">
        <v>333</v>
      </c>
    </row>
    <row r="341" spans="1:19" x14ac:dyDescent="0.3">
      <c r="A341">
        <v>23</v>
      </c>
      <c r="B341">
        <v>0.24509414960173345</v>
      </c>
      <c r="C341">
        <v>0.93975646229438159</v>
      </c>
      <c r="D341" s="4">
        <f>-LN(B341)/B$3</f>
        <v>5.8588035756955072</v>
      </c>
      <c r="E341" s="4">
        <f>1/F$4</f>
        <v>0.20833333333333334</v>
      </c>
      <c r="F341" s="8">
        <v>1</v>
      </c>
      <c r="G341" s="4">
        <v>101.77431941497436</v>
      </c>
      <c r="H341" s="4">
        <f>IF(G341&gt;MAX(I$8:I340),G341,MAX(I$8:I340))</f>
        <v>101.77431941497436</v>
      </c>
      <c r="I341" s="4">
        <f>+H341+E341</f>
        <v>101.98265274830769</v>
      </c>
      <c r="J341" s="4">
        <f>(H341-G341)*O341</f>
        <v>0</v>
      </c>
      <c r="K341" s="4">
        <f>(I341-H341)*O341</f>
        <v>0.2083333333333286</v>
      </c>
      <c r="L341">
        <f>_xlfn.RANK.EQ(I341,I$8:I$507,1)</f>
        <v>334</v>
      </c>
      <c r="M341">
        <f>IF(L341=A341,0,1)</f>
        <v>1</v>
      </c>
      <c r="N341">
        <f>IF(G341&lt;B$2,1,0)</f>
        <v>1</v>
      </c>
      <c r="O341">
        <f>IF(I341&lt;B$2,1,0)</f>
        <v>1</v>
      </c>
      <c r="P341">
        <v>334</v>
      </c>
      <c r="Q341" s="8">
        <f>COUNTIF(I$8:I340,"&lt;"&amp;G341)</f>
        <v>333</v>
      </c>
      <c r="R341" s="8">
        <f>COUNTIFS(H$8:H340,"&gt;"&amp;G341,F$8:F340,"&lt;&gt;1")</f>
        <v>0</v>
      </c>
      <c r="S341">
        <v>334</v>
      </c>
    </row>
    <row r="342" spans="1:19" x14ac:dyDescent="0.3">
      <c r="A342">
        <v>120</v>
      </c>
      <c r="B342">
        <v>0.15982543412579731</v>
      </c>
      <c r="C342">
        <v>0.66005432294686728</v>
      </c>
      <c r="D342" s="4">
        <f>-LN(B342)/D$3</f>
        <v>2.5467681889943004</v>
      </c>
      <c r="E342" s="4">
        <f>1/F$4</f>
        <v>0.20833333333333334</v>
      </c>
      <c r="F342" s="8">
        <v>2</v>
      </c>
      <c r="G342" s="4">
        <v>101.93625176113122</v>
      </c>
      <c r="H342" s="4">
        <f>IF(G342&gt;MAX(I$8:I341),G342,MAX(I$8:I341))</f>
        <v>101.98265274830769</v>
      </c>
      <c r="I342" s="4">
        <f>+H342+E342</f>
        <v>102.19098608164101</v>
      </c>
      <c r="J342" s="4">
        <f>(H342-G342)*O342</f>
        <v>4.6400987176468789E-2</v>
      </c>
      <c r="K342" s="4">
        <f>(I342-H342)*O342</f>
        <v>0.2083333333333286</v>
      </c>
      <c r="L342">
        <f>_xlfn.RANK.EQ(I342,I$8:I$507,1)</f>
        <v>335</v>
      </c>
      <c r="M342">
        <f>IF(L342=A342,0,1)</f>
        <v>1</v>
      </c>
      <c r="N342">
        <f>IF(G342&lt;B$2,1,0)</f>
        <v>1</v>
      </c>
      <c r="O342">
        <f>IF(I342&lt;B$2,1,0)</f>
        <v>1</v>
      </c>
      <c r="P342">
        <v>336</v>
      </c>
      <c r="Q342" s="8">
        <f>COUNTIF(I$8:I341,"&lt;"&amp;G342)</f>
        <v>333</v>
      </c>
      <c r="R342" s="8">
        <f>COUNTIFS(H$8:H341,"&gt;"&amp;G342,F$8:F341,"&lt;&gt;1")</f>
        <v>0</v>
      </c>
      <c r="S342">
        <v>335</v>
      </c>
    </row>
    <row r="343" spans="1:19" x14ac:dyDescent="0.3">
      <c r="A343">
        <v>499</v>
      </c>
      <c r="B343">
        <v>0.14142277291177099</v>
      </c>
      <c r="C343">
        <v>0.45515305032502212</v>
      </c>
      <c r="D343" s="4">
        <f>-LN(B343)/F$3</f>
        <v>0.81500061890127595</v>
      </c>
      <c r="E343" s="4">
        <f>1/F$4</f>
        <v>0.20833333333333334</v>
      </c>
      <c r="F343" s="8">
        <v>3</v>
      </c>
      <c r="G343" s="4">
        <v>101.79308499701762</v>
      </c>
      <c r="H343" s="4">
        <f>IF(G343&gt;MAX(I$8:I342),G343,MAX(I$8:I342))</f>
        <v>102.19098608164101</v>
      </c>
      <c r="I343" s="4">
        <f>+H343+E343</f>
        <v>102.39931941497434</v>
      </c>
      <c r="J343" s="4">
        <f>(H343-G343)*O343</f>
        <v>0.39790108462339902</v>
      </c>
      <c r="K343" s="4">
        <f>(I343-H343)*O343</f>
        <v>0.2083333333333286</v>
      </c>
      <c r="L343">
        <f>_xlfn.RANK.EQ(I343,I$8:I$507,1)</f>
        <v>336</v>
      </c>
      <c r="M343">
        <f>IF(L343=A343,0,1)</f>
        <v>1</v>
      </c>
      <c r="N343">
        <f>IF(G343&lt;B$2,1,0)</f>
        <v>1</v>
      </c>
      <c r="O343">
        <f>IF(I343&lt;B$2,1,0)</f>
        <v>1</v>
      </c>
      <c r="P343">
        <v>335</v>
      </c>
      <c r="Q343" s="8">
        <f>COUNTIF(I$8:I342,"&lt;"&amp;G343)</f>
        <v>333</v>
      </c>
      <c r="R343" s="8">
        <f>COUNTIFS(H$8:H342,"&gt;"&amp;G343,F$8:F342,"&lt;&gt;1")</f>
        <v>1</v>
      </c>
      <c r="S343">
        <v>335</v>
      </c>
    </row>
    <row r="344" spans="1:19" x14ac:dyDescent="0.3">
      <c r="A344">
        <v>121</v>
      </c>
      <c r="B344">
        <v>0.76995147556993315</v>
      </c>
      <c r="C344">
        <v>0.74584185308389539</v>
      </c>
      <c r="D344" s="4">
        <f>-LN(B344)/D$3</f>
        <v>0.36309414563960879</v>
      </c>
      <c r="E344" s="4">
        <f>1/F$4</f>
        <v>0.20833333333333334</v>
      </c>
      <c r="F344" s="8">
        <v>2</v>
      </c>
      <c r="G344" s="4">
        <v>102.29934590677082</v>
      </c>
      <c r="H344" s="4">
        <f>IF(G344&gt;MAX(I$8:I343),G344,MAX(I$8:I343))</f>
        <v>102.39931941497434</v>
      </c>
      <c r="I344" s="4">
        <f>+H344+E344</f>
        <v>102.60765274830767</v>
      </c>
      <c r="J344" s="4">
        <f>(H344-G344)*O344</f>
        <v>9.9973508203518691E-2</v>
      </c>
      <c r="K344" s="4">
        <f>(I344-H344)*O344</f>
        <v>0.2083333333333286</v>
      </c>
      <c r="L344">
        <f>_xlfn.RANK.EQ(I344,I$8:I$507,1)</f>
        <v>337</v>
      </c>
      <c r="M344">
        <f>IF(L344=A344,0,1)</f>
        <v>1</v>
      </c>
      <c r="N344">
        <f>IF(G344&lt;B$2,1,0)</f>
        <v>1</v>
      </c>
      <c r="O344">
        <f>IF(I344&lt;B$2,1,0)</f>
        <v>1</v>
      </c>
      <c r="P344">
        <v>337</v>
      </c>
      <c r="Q344" s="8">
        <f>COUNTIF(I$8:I343,"&lt;"&amp;G344)</f>
        <v>335</v>
      </c>
      <c r="R344" s="8">
        <f>COUNTIFS(H$8:H343,"&gt;"&amp;G344,F$8:F343,"&lt;&gt;1")</f>
        <v>0</v>
      </c>
      <c r="S344">
        <v>337</v>
      </c>
    </row>
    <row r="345" spans="1:19" x14ac:dyDescent="0.3">
      <c r="A345">
        <v>122</v>
      </c>
      <c r="B345">
        <v>0.49461348307748648</v>
      </c>
      <c r="C345">
        <v>0.15814691610461745</v>
      </c>
      <c r="D345" s="4">
        <f>-LN(B345)/D$3</f>
        <v>0.97774814402397836</v>
      </c>
      <c r="E345" s="4">
        <f>1/F$4</f>
        <v>0.20833333333333334</v>
      </c>
      <c r="F345" s="8">
        <v>2</v>
      </c>
      <c r="G345" s="4">
        <v>103.2770940507948</v>
      </c>
      <c r="H345" s="4">
        <f>IF(G345&gt;MAX(I$8:I344),G345,MAX(I$8:I344))</f>
        <v>103.2770940507948</v>
      </c>
      <c r="I345" s="4">
        <f>+H345+E345</f>
        <v>103.48542738412813</v>
      </c>
      <c r="J345" s="4">
        <f>(H345-G345)*O345</f>
        <v>0</v>
      </c>
      <c r="K345" s="4">
        <f>(I345-H345)*O345</f>
        <v>0.2083333333333286</v>
      </c>
      <c r="L345">
        <f>_xlfn.RANK.EQ(I345,I$8:I$507,1)</f>
        <v>338</v>
      </c>
      <c r="M345">
        <f>IF(L345=A345,0,1)</f>
        <v>1</v>
      </c>
      <c r="N345">
        <f>IF(G345&lt;B$2,1,0)</f>
        <v>1</v>
      </c>
      <c r="O345">
        <f>IF(I345&lt;B$2,1,0)</f>
        <v>1</v>
      </c>
      <c r="P345">
        <v>338</v>
      </c>
      <c r="Q345" s="8">
        <f>COUNTIF(I$8:I344,"&lt;"&amp;G345)</f>
        <v>337</v>
      </c>
      <c r="R345" s="8">
        <f>COUNTIFS(H$8:H344,"&gt;"&amp;G345,F$8:F344,"&lt;&gt;1")</f>
        <v>0</v>
      </c>
      <c r="S345">
        <v>338</v>
      </c>
    </row>
    <row r="346" spans="1:19" x14ac:dyDescent="0.3">
      <c r="A346">
        <v>500</v>
      </c>
      <c r="B346">
        <v>2.7375102999969481E-2</v>
      </c>
      <c r="C346">
        <v>0.71709341715750607</v>
      </c>
      <c r="D346" s="4">
        <f>-LN(B346)/F$3</f>
        <v>1.4992172201235783</v>
      </c>
      <c r="E346" s="4">
        <f>1/F$4</f>
        <v>0.20833333333333334</v>
      </c>
      <c r="F346" s="8">
        <v>3</v>
      </c>
      <c r="G346" s="4">
        <v>103.2923022171412</v>
      </c>
      <c r="H346" s="4">
        <f>IF(G346&gt;MAX(I$8:I345),G346,MAX(I$8:I345))</f>
        <v>103.48542738412813</v>
      </c>
      <c r="I346" s="4">
        <f>+H346+E346</f>
        <v>103.69376071746146</v>
      </c>
      <c r="J346" s="4">
        <f>(H346-G346)*O346</f>
        <v>0.19312516698693116</v>
      </c>
      <c r="K346" s="4">
        <f>(I346-H346)*O346</f>
        <v>0.2083333333333286</v>
      </c>
      <c r="L346">
        <f>_xlfn.RANK.EQ(I346,I$8:I$507,1)</f>
        <v>339</v>
      </c>
      <c r="M346">
        <f>IF(L346=A346,0,1)</f>
        <v>1</v>
      </c>
      <c r="N346">
        <f>IF(G346&lt;B$2,1,0)</f>
        <v>1</v>
      </c>
      <c r="O346">
        <f>IF(I346&lt;B$2,1,0)</f>
        <v>1</v>
      </c>
      <c r="P346">
        <v>339</v>
      </c>
      <c r="Q346" s="8">
        <f>COUNTIF(I$8:I345,"&lt;"&amp;G346)</f>
        <v>337</v>
      </c>
      <c r="R346" s="8">
        <f>COUNTIFS(H$8:H345,"&gt;"&amp;G346,F$8:F345,"&lt;&gt;1")</f>
        <v>0</v>
      </c>
      <c r="S346">
        <v>339</v>
      </c>
    </row>
    <row r="347" spans="1:19" x14ac:dyDescent="0.3">
      <c r="A347">
        <v>24</v>
      </c>
      <c r="B347">
        <v>0.66188543351542706</v>
      </c>
      <c r="C347">
        <v>0.35993530075991087</v>
      </c>
      <c r="D347" s="4">
        <f>-LN(B347)/B$3</f>
        <v>1.719428329903677</v>
      </c>
      <c r="E347" s="4">
        <f>1/F$4</f>
        <v>0.20833333333333334</v>
      </c>
      <c r="F347" s="8">
        <v>1</v>
      </c>
      <c r="G347" s="4">
        <v>103.49374774487804</v>
      </c>
      <c r="H347" s="4">
        <f>IF(G347&gt;MAX(I$8:I346),G347,MAX(I$8:I346))</f>
        <v>103.69376071746146</v>
      </c>
      <c r="I347" s="4">
        <f>+H347+E347</f>
        <v>103.90209405079479</v>
      </c>
      <c r="J347" s="4">
        <f>(H347-G347)*O347</f>
        <v>0.20001297258342277</v>
      </c>
      <c r="K347" s="4">
        <f>(I347-H347)*O347</f>
        <v>0.2083333333333286</v>
      </c>
      <c r="L347">
        <f>_xlfn.RANK.EQ(I347,I$8:I$507,1)</f>
        <v>340</v>
      </c>
      <c r="M347">
        <f>IF(L347=A347,0,1)</f>
        <v>1</v>
      </c>
      <c r="N347">
        <f>IF(G347&lt;B$2,1,0)</f>
        <v>1</v>
      </c>
      <c r="O347">
        <f>IF(I347&lt;B$2,1,0)</f>
        <v>1</v>
      </c>
      <c r="P347">
        <v>340</v>
      </c>
      <c r="Q347" s="8">
        <f>COUNTIF(I$8:I346,"&lt;"&amp;G347)</f>
        <v>338</v>
      </c>
      <c r="R347" s="8">
        <f>COUNTIFS(H$8:H346,"&gt;"&amp;G347,F$8:F346,"&lt;&gt;1")</f>
        <v>0</v>
      </c>
      <c r="S347">
        <v>340</v>
      </c>
    </row>
    <row r="348" spans="1:19" x14ac:dyDescent="0.3">
      <c r="A348">
        <v>123</v>
      </c>
      <c r="B348">
        <v>0.74480422376171151</v>
      </c>
      <c r="C348">
        <v>0.4175237281411176</v>
      </c>
      <c r="D348" s="4">
        <f>-LN(B348)/D$3</f>
        <v>0.4092137250474111</v>
      </c>
      <c r="E348" s="4">
        <f>1/F$4</f>
        <v>0.20833333333333334</v>
      </c>
      <c r="F348" s="8">
        <v>2</v>
      </c>
      <c r="G348" s="4">
        <v>103.68630777584221</v>
      </c>
      <c r="H348" s="4">
        <f>IF(G348&gt;MAX(I$8:I347),G348,MAX(I$8:I347))</f>
        <v>103.90209405079479</v>
      </c>
      <c r="I348" s="4">
        <f>+H348+E348</f>
        <v>104.11042738412812</v>
      </c>
      <c r="J348" s="4">
        <f>(H348-G348)*O348</f>
        <v>0.21578627495257763</v>
      </c>
      <c r="K348" s="4">
        <f>(I348-H348)*O348</f>
        <v>0.2083333333333286</v>
      </c>
      <c r="L348">
        <f>_xlfn.RANK.EQ(I348,I$8:I$507,1)</f>
        <v>341</v>
      </c>
      <c r="M348">
        <f>IF(L348=A348,0,1)</f>
        <v>1</v>
      </c>
      <c r="N348">
        <f>IF(G348&lt;B$2,1,0)</f>
        <v>1</v>
      </c>
      <c r="O348">
        <f>IF(I348&lt;B$2,1,0)</f>
        <v>1</v>
      </c>
      <c r="P348">
        <v>342</v>
      </c>
      <c r="Q348" s="8">
        <f>COUNTIF(I$8:I347,"&lt;"&amp;G348)</f>
        <v>338</v>
      </c>
      <c r="R348" s="8">
        <f>COUNTIFS(H$8:H347,"&gt;"&amp;G348,F$8:F347,"&lt;&gt;1")</f>
        <v>0</v>
      </c>
      <c r="S348">
        <v>341</v>
      </c>
    </row>
    <row r="349" spans="1:19" x14ac:dyDescent="0.3">
      <c r="A349">
        <v>124</v>
      </c>
      <c r="B349">
        <v>0.95364238410596025</v>
      </c>
      <c r="C349">
        <v>0.13434247871333965</v>
      </c>
      <c r="D349" s="4">
        <f>-LN(B349)/D$3</f>
        <v>6.5925746165171842E-2</v>
      </c>
      <c r="E349" s="4">
        <f>1/F$4</f>
        <v>0.20833333333333334</v>
      </c>
      <c r="F349" s="8">
        <v>2</v>
      </c>
      <c r="G349" s="4">
        <v>103.75223352200739</v>
      </c>
      <c r="H349" s="4">
        <f>IF(G349&gt;MAX(I$8:I348),G349,MAX(I$8:I348))</f>
        <v>104.11042738412812</v>
      </c>
      <c r="I349" s="4">
        <f>+H349+E349</f>
        <v>104.31876071746144</v>
      </c>
      <c r="J349" s="4">
        <f>(H349-G349)*O349</f>
        <v>0.35819386212072857</v>
      </c>
      <c r="K349" s="4">
        <f>(I349-H349)*O349</f>
        <v>0.2083333333333286</v>
      </c>
      <c r="L349">
        <f>_xlfn.RANK.EQ(I349,I$8:I$507,1)</f>
        <v>342</v>
      </c>
      <c r="M349">
        <f>IF(L349=A349,0,1)</f>
        <v>1</v>
      </c>
      <c r="N349">
        <f>IF(G349&lt;B$2,1,0)</f>
        <v>1</v>
      </c>
      <c r="O349">
        <f>IF(I349&lt;B$2,1,0)</f>
        <v>1</v>
      </c>
      <c r="P349">
        <v>343</v>
      </c>
      <c r="Q349" s="8">
        <f>COUNTIF(I$8:I348,"&lt;"&amp;G349)</f>
        <v>339</v>
      </c>
      <c r="R349" s="8">
        <f>COUNTIFS(H$8:H348,"&gt;"&amp;G349,F$8:F348,"&lt;&gt;1")</f>
        <v>1</v>
      </c>
      <c r="S349">
        <v>341</v>
      </c>
    </row>
    <row r="350" spans="1:19" x14ac:dyDescent="0.3">
      <c r="A350">
        <v>501</v>
      </c>
      <c r="B350">
        <v>0.89333780938138985</v>
      </c>
      <c r="C350">
        <v>0.44279305398724328</v>
      </c>
      <c r="D350" s="4">
        <f>-LN(B350)/F$3</f>
        <v>4.6996034856808797E-2</v>
      </c>
      <c r="E350" s="4">
        <f>1/F$4</f>
        <v>0.20833333333333334</v>
      </c>
      <c r="F350" s="8">
        <v>3</v>
      </c>
      <c r="G350" s="4">
        <v>103.339298251998</v>
      </c>
      <c r="H350" s="4">
        <f>IF(G350&gt;MAX(I$8:I349),G350,MAX(I$8:I349))</f>
        <v>104.31876071746144</v>
      </c>
      <c r="I350" s="4">
        <f>+H350+E350</f>
        <v>104.52709405079477</v>
      </c>
      <c r="J350" s="4">
        <f>(H350-G350)*O350</f>
        <v>0.97946246546344184</v>
      </c>
      <c r="K350" s="4">
        <f>(I350-H350)*O350</f>
        <v>0.2083333333333286</v>
      </c>
      <c r="L350">
        <f>_xlfn.RANK.EQ(I350,I$8:I$507,1)</f>
        <v>343</v>
      </c>
      <c r="M350">
        <f>IF(L350=A350,0,1)</f>
        <v>1</v>
      </c>
      <c r="N350">
        <f>IF(G350&lt;B$2,1,0)</f>
        <v>1</v>
      </c>
      <c r="O350">
        <f>IF(I350&lt;B$2,1,0)</f>
        <v>1</v>
      </c>
      <c r="P350">
        <v>341</v>
      </c>
      <c r="Q350" s="8">
        <f>COUNTIF(I$8:I349,"&lt;"&amp;G350)</f>
        <v>337</v>
      </c>
      <c r="R350" s="8">
        <f>COUNTIFS(H$8:H349,"&gt;"&amp;G350,F$8:F349,"&lt;&gt;1")</f>
        <v>3</v>
      </c>
      <c r="S350">
        <v>341</v>
      </c>
    </row>
    <row r="351" spans="1:19" x14ac:dyDescent="0.3">
      <c r="A351">
        <v>502</v>
      </c>
      <c r="B351">
        <v>0.20197149571214942</v>
      </c>
      <c r="C351">
        <v>0.66441846980193486</v>
      </c>
      <c r="D351" s="4">
        <f>-LN(B351)/F$3</f>
        <v>0.66651195911409433</v>
      </c>
      <c r="E351" s="4">
        <f>1/F$4</f>
        <v>0.20833333333333334</v>
      </c>
      <c r="F351" s="8">
        <v>3</v>
      </c>
      <c r="G351" s="4">
        <v>104.00581021111209</v>
      </c>
      <c r="H351" s="4">
        <f>IF(G351&gt;MAX(I$8:I350),G351,MAX(I$8:I350))</f>
        <v>104.52709405079477</v>
      </c>
      <c r="I351" s="4">
        <f>+H351+E351</f>
        <v>104.7354273841281</v>
      </c>
      <c r="J351" s="4">
        <f>(H351-G351)*O351</f>
        <v>0.5212838396826811</v>
      </c>
      <c r="K351" s="4">
        <f>(I351-H351)*O351</f>
        <v>0.2083333333333286</v>
      </c>
      <c r="L351">
        <f>_xlfn.RANK.EQ(I351,I$8:I$507,1)</f>
        <v>344</v>
      </c>
      <c r="M351">
        <f>IF(L351=A351,0,1)</f>
        <v>1</v>
      </c>
      <c r="N351">
        <f>IF(G351&lt;B$2,1,0)</f>
        <v>1</v>
      </c>
      <c r="O351">
        <f>IF(I351&lt;B$2,1,0)</f>
        <v>1</v>
      </c>
      <c r="P351">
        <v>344</v>
      </c>
      <c r="Q351" s="8">
        <f>COUNTIF(I$8:I350,"&lt;"&amp;G351)</f>
        <v>340</v>
      </c>
      <c r="R351" s="8">
        <f>COUNTIFS(H$8:H350,"&gt;"&amp;G351,F$8:F350,"&lt;&gt;1")</f>
        <v>2</v>
      </c>
      <c r="S351">
        <v>344</v>
      </c>
    </row>
    <row r="352" spans="1:19" x14ac:dyDescent="0.3">
      <c r="A352">
        <v>503</v>
      </c>
      <c r="B352">
        <v>0.62254707480086668</v>
      </c>
      <c r="C352">
        <v>0.50392162846766564</v>
      </c>
      <c r="D352" s="4">
        <f>-LN(B352)/F$3</f>
        <v>0.19747334638850816</v>
      </c>
      <c r="E352" s="4">
        <f>1/F$4</f>
        <v>0.20833333333333334</v>
      </c>
      <c r="F352" s="8">
        <v>3</v>
      </c>
      <c r="G352" s="4">
        <v>104.2032835575006</v>
      </c>
      <c r="H352" s="4">
        <f>IF(G352&gt;MAX(I$8:I351),G352,MAX(I$8:I351))</f>
        <v>104.7354273841281</v>
      </c>
      <c r="I352" s="4">
        <f>+H352+E352</f>
        <v>104.94376071746143</v>
      </c>
      <c r="J352" s="4">
        <f>(H352-G352)*O352</f>
        <v>0.53214382662750381</v>
      </c>
      <c r="K352" s="4">
        <f>(I352-H352)*O352</f>
        <v>0.2083333333333286</v>
      </c>
      <c r="L352">
        <f>_xlfn.RANK.EQ(I352,I$8:I$507,1)</f>
        <v>345</v>
      </c>
      <c r="M352">
        <f>IF(L352=A352,0,1)</f>
        <v>1</v>
      </c>
      <c r="N352">
        <f>IF(G352&lt;B$2,1,0)</f>
        <v>1</v>
      </c>
      <c r="O352">
        <f>IF(I352&lt;B$2,1,0)</f>
        <v>1</v>
      </c>
      <c r="P352">
        <v>345</v>
      </c>
      <c r="Q352" s="8">
        <f>COUNTIF(I$8:I351,"&lt;"&amp;G352)</f>
        <v>341</v>
      </c>
      <c r="R352" s="8">
        <f>COUNTIFS(H$8:H351,"&gt;"&amp;G352,F$8:F351,"&lt;&gt;1")</f>
        <v>2</v>
      </c>
      <c r="S352">
        <v>345</v>
      </c>
    </row>
    <row r="353" spans="1:19" x14ac:dyDescent="0.3">
      <c r="A353">
        <v>504</v>
      </c>
      <c r="B353">
        <v>0.62361522263252667</v>
      </c>
      <c r="C353">
        <v>0.87023529770805996</v>
      </c>
      <c r="D353" s="4">
        <f>-LN(B353)/F$3</f>
        <v>0.19675905466833951</v>
      </c>
      <c r="E353" s="4">
        <f>1/F$4</f>
        <v>0.20833333333333334</v>
      </c>
      <c r="F353" s="8">
        <v>3</v>
      </c>
      <c r="G353" s="4">
        <v>104.40004261216893</v>
      </c>
      <c r="H353" s="4">
        <f>IF(G353&gt;MAX(I$8:I352),G353,MAX(I$8:I352))</f>
        <v>104.94376071746143</v>
      </c>
      <c r="I353" s="4">
        <f>+H353+E353</f>
        <v>105.15209405079476</v>
      </c>
      <c r="J353" s="4">
        <f>(H353-G353)*O353</f>
        <v>0.54371810529249842</v>
      </c>
      <c r="K353" s="4">
        <f>(I353-H353)*O353</f>
        <v>0.2083333333333286</v>
      </c>
      <c r="L353">
        <f>_xlfn.RANK.EQ(I353,I$8:I$507,1)</f>
        <v>346</v>
      </c>
      <c r="M353">
        <f>IF(L353=A353,0,1)</f>
        <v>1</v>
      </c>
      <c r="N353">
        <f>IF(G353&lt;B$2,1,0)</f>
        <v>1</v>
      </c>
      <c r="O353">
        <f>IF(I353&lt;B$2,1,0)</f>
        <v>1</v>
      </c>
      <c r="P353">
        <v>346</v>
      </c>
      <c r="Q353" s="8">
        <f>COUNTIF(I$8:I352,"&lt;"&amp;G353)</f>
        <v>342</v>
      </c>
      <c r="R353" s="8">
        <f>COUNTIFS(H$8:H352,"&gt;"&amp;G353,F$8:F352,"&lt;&gt;1")</f>
        <v>2</v>
      </c>
      <c r="S353">
        <v>346</v>
      </c>
    </row>
    <row r="354" spans="1:19" x14ac:dyDescent="0.3">
      <c r="A354">
        <v>505</v>
      </c>
      <c r="B354">
        <v>0.42539750358592487</v>
      </c>
      <c r="C354">
        <v>0.42316965239417709</v>
      </c>
      <c r="D354" s="4">
        <f>-LN(B354)/F$3</f>
        <v>0.35613801859395727</v>
      </c>
      <c r="E354" s="4">
        <f>1/F$4</f>
        <v>0.20833333333333334</v>
      </c>
      <c r="F354" s="8">
        <v>3</v>
      </c>
      <c r="G354" s="4">
        <v>104.75618063076288</v>
      </c>
      <c r="H354" s="4">
        <f>IF(G354&gt;MAX(I$8:I353),G354,MAX(I$8:I353))</f>
        <v>105.15209405079476</v>
      </c>
      <c r="I354" s="4">
        <f>+H354+E354</f>
        <v>105.36042738412809</v>
      </c>
      <c r="J354" s="4">
        <f>(H354-G354)*O354</f>
        <v>0.39591342003187435</v>
      </c>
      <c r="K354" s="4">
        <f>(I354-H354)*O354</f>
        <v>0.2083333333333286</v>
      </c>
      <c r="L354">
        <f>_xlfn.RANK.EQ(I354,I$8:I$507,1)</f>
        <v>347</v>
      </c>
      <c r="M354">
        <f>IF(L354=A354,0,1)</f>
        <v>1</v>
      </c>
      <c r="N354">
        <f>IF(G354&lt;B$2,1,0)</f>
        <v>1</v>
      </c>
      <c r="O354">
        <f>IF(I354&lt;B$2,1,0)</f>
        <v>1</v>
      </c>
      <c r="P354">
        <v>347</v>
      </c>
      <c r="Q354" s="8">
        <f>COUNTIF(I$8:I353,"&lt;"&amp;G354)</f>
        <v>344</v>
      </c>
      <c r="R354" s="8">
        <f>COUNTIFS(H$8:H353,"&gt;"&amp;G354,F$8:F353,"&lt;&gt;1")</f>
        <v>1</v>
      </c>
      <c r="S354">
        <v>347</v>
      </c>
    </row>
    <row r="355" spans="1:19" x14ac:dyDescent="0.3">
      <c r="A355">
        <v>506</v>
      </c>
      <c r="B355">
        <v>0.32532731101413009</v>
      </c>
      <c r="C355">
        <v>0.3903012176885281</v>
      </c>
      <c r="D355" s="4">
        <f>-LN(B355)/F$3</f>
        <v>0.46788478859814514</v>
      </c>
      <c r="E355" s="4">
        <f>1/F$4</f>
        <v>0.20833333333333334</v>
      </c>
      <c r="F355" s="8">
        <v>3</v>
      </c>
      <c r="G355" s="4">
        <v>105.22406541936103</v>
      </c>
      <c r="H355" s="4">
        <f>IF(G355&gt;MAX(I$8:I354),G355,MAX(I$8:I354))</f>
        <v>105.36042738412809</v>
      </c>
      <c r="I355" s="4">
        <f>+H355+E355</f>
        <v>105.56876071746142</v>
      </c>
      <c r="J355" s="4">
        <f>(H355-G355)*O355</f>
        <v>0.13636196476706175</v>
      </c>
      <c r="K355" s="4">
        <f>(I355-H355)*O355</f>
        <v>0.2083333333333286</v>
      </c>
      <c r="L355">
        <f>_xlfn.RANK.EQ(I355,I$8:I$507,1)</f>
        <v>348</v>
      </c>
      <c r="M355">
        <f>IF(L355=A355,0,1)</f>
        <v>1</v>
      </c>
      <c r="N355">
        <f>IF(G355&lt;B$2,1,0)</f>
        <v>1</v>
      </c>
      <c r="O355">
        <f>IF(I355&lt;B$2,1,0)</f>
        <v>1</v>
      </c>
      <c r="P355">
        <v>348</v>
      </c>
      <c r="Q355" s="8">
        <f>COUNTIF(I$8:I354,"&lt;"&amp;G355)</f>
        <v>346</v>
      </c>
      <c r="R355" s="8">
        <f>COUNTIFS(H$8:H354,"&gt;"&amp;G355,F$8:F354,"&lt;&gt;1")</f>
        <v>0</v>
      </c>
      <c r="S355">
        <v>348</v>
      </c>
    </row>
    <row r="356" spans="1:19" x14ac:dyDescent="0.3">
      <c r="A356">
        <v>125</v>
      </c>
      <c r="B356">
        <v>0.25318155461287273</v>
      </c>
      <c r="C356">
        <v>4.7273171178319653E-2</v>
      </c>
      <c r="D356" s="4">
        <f>-LN(B356)/D$3</f>
        <v>1.9078450561750286</v>
      </c>
      <c r="E356" s="4">
        <f>1/F$4</f>
        <v>0.20833333333333334</v>
      </c>
      <c r="F356" s="8">
        <v>2</v>
      </c>
      <c r="G356" s="4">
        <v>105.66007857818242</v>
      </c>
      <c r="H356" s="4">
        <f>IF(G356&gt;MAX(I$8:I355),G356,MAX(I$8:I355))</f>
        <v>105.66007857818242</v>
      </c>
      <c r="I356" s="4">
        <f>+H356+E356</f>
        <v>105.86841191151575</v>
      </c>
      <c r="J356" s="4">
        <f>(H356-G356)*O356</f>
        <v>0</v>
      </c>
      <c r="K356" s="4">
        <f>(I356-H356)*O356</f>
        <v>0.2083333333333286</v>
      </c>
      <c r="L356">
        <f>_xlfn.RANK.EQ(I356,I$8:I$507,1)</f>
        <v>349</v>
      </c>
      <c r="M356">
        <f>IF(L356=A356,0,1)</f>
        <v>1</v>
      </c>
      <c r="N356">
        <f>IF(G356&lt;B$2,1,0)</f>
        <v>1</v>
      </c>
      <c r="O356">
        <f>IF(I356&lt;B$2,1,0)</f>
        <v>1</v>
      </c>
      <c r="P356">
        <v>349</v>
      </c>
      <c r="Q356" s="8">
        <f>COUNTIF(I$8:I355,"&lt;"&amp;G356)</f>
        <v>348</v>
      </c>
      <c r="R356" s="8">
        <f>COUNTIFS(H$8:H355,"&gt;"&amp;G356,F$8:F355,"&lt;&gt;1")</f>
        <v>0</v>
      </c>
      <c r="S356">
        <v>349</v>
      </c>
    </row>
    <row r="357" spans="1:19" x14ac:dyDescent="0.3">
      <c r="A357">
        <v>126</v>
      </c>
      <c r="B357">
        <v>0.66377758110293894</v>
      </c>
      <c r="C357">
        <v>0.97341837824640642</v>
      </c>
      <c r="D357" s="4">
        <f>-LN(B357)/D$3</f>
        <v>0.56917799144243575</v>
      </c>
      <c r="E357" s="4">
        <f>1/F$4</f>
        <v>0.20833333333333334</v>
      </c>
      <c r="F357" s="8">
        <v>2</v>
      </c>
      <c r="G357" s="4">
        <v>106.22925656962485</v>
      </c>
      <c r="H357" s="4">
        <f>IF(G357&gt;MAX(I$8:I356),G357,MAX(I$8:I356))</f>
        <v>106.22925656962485</v>
      </c>
      <c r="I357" s="4">
        <f>+H357+E357</f>
        <v>106.43758990295818</v>
      </c>
      <c r="J357" s="4">
        <f>(H357-G357)*O357</f>
        <v>0</v>
      </c>
      <c r="K357" s="4">
        <f>(I357-H357)*O357</f>
        <v>0.2083333333333286</v>
      </c>
      <c r="L357">
        <f>_xlfn.RANK.EQ(I357,I$8:I$507,1)</f>
        <v>350</v>
      </c>
      <c r="M357">
        <f>IF(L357=A357,0,1)</f>
        <v>1</v>
      </c>
      <c r="N357">
        <f>IF(G357&lt;B$2,1,0)</f>
        <v>1</v>
      </c>
      <c r="O357">
        <f>IF(I357&lt;B$2,1,0)</f>
        <v>1</v>
      </c>
      <c r="P357">
        <v>350</v>
      </c>
      <c r="Q357" s="8">
        <f>COUNTIF(I$8:I356,"&lt;"&amp;G357)</f>
        <v>349</v>
      </c>
      <c r="R357" s="8">
        <f>COUNTIFS(H$8:H356,"&gt;"&amp;G357,F$8:F356,"&lt;&gt;1")</f>
        <v>0</v>
      </c>
      <c r="S357">
        <v>350</v>
      </c>
    </row>
    <row r="358" spans="1:19" x14ac:dyDescent="0.3">
      <c r="A358">
        <v>507</v>
      </c>
      <c r="B358">
        <v>4.8982207708975496E-2</v>
      </c>
      <c r="C358">
        <v>0.36622211371196634</v>
      </c>
      <c r="D358" s="4">
        <f>-LN(B358)/F$3</f>
        <v>1.2567908978296949</v>
      </c>
      <c r="E358" s="4">
        <f>1/F$4</f>
        <v>0.20833333333333334</v>
      </c>
      <c r="F358" s="8">
        <v>3</v>
      </c>
      <c r="G358" s="4">
        <v>106.48085631719071</v>
      </c>
      <c r="H358" s="4">
        <f>IF(G358&gt;MAX(I$8:I357),G358,MAX(I$8:I357))</f>
        <v>106.48085631719071</v>
      </c>
      <c r="I358" s="4">
        <f>+H358+E358</f>
        <v>106.68918965052404</v>
      </c>
      <c r="J358" s="4">
        <f>(H358-G358)*O358</f>
        <v>0</v>
      </c>
      <c r="K358" s="4">
        <f>(I358-H358)*O358</f>
        <v>0.2083333333333286</v>
      </c>
      <c r="L358">
        <f>_xlfn.RANK.EQ(I358,I$8:I$507,1)</f>
        <v>351</v>
      </c>
      <c r="M358">
        <f>IF(L358=A358,0,1)</f>
        <v>1</v>
      </c>
      <c r="N358">
        <f>IF(G358&lt;B$2,1,0)</f>
        <v>1</v>
      </c>
      <c r="O358">
        <f>IF(I358&lt;B$2,1,0)</f>
        <v>1</v>
      </c>
      <c r="P358">
        <v>351</v>
      </c>
      <c r="Q358" s="8">
        <f>COUNTIF(I$8:I357,"&lt;"&amp;G358)</f>
        <v>350</v>
      </c>
      <c r="R358" s="8">
        <f>COUNTIFS(H$8:H357,"&gt;"&amp;G358,F$8:F357,"&lt;&gt;1")</f>
        <v>0</v>
      </c>
      <c r="S358">
        <v>351</v>
      </c>
    </row>
    <row r="359" spans="1:19" x14ac:dyDescent="0.3">
      <c r="A359">
        <v>25</v>
      </c>
      <c r="B359">
        <v>0.48350474562822354</v>
      </c>
      <c r="C359">
        <v>0.14050721762749108</v>
      </c>
      <c r="D359" s="4">
        <f>-LN(B359)/B$3</f>
        <v>3.0278922874180876</v>
      </c>
      <c r="E359" s="4">
        <f>1/F$4</f>
        <v>0.20833333333333334</v>
      </c>
      <c r="F359" s="8">
        <v>1</v>
      </c>
      <c r="G359" s="4">
        <v>106.52164003229612</v>
      </c>
      <c r="H359" s="4">
        <f>IF(G359&gt;MAX(I$8:I358),G359,MAX(I$8:I358))</f>
        <v>106.68918965052404</v>
      </c>
      <c r="I359" s="4">
        <f>+H359+E359</f>
        <v>106.89752298385737</v>
      </c>
      <c r="J359" s="4">
        <f>(H359-G359)*O359</f>
        <v>0.16754961822792325</v>
      </c>
      <c r="K359" s="4">
        <f>(I359-H359)*O359</f>
        <v>0.2083333333333286</v>
      </c>
      <c r="L359">
        <f>_xlfn.RANK.EQ(I359,I$8:I$507,1)</f>
        <v>352</v>
      </c>
      <c r="M359">
        <f>IF(L359=A359,0,1)</f>
        <v>1</v>
      </c>
      <c r="N359">
        <f>IF(G359&lt;B$2,1,0)</f>
        <v>1</v>
      </c>
      <c r="O359">
        <f>IF(I359&lt;B$2,1,0)</f>
        <v>1</v>
      </c>
      <c r="P359">
        <v>352</v>
      </c>
      <c r="Q359" s="8">
        <f>COUNTIF(I$8:I358,"&lt;"&amp;G359)</f>
        <v>350</v>
      </c>
      <c r="R359" s="8">
        <f>COUNTIFS(H$8:H358,"&gt;"&amp;G359,F$8:F358,"&lt;&gt;1")</f>
        <v>0</v>
      </c>
      <c r="S359">
        <v>352</v>
      </c>
    </row>
    <row r="360" spans="1:19" x14ac:dyDescent="0.3">
      <c r="A360">
        <v>26</v>
      </c>
      <c r="B360">
        <v>0.96035645619067966</v>
      </c>
      <c r="C360">
        <v>0.94430372020630515</v>
      </c>
      <c r="D360" s="4">
        <f>-LN(B360)/B$3</f>
        <v>0.16854481210937811</v>
      </c>
      <c r="E360" s="4">
        <f>1/F$4</f>
        <v>0.20833333333333334</v>
      </c>
      <c r="F360" s="8">
        <v>1</v>
      </c>
      <c r="G360" s="4">
        <v>106.69018484440549</v>
      </c>
      <c r="H360" s="4">
        <f>IF(G360&gt;MAX(I$8:I359),G360,MAX(I$8:I359))</f>
        <v>106.89752298385737</v>
      </c>
      <c r="I360" s="4">
        <f>+H360+E360</f>
        <v>107.1058563171907</v>
      </c>
      <c r="J360" s="4">
        <f>(H360-G360)*O360</f>
        <v>0.20733813945187762</v>
      </c>
      <c r="K360" s="4">
        <f>(I360-H360)*O360</f>
        <v>0.2083333333333286</v>
      </c>
      <c r="L360">
        <f>_xlfn.RANK.EQ(I360,I$8:I$507,1)</f>
        <v>353</v>
      </c>
      <c r="M360">
        <f>IF(L360=A360,0,1)</f>
        <v>1</v>
      </c>
      <c r="N360">
        <f>IF(G360&lt;B$2,1,0)</f>
        <v>1</v>
      </c>
      <c r="O360">
        <f>IF(I360&lt;B$2,1,0)</f>
        <v>1</v>
      </c>
      <c r="P360">
        <v>353</v>
      </c>
      <c r="Q360" s="8">
        <f>COUNTIF(I$8:I359,"&lt;"&amp;G360)</f>
        <v>351</v>
      </c>
      <c r="R360" s="8">
        <f>COUNTIFS(H$8:H359,"&gt;"&amp;G360,F$8:F359,"&lt;&gt;1")</f>
        <v>0</v>
      </c>
      <c r="S360">
        <v>353</v>
      </c>
    </row>
    <row r="361" spans="1:19" x14ac:dyDescent="0.3">
      <c r="A361">
        <v>127</v>
      </c>
      <c r="B361">
        <v>0.74214911343729972</v>
      </c>
      <c r="C361">
        <v>0.13547166356395154</v>
      </c>
      <c r="D361" s="4">
        <f>-LN(B361)/D$3</f>
        <v>0.41417374235975046</v>
      </c>
      <c r="E361" s="4">
        <f>1/F$4</f>
        <v>0.20833333333333334</v>
      </c>
      <c r="F361" s="8">
        <v>2</v>
      </c>
      <c r="G361" s="4">
        <v>106.6434303119846</v>
      </c>
      <c r="H361" s="4">
        <f>IF(G361&gt;MAX(I$8:I360),G361,MAX(I$8:I360))</f>
        <v>107.1058563171907</v>
      </c>
      <c r="I361" s="4">
        <f>+H361+E361</f>
        <v>107.31418965052403</v>
      </c>
      <c r="J361" s="4">
        <f>(H361-G361)*O361</f>
        <v>0.46242600520609756</v>
      </c>
      <c r="K361" s="4">
        <f>(I361-H361)*O361</f>
        <v>0.2083333333333286</v>
      </c>
      <c r="L361">
        <f>_xlfn.RANK.EQ(I361,I$8:I$507,1)</f>
        <v>354</v>
      </c>
      <c r="M361">
        <f>IF(L361=A361,0,1)</f>
        <v>1</v>
      </c>
      <c r="N361">
        <f>IF(G361&lt;B$2,1,0)</f>
        <v>1</v>
      </c>
      <c r="O361">
        <f>IF(I361&lt;B$2,1,0)</f>
        <v>1</v>
      </c>
      <c r="P361">
        <v>354</v>
      </c>
      <c r="Q361" s="8">
        <f>COUNTIF(I$8:I360,"&lt;"&amp;G361)</f>
        <v>350</v>
      </c>
      <c r="R361" s="8">
        <f>COUNTIFS(H$8:H360,"&gt;"&amp;G361,F$8:F360,"&lt;&gt;1")</f>
        <v>0</v>
      </c>
      <c r="S361">
        <v>354</v>
      </c>
    </row>
    <row r="362" spans="1:19" x14ac:dyDescent="0.3">
      <c r="A362">
        <v>508</v>
      </c>
      <c r="B362">
        <v>8.9541306802575757E-2</v>
      </c>
      <c r="C362">
        <v>4.0131839960936305E-2</v>
      </c>
      <c r="D362" s="4">
        <f>-LN(B362)/F$3</f>
        <v>1.0054396798551903</v>
      </c>
      <c r="E362" s="4">
        <f>1/F$4</f>
        <v>0.20833333333333334</v>
      </c>
      <c r="F362" s="8">
        <v>3</v>
      </c>
      <c r="G362" s="4">
        <v>107.4862959970459</v>
      </c>
      <c r="H362" s="4">
        <f>IF(G362&gt;MAX(I$8:I361),G362,MAX(I$8:I361))</f>
        <v>107.4862959970459</v>
      </c>
      <c r="I362" s="4">
        <f>+H362+E362</f>
        <v>107.69462933037923</v>
      </c>
      <c r="J362" s="4">
        <f>(H362-G362)*O362</f>
        <v>0</v>
      </c>
      <c r="K362" s="4">
        <f>(I362-H362)*O362</f>
        <v>0.2083333333333286</v>
      </c>
      <c r="L362">
        <f>_xlfn.RANK.EQ(I362,I$8:I$507,1)</f>
        <v>355</v>
      </c>
      <c r="M362">
        <f>IF(L362=A362,0,1)</f>
        <v>1</v>
      </c>
      <c r="N362">
        <f>IF(G362&lt;B$2,1,0)</f>
        <v>1</v>
      </c>
      <c r="O362">
        <f>IF(I362&lt;B$2,1,0)</f>
        <v>1</v>
      </c>
      <c r="P362">
        <v>355</v>
      </c>
      <c r="Q362" s="8">
        <f>COUNTIF(I$8:I361,"&lt;"&amp;G362)</f>
        <v>354</v>
      </c>
      <c r="R362" s="8">
        <f>COUNTIFS(H$8:H361,"&gt;"&amp;G362,F$8:F361,"&lt;&gt;1")</f>
        <v>0</v>
      </c>
      <c r="S362">
        <v>355</v>
      </c>
    </row>
    <row r="363" spans="1:19" x14ac:dyDescent="0.3">
      <c r="A363">
        <v>509</v>
      </c>
      <c r="B363">
        <v>0.38737144077883234</v>
      </c>
      <c r="C363">
        <v>1.1688589129306926E-2</v>
      </c>
      <c r="D363" s="4">
        <f>-LN(B363)/F$3</f>
        <v>0.39515468790300284</v>
      </c>
      <c r="E363" s="4">
        <f>1/F$4</f>
        <v>0.20833333333333334</v>
      </c>
      <c r="F363" s="8">
        <v>3</v>
      </c>
      <c r="G363" s="4">
        <v>107.8814506849489</v>
      </c>
      <c r="H363" s="4">
        <f>IF(G363&gt;MAX(I$8:I362),G363,MAX(I$8:I362))</f>
        <v>107.8814506849489</v>
      </c>
      <c r="I363" s="4">
        <f>+H363+E363</f>
        <v>108.08978401828223</v>
      </c>
      <c r="J363" s="4">
        <f>(H363-G363)*O363</f>
        <v>0</v>
      </c>
      <c r="K363" s="4">
        <f>(I363-H363)*O363</f>
        <v>0.2083333333333286</v>
      </c>
      <c r="L363">
        <f>_xlfn.RANK.EQ(I363,I$8:I$507,1)</f>
        <v>356</v>
      </c>
      <c r="M363">
        <f>IF(L363=A363,0,1)</f>
        <v>1</v>
      </c>
      <c r="N363">
        <f>IF(G363&lt;B$2,1,0)</f>
        <v>1</v>
      </c>
      <c r="O363">
        <f>IF(I363&lt;B$2,1,0)</f>
        <v>1</v>
      </c>
      <c r="P363">
        <v>356</v>
      </c>
      <c r="Q363" s="8">
        <f>COUNTIF(I$8:I362,"&lt;"&amp;G363)</f>
        <v>355</v>
      </c>
      <c r="R363" s="8">
        <f>COUNTIFS(H$8:H362,"&gt;"&amp;G363,F$8:F362,"&lt;&gt;1")</f>
        <v>0</v>
      </c>
      <c r="S363">
        <v>356</v>
      </c>
    </row>
    <row r="364" spans="1:19" x14ac:dyDescent="0.3">
      <c r="A364">
        <v>27</v>
      </c>
      <c r="B364">
        <v>0.73155919064912867</v>
      </c>
      <c r="C364">
        <v>0.78945280312509536</v>
      </c>
      <c r="D364" s="4">
        <f>-LN(B364)/B$3</f>
        <v>1.3024047707582243</v>
      </c>
      <c r="E364" s="4">
        <f>1/F$4</f>
        <v>0.20833333333333334</v>
      </c>
      <c r="F364" s="8">
        <v>1</v>
      </c>
      <c r="G364" s="4">
        <v>107.99258961516372</v>
      </c>
      <c r="H364" s="4">
        <f>IF(G364&gt;MAX(I$8:I363),G364,MAX(I$8:I363))</f>
        <v>108.08978401828223</v>
      </c>
      <c r="I364" s="4">
        <f>+H364+E364</f>
        <v>108.29811735161556</v>
      </c>
      <c r="J364" s="4">
        <f>(H364-G364)*O364</f>
        <v>9.7194403118507466E-2</v>
      </c>
      <c r="K364" s="4">
        <f>(I364-H364)*O364</f>
        <v>0.2083333333333286</v>
      </c>
      <c r="L364">
        <f>_xlfn.RANK.EQ(I364,I$8:I$507,1)</f>
        <v>357</v>
      </c>
      <c r="M364">
        <f>IF(L364=A364,0,1)</f>
        <v>1</v>
      </c>
      <c r="N364">
        <f>IF(G364&lt;B$2,1,0)</f>
        <v>1</v>
      </c>
      <c r="O364">
        <f>IF(I364&lt;B$2,1,0)</f>
        <v>1</v>
      </c>
      <c r="P364">
        <v>357</v>
      </c>
      <c r="Q364" s="8">
        <f>COUNTIF(I$8:I363,"&lt;"&amp;G364)</f>
        <v>355</v>
      </c>
      <c r="R364" s="8">
        <f>COUNTIFS(H$8:H363,"&gt;"&amp;G364,F$8:F363,"&lt;&gt;1")</f>
        <v>0</v>
      </c>
      <c r="S364">
        <v>357</v>
      </c>
    </row>
    <row r="365" spans="1:19" x14ac:dyDescent="0.3">
      <c r="A365">
        <v>128</v>
      </c>
      <c r="B365">
        <v>0.36329233680227058</v>
      </c>
      <c r="C365">
        <v>0.52259895626697594</v>
      </c>
      <c r="D365" s="4">
        <f>-LN(B365)/D$3</f>
        <v>1.4063158795590429</v>
      </c>
      <c r="E365" s="4">
        <f>1/F$4</f>
        <v>0.20833333333333334</v>
      </c>
      <c r="F365" s="8">
        <v>2</v>
      </c>
      <c r="G365" s="4">
        <v>108.04974619154365</v>
      </c>
      <c r="H365" s="4">
        <f>IF(G365&gt;MAX(I$8:I364),G365,MAX(I$8:I364))</f>
        <v>108.29811735161556</v>
      </c>
      <c r="I365" s="4">
        <f>+H365+E365</f>
        <v>108.50645068494889</v>
      </c>
      <c r="J365" s="4">
        <f>(H365-G365)*O365</f>
        <v>0.24837116007191185</v>
      </c>
      <c r="K365" s="4">
        <f>(I365-H365)*O365</f>
        <v>0.2083333333333286</v>
      </c>
      <c r="L365">
        <f>_xlfn.RANK.EQ(I365,I$8:I$507,1)</f>
        <v>358</v>
      </c>
      <c r="M365">
        <f>IF(L365=A365,0,1)</f>
        <v>1</v>
      </c>
      <c r="N365">
        <f>IF(G365&lt;B$2,1,0)</f>
        <v>1</v>
      </c>
      <c r="O365">
        <f>IF(I365&lt;B$2,1,0)</f>
        <v>1</v>
      </c>
      <c r="P365">
        <v>358</v>
      </c>
      <c r="Q365" s="8">
        <f>COUNTIF(I$8:I364,"&lt;"&amp;G365)</f>
        <v>355</v>
      </c>
      <c r="R365" s="8">
        <f>COUNTIFS(H$8:H364,"&gt;"&amp;G365,F$8:F364,"&lt;&gt;1")</f>
        <v>0</v>
      </c>
      <c r="S365">
        <v>358</v>
      </c>
    </row>
    <row r="366" spans="1:19" x14ac:dyDescent="0.3">
      <c r="A366">
        <v>510</v>
      </c>
      <c r="B366">
        <v>0.57292397839289533</v>
      </c>
      <c r="C366">
        <v>0.22211371196630755</v>
      </c>
      <c r="D366" s="4">
        <f>-LN(B366)/F$3</f>
        <v>0.232084268346259</v>
      </c>
      <c r="E366" s="4">
        <f>1/F$4</f>
        <v>0.20833333333333334</v>
      </c>
      <c r="F366" s="8">
        <v>3</v>
      </c>
      <c r="G366" s="4">
        <v>108.11353495329516</v>
      </c>
      <c r="H366" s="4">
        <f>IF(G366&gt;MAX(I$8:I365),G366,MAX(I$8:I365))</f>
        <v>108.50645068494889</v>
      </c>
      <c r="I366" s="4">
        <f>+H366+E366</f>
        <v>108.71478401828222</v>
      </c>
      <c r="J366" s="4">
        <f>(H366-G366)*O366</f>
        <v>0.39291573165372995</v>
      </c>
      <c r="K366" s="4">
        <f>(I366-H366)*O366</f>
        <v>0.2083333333333286</v>
      </c>
      <c r="L366">
        <f>_xlfn.RANK.EQ(I366,I$8:I$507,1)</f>
        <v>359</v>
      </c>
      <c r="M366">
        <f>IF(L366=A366,0,1)</f>
        <v>1</v>
      </c>
      <c r="N366">
        <f>IF(G366&lt;B$2,1,0)</f>
        <v>1</v>
      </c>
      <c r="O366">
        <f>IF(I366&lt;B$2,1,0)</f>
        <v>1</v>
      </c>
      <c r="P366">
        <v>359</v>
      </c>
      <c r="Q366" s="8">
        <f>COUNTIF(I$8:I365,"&lt;"&amp;G366)</f>
        <v>356</v>
      </c>
      <c r="R366" s="8">
        <f>COUNTIFS(H$8:H365,"&gt;"&amp;G366,F$8:F365,"&lt;&gt;1")</f>
        <v>1</v>
      </c>
      <c r="S366">
        <v>359</v>
      </c>
    </row>
    <row r="367" spans="1:19" x14ac:dyDescent="0.3">
      <c r="A367">
        <v>511</v>
      </c>
      <c r="B367">
        <v>0.26700643940549945</v>
      </c>
      <c r="C367">
        <v>0.40076906643879512</v>
      </c>
      <c r="D367" s="4">
        <f>-LN(B367)/F$3</f>
        <v>0.55020104302046635</v>
      </c>
      <c r="E367" s="4">
        <f>1/F$4</f>
        <v>0.20833333333333334</v>
      </c>
      <c r="F367" s="8">
        <v>3</v>
      </c>
      <c r="G367" s="4">
        <v>108.66373599631562</v>
      </c>
      <c r="H367" s="4">
        <f>IF(G367&gt;MAX(I$8:I366),G367,MAX(I$8:I366))</f>
        <v>108.71478401828222</v>
      </c>
      <c r="I367" s="4">
        <f>+H367+E367</f>
        <v>108.92311735161555</v>
      </c>
      <c r="J367" s="4">
        <f>(H367-G367)*O367</f>
        <v>5.1048021966593637E-2</v>
      </c>
      <c r="K367" s="4">
        <f>(I367-H367)*O367</f>
        <v>0.2083333333333286</v>
      </c>
      <c r="L367">
        <f>_xlfn.RANK.EQ(I367,I$8:I$507,1)</f>
        <v>360</v>
      </c>
      <c r="M367">
        <f>IF(L367=A367,0,1)</f>
        <v>1</v>
      </c>
      <c r="N367">
        <f>IF(G367&lt;B$2,1,0)</f>
        <v>1</v>
      </c>
      <c r="O367">
        <f>IF(I367&lt;B$2,1,0)</f>
        <v>1</v>
      </c>
      <c r="P367">
        <v>360</v>
      </c>
      <c r="Q367" s="8">
        <f>COUNTIF(I$8:I366,"&lt;"&amp;G367)</f>
        <v>358</v>
      </c>
      <c r="R367" s="8">
        <f>COUNTIFS(H$8:H366,"&gt;"&amp;G367,F$8:F366,"&lt;&gt;1")</f>
        <v>0</v>
      </c>
      <c r="S367">
        <v>360</v>
      </c>
    </row>
    <row r="368" spans="1:19" x14ac:dyDescent="0.3">
      <c r="A368">
        <v>512</v>
      </c>
      <c r="B368">
        <v>0.46903897213660084</v>
      </c>
      <c r="C368">
        <v>0.38004699850459306</v>
      </c>
      <c r="D368" s="4">
        <f>-LN(B368)/F$3</f>
        <v>0.31544559072836331</v>
      </c>
      <c r="E368" s="4">
        <f>1/F$4</f>
        <v>0.20833333333333334</v>
      </c>
      <c r="F368" s="8">
        <v>3</v>
      </c>
      <c r="G368" s="4">
        <v>108.97918158704398</v>
      </c>
      <c r="H368" s="4">
        <f>IF(G368&gt;MAX(I$8:I367),G368,MAX(I$8:I367))</f>
        <v>108.97918158704398</v>
      </c>
      <c r="I368" s="4">
        <f>+H368+E368</f>
        <v>109.18751492037731</v>
      </c>
      <c r="J368" s="4">
        <f>(H368-G368)*O368</f>
        <v>0</v>
      </c>
      <c r="K368" s="4">
        <f>(I368-H368)*O368</f>
        <v>0.2083333333333286</v>
      </c>
      <c r="L368">
        <f>_xlfn.RANK.EQ(I368,I$8:I$507,1)</f>
        <v>361</v>
      </c>
      <c r="M368">
        <f>IF(L368=A368,0,1)</f>
        <v>1</v>
      </c>
      <c r="N368">
        <f>IF(G368&lt;B$2,1,0)</f>
        <v>1</v>
      </c>
      <c r="O368">
        <f>IF(I368&lt;B$2,1,0)</f>
        <v>1</v>
      </c>
      <c r="P368">
        <v>361</v>
      </c>
      <c r="Q368" s="8">
        <f>COUNTIF(I$8:I367,"&lt;"&amp;G368)</f>
        <v>360</v>
      </c>
      <c r="R368" s="8">
        <f>COUNTIFS(H$8:H367,"&gt;"&amp;G368,F$8:F367,"&lt;&gt;1")</f>
        <v>0</v>
      </c>
      <c r="S368">
        <v>361</v>
      </c>
    </row>
    <row r="369" spans="1:19" x14ac:dyDescent="0.3">
      <c r="A369">
        <v>513</v>
      </c>
      <c r="B369">
        <v>0.40021973326822718</v>
      </c>
      <c r="C369">
        <v>0.56196783349101231</v>
      </c>
      <c r="D369" s="4">
        <f>-LN(B369)/F$3</f>
        <v>0.38155897897159136</v>
      </c>
      <c r="E369" s="4">
        <f>1/F$4</f>
        <v>0.20833333333333334</v>
      </c>
      <c r="F369" s="8">
        <v>3</v>
      </c>
      <c r="G369" s="4">
        <v>109.36074056601558</v>
      </c>
      <c r="H369" s="4">
        <f>IF(G369&gt;MAX(I$8:I368),G369,MAX(I$8:I368))</f>
        <v>109.36074056601558</v>
      </c>
      <c r="I369" s="4">
        <f>+H369+E369</f>
        <v>109.56907389934891</v>
      </c>
      <c r="J369" s="4">
        <f>(H369-G369)*O369</f>
        <v>0</v>
      </c>
      <c r="K369" s="4">
        <f>(I369-H369)*O369</f>
        <v>0.2083333333333286</v>
      </c>
      <c r="L369">
        <f>_xlfn.RANK.EQ(I369,I$8:I$507,1)</f>
        <v>362</v>
      </c>
      <c r="M369">
        <f>IF(L369=A369,0,1)</f>
        <v>1</v>
      </c>
      <c r="N369">
        <f>IF(G369&lt;B$2,1,0)</f>
        <v>1</v>
      </c>
      <c r="O369">
        <f>IF(I369&lt;B$2,1,0)</f>
        <v>1</v>
      </c>
      <c r="P369">
        <v>362</v>
      </c>
      <c r="Q369" s="8">
        <f>COUNTIF(I$8:I368,"&lt;"&amp;G369)</f>
        <v>361</v>
      </c>
      <c r="R369" s="8">
        <f>COUNTIFS(H$8:H368,"&gt;"&amp;G369,F$8:F368,"&lt;&gt;1")</f>
        <v>0</v>
      </c>
      <c r="S369">
        <v>362</v>
      </c>
    </row>
    <row r="370" spans="1:19" x14ac:dyDescent="0.3">
      <c r="A370">
        <v>514</v>
      </c>
      <c r="B370">
        <v>0.32450331125827814</v>
      </c>
      <c r="C370">
        <v>0.16031373027741325</v>
      </c>
      <c r="D370" s="4">
        <f>-LN(B370)/F$3</f>
        <v>0.46894147446012413</v>
      </c>
      <c r="E370" s="4">
        <f>1/F$4</f>
        <v>0.20833333333333334</v>
      </c>
      <c r="F370" s="8">
        <v>3</v>
      </c>
      <c r="G370" s="4">
        <v>109.8296820404757</v>
      </c>
      <c r="H370" s="4">
        <f>IF(G370&gt;MAX(I$8:I369),G370,MAX(I$8:I369))</f>
        <v>109.8296820404757</v>
      </c>
      <c r="I370" s="4">
        <f>+H370+E370</f>
        <v>110.03801537380903</v>
      </c>
      <c r="J370" s="4">
        <f>(H370-G370)*O370</f>
        <v>0</v>
      </c>
      <c r="K370" s="4">
        <f>(I370-H370)*O370</f>
        <v>0.2083333333333286</v>
      </c>
      <c r="L370">
        <f>_xlfn.RANK.EQ(I370,I$8:I$507,1)</f>
        <v>363</v>
      </c>
      <c r="M370">
        <f>IF(L370=A370,0,1)</f>
        <v>1</v>
      </c>
      <c r="N370">
        <f>IF(G370&lt;B$2,1,0)</f>
        <v>1</v>
      </c>
      <c r="O370">
        <f>IF(I370&lt;B$2,1,0)</f>
        <v>1</v>
      </c>
      <c r="P370">
        <v>363</v>
      </c>
      <c r="Q370" s="8">
        <f>COUNTIF(I$8:I369,"&lt;"&amp;G370)</f>
        <v>362</v>
      </c>
      <c r="R370" s="8">
        <f>COUNTIFS(H$8:H369,"&gt;"&amp;G370,F$8:F369,"&lt;&gt;1")</f>
        <v>0</v>
      </c>
      <c r="S370">
        <v>363</v>
      </c>
    </row>
    <row r="371" spans="1:19" x14ac:dyDescent="0.3">
      <c r="A371">
        <v>515</v>
      </c>
      <c r="B371">
        <v>0.90945158238471635</v>
      </c>
      <c r="C371">
        <v>0.92284920804467907</v>
      </c>
      <c r="D371" s="4">
        <f>-LN(B371)/F$3</f>
        <v>3.954729910912002E-2</v>
      </c>
      <c r="E371" s="4">
        <f>1/F$4</f>
        <v>0.20833333333333334</v>
      </c>
      <c r="F371" s="8">
        <v>3</v>
      </c>
      <c r="G371" s="4">
        <v>109.86922933958482</v>
      </c>
      <c r="H371" s="4">
        <f>IF(G371&gt;MAX(I$8:I370),G371,MAX(I$8:I370))</f>
        <v>110.03801537380903</v>
      </c>
      <c r="I371" s="4">
        <f>+H371+E371</f>
        <v>110.24634870714236</v>
      </c>
      <c r="J371" s="4">
        <f>(H371-G371)*O371</f>
        <v>0.16878603422421179</v>
      </c>
      <c r="K371" s="4">
        <f>(I371-H371)*O371</f>
        <v>0.2083333333333286</v>
      </c>
      <c r="L371">
        <f>_xlfn.RANK.EQ(I371,I$8:I$507,1)</f>
        <v>364</v>
      </c>
      <c r="M371">
        <f>IF(L371=A371,0,1)</f>
        <v>1</v>
      </c>
      <c r="N371">
        <f>IF(G371&lt;B$2,1,0)</f>
        <v>1</v>
      </c>
      <c r="O371">
        <f>IF(I371&lt;B$2,1,0)</f>
        <v>1</v>
      </c>
      <c r="P371">
        <v>364</v>
      </c>
      <c r="Q371" s="8">
        <f>COUNTIF(I$8:I370,"&lt;"&amp;G371)</f>
        <v>362</v>
      </c>
      <c r="R371" s="8">
        <f>COUNTIFS(H$8:H370,"&gt;"&amp;G371,F$8:F370,"&lt;&gt;1")</f>
        <v>0</v>
      </c>
      <c r="S371">
        <v>364</v>
      </c>
    </row>
    <row r="372" spans="1:19" x14ac:dyDescent="0.3">
      <c r="A372">
        <v>516</v>
      </c>
      <c r="B372">
        <v>4.7639393292031616E-2</v>
      </c>
      <c r="C372">
        <v>0.49320963164159065</v>
      </c>
      <c r="D372" s="4">
        <f>-LN(B372)/F$3</f>
        <v>1.26837302909998</v>
      </c>
      <c r="E372" s="4">
        <f>1/F$4</f>
        <v>0.20833333333333334</v>
      </c>
      <c r="F372" s="8">
        <v>3</v>
      </c>
      <c r="G372" s="4">
        <v>111.1376023686848</v>
      </c>
      <c r="H372" s="4">
        <f>IF(G372&gt;MAX(I$8:I371),G372,MAX(I$8:I371))</f>
        <v>111.1376023686848</v>
      </c>
      <c r="I372" s="4">
        <f>+H372+E372</f>
        <v>111.34593570201812</v>
      </c>
      <c r="J372" s="4">
        <f>(H372-G372)*O372</f>
        <v>0</v>
      </c>
      <c r="K372" s="4">
        <f>(I372-H372)*O372</f>
        <v>0.2083333333333286</v>
      </c>
      <c r="L372">
        <f>_xlfn.RANK.EQ(I372,I$8:I$507,1)</f>
        <v>365</v>
      </c>
      <c r="M372">
        <f>IF(L372=A372,0,1)</f>
        <v>1</v>
      </c>
      <c r="N372">
        <f>IF(G372&lt;B$2,1,0)</f>
        <v>1</v>
      </c>
      <c r="O372">
        <f>IF(I372&lt;B$2,1,0)</f>
        <v>1</v>
      </c>
      <c r="P372">
        <v>365</v>
      </c>
      <c r="Q372" s="8">
        <f>COUNTIF(I$8:I371,"&lt;"&amp;G372)</f>
        <v>364</v>
      </c>
      <c r="R372" s="8">
        <f>COUNTIFS(H$8:H371,"&gt;"&amp;G372,F$8:F371,"&lt;&gt;1")</f>
        <v>0</v>
      </c>
      <c r="S372">
        <v>365</v>
      </c>
    </row>
    <row r="373" spans="1:19" x14ac:dyDescent="0.3">
      <c r="A373">
        <v>517</v>
      </c>
      <c r="B373">
        <v>0.55497909482100893</v>
      </c>
      <c r="C373">
        <v>0.11609241004669332</v>
      </c>
      <c r="D373" s="4">
        <f>-LN(B373)/F$3</f>
        <v>0.24534368038928936</v>
      </c>
      <c r="E373" s="4">
        <f>1/F$4</f>
        <v>0.20833333333333334</v>
      </c>
      <c r="F373" s="8">
        <v>3</v>
      </c>
      <c r="G373" s="4">
        <v>111.38294604907408</v>
      </c>
      <c r="H373" s="4">
        <f>IF(G373&gt;MAX(I$8:I372),G373,MAX(I$8:I372))</f>
        <v>111.38294604907408</v>
      </c>
      <c r="I373" s="4">
        <f>+H373+E373</f>
        <v>111.59127938240741</v>
      </c>
      <c r="J373" s="4">
        <f>(H373-G373)*O373</f>
        <v>0</v>
      </c>
      <c r="K373" s="4">
        <f>(I373-H373)*O373</f>
        <v>0.2083333333333286</v>
      </c>
      <c r="L373">
        <f>_xlfn.RANK.EQ(I373,I$8:I$507,1)</f>
        <v>366</v>
      </c>
      <c r="M373">
        <f>IF(L373=A373,0,1)</f>
        <v>1</v>
      </c>
      <c r="N373">
        <f>IF(G373&lt;B$2,1,0)</f>
        <v>1</v>
      </c>
      <c r="O373">
        <f>IF(I373&lt;B$2,1,0)</f>
        <v>1</v>
      </c>
      <c r="P373">
        <v>366</v>
      </c>
      <c r="Q373" s="8">
        <f>COUNTIF(I$8:I372,"&lt;"&amp;G373)</f>
        <v>365</v>
      </c>
      <c r="R373" s="8">
        <f>COUNTIFS(H$8:H372,"&gt;"&amp;G373,F$8:F372,"&lt;&gt;1")</f>
        <v>0</v>
      </c>
      <c r="S373">
        <v>366</v>
      </c>
    </row>
    <row r="374" spans="1:19" x14ac:dyDescent="0.3">
      <c r="A374">
        <v>518</v>
      </c>
      <c r="B374">
        <v>0.96380504776146736</v>
      </c>
      <c r="C374">
        <v>2.2095400860621967E-2</v>
      </c>
      <c r="D374" s="4">
        <f>-LN(B374)/F$3</f>
        <v>1.5360932264978895E-2</v>
      </c>
      <c r="E374" s="4">
        <f>1/F$4</f>
        <v>0.20833333333333334</v>
      </c>
      <c r="F374" s="8">
        <v>3</v>
      </c>
      <c r="G374" s="4">
        <v>111.39830698133906</v>
      </c>
      <c r="H374" s="4">
        <f>IF(G374&gt;MAX(I$8:I373),G374,MAX(I$8:I373))</f>
        <v>111.59127938240741</v>
      </c>
      <c r="I374" s="4">
        <f>+H374+E374</f>
        <v>111.79961271574074</v>
      </c>
      <c r="J374" s="4">
        <f>(H374-G374)*O374</f>
        <v>0.19297240106834579</v>
      </c>
      <c r="K374" s="4">
        <f>(I374-H374)*O374</f>
        <v>0.2083333333333286</v>
      </c>
      <c r="L374">
        <f>_xlfn.RANK.EQ(I374,I$8:I$507,1)</f>
        <v>367</v>
      </c>
      <c r="M374">
        <f>IF(L374=A374,0,1)</f>
        <v>1</v>
      </c>
      <c r="N374">
        <f>IF(G374&lt;B$2,1,0)</f>
        <v>1</v>
      </c>
      <c r="O374">
        <f>IF(I374&lt;B$2,1,0)</f>
        <v>1</v>
      </c>
      <c r="P374">
        <v>367</v>
      </c>
      <c r="Q374" s="8">
        <f>COUNTIF(I$8:I373,"&lt;"&amp;G374)</f>
        <v>365</v>
      </c>
      <c r="R374" s="8">
        <f>COUNTIFS(H$8:H373,"&gt;"&amp;G374,F$8:F373,"&lt;&gt;1")</f>
        <v>0</v>
      </c>
      <c r="S374">
        <v>367</v>
      </c>
    </row>
    <row r="375" spans="1:19" x14ac:dyDescent="0.3">
      <c r="A375">
        <v>129</v>
      </c>
      <c r="B375">
        <v>7.1077608569597467E-2</v>
      </c>
      <c r="C375">
        <v>0.15659047212134158</v>
      </c>
      <c r="D375" s="4">
        <f>-LN(B375)/D$3</f>
        <v>3.6721985006542264</v>
      </c>
      <c r="E375" s="4">
        <f>1/F$4</f>
        <v>0.20833333333333334</v>
      </c>
      <c r="F375" s="8">
        <v>2</v>
      </c>
      <c r="G375" s="4">
        <v>111.72194469219788</v>
      </c>
      <c r="H375" s="4">
        <f>IF(G375&gt;MAX(I$8:I374),G375,MAX(I$8:I374))</f>
        <v>111.79961271574074</v>
      </c>
      <c r="I375" s="4">
        <f>+H375+E375</f>
        <v>112.00794604907406</v>
      </c>
      <c r="J375" s="4">
        <f>(H375-G375)*O375</f>
        <v>7.7668023542855735E-2</v>
      </c>
      <c r="K375" s="4">
        <f>(I375-H375)*O375</f>
        <v>0.2083333333333286</v>
      </c>
      <c r="L375">
        <f>_xlfn.RANK.EQ(I375,I$8:I$507,1)</f>
        <v>368</v>
      </c>
      <c r="M375">
        <f>IF(L375=A375,0,1)</f>
        <v>1</v>
      </c>
      <c r="N375">
        <f>IF(G375&lt;B$2,1,0)</f>
        <v>1</v>
      </c>
      <c r="O375">
        <f>IF(I375&lt;B$2,1,0)</f>
        <v>1</v>
      </c>
      <c r="P375">
        <v>368</v>
      </c>
      <c r="Q375" s="8">
        <f>COUNTIF(I$8:I374,"&lt;"&amp;G375)</f>
        <v>366</v>
      </c>
      <c r="R375" s="8">
        <f>COUNTIFS(H$8:H374,"&gt;"&amp;G375,F$8:F374,"&lt;&gt;1")</f>
        <v>0</v>
      </c>
      <c r="S375">
        <v>368</v>
      </c>
    </row>
    <row r="376" spans="1:19" x14ac:dyDescent="0.3">
      <c r="A376">
        <v>519</v>
      </c>
      <c r="B376">
        <v>0.35477767265846738</v>
      </c>
      <c r="C376">
        <v>0.14944914090395825</v>
      </c>
      <c r="D376" s="4">
        <f>-LN(B376)/F$3</f>
        <v>0.43177664995826115</v>
      </c>
      <c r="E376" s="4">
        <f>1/F$4</f>
        <v>0.20833333333333334</v>
      </c>
      <c r="F376" s="8">
        <v>3</v>
      </c>
      <c r="G376" s="4">
        <v>111.83008363129733</v>
      </c>
      <c r="H376" s="4">
        <f>IF(G376&gt;MAX(I$8:I375),G376,MAX(I$8:I375))</f>
        <v>112.00794604907406</v>
      </c>
      <c r="I376" s="4">
        <f>+H376+E376</f>
        <v>112.21627938240739</v>
      </c>
      <c r="J376" s="4">
        <f>(H376-G376)*O376</f>
        <v>0.17786241777673695</v>
      </c>
      <c r="K376" s="4">
        <f>(I376-H376)*O376</f>
        <v>0.2083333333333286</v>
      </c>
      <c r="L376">
        <f>_xlfn.RANK.EQ(I376,I$8:I$507,1)</f>
        <v>369</v>
      </c>
      <c r="M376">
        <f>IF(L376=A376,0,1)</f>
        <v>1</v>
      </c>
      <c r="N376">
        <f>IF(G376&lt;B$2,1,0)</f>
        <v>1</v>
      </c>
      <c r="O376">
        <f>IF(I376&lt;B$2,1,0)</f>
        <v>1</v>
      </c>
      <c r="P376">
        <v>369</v>
      </c>
      <c r="Q376" s="8">
        <f>COUNTIF(I$8:I375,"&lt;"&amp;G376)</f>
        <v>367</v>
      </c>
      <c r="R376" s="8">
        <f>COUNTIFS(H$8:H375,"&gt;"&amp;G376,F$8:F375,"&lt;&gt;1")</f>
        <v>0</v>
      </c>
      <c r="S376">
        <v>369</v>
      </c>
    </row>
    <row r="377" spans="1:19" x14ac:dyDescent="0.3">
      <c r="A377">
        <v>520</v>
      </c>
      <c r="B377">
        <v>0.60045167394024479</v>
      </c>
      <c r="C377">
        <v>0.22312082277901546</v>
      </c>
      <c r="D377" s="4">
        <f>-LN(B377)/F$3</f>
        <v>0.21253046544574161</v>
      </c>
      <c r="E377" s="4">
        <f>1/F$4</f>
        <v>0.20833333333333334</v>
      </c>
      <c r="F377" s="8">
        <v>3</v>
      </c>
      <c r="G377" s="4">
        <v>112.04261409674307</v>
      </c>
      <c r="H377" s="4">
        <f>IF(G377&gt;MAX(I$8:I376),G377,MAX(I$8:I376))</f>
        <v>112.21627938240739</v>
      </c>
      <c r="I377" s="4">
        <f>+H377+E377</f>
        <v>112.42461271574072</v>
      </c>
      <c r="J377" s="4">
        <f>(H377-G377)*O377</f>
        <v>0.17366528566432748</v>
      </c>
      <c r="K377" s="4">
        <f>(I377-H377)*O377</f>
        <v>0.2083333333333286</v>
      </c>
      <c r="L377">
        <f>_xlfn.RANK.EQ(I377,I$8:I$507,1)</f>
        <v>370</v>
      </c>
      <c r="M377">
        <f>IF(L377=A377,0,1)</f>
        <v>1</v>
      </c>
      <c r="N377">
        <f>IF(G377&lt;B$2,1,0)</f>
        <v>1</v>
      </c>
      <c r="O377">
        <f>IF(I377&lt;B$2,1,0)</f>
        <v>1</v>
      </c>
      <c r="P377">
        <v>370</v>
      </c>
      <c r="Q377" s="8">
        <f>COUNTIF(I$8:I376,"&lt;"&amp;G377)</f>
        <v>368</v>
      </c>
      <c r="R377" s="8">
        <f>COUNTIFS(H$8:H376,"&gt;"&amp;G377,F$8:F376,"&lt;&gt;1")</f>
        <v>0</v>
      </c>
      <c r="S377">
        <v>370</v>
      </c>
    </row>
    <row r="378" spans="1:19" x14ac:dyDescent="0.3">
      <c r="A378">
        <v>521</v>
      </c>
      <c r="B378">
        <v>0.29456465346232491</v>
      </c>
      <c r="C378">
        <v>0.15967284157841732</v>
      </c>
      <c r="D378" s="4">
        <f>-LN(B378)/F$3</f>
        <v>0.50927365150435899</v>
      </c>
      <c r="E378" s="4">
        <f>1/F$4</f>
        <v>0.20833333333333334</v>
      </c>
      <c r="F378" s="8">
        <v>3</v>
      </c>
      <c r="G378" s="4">
        <v>112.55188774824742</v>
      </c>
      <c r="H378" s="4">
        <f>IF(G378&gt;MAX(I$8:I377),G378,MAX(I$8:I377))</f>
        <v>112.55188774824742</v>
      </c>
      <c r="I378" s="4">
        <f>+H378+E378</f>
        <v>112.76022108158075</v>
      </c>
      <c r="J378" s="4">
        <f>(H378-G378)*O378</f>
        <v>0</v>
      </c>
      <c r="K378" s="4">
        <f>(I378-H378)*O378</f>
        <v>0.2083333333333286</v>
      </c>
      <c r="L378">
        <f>_xlfn.RANK.EQ(I378,I$8:I$507,1)</f>
        <v>371</v>
      </c>
      <c r="M378">
        <f>IF(L378=A378,0,1)</f>
        <v>1</v>
      </c>
      <c r="N378">
        <f>IF(G378&lt;B$2,1,0)</f>
        <v>1</v>
      </c>
      <c r="O378">
        <f>IF(I378&lt;B$2,1,0)</f>
        <v>1</v>
      </c>
      <c r="P378">
        <v>371</v>
      </c>
      <c r="Q378" s="8">
        <f>COUNTIF(I$8:I377,"&lt;"&amp;G378)</f>
        <v>370</v>
      </c>
      <c r="R378" s="8">
        <f>COUNTIFS(H$8:H377,"&gt;"&amp;G378,F$8:F377,"&lt;&gt;1")</f>
        <v>0</v>
      </c>
      <c r="S378">
        <v>371</v>
      </c>
    </row>
    <row r="379" spans="1:19" x14ac:dyDescent="0.3">
      <c r="A379">
        <v>522</v>
      </c>
      <c r="B379">
        <v>0.35770744956816308</v>
      </c>
      <c r="C379">
        <v>0.8026673177282021</v>
      </c>
      <c r="D379" s="4">
        <f>-LN(B379)/F$3</f>
        <v>0.42834991943008488</v>
      </c>
      <c r="E379" s="4">
        <f>1/F$4</f>
        <v>0.20833333333333334</v>
      </c>
      <c r="F379" s="8">
        <v>3</v>
      </c>
      <c r="G379" s="4">
        <v>112.98023766767751</v>
      </c>
      <c r="H379" s="4">
        <f>IF(G379&gt;MAX(I$8:I378),G379,MAX(I$8:I378))</f>
        <v>112.98023766767751</v>
      </c>
      <c r="I379" s="4">
        <f>+H379+E379</f>
        <v>113.18857100101084</v>
      </c>
      <c r="J379" s="4">
        <f>(H379-G379)*O379</f>
        <v>0</v>
      </c>
      <c r="K379" s="4">
        <f>(I379-H379)*O379</f>
        <v>0.2083333333333286</v>
      </c>
      <c r="L379">
        <f>_xlfn.RANK.EQ(I379,I$8:I$507,1)</f>
        <v>372</v>
      </c>
      <c r="M379">
        <f>IF(L379=A379,0,1)</f>
        <v>1</v>
      </c>
      <c r="N379">
        <f>IF(G379&lt;B$2,1,0)</f>
        <v>1</v>
      </c>
      <c r="O379">
        <f>IF(I379&lt;B$2,1,0)</f>
        <v>1</v>
      </c>
      <c r="P379">
        <v>372</v>
      </c>
      <c r="Q379" s="8">
        <f>COUNTIF(I$8:I378,"&lt;"&amp;G379)</f>
        <v>371</v>
      </c>
      <c r="R379" s="8">
        <f>COUNTIFS(H$8:H378,"&gt;"&amp;G379,F$8:F378,"&lt;&gt;1")</f>
        <v>0</v>
      </c>
      <c r="S379">
        <v>372</v>
      </c>
    </row>
    <row r="380" spans="1:19" x14ac:dyDescent="0.3">
      <c r="A380">
        <v>523</v>
      </c>
      <c r="B380">
        <v>0.9149143955809198</v>
      </c>
      <c r="C380">
        <v>0.24002807702871792</v>
      </c>
      <c r="D380" s="4">
        <f>-LN(B380)/F$3</f>
        <v>3.7051989510618701E-2</v>
      </c>
      <c r="E380" s="4">
        <f>1/F$4</f>
        <v>0.20833333333333334</v>
      </c>
      <c r="F380" s="8">
        <v>3</v>
      </c>
      <c r="G380" s="4">
        <v>113.01728965718813</v>
      </c>
      <c r="H380" s="4">
        <f>IF(G380&gt;MAX(I$8:I379),G380,MAX(I$8:I379))</f>
        <v>113.18857100101084</v>
      </c>
      <c r="I380" s="4">
        <f>+H380+E380</f>
        <v>113.39690433434417</v>
      </c>
      <c r="J380" s="4">
        <f>(H380-G380)*O380</f>
        <v>0.17128134382271298</v>
      </c>
      <c r="K380" s="4">
        <f>(I380-H380)*O380</f>
        <v>0.2083333333333286</v>
      </c>
      <c r="L380">
        <f>_xlfn.RANK.EQ(I380,I$8:I$507,1)</f>
        <v>373</v>
      </c>
      <c r="M380">
        <f>IF(L380=A380,0,1)</f>
        <v>1</v>
      </c>
      <c r="N380">
        <f>IF(G380&lt;B$2,1,0)</f>
        <v>1</v>
      </c>
      <c r="O380">
        <f>IF(I380&lt;B$2,1,0)</f>
        <v>1</v>
      </c>
      <c r="P380">
        <v>373</v>
      </c>
      <c r="Q380" s="8">
        <f>COUNTIF(I$8:I379,"&lt;"&amp;G380)</f>
        <v>371</v>
      </c>
      <c r="R380" s="8">
        <f>COUNTIFS(H$8:H379,"&gt;"&amp;G380,F$8:F379,"&lt;&gt;1")</f>
        <v>0</v>
      </c>
      <c r="S380">
        <v>373</v>
      </c>
    </row>
    <row r="381" spans="1:19" x14ac:dyDescent="0.3">
      <c r="A381">
        <v>130</v>
      </c>
      <c r="B381">
        <v>0.31366924039429916</v>
      </c>
      <c r="C381">
        <v>0.12204351939451277</v>
      </c>
      <c r="D381" s="4">
        <f>-LN(B381)/D$3</f>
        <v>1.6103003094489015</v>
      </c>
      <c r="E381" s="4">
        <f>1/F$4</f>
        <v>0.20833333333333334</v>
      </c>
      <c r="F381" s="8">
        <v>2</v>
      </c>
      <c r="G381" s="4">
        <v>113.33224500164678</v>
      </c>
      <c r="H381" s="4">
        <f>IF(G381&gt;MAX(I$8:I380),G381,MAX(I$8:I380))</f>
        <v>113.39690433434417</v>
      </c>
      <c r="I381" s="4">
        <f>+H381+E381</f>
        <v>113.6052376676775</v>
      </c>
      <c r="J381" s="4">
        <f>(H381-G381)*O381</f>
        <v>6.465933269738855E-2</v>
      </c>
      <c r="K381" s="4">
        <f>(I381-H381)*O381</f>
        <v>0.2083333333333286</v>
      </c>
      <c r="L381">
        <f>_xlfn.RANK.EQ(I381,I$8:I$507,1)</f>
        <v>374</v>
      </c>
      <c r="M381">
        <f>IF(L381=A381,0,1)</f>
        <v>1</v>
      </c>
      <c r="N381">
        <f>IF(G381&lt;B$2,1,0)</f>
        <v>1</v>
      </c>
      <c r="O381">
        <f>IF(I381&lt;B$2,1,0)</f>
        <v>1</v>
      </c>
      <c r="P381">
        <v>375</v>
      </c>
      <c r="Q381" s="8">
        <f>COUNTIF(I$8:I380,"&lt;"&amp;G381)</f>
        <v>372</v>
      </c>
      <c r="R381" s="8">
        <f>COUNTIFS(H$8:H380,"&gt;"&amp;G381,F$8:F380,"&lt;&gt;1")</f>
        <v>0</v>
      </c>
      <c r="S381">
        <v>374</v>
      </c>
    </row>
    <row r="382" spans="1:19" x14ac:dyDescent="0.3">
      <c r="A382">
        <v>524</v>
      </c>
      <c r="B382">
        <v>0.9540391247291482</v>
      </c>
      <c r="C382">
        <v>0.15671254615924557</v>
      </c>
      <c r="D382" s="4">
        <f>-LN(B382)/F$3</f>
        <v>1.9604415470125883E-2</v>
      </c>
      <c r="E382" s="4">
        <f>1/F$4</f>
        <v>0.20833333333333334</v>
      </c>
      <c r="F382" s="8">
        <v>3</v>
      </c>
      <c r="G382" s="4">
        <v>113.03689407265826</v>
      </c>
      <c r="H382" s="4">
        <f>IF(G382&gt;MAX(I$8:I381),G382,MAX(I$8:I381))</f>
        <v>113.6052376676775</v>
      </c>
      <c r="I382" s="4">
        <f>+H382+E382</f>
        <v>113.81357100101083</v>
      </c>
      <c r="J382" s="4">
        <f>(H382-G382)*O382</f>
        <v>0.56834359501924325</v>
      </c>
      <c r="K382" s="4">
        <f>(I382-H382)*O382</f>
        <v>0.2083333333333286</v>
      </c>
      <c r="L382">
        <f>_xlfn.RANK.EQ(I382,I$8:I$507,1)</f>
        <v>375</v>
      </c>
      <c r="M382">
        <f>IF(L382=A382,0,1)</f>
        <v>1</v>
      </c>
      <c r="N382">
        <f>IF(G382&lt;B$2,1,0)</f>
        <v>1</v>
      </c>
      <c r="O382">
        <f>IF(I382&lt;B$2,1,0)</f>
        <v>1</v>
      </c>
      <c r="P382">
        <v>374</v>
      </c>
      <c r="Q382" s="8">
        <f>COUNTIF(I$8:I381,"&lt;"&amp;G382)</f>
        <v>371</v>
      </c>
      <c r="R382" s="8">
        <f>COUNTIFS(H$8:H381,"&gt;"&amp;G382,F$8:F381,"&lt;&gt;1")</f>
        <v>2</v>
      </c>
      <c r="S382">
        <v>374</v>
      </c>
    </row>
    <row r="383" spans="1:19" x14ac:dyDescent="0.3">
      <c r="A383">
        <v>131</v>
      </c>
      <c r="B383">
        <v>0.74907681508835111</v>
      </c>
      <c r="C383">
        <v>0.3631092257454146</v>
      </c>
      <c r="D383" s="4">
        <f>-LN(B383)/D$3</f>
        <v>0.40126908869893196</v>
      </c>
      <c r="E383" s="4">
        <f>1/F$4</f>
        <v>0.20833333333333334</v>
      </c>
      <c r="F383" s="8">
        <v>2</v>
      </c>
      <c r="G383" s="4">
        <v>113.73351409034572</v>
      </c>
      <c r="H383" s="4">
        <f>IF(G383&gt;MAX(I$8:I382),G383,MAX(I$8:I382))</f>
        <v>113.81357100101083</v>
      </c>
      <c r="I383" s="4">
        <f>+H383+E383</f>
        <v>114.02190433434416</v>
      </c>
      <c r="J383" s="4">
        <f>(H383-G383)*O383</f>
        <v>8.0056910665106784E-2</v>
      </c>
      <c r="K383" s="4">
        <f>(I383-H383)*O383</f>
        <v>0.2083333333333286</v>
      </c>
      <c r="L383">
        <f>_xlfn.RANK.EQ(I383,I$8:I$507,1)</f>
        <v>376</v>
      </c>
      <c r="M383">
        <f>IF(L383=A383,0,1)</f>
        <v>1</v>
      </c>
      <c r="N383">
        <f>IF(G383&lt;B$2,1,0)</f>
        <v>1</v>
      </c>
      <c r="O383">
        <f>IF(I383&lt;B$2,1,0)</f>
        <v>1</v>
      </c>
      <c r="P383">
        <v>377</v>
      </c>
      <c r="Q383" s="8">
        <f>COUNTIF(I$8:I382,"&lt;"&amp;G383)</f>
        <v>374</v>
      </c>
      <c r="R383" s="8">
        <f>COUNTIFS(H$8:H382,"&gt;"&amp;G383,F$8:F382,"&lt;&gt;1")</f>
        <v>0</v>
      </c>
      <c r="S383">
        <v>376</v>
      </c>
    </row>
    <row r="384" spans="1:19" x14ac:dyDescent="0.3">
      <c r="A384">
        <v>525</v>
      </c>
      <c r="B384">
        <v>0.35254982146671959</v>
      </c>
      <c r="C384">
        <v>0.23722037415692618</v>
      </c>
      <c r="D384" s="4">
        <f>-LN(B384)/F$3</f>
        <v>0.43440138717615678</v>
      </c>
      <c r="E384" s="4">
        <f>1/F$4</f>
        <v>0.20833333333333334</v>
      </c>
      <c r="F384" s="8">
        <v>3</v>
      </c>
      <c r="G384" s="4">
        <v>113.47129545983441</v>
      </c>
      <c r="H384" s="4">
        <f>IF(G384&gt;MAX(I$8:I383),G384,MAX(I$8:I383))</f>
        <v>114.02190433434416</v>
      </c>
      <c r="I384" s="4">
        <f>+H384+E384</f>
        <v>114.23023766767749</v>
      </c>
      <c r="J384" s="4">
        <f>(H384-G384)*O384</f>
        <v>0.5506088745097486</v>
      </c>
      <c r="K384" s="4">
        <f>(I384-H384)*O384</f>
        <v>0.2083333333333286</v>
      </c>
      <c r="L384">
        <f>_xlfn.RANK.EQ(I384,I$8:I$507,1)</f>
        <v>377</v>
      </c>
      <c r="M384">
        <f>IF(L384=A384,0,1)</f>
        <v>1</v>
      </c>
      <c r="N384">
        <f>IF(G384&lt;B$2,1,0)</f>
        <v>1</v>
      </c>
      <c r="O384">
        <f>IF(I384&lt;B$2,1,0)</f>
        <v>1</v>
      </c>
      <c r="P384">
        <v>376</v>
      </c>
      <c r="Q384" s="8">
        <f>COUNTIF(I$8:I383,"&lt;"&amp;G384)</f>
        <v>373</v>
      </c>
      <c r="R384" s="8">
        <f>COUNTIFS(H$8:H383,"&gt;"&amp;G384,F$8:F383,"&lt;&gt;1")</f>
        <v>2</v>
      </c>
      <c r="S384">
        <v>376</v>
      </c>
    </row>
    <row r="385" spans="1:19" x14ac:dyDescent="0.3">
      <c r="A385">
        <v>28</v>
      </c>
      <c r="B385">
        <v>0.23224585711233864</v>
      </c>
      <c r="C385">
        <v>0.90591143528550067</v>
      </c>
      <c r="D385" s="4">
        <f>-LN(B385)/B$3</f>
        <v>6.0831614145818849</v>
      </c>
      <c r="E385" s="4">
        <f>1/F$4</f>
        <v>0.20833333333333334</v>
      </c>
      <c r="F385" s="8">
        <v>1</v>
      </c>
      <c r="G385" s="4">
        <v>114.0757510297456</v>
      </c>
      <c r="H385" s="4">
        <f>IF(G385&gt;MAX(I$8:I384),G385,MAX(I$8:I384))</f>
        <v>114.23023766767749</v>
      </c>
      <c r="I385" s="4">
        <f>+H385+E385</f>
        <v>114.43857100101081</v>
      </c>
      <c r="J385" s="4">
        <f>(H385-G385)*O385</f>
        <v>0.15448663793188189</v>
      </c>
      <c r="K385" s="4">
        <f>(I385-H385)*O385</f>
        <v>0.2083333333333286</v>
      </c>
      <c r="L385">
        <f>_xlfn.RANK.EQ(I385,I$8:I$507,1)</f>
        <v>378</v>
      </c>
      <c r="M385">
        <f>IF(L385=A385,0,1)</f>
        <v>1</v>
      </c>
      <c r="N385">
        <f>IF(G385&lt;B$2,1,0)</f>
        <v>1</v>
      </c>
      <c r="O385">
        <f>IF(I385&lt;B$2,1,0)</f>
        <v>1</v>
      </c>
      <c r="P385">
        <v>378</v>
      </c>
      <c r="Q385" s="8">
        <f>COUNTIF(I$8:I384,"&lt;"&amp;G385)</f>
        <v>376</v>
      </c>
      <c r="R385" s="8">
        <f>COUNTIFS(H$8:H384,"&gt;"&amp;G385,F$8:F384,"&lt;&gt;1")</f>
        <v>0</v>
      </c>
      <c r="S385">
        <v>378</v>
      </c>
    </row>
    <row r="386" spans="1:19" x14ac:dyDescent="0.3">
      <c r="A386">
        <v>132</v>
      </c>
      <c r="B386">
        <v>0.66972869045075833</v>
      </c>
      <c r="C386">
        <v>0.50837733085116121</v>
      </c>
      <c r="D386" s="4">
        <f>-LN(B386)/D$3</f>
        <v>0.55678137254590221</v>
      </c>
      <c r="E386" s="4">
        <f>1/F$4</f>
        <v>0.20833333333333334</v>
      </c>
      <c r="F386" s="8">
        <v>2</v>
      </c>
      <c r="G386" s="4">
        <v>114.29029546289162</v>
      </c>
      <c r="H386" s="4">
        <f>IF(G386&gt;MAX(I$8:I385),G386,MAX(I$8:I385))</f>
        <v>114.43857100101081</v>
      </c>
      <c r="I386" s="4">
        <f>+H386+E386</f>
        <v>114.64690433434414</v>
      </c>
      <c r="J386" s="4">
        <f>(H386-G386)*O386</f>
        <v>0.14827553811919358</v>
      </c>
      <c r="K386" s="4">
        <f>(I386-H386)*O386</f>
        <v>0.2083333333333286</v>
      </c>
      <c r="L386">
        <f>_xlfn.RANK.EQ(I386,I$8:I$507,1)</f>
        <v>379</v>
      </c>
      <c r="M386">
        <f>IF(L386=A386,0,1)</f>
        <v>1</v>
      </c>
      <c r="N386">
        <f>IF(G386&lt;B$2,1,0)</f>
        <v>1</v>
      </c>
      <c r="O386">
        <f>IF(I386&lt;B$2,1,0)</f>
        <v>1</v>
      </c>
      <c r="P386">
        <v>380</v>
      </c>
      <c r="Q386" s="8">
        <f>COUNTIF(I$8:I385,"&lt;"&amp;G386)</f>
        <v>377</v>
      </c>
      <c r="R386" s="8">
        <f>COUNTIFS(H$8:H385,"&gt;"&amp;G386,F$8:F385,"&lt;&gt;1")</f>
        <v>0</v>
      </c>
      <c r="S386">
        <v>379</v>
      </c>
    </row>
    <row r="387" spans="1:19" x14ac:dyDescent="0.3">
      <c r="A387">
        <v>526</v>
      </c>
      <c r="B387">
        <v>0.16556291390728478</v>
      </c>
      <c r="C387">
        <v>0.45274208807641836</v>
      </c>
      <c r="D387" s="4">
        <f>-LN(B387)/F$3</f>
        <v>0.74933500497780148</v>
      </c>
      <c r="E387" s="4">
        <f>1/F$4</f>
        <v>0.20833333333333334</v>
      </c>
      <c r="F387" s="8">
        <v>3</v>
      </c>
      <c r="G387" s="4">
        <v>114.2206304648122</v>
      </c>
      <c r="H387" s="4">
        <f>IF(G387&gt;MAX(I$8:I386),G387,MAX(I$8:I386))</f>
        <v>114.64690433434414</v>
      </c>
      <c r="I387" s="4">
        <f>+H387+E387</f>
        <v>114.85523766767747</v>
      </c>
      <c r="J387" s="4">
        <f>(H387-G387)*O387</f>
        <v>0.42627386953193991</v>
      </c>
      <c r="K387" s="4">
        <f>(I387-H387)*O387</f>
        <v>0.2083333333333286</v>
      </c>
      <c r="L387">
        <f>_xlfn.RANK.EQ(I387,I$8:I$507,1)</f>
        <v>380</v>
      </c>
      <c r="M387">
        <f>IF(L387=A387,0,1)</f>
        <v>1</v>
      </c>
      <c r="N387">
        <f>IF(G387&lt;B$2,1,0)</f>
        <v>1</v>
      </c>
      <c r="O387">
        <f>IF(I387&lt;B$2,1,0)</f>
        <v>1</v>
      </c>
      <c r="P387">
        <v>379</v>
      </c>
      <c r="Q387" s="8">
        <f>COUNTIF(I$8:I386,"&lt;"&amp;G387)</f>
        <v>376</v>
      </c>
      <c r="R387" s="8">
        <f>COUNTIFS(H$8:H386,"&gt;"&amp;G387,F$8:F386,"&lt;&gt;1")</f>
        <v>1</v>
      </c>
      <c r="S387">
        <v>379</v>
      </c>
    </row>
    <row r="388" spans="1:19" x14ac:dyDescent="0.3">
      <c r="A388">
        <v>527</v>
      </c>
      <c r="B388">
        <v>0.53242591631824698</v>
      </c>
      <c r="C388">
        <v>8.8808862575151831E-2</v>
      </c>
      <c r="D388" s="4">
        <f>-LN(B388)/F$3</f>
        <v>0.26262979806759174</v>
      </c>
      <c r="E388" s="4">
        <f>1/F$4</f>
        <v>0.20833333333333334</v>
      </c>
      <c r="F388" s="8">
        <v>3</v>
      </c>
      <c r="G388" s="4">
        <v>114.4832602628798</v>
      </c>
      <c r="H388" s="4">
        <f>IF(G388&gt;MAX(I$8:I387),G388,MAX(I$8:I387))</f>
        <v>114.85523766767747</v>
      </c>
      <c r="I388" s="4">
        <f>+H388+E388</f>
        <v>115.0635710010108</v>
      </c>
      <c r="J388" s="4">
        <f>(H388-G388)*O388</f>
        <v>0.3719774047976756</v>
      </c>
      <c r="K388" s="4">
        <f>(I388-H388)*O388</f>
        <v>0.2083333333333286</v>
      </c>
      <c r="L388">
        <f>_xlfn.RANK.EQ(I388,I$8:I$507,1)</f>
        <v>381</v>
      </c>
      <c r="M388">
        <f>IF(L388=A388,0,1)</f>
        <v>1</v>
      </c>
      <c r="N388">
        <f>IF(G388&lt;B$2,1,0)</f>
        <v>1</v>
      </c>
      <c r="O388">
        <f>IF(I388&lt;B$2,1,0)</f>
        <v>1</v>
      </c>
      <c r="P388">
        <v>381</v>
      </c>
      <c r="Q388" s="8">
        <f>COUNTIF(I$8:I387,"&lt;"&amp;G388)</f>
        <v>378</v>
      </c>
      <c r="R388" s="8">
        <f>COUNTIFS(H$8:H387,"&gt;"&amp;G388,F$8:F387,"&lt;&gt;1")</f>
        <v>1</v>
      </c>
      <c r="S388">
        <v>381</v>
      </c>
    </row>
    <row r="389" spans="1:19" x14ac:dyDescent="0.3">
      <c r="A389">
        <v>133</v>
      </c>
      <c r="B389">
        <v>0.57856990264595476</v>
      </c>
      <c r="C389">
        <v>0.12506485183263649</v>
      </c>
      <c r="D389" s="4">
        <f>-LN(B389)/D$3</f>
        <v>0.75999431297555142</v>
      </c>
      <c r="E389" s="4">
        <f>1/F$4</f>
        <v>0.20833333333333334</v>
      </c>
      <c r="F389" s="8">
        <v>2</v>
      </c>
      <c r="G389" s="4">
        <v>115.05028977586717</v>
      </c>
      <c r="H389" s="4">
        <f>IF(G389&gt;MAX(I$8:I388),G389,MAX(I$8:I388))</f>
        <v>115.0635710010108</v>
      </c>
      <c r="I389" s="4">
        <f>+H389+E389</f>
        <v>115.27190433434413</v>
      </c>
      <c r="J389" s="4">
        <f>(H389-G389)*O389</f>
        <v>1.3281225143629172E-2</v>
      </c>
      <c r="K389" s="4">
        <f>(I389-H389)*O389</f>
        <v>0.2083333333333286</v>
      </c>
      <c r="L389">
        <f>_xlfn.RANK.EQ(I389,I$8:I$507,1)</f>
        <v>382</v>
      </c>
      <c r="M389">
        <f>IF(L389=A389,0,1)</f>
        <v>1</v>
      </c>
      <c r="N389">
        <f>IF(G389&lt;B$2,1,0)</f>
        <v>1</v>
      </c>
      <c r="O389">
        <f>IF(I389&lt;B$2,1,0)</f>
        <v>1</v>
      </c>
      <c r="P389">
        <v>382</v>
      </c>
      <c r="Q389" s="8">
        <f>COUNTIF(I$8:I388,"&lt;"&amp;G389)</f>
        <v>380</v>
      </c>
      <c r="R389" s="8">
        <f>COUNTIFS(H$8:H388,"&gt;"&amp;G389,F$8:F388,"&lt;&gt;1")</f>
        <v>0</v>
      </c>
      <c r="S389">
        <v>382</v>
      </c>
    </row>
    <row r="390" spans="1:19" x14ac:dyDescent="0.3">
      <c r="A390">
        <v>528</v>
      </c>
      <c r="B390">
        <v>1.9409772026734214E-2</v>
      </c>
      <c r="C390">
        <v>0.87133396404919583</v>
      </c>
      <c r="D390" s="4">
        <f>-LN(B390)/F$3</f>
        <v>1.6424910945896924</v>
      </c>
      <c r="E390" s="4">
        <f>1/F$4</f>
        <v>0.20833333333333334</v>
      </c>
      <c r="F390" s="8">
        <v>3</v>
      </c>
      <c r="G390" s="4">
        <v>116.12575135746948</v>
      </c>
      <c r="H390" s="4">
        <f>IF(G390&gt;MAX(I$8:I389),G390,MAX(I$8:I389))</f>
        <v>116.12575135746948</v>
      </c>
      <c r="I390" s="4">
        <f>+H390+E390</f>
        <v>116.33408469080281</v>
      </c>
      <c r="J390" s="4">
        <f>(H390-G390)*O390</f>
        <v>0</v>
      </c>
      <c r="K390" s="4">
        <f>(I390-H390)*O390</f>
        <v>0.2083333333333286</v>
      </c>
      <c r="L390">
        <f>_xlfn.RANK.EQ(I390,I$8:I$507,1)</f>
        <v>383</v>
      </c>
      <c r="M390">
        <f>IF(L390=A390,0,1)</f>
        <v>1</v>
      </c>
      <c r="N390">
        <f>IF(G390&lt;B$2,1,0)</f>
        <v>1</v>
      </c>
      <c r="O390">
        <f>IF(I390&lt;B$2,1,0)</f>
        <v>1</v>
      </c>
      <c r="P390">
        <v>383</v>
      </c>
      <c r="Q390" s="8">
        <f>COUNTIF(I$8:I389,"&lt;"&amp;G390)</f>
        <v>382</v>
      </c>
      <c r="R390" s="8">
        <f>COUNTIFS(H$8:H389,"&gt;"&amp;G390,F$8:F389,"&lt;&gt;1")</f>
        <v>0</v>
      </c>
      <c r="S390">
        <v>383</v>
      </c>
    </row>
    <row r="391" spans="1:19" x14ac:dyDescent="0.3">
      <c r="A391">
        <v>529</v>
      </c>
      <c r="B391">
        <v>0.27948850978118228</v>
      </c>
      <c r="C391">
        <v>0.33582567827387311</v>
      </c>
      <c r="D391" s="4">
        <f>-LN(B391)/F$3</f>
        <v>0.53116420714097634</v>
      </c>
      <c r="E391" s="4">
        <f>1/F$4</f>
        <v>0.20833333333333334</v>
      </c>
      <c r="F391" s="8">
        <v>3</v>
      </c>
      <c r="G391" s="4">
        <v>116.65691556461046</v>
      </c>
      <c r="H391" s="4">
        <f>IF(G391&gt;MAX(I$8:I390),G391,MAX(I$8:I390))</f>
        <v>116.65691556461046</v>
      </c>
      <c r="I391" s="4">
        <f>+H391+E391</f>
        <v>116.86524889794379</v>
      </c>
      <c r="J391" s="4">
        <f>(H391-G391)*O391</f>
        <v>0</v>
      </c>
      <c r="K391" s="4">
        <f>(I391-H391)*O391</f>
        <v>0.2083333333333286</v>
      </c>
      <c r="L391">
        <f>_xlfn.RANK.EQ(I391,I$8:I$507,1)</f>
        <v>384</v>
      </c>
      <c r="M391">
        <f>IF(L391=A391,0,1)</f>
        <v>1</v>
      </c>
      <c r="N391">
        <f>IF(G391&lt;B$2,1,0)</f>
        <v>1</v>
      </c>
      <c r="O391">
        <f>IF(I391&lt;B$2,1,0)</f>
        <v>1</v>
      </c>
      <c r="P391">
        <v>384</v>
      </c>
      <c r="Q391" s="8">
        <f>COUNTIF(I$8:I390,"&lt;"&amp;G391)</f>
        <v>383</v>
      </c>
      <c r="R391" s="8">
        <f>COUNTIFS(H$8:H390,"&gt;"&amp;G391,F$8:F390,"&lt;&gt;1")</f>
        <v>0</v>
      </c>
      <c r="S391">
        <v>384</v>
      </c>
    </row>
    <row r="392" spans="1:19" x14ac:dyDescent="0.3">
      <c r="A392">
        <v>29</v>
      </c>
      <c r="B392">
        <v>0.5289162877285073</v>
      </c>
      <c r="C392">
        <v>0.83660390026551101</v>
      </c>
      <c r="D392" s="4">
        <f>-LN(B392)/B$3</f>
        <v>2.6538546079417031</v>
      </c>
      <c r="E392" s="4">
        <f>1/F$4</f>
        <v>0.20833333333333334</v>
      </c>
      <c r="F392" s="8">
        <v>1</v>
      </c>
      <c r="G392" s="4">
        <v>116.72960563768731</v>
      </c>
      <c r="H392" s="4">
        <f>IF(G392&gt;MAX(I$8:I391),G392,MAX(I$8:I391))</f>
        <v>116.86524889794379</v>
      </c>
      <c r="I392" s="4">
        <f>+H392+E392</f>
        <v>117.07358223127711</v>
      </c>
      <c r="J392" s="4">
        <f>(H392-G392)*O392</f>
        <v>0.13564326025647233</v>
      </c>
      <c r="K392" s="4">
        <f>(I392-H392)*O392</f>
        <v>0.2083333333333286</v>
      </c>
      <c r="L392">
        <f>_xlfn.RANK.EQ(I392,I$8:I$507,1)</f>
        <v>385</v>
      </c>
      <c r="M392">
        <f>IF(L392=A392,0,1)</f>
        <v>1</v>
      </c>
      <c r="N392">
        <f>IF(G392&lt;B$2,1,0)</f>
        <v>1</v>
      </c>
      <c r="O392">
        <f>IF(I392&lt;B$2,1,0)</f>
        <v>1</v>
      </c>
      <c r="P392">
        <v>385</v>
      </c>
      <c r="Q392" s="8">
        <f>COUNTIF(I$8:I391,"&lt;"&amp;G392)</f>
        <v>383</v>
      </c>
      <c r="R392" s="8">
        <f>COUNTIFS(H$8:H391,"&gt;"&amp;G392,F$8:F391,"&lt;&gt;1")</f>
        <v>0</v>
      </c>
      <c r="S392">
        <v>385</v>
      </c>
    </row>
    <row r="393" spans="1:19" x14ac:dyDescent="0.3">
      <c r="A393">
        <v>134</v>
      </c>
      <c r="B393">
        <v>0.28641621143223367</v>
      </c>
      <c r="C393">
        <v>0.64421521652882474</v>
      </c>
      <c r="D393" s="4">
        <f>-LN(B393)/D$3</f>
        <v>1.736540612964965</v>
      </c>
      <c r="E393" s="4">
        <f>1/F$4</f>
        <v>0.20833333333333334</v>
      </c>
      <c r="F393" s="8">
        <v>2</v>
      </c>
      <c r="G393" s="4">
        <v>116.78683038883213</v>
      </c>
      <c r="H393" s="4">
        <f>IF(G393&gt;MAX(I$8:I392),G393,MAX(I$8:I392))</f>
        <v>117.07358223127711</v>
      </c>
      <c r="I393" s="4">
        <f>+H393+E393</f>
        <v>117.28191556461044</v>
      </c>
      <c r="J393" s="4">
        <f>(H393-G393)*O393</f>
        <v>0.28675184244498553</v>
      </c>
      <c r="K393" s="4">
        <f>(I393-H393)*O393</f>
        <v>0.2083333333333286</v>
      </c>
      <c r="L393">
        <f>_xlfn.RANK.EQ(I393,I$8:I$507,1)</f>
        <v>386</v>
      </c>
      <c r="M393">
        <f>IF(L393=A393,0,1)</f>
        <v>1</v>
      </c>
      <c r="N393">
        <f>IF(G393&lt;B$2,1,0)</f>
        <v>1</v>
      </c>
      <c r="O393">
        <f>IF(I393&lt;B$2,1,0)</f>
        <v>1</v>
      </c>
      <c r="P393">
        <v>386</v>
      </c>
      <c r="Q393" s="8">
        <f>COUNTIF(I$8:I392,"&lt;"&amp;G393)</f>
        <v>383</v>
      </c>
      <c r="R393" s="8">
        <f>COUNTIFS(H$8:H392,"&gt;"&amp;G393,F$8:F392,"&lt;&gt;1")</f>
        <v>0</v>
      </c>
      <c r="S393">
        <v>386</v>
      </c>
    </row>
    <row r="394" spans="1:19" x14ac:dyDescent="0.3">
      <c r="A394">
        <v>530</v>
      </c>
      <c r="B394">
        <v>0.38447218237861264</v>
      </c>
      <c r="C394">
        <v>0.35340433973204749</v>
      </c>
      <c r="D394" s="4">
        <f>-LN(B394)/F$3</f>
        <v>0.39828493340562898</v>
      </c>
      <c r="E394" s="4">
        <f>1/F$4</f>
        <v>0.20833333333333334</v>
      </c>
      <c r="F394" s="8">
        <v>3</v>
      </c>
      <c r="G394" s="4">
        <v>117.05520049801609</v>
      </c>
      <c r="H394" s="4">
        <f>IF(G394&gt;MAX(I$8:I393),G394,MAX(I$8:I393))</f>
        <v>117.28191556461044</v>
      </c>
      <c r="I394" s="4">
        <f>+H394+E394</f>
        <v>117.49024889794377</v>
      </c>
      <c r="J394" s="4">
        <f>(H394-G394)*O394</f>
        <v>0.22671506659435181</v>
      </c>
      <c r="K394" s="4">
        <f>(I394-H394)*O394</f>
        <v>0.2083333333333286</v>
      </c>
      <c r="L394">
        <f>_xlfn.RANK.EQ(I394,I$8:I$507,1)</f>
        <v>387</v>
      </c>
      <c r="M394">
        <f>IF(L394=A394,0,1)</f>
        <v>1</v>
      </c>
      <c r="N394">
        <f>IF(G394&lt;B$2,1,0)</f>
        <v>1</v>
      </c>
      <c r="O394">
        <f>IF(I394&lt;B$2,1,0)</f>
        <v>1</v>
      </c>
      <c r="P394">
        <v>387</v>
      </c>
      <c r="Q394" s="8">
        <f>COUNTIF(I$8:I393,"&lt;"&amp;G394)</f>
        <v>384</v>
      </c>
      <c r="R394" s="8">
        <f>COUNTIFS(H$8:H393,"&gt;"&amp;G394,F$8:F393,"&lt;&gt;1")</f>
        <v>1</v>
      </c>
      <c r="S394">
        <v>387</v>
      </c>
    </row>
    <row r="395" spans="1:19" x14ac:dyDescent="0.3">
      <c r="A395">
        <v>531</v>
      </c>
      <c r="B395">
        <v>0.76903592028565326</v>
      </c>
      <c r="C395">
        <v>2.5849177526169623E-2</v>
      </c>
      <c r="D395" s="4">
        <f>-LN(B395)/F$3</f>
        <v>0.10942400007621855</v>
      </c>
      <c r="E395" s="4">
        <f>1/F$4</f>
        <v>0.20833333333333334</v>
      </c>
      <c r="F395" s="8">
        <v>3</v>
      </c>
      <c r="G395" s="4">
        <v>117.16462449809231</v>
      </c>
      <c r="H395" s="4">
        <f>IF(G395&gt;MAX(I$8:I394),G395,MAX(I$8:I394))</f>
        <v>117.49024889794377</v>
      </c>
      <c r="I395" s="4">
        <f>+H395+E395</f>
        <v>117.6985822312771</v>
      </c>
      <c r="J395" s="4">
        <f>(H395-G395)*O395</f>
        <v>0.32562439985146341</v>
      </c>
      <c r="K395" s="4">
        <f>(I395-H395)*O395</f>
        <v>0.2083333333333286</v>
      </c>
      <c r="L395">
        <f>_xlfn.RANK.EQ(I395,I$8:I$507,1)</f>
        <v>388</v>
      </c>
      <c r="M395">
        <f>IF(L395=A395,0,1)</f>
        <v>1</v>
      </c>
      <c r="N395">
        <f>IF(G395&lt;B$2,1,0)</f>
        <v>1</v>
      </c>
      <c r="O395">
        <f>IF(I395&lt;B$2,1,0)</f>
        <v>1</v>
      </c>
      <c r="P395">
        <v>388</v>
      </c>
      <c r="Q395" s="8">
        <f>COUNTIF(I$8:I394,"&lt;"&amp;G395)</f>
        <v>385</v>
      </c>
      <c r="R395" s="8">
        <f>COUNTIFS(H$8:H394,"&gt;"&amp;G395,F$8:F394,"&lt;&gt;1")</f>
        <v>1</v>
      </c>
      <c r="S395">
        <v>388</v>
      </c>
    </row>
    <row r="396" spans="1:19" x14ac:dyDescent="0.3">
      <c r="A396">
        <v>532</v>
      </c>
      <c r="B396">
        <v>0.95190282906582846</v>
      </c>
      <c r="C396">
        <v>0.4574724570451979</v>
      </c>
      <c r="D396" s="4">
        <f>-LN(B396)/F$3</f>
        <v>2.053846654554331E-2</v>
      </c>
      <c r="E396" s="4">
        <f>1/F$4</f>
        <v>0.20833333333333334</v>
      </c>
      <c r="F396" s="8">
        <v>3</v>
      </c>
      <c r="G396" s="4">
        <v>117.18516296463785</v>
      </c>
      <c r="H396" s="4">
        <f>IF(G396&gt;MAX(I$8:I395),G396,MAX(I$8:I395))</f>
        <v>117.6985822312771</v>
      </c>
      <c r="I396" s="4">
        <f>+H396+E396</f>
        <v>117.90691556461043</v>
      </c>
      <c r="J396" s="4">
        <f>(H396-G396)*O396</f>
        <v>0.51341926663924653</v>
      </c>
      <c r="K396" s="4">
        <f>(I396-H396)*O396</f>
        <v>0.2083333333333286</v>
      </c>
      <c r="L396">
        <f>_xlfn.RANK.EQ(I396,I$8:I$507,1)</f>
        <v>389</v>
      </c>
      <c r="M396">
        <f>IF(L396=A396,0,1)</f>
        <v>1</v>
      </c>
      <c r="N396">
        <f>IF(G396&lt;B$2,1,0)</f>
        <v>1</v>
      </c>
      <c r="O396">
        <f>IF(I396&lt;B$2,1,0)</f>
        <v>1</v>
      </c>
      <c r="P396">
        <v>389</v>
      </c>
      <c r="Q396" s="8">
        <f>COUNTIF(I$8:I395,"&lt;"&amp;G396)</f>
        <v>385</v>
      </c>
      <c r="R396" s="8">
        <f>COUNTIFS(H$8:H395,"&gt;"&amp;G396,F$8:F395,"&lt;&gt;1")</f>
        <v>2</v>
      </c>
      <c r="S396">
        <v>389</v>
      </c>
    </row>
    <row r="397" spans="1:19" x14ac:dyDescent="0.3">
      <c r="A397">
        <v>533</v>
      </c>
      <c r="B397">
        <v>0.58867152928250988</v>
      </c>
      <c r="C397">
        <v>0.44233527634510328</v>
      </c>
      <c r="D397" s="4">
        <f>-LN(B397)/F$3</f>
        <v>0.22078621922130987</v>
      </c>
      <c r="E397" s="4">
        <f>1/F$4</f>
        <v>0.20833333333333334</v>
      </c>
      <c r="F397" s="8">
        <v>3</v>
      </c>
      <c r="G397" s="4">
        <v>117.40594918385916</v>
      </c>
      <c r="H397" s="4">
        <f>IF(G397&gt;MAX(I$8:I396),G397,MAX(I$8:I396))</f>
        <v>117.90691556461043</v>
      </c>
      <c r="I397" s="4">
        <f>+H397+E397</f>
        <v>118.11524889794376</v>
      </c>
      <c r="J397" s="4">
        <f>(H397-G397)*O397</f>
        <v>0.50096638075126521</v>
      </c>
      <c r="K397" s="4">
        <f>(I397-H397)*O397</f>
        <v>0.2083333333333286</v>
      </c>
      <c r="L397">
        <f>_xlfn.RANK.EQ(I397,I$8:I$507,1)</f>
        <v>390</v>
      </c>
      <c r="M397">
        <f>IF(L397=A397,0,1)</f>
        <v>1</v>
      </c>
      <c r="N397">
        <f>IF(G397&lt;B$2,1,0)</f>
        <v>1</v>
      </c>
      <c r="O397">
        <f>IF(I397&lt;B$2,1,0)</f>
        <v>1</v>
      </c>
      <c r="P397">
        <v>390</v>
      </c>
      <c r="Q397" s="8">
        <f>COUNTIF(I$8:I396,"&lt;"&amp;G397)</f>
        <v>386</v>
      </c>
      <c r="R397" s="8">
        <f>COUNTIFS(H$8:H396,"&gt;"&amp;G397,F$8:F396,"&lt;&gt;1")</f>
        <v>2</v>
      </c>
      <c r="S397">
        <v>390</v>
      </c>
    </row>
    <row r="398" spans="1:19" x14ac:dyDescent="0.3">
      <c r="A398">
        <v>534</v>
      </c>
      <c r="B398">
        <v>3.7659840693380534E-2</v>
      </c>
      <c r="C398">
        <v>0.26923429059724724</v>
      </c>
      <c r="D398" s="4">
        <f>-LN(B398)/F$3</f>
        <v>1.366317077454188</v>
      </c>
      <c r="E398" s="4">
        <f>1/F$4</f>
        <v>0.20833333333333334</v>
      </c>
      <c r="F398" s="8">
        <v>3</v>
      </c>
      <c r="G398" s="4">
        <v>118.77226626131335</v>
      </c>
      <c r="H398" s="4">
        <f>IF(G398&gt;MAX(I$8:I397),G398,MAX(I$8:I397))</f>
        <v>118.77226626131335</v>
      </c>
      <c r="I398" s="4">
        <f>+H398+E398</f>
        <v>118.98059959464668</v>
      </c>
      <c r="J398" s="4">
        <f>(H398-G398)*O398</f>
        <v>0</v>
      </c>
      <c r="K398" s="4">
        <f>(I398-H398)*O398</f>
        <v>0.2083333333333286</v>
      </c>
      <c r="L398">
        <f>_xlfn.RANK.EQ(I398,I$8:I$507,1)</f>
        <v>391</v>
      </c>
      <c r="M398">
        <f>IF(L398=A398,0,1)</f>
        <v>1</v>
      </c>
      <c r="N398">
        <f>IF(G398&lt;B$2,1,0)</f>
        <v>1</v>
      </c>
      <c r="O398">
        <f>IF(I398&lt;B$2,1,0)</f>
        <v>1</v>
      </c>
      <c r="P398">
        <v>391</v>
      </c>
      <c r="Q398" s="8">
        <f>COUNTIF(I$8:I397,"&lt;"&amp;G398)</f>
        <v>390</v>
      </c>
      <c r="R398" s="8">
        <f>COUNTIFS(H$8:H397,"&gt;"&amp;G398,F$8:F397,"&lt;&gt;1")</f>
        <v>0</v>
      </c>
      <c r="S398">
        <v>391</v>
      </c>
    </row>
    <row r="399" spans="1:19" x14ac:dyDescent="0.3">
      <c r="A399">
        <v>535</v>
      </c>
      <c r="B399">
        <v>0.36613055818353829</v>
      </c>
      <c r="C399">
        <v>8.2155827509384438E-2</v>
      </c>
      <c r="D399" s="4">
        <f>-LN(B399)/F$3</f>
        <v>0.41865220535018993</v>
      </c>
      <c r="E399" s="4">
        <f>1/F$4</f>
        <v>0.20833333333333334</v>
      </c>
      <c r="F399" s="8">
        <v>3</v>
      </c>
      <c r="G399" s="4">
        <v>119.19091846666353</v>
      </c>
      <c r="H399" s="4">
        <f>IF(G399&gt;MAX(I$8:I398),G399,MAX(I$8:I398))</f>
        <v>119.19091846666353</v>
      </c>
      <c r="I399" s="4">
        <f>+H399+E399</f>
        <v>119.39925179999686</v>
      </c>
      <c r="J399" s="4">
        <f>(H399-G399)*O399</f>
        <v>0</v>
      </c>
      <c r="K399" s="4">
        <f>(I399-H399)*O399</f>
        <v>0.2083333333333286</v>
      </c>
      <c r="L399">
        <f>_xlfn.RANK.EQ(I399,I$8:I$507,1)</f>
        <v>392</v>
      </c>
      <c r="M399">
        <f>IF(L399=A399,0,1)</f>
        <v>1</v>
      </c>
      <c r="N399">
        <f>IF(G399&lt;B$2,1,0)</f>
        <v>1</v>
      </c>
      <c r="O399">
        <f>IF(I399&lt;B$2,1,0)</f>
        <v>1</v>
      </c>
      <c r="P399">
        <v>392</v>
      </c>
      <c r="Q399" s="8">
        <f>COUNTIF(I$8:I398,"&lt;"&amp;G399)</f>
        <v>391</v>
      </c>
      <c r="R399" s="8">
        <f>COUNTIFS(H$8:H398,"&gt;"&amp;G399,F$8:F398,"&lt;&gt;1")</f>
        <v>0</v>
      </c>
      <c r="S399">
        <v>392</v>
      </c>
    </row>
    <row r="400" spans="1:19" x14ac:dyDescent="0.3">
      <c r="A400">
        <v>536</v>
      </c>
      <c r="B400">
        <v>0.59389019440290536</v>
      </c>
      <c r="C400">
        <v>0.34794152653584398</v>
      </c>
      <c r="D400" s="4">
        <f>-LN(B400)/F$3</f>
        <v>0.21710868108974496</v>
      </c>
      <c r="E400" s="4">
        <f>1/F$4</f>
        <v>0.20833333333333334</v>
      </c>
      <c r="F400" s="8">
        <v>3</v>
      </c>
      <c r="G400" s="4">
        <v>119.40802714775327</v>
      </c>
      <c r="H400" s="4">
        <f>IF(G400&gt;MAX(I$8:I399),G400,MAX(I$8:I399))</f>
        <v>119.40802714775327</v>
      </c>
      <c r="I400" s="4">
        <f>+H400+E400</f>
        <v>119.6163604810866</v>
      </c>
      <c r="J400" s="4">
        <f>(H400-G400)*O400</f>
        <v>0</v>
      </c>
      <c r="K400" s="4">
        <f>(I400-H400)*O400</f>
        <v>0.2083333333333286</v>
      </c>
      <c r="L400">
        <f>_xlfn.RANK.EQ(I400,I$8:I$507,1)</f>
        <v>393</v>
      </c>
      <c r="M400">
        <f>IF(L400=A400,0,1)</f>
        <v>1</v>
      </c>
      <c r="N400">
        <f>IF(G400&lt;B$2,1,0)</f>
        <v>1</v>
      </c>
      <c r="O400">
        <f>IF(I400&lt;B$2,1,0)</f>
        <v>1</v>
      </c>
      <c r="P400">
        <v>393</v>
      </c>
      <c r="Q400" s="8">
        <f>COUNTIF(I$8:I399,"&lt;"&amp;G400)</f>
        <v>392</v>
      </c>
      <c r="R400" s="8">
        <f>COUNTIFS(H$8:H399,"&gt;"&amp;G400,F$8:F399,"&lt;&gt;1")</f>
        <v>0</v>
      </c>
      <c r="S400">
        <v>393</v>
      </c>
    </row>
    <row r="401" spans="1:19" x14ac:dyDescent="0.3">
      <c r="A401">
        <v>537</v>
      </c>
      <c r="B401">
        <v>5.2003540147099216E-2</v>
      </c>
      <c r="C401">
        <v>0.18066957609790338</v>
      </c>
      <c r="D401" s="4">
        <f>-LN(B401)/F$3</f>
        <v>1.2318514512358845</v>
      </c>
      <c r="E401" s="4">
        <f>1/F$4</f>
        <v>0.20833333333333334</v>
      </c>
      <c r="F401" s="8">
        <v>3</v>
      </c>
      <c r="G401" s="4">
        <v>120.63987859898916</v>
      </c>
      <c r="H401" s="4">
        <f>IF(G401&gt;MAX(I$8:I400),G401,MAX(I$8:I400))</f>
        <v>120.63987859898916</v>
      </c>
      <c r="I401" s="4">
        <f>+H401+E401</f>
        <v>120.84821193232249</v>
      </c>
      <c r="J401" s="4">
        <f>(H401-G401)*O401</f>
        <v>0</v>
      </c>
      <c r="K401" s="4">
        <f>(I401-H401)*O401</f>
        <v>0.2083333333333286</v>
      </c>
      <c r="L401">
        <f>_xlfn.RANK.EQ(I401,I$8:I$507,1)</f>
        <v>394</v>
      </c>
      <c r="M401">
        <f>IF(L401=A401,0,1)</f>
        <v>1</v>
      </c>
      <c r="N401">
        <f>IF(G401&lt;B$2,1,0)</f>
        <v>1</v>
      </c>
      <c r="O401">
        <f>IF(I401&lt;B$2,1,0)</f>
        <v>1</v>
      </c>
      <c r="P401">
        <v>394</v>
      </c>
      <c r="Q401" s="8">
        <f>COUNTIF(I$8:I400,"&lt;"&amp;G401)</f>
        <v>393</v>
      </c>
      <c r="R401" s="8">
        <f>COUNTIFS(H$8:H400,"&gt;"&amp;G401,F$8:F400,"&lt;&gt;1")</f>
        <v>0</v>
      </c>
      <c r="S401">
        <v>394</v>
      </c>
    </row>
    <row r="402" spans="1:19" x14ac:dyDescent="0.3">
      <c r="A402">
        <v>538</v>
      </c>
      <c r="B402">
        <v>0.41126743369853819</v>
      </c>
      <c r="C402">
        <v>6.1281167027802362E-2</v>
      </c>
      <c r="D402" s="4">
        <f>-LN(B402)/F$3</f>
        <v>0.37021316076205846</v>
      </c>
      <c r="E402" s="4">
        <f>1/F$4</f>
        <v>0.20833333333333334</v>
      </c>
      <c r="F402" s="8">
        <v>3</v>
      </c>
      <c r="G402" s="4">
        <v>121.01009175975122</v>
      </c>
      <c r="H402" s="4">
        <f>IF(G402&gt;MAX(I$8:I401),G402,MAX(I$8:I401))</f>
        <v>121.01009175975122</v>
      </c>
      <c r="I402" s="4">
        <f>+H402+E402</f>
        <v>121.21842509308455</v>
      </c>
      <c r="J402" s="4">
        <f>(H402-G402)*O402</f>
        <v>0</v>
      </c>
      <c r="K402" s="4">
        <f>(I402-H402)*O402</f>
        <v>0.2083333333333286</v>
      </c>
      <c r="L402">
        <f>_xlfn.RANK.EQ(I402,I$8:I$507,1)</f>
        <v>395</v>
      </c>
      <c r="M402">
        <f>IF(L402=A402,0,1)</f>
        <v>1</v>
      </c>
      <c r="N402">
        <f>IF(G402&lt;B$2,1,0)</f>
        <v>1</v>
      </c>
      <c r="O402">
        <f>IF(I402&lt;B$2,1,0)</f>
        <v>1</v>
      </c>
      <c r="P402">
        <v>395</v>
      </c>
      <c r="Q402" s="8">
        <f>COUNTIF(I$8:I401,"&lt;"&amp;G402)</f>
        <v>394</v>
      </c>
      <c r="R402" s="8">
        <f>COUNTIFS(H$8:H401,"&gt;"&amp;G402,F$8:F401,"&lt;&gt;1")</f>
        <v>0</v>
      </c>
      <c r="S402">
        <v>395</v>
      </c>
    </row>
    <row r="403" spans="1:19" x14ac:dyDescent="0.3">
      <c r="A403">
        <v>539</v>
      </c>
      <c r="B403">
        <v>0.15927610095522934</v>
      </c>
      <c r="C403">
        <v>0.97573778496658226</v>
      </c>
      <c r="D403" s="4">
        <f>-LN(B403)/F$3</f>
        <v>0.76546504112998781</v>
      </c>
      <c r="E403" s="4">
        <f>1/F$4</f>
        <v>0.20833333333333334</v>
      </c>
      <c r="F403" s="8">
        <v>3</v>
      </c>
      <c r="G403" s="4">
        <v>121.7755568008812</v>
      </c>
      <c r="H403" s="4">
        <f>IF(G403&gt;MAX(I$8:I402),G403,MAX(I$8:I402))</f>
        <v>121.7755568008812</v>
      </c>
      <c r="I403" s="4">
        <f>+H403+E403</f>
        <v>121.98389013421453</v>
      </c>
      <c r="J403" s="4">
        <f>(H403-G403)*O403</f>
        <v>0</v>
      </c>
      <c r="K403" s="4">
        <f>(I403-H403)*O403</f>
        <v>0.2083333333333286</v>
      </c>
      <c r="L403">
        <f>_xlfn.RANK.EQ(I403,I$8:I$507,1)</f>
        <v>396</v>
      </c>
      <c r="M403">
        <f>IF(L403=A403,0,1)</f>
        <v>1</v>
      </c>
      <c r="N403">
        <f>IF(G403&lt;B$2,1,0)</f>
        <v>1</v>
      </c>
      <c r="O403">
        <f>IF(I403&lt;B$2,1,0)</f>
        <v>1</v>
      </c>
      <c r="P403">
        <v>396</v>
      </c>
      <c r="Q403" s="8">
        <f>COUNTIF(I$8:I402,"&lt;"&amp;G403)</f>
        <v>395</v>
      </c>
      <c r="R403" s="8">
        <f>COUNTIFS(H$8:H402,"&gt;"&amp;G403,F$8:F402,"&lt;&gt;1")</f>
        <v>0</v>
      </c>
      <c r="S403">
        <v>396</v>
      </c>
    </row>
    <row r="404" spans="1:19" x14ac:dyDescent="0.3">
      <c r="A404">
        <v>540</v>
      </c>
      <c r="B404">
        <v>0.85747856074709317</v>
      </c>
      <c r="C404">
        <v>0.98498489333780936</v>
      </c>
      <c r="D404" s="4">
        <f>-LN(B404)/F$3</f>
        <v>6.4066292624501919E-2</v>
      </c>
      <c r="E404" s="4">
        <f>1/F$4</f>
        <v>0.20833333333333334</v>
      </c>
      <c r="F404" s="8">
        <v>3</v>
      </c>
      <c r="G404" s="4">
        <v>121.83962309350571</v>
      </c>
      <c r="H404" s="4">
        <f>IF(G404&gt;MAX(I$8:I403),G404,MAX(I$8:I403))</f>
        <v>121.98389013421453</v>
      </c>
      <c r="I404" s="4">
        <f>+H404+E404</f>
        <v>122.19222346754786</v>
      </c>
      <c r="J404" s="4">
        <f>(H404-G404)*O404</f>
        <v>0.14426704070882579</v>
      </c>
      <c r="K404" s="4">
        <f>(I404-H404)*O404</f>
        <v>0.2083333333333286</v>
      </c>
      <c r="L404">
        <f>_xlfn.RANK.EQ(I404,I$8:I$507,1)</f>
        <v>397</v>
      </c>
      <c r="M404">
        <f>IF(L404=A404,0,1)</f>
        <v>1</v>
      </c>
      <c r="N404">
        <f>IF(G404&lt;B$2,1,0)</f>
        <v>1</v>
      </c>
      <c r="O404">
        <f>IF(I404&lt;B$2,1,0)</f>
        <v>1</v>
      </c>
      <c r="P404">
        <v>397</v>
      </c>
      <c r="Q404" s="8">
        <f>COUNTIF(I$8:I403,"&lt;"&amp;G404)</f>
        <v>395</v>
      </c>
      <c r="R404" s="8">
        <f>COUNTIFS(H$8:H403,"&gt;"&amp;G404,F$8:F403,"&lt;&gt;1")</f>
        <v>0</v>
      </c>
      <c r="S404">
        <v>397</v>
      </c>
    </row>
    <row r="405" spans="1:19" x14ac:dyDescent="0.3">
      <c r="A405">
        <v>135</v>
      </c>
      <c r="B405">
        <v>1.9287697988830226E-2</v>
      </c>
      <c r="C405">
        <v>0.89870906704916531</v>
      </c>
      <c r="D405" s="4">
        <f>-LN(B405)/D$3</f>
        <v>5.4837330502896204</v>
      </c>
      <c r="E405" s="4">
        <f>1/F$4</f>
        <v>0.20833333333333334</v>
      </c>
      <c r="F405" s="8">
        <v>2</v>
      </c>
      <c r="G405" s="4">
        <v>122.27056343912174</v>
      </c>
      <c r="H405" s="4">
        <f>IF(G405&gt;MAX(I$8:I404),G405,MAX(I$8:I404))</f>
        <v>122.27056343912174</v>
      </c>
      <c r="I405" s="4">
        <f>+H405+E405</f>
        <v>122.47889677245507</v>
      </c>
      <c r="J405" s="4">
        <f>(H405-G405)*O405</f>
        <v>0</v>
      </c>
      <c r="K405" s="4">
        <f>(I405-H405)*O405</f>
        <v>0.2083333333333286</v>
      </c>
      <c r="L405">
        <f>_xlfn.RANK.EQ(I405,I$8:I$507,1)</f>
        <v>398</v>
      </c>
      <c r="M405">
        <f>IF(L405=A405,0,1)</f>
        <v>1</v>
      </c>
      <c r="N405">
        <f>IF(G405&lt;B$2,1,0)</f>
        <v>1</v>
      </c>
      <c r="O405">
        <f>IF(I405&lt;B$2,1,0)</f>
        <v>1</v>
      </c>
      <c r="P405">
        <v>398</v>
      </c>
      <c r="Q405" s="8">
        <f>COUNTIF(I$8:I404,"&lt;"&amp;G405)</f>
        <v>397</v>
      </c>
      <c r="R405" s="8">
        <f>COUNTIFS(H$8:H404,"&gt;"&amp;G405,F$8:F404,"&lt;&gt;1")</f>
        <v>0</v>
      </c>
      <c r="S405">
        <v>398</v>
      </c>
    </row>
    <row r="406" spans="1:19" x14ac:dyDescent="0.3">
      <c r="A406">
        <v>541</v>
      </c>
      <c r="B406">
        <v>0.17795342875453962</v>
      </c>
      <c r="C406">
        <v>0.93557542649616998</v>
      </c>
      <c r="D406" s="4">
        <f>-LN(B406)/F$3</f>
        <v>0.71926391630551167</v>
      </c>
      <c r="E406" s="4">
        <f>1/F$4</f>
        <v>0.20833333333333334</v>
      </c>
      <c r="F406" s="8">
        <v>3</v>
      </c>
      <c r="G406" s="4">
        <v>122.55888700981122</v>
      </c>
      <c r="H406" s="4">
        <f>IF(G406&gt;MAX(I$8:I405),G406,MAX(I$8:I405))</f>
        <v>122.55888700981122</v>
      </c>
      <c r="I406" s="4">
        <f>+H406+E406</f>
        <v>122.76722034314454</v>
      </c>
      <c r="J406" s="4">
        <f>(H406-G406)*O406</f>
        <v>0</v>
      </c>
      <c r="K406" s="4">
        <f>(I406-H406)*O406</f>
        <v>0.2083333333333286</v>
      </c>
      <c r="L406">
        <f>_xlfn.RANK.EQ(I406,I$8:I$507,1)</f>
        <v>399</v>
      </c>
      <c r="M406">
        <f>IF(L406=A406,0,1)</f>
        <v>1</v>
      </c>
      <c r="N406">
        <f>IF(G406&lt;B$2,1,0)</f>
        <v>1</v>
      </c>
      <c r="O406">
        <f>IF(I406&lt;B$2,1,0)</f>
        <v>1</v>
      </c>
      <c r="P406">
        <v>399</v>
      </c>
      <c r="Q406" s="8">
        <f>COUNTIF(I$8:I405,"&lt;"&amp;G406)</f>
        <v>398</v>
      </c>
      <c r="R406" s="8">
        <f>COUNTIFS(H$8:H405,"&gt;"&amp;G406,F$8:F405,"&lt;&gt;1")</f>
        <v>0</v>
      </c>
      <c r="S406">
        <v>399</v>
      </c>
    </row>
    <row r="407" spans="1:19" x14ac:dyDescent="0.3">
      <c r="A407">
        <v>542</v>
      </c>
      <c r="B407">
        <v>0.74636066774498733</v>
      </c>
      <c r="C407">
        <v>0.94128238776818141</v>
      </c>
      <c r="D407" s="4">
        <f>-LN(B407)/F$3</f>
        <v>0.12189430282696395</v>
      </c>
      <c r="E407" s="4">
        <f>1/F$4</f>
        <v>0.20833333333333334</v>
      </c>
      <c r="F407" s="8">
        <v>3</v>
      </c>
      <c r="G407" s="4">
        <v>122.68078131263817</v>
      </c>
      <c r="H407" s="4">
        <f>IF(G407&gt;MAX(I$8:I406),G407,MAX(I$8:I406))</f>
        <v>122.76722034314454</v>
      </c>
      <c r="I407" s="4">
        <f>+H407+E407</f>
        <v>122.97555367647787</v>
      </c>
      <c r="J407" s="4">
        <f>(H407-G407)*O407</f>
        <v>8.6439030506369363E-2</v>
      </c>
      <c r="K407" s="4">
        <f>(I407-H407)*O407</f>
        <v>0.2083333333333286</v>
      </c>
      <c r="L407">
        <f>_xlfn.RANK.EQ(I407,I$8:I$507,1)</f>
        <v>400</v>
      </c>
      <c r="M407">
        <f>IF(L407=A407,0,1)</f>
        <v>1</v>
      </c>
      <c r="N407">
        <f>IF(G407&lt;B$2,1,0)</f>
        <v>1</v>
      </c>
      <c r="O407">
        <f>IF(I407&lt;B$2,1,0)</f>
        <v>1</v>
      </c>
      <c r="P407">
        <v>400</v>
      </c>
      <c r="Q407" s="8">
        <f>COUNTIF(I$8:I406,"&lt;"&amp;G407)</f>
        <v>398</v>
      </c>
      <c r="R407" s="8">
        <f>COUNTIFS(H$8:H406,"&gt;"&amp;G407,F$8:F406,"&lt;&gt;1")</f>
        <v>0</v>
      </c>
      <c r="S407">
        <v>400</v>
      </c>
    </row>
    <row r="408" spans="1:19" x14ac:dyDescent="0.3">
      <c r="A408">
        <v>543</v>
      </c>
      <c r="B408">
        <v>0.62681966612750628</v>
      </c>
      <c r="C408">
        <v>0.47437971129490036</v>
      </c>
      <c r="D408" s="4">
        <f>-LN(B408)/F$3</f>
        <v>0.19462349731238968</v>
      </c>
      <c r="E408" s="4">
        <f>1/F$4</f>
        <v>0.20833333333333334</v>
      </c>
      <c r="F408" s="8">
        <v>3</v>
      </c>
      <c r="G408" s="4">
        <v>122.87540480995057</v>
      </c>
      <c r="H408" s="4">
        <f>IF(G408&gt;MAX(I$8:I407),G408,MAX(I$8:I407))</f>
        <v>122.97555367647787</v>
      </c>
      <c r="I408" s="4">
        <f>+H408+E408</f>
        <v>123.1838870098112</v>
      </c>
      <c r="J408" s="4">
        <f>(H408-G408)*O408</f>
        <v>0.10014886652730581</v>
      </c>
      <c r="K408" s="4">
        <f>(I408-H408)*O408</f>
        <v>0.2083333333333286</v>
      </c>
      <c r="L408">
        <f>_xlfn.RANK.EQ(I408,I$8:I$507,1)</f>
        <v>401</v>
      </c>
      <c r="M408">
        <f>IF(L408=A408,0,1)</f>
        <v>1</v>
      </c>
      <c r="N408">
        <f>IF(G408&lt;B$2,1,0)</f>
        <v>1</v>
      </c>
      <c r="O408">
        <f>IF(I408&lt;B$2,1,0)</f>
        <v>1</v>
      </c>
      <c r="P408">
        <v>401</v>
      </c>
      <c r="Q408" s="8">
        <f>COUNTIF(I$8:I407,"&lt;"&amp;G408)</f>
        <v>399</v>
      </c>
      <c r="R408" s="8">
        <f>COUNTIFS(H$8:H407,"&gt;"&amp;G408,F$8:F407,"&lt;&gt;1")</f>
        <v>0</v>
      </c>
      <c r="S408">
        <v>401</v>
      </c>
    </row>
    <row r="409" spans="1:19" x14ac:dyDescent="0.3">
      <c r="A409">
        <v>544</v>
      </c>
      <c r="B409">
        <v>0.20255134739219335</v>
      </c>
      <c r="C409">
        <v>0.35654774620807522</v>
      </c>
      <c r="D409" s="4">
        <f>-LN(B409)/F$3</f>
        <v>0.66531744050394126</v>
      </c>
      <c r="E409" s="4">
        <f>1/F$4</f>
        <v>0.20833333333333334</v>
      </c>
      <c r="F409" s="8">
        <v>3</v>
      </c>
      <c r="G409" s="4">
        <v>123.54072225045451</v>
      </c>
      <c r="H409" s="4">
        <f>IF(G409&gt;MAX(I$8:I408),G409,MAX(I$8:I408))</f>
        <v>123.54072225045451</v>
      </c>
      <c r="I409" s="4">
        <f>+H409+E409</f>
        <v>123.74905558378784</v>
      </c>
      <c r="J409" s="4">
        <f>(H409-G409)*O409</f>
        <v>0</v>
      </c>
      <c r="K409" s="4">
        <f>(I409-H409)*O409</f>
        <v>0.2083333333333286</v>
      </c>
      <c r="L409">
        <f>_xlfn.RANK.EQ(I409,I$8:I$507,1)</f>
        <v>402</v>
      </c>
      <c r="M409">
        <f>IF(L409=A409,0,1)</f>
        <v>1</v>
      </c>
      <c r="N409">
        <f>IF(G409&lt;B$2,1,0)</f>
        <v>1</v>
      </c>
      <c r="O409">
        <f>IF(I409&lt;B$2,1,0)</f>
        <v>1</v>
      </c>
      <c r="P409">
        <v>402</v>
      </c>
      <c r="Q409" s="8">
        <f>COUNTIF(I$8:I408,"&lt;"&amp;G409)</f>
        <v>401</v>
      </c>
      <c r="R409" s="8">
        <f>COUNTIFS(H$8:H408,"&gt;"&amp;G409,F$8:F408,"&lt;&gt;1")</f>
        <v>0</v>
      </c>
      <c r="S409">
        <v>402</v>
      </c>
    </row>
    <row r="410" spans="1:19" x14ac:dyDescent="0.3">
      <c r="A410">
        <v>545</v>
      </c>
      <c r="B410">
        <v>0.40165410321359907</v>
      </c>
      <c r="C410">
        <v>0.3686025574510941</v>
      </c>
      <c r="D410" s="4">
        <f>-LN(B410)/F$3</f>
        <v>0.38006833355044173</v>
      </c>
      <c r="E410" s="4">
        <f>1/F$4</f>
        <v>0.20833333333333334</v>
      </c>
      <c r="F410" s="8">
        <v>3</v>
      </c>
      <c r="G410" s="4">
        <v>123.92079058400495</v>
      </c>
      <c r="H410" s="4">
        <f>IF(G410&gt;MAX(I$8:I409),G410,MAX(I$8:I409))</f>
        <v>123.92079058400495</v>
      </c>
      <c r="I410" s="4">
        <f>+H410+E410</f>
        <v>124.12912391733828</v>
      </c>
      <c r="J410" s="4">
        <f>(H410-G410)*O410</f>
        <v>0</v>
      </c>
      <c r="K410" s="4">
        <f>(I410-H410)*O410</f>
        <v>0.2083333333333286</v>
      </c>
      <c r="L410">
        <f>_xlfn.RANK.EQ(I410,I$8:I$507,1)</f>
        <v>403</v>
      </c>
      <c r="M410">
        <f>IF(L410=A410,0,1)</f>
        <v>1</v>
      </c>
      <c r="N410">
        <f>IF(G410&lt;B$2,1,0)</f>
        <v>1</v>
      </c>
      <c r="O410">
        <f>IF(I410&lt;B$2,1,0)</f>
        <v>1</v>
      </c>
      <c r="P410">
        <v>403</v>
      </c>
      <c r="Q410" s="8">
        <f>COUNTIF(I$8:I409,"&lt;"&amp;G410)</f>
        <v>402</v>
      </c>
      <c r="R410" s="8">
        <f>COUNTIFS(H$8:H409,"&gt;"&amp;G410,F$8:F409,"&lt;&gt;1")</f>
        <v>0</v>
      </c>
      <c r="S410">
        <v>403</v>
      </c>
    </row>
    <row r="411" spans="1:19" x14ac:dyDescent="0.3">
      <c r="A411">
        <v>136</v>
      </c>
      <c r="B411">
        <v>0.27222510452589493</v>
      </c>
      <c r="C411">
        <v>0.4413586840418714</v>
      </c>
      <c r="D411" s="4">
        <f>-LN(B411)/D$3</f>
        <v>1.8071193955296236</v>
      </c>
      <c r="E411" s="4">
        <f>1/F$4</f>
        <v>0.20833333333333334</v>
      </c>
      <c r="F411" s="8">
        <v>2</v>
      </c>
      <c r="G411" s="4">
        <v>124.07768283465137</v>
      </c>
      <c r="H411" s="4">
        <f>IF(G411&gt;MAX(I$8:I410),G411,MAX(I$8:I410))</f>
        <v>124.12912391733828</v>
      </c>
      <c r="I411" s="4">
        <f>+H411+E411</f>
        <v>124.3374572506716</v>
      </c>
      <c r="J411" s="4">
        <f>(H411-G411)*O411</f>
        <v>5.1441082686906725E-2</v>
      </c>
      <c r="K411" s="4">
        <f>(I411-H411)*O411</f>
        <v>0.2083333333333286</v>
      </c>
      <c r="L411">
        <f>_xlfn.RANK.EQ(I411,I$8:I$507,1)</f>
        <v>404</v>
      </c>
      <c r="M411">
        <f>IF(L411=A411,0,1)</f>
        <v>1</v>
      </c>
      <c r="N411">
        <f>IF(G411&lt;B$2,1,0)</f>
        <v>1</v>
      </c>
      <c r="O411">
        <f>IF(I411&lt;B$2,1,0)</f>
        <v>1</v>
      </c>
      <c r="P411">
        <v>405</v>
      </c>
      <c r="Q411" s="8">
        <f>COUNTIF(I$8:I410,"&lt;"&amp;G411)</f>
        <v>402</v>
      </c>
      <c r="R411" s="8">
        <f>COUNTIFS(H$8:H410,"&gt;"&amp;G411,F$8:F410,"&lt;&gt;1")</f>
        <v>0</v>
      </c>
      <c r="S411">
        <v>404</v>
      </c>
    </row>
    <row r="412" spans="1:19" x14ac:dyDescent="0.3">
      <c r="A412">
        <v>546</v>
      </c>
      <c r="B412">
        <v>0.79235206152531512</v>
      </c>
      <c r="C412">
        <v>0.54765465254676959</v>
      </c>
      <c r="D412" s="4">
        <f>-LN(B412)/F$3</f>
        <v>9.6978943254366567E-2</v>
      </c>
      <c r="E412" s="4">
        <f>1/F$4</f>
        <v>0.20833333333333334</v>
      </c>
      <c r="F412" s="8">
        <v>3</v>
      </c>
      <c r="G412" s="4">
        <v>124.01776952725932</v>
      </c>
      <c r="H412" s="4">
        <f>IF(G412&gt;MAX(I$8:I411),G412,MAX(I$8:I411))</f>
        <v>124.3374572506716</v>
      </c>
      <c r="I412" s="4">
        <f>+H412+E412</f>
        <v>124.54579058400493</v>
      </c>
      <c r="J412" s="4">
        <f>(H412-G412)*O412</f>
        <v>0.31968772341228657</v>
      </c>
      <c r="K412" s="4">
        <f>(I412-H412)*O412</f>
        <v>0.2083333333333286</v>
      </c>
      <c r="L412">
        <f>_xlfn.RANK.EQ(I412,I$8:I$507,1)</f>
        <v>405</v>
      </c>
      <c r="M412">
        <f>IF(L412=A412,0,1)</f>
        <v>1</v>
      </c>
      <c r="N412">
        <f>IF(G412&lt;B$2,1,0)</f>
        <v>1</v>
      </c>
      <c r="O412">
        <f>IF(I412&lt;B$2,1,0)</f>
        <v>1</v>
      </c>
      <c r="P412">
        <v>404</v>
      </c>
      <c r="Q412" s="8">
        <f>COUNTIF(I$8:I411,"&lt;"&amp;G412)</f>
        <v>402</v>
      </c>
      <c r="R412" s="8">
        <f>COUNTIFS(H$8:H411,"&gt;"&amp;G412,F$8:F411,"&lt;&gt;1")</f>
        <v>1</v>
      </c>
      <c r="S412">
        <v>404</v>
      </c>
    </row>
    <row r="413" spans="1:19" x14ac:dyDescent="0.3">
      <c r="A413">
        <v>547</v>
      </c>
      <c r="B413">
        <v>0.85497604297006136</v>
      </c>
      <c r="C413">
        <v>0.29200109866634116</v>
      </c>
      <c r="D413" s="4">
        <f>-LN(B413)/F$3</f>
        <v>6.5284095981666249E-2</v>
      </c>
      <c r="E413" s="4">
        <f>1/F$4</f>
        <v>0.20833333333333334</v>
      </c>
      <c r="F413" s="8">
        <v>3</v>
      </c>
      <c r="G413" s="4">
        <v>124.08305362324099</v>
      </c>
      <c r="H413" s="4">
        <f>IF(G413&gt;MAX(I$8:I412),G413,MAX(I$8:I412))</f>
        <v>124.54579058400493</v>
      </c>
      <c r="I413" s="4">
        <f>+H413+E413</f>
        <v>124.75412391733826</v>
      </c>
      <c r="J413" s="4">
        <f>(H413-G413)*O413</f>
        <v>0.46273696076394799</v>
      </c>
      <c r="K413" s="4">
        <f>(I413-H413)*O413</f>
        <v>0.2083333333333286</v>
      </c>
      <c r="L413">
        <f>_xlfn.RANK.EQ(I413,I$8:I$507,1)</f>
        <v>406</v>
      </c>
      <c r="M413">
        <f>IF(L413=A413,0,1)</f>
        <v>1</v>
      </c>
      <c r="N413">
        <f>IF(G413&lt;B$2,1,0)</f>
        <v>1</v>
      </c>
      <c r="O413">
        <f>IF(I413&lt;B$2,1,0)</f>
        <v>1</v>
      </c>
      <c r="P413">
        <v>406</v>
      </c>
      <c r="Q413" s="8">
        <f>COUNTIF(I$8:I412,"&lt;"&amp;G413)</f>
        <v>402</v>
      </c>
      <c r="R413" s="8">
        <f>COUNTIFS(H$8:H412,"&gt;"&amp;G413,F$8:F412,"&lt;&gt;1")</f>
        <v>2</v>
      </c>
      <c r="S413">
        <v>406</v>
      </c>
    </row>
    <row r="414" spans="1:19" x14ac:dyDescent="0.3">
      <c r="A414">
        <v>548</v>
      </c>
      <c r="B414">
        <v>0.86696981719412824</v>
      </c>
      <c r="C414">
        <v>0.93288979766228219</v>
      </c>
      <c r="D414" s="4">
        <f>-LN(B414)/F$3</f>
        <v>5.9479631555191689E-2</v>
      </c>
      <c r="E414" s="4">
        <f>1/F$4</f>
        <v>0.20833333333333334</v>
      </c>
      <c r="F414" s="8">
        <v>3</v>
      </c>
      <c r="G414" s="4">
        <v>124.14253325479618</v>
      </c>
      <c r="H414" s="4">
        <f>IF(G414&gt;MAX(I$8:I413),G414,MAX(I$8:I413))</f>
        <v>124.75412391733826</v>
      </c>
      <c r="I414" s="4">
        <f>+H414+E414</f>
        <v>124.96245725067159</v>
      </c>
      <c r="J414" s="4">
        <f>(H414-G414)*O414</f>
        <v>0.61159066254208483</v>
      </c>
      <c r="K414" s="4">
        <f>(I414-H414)*O414</f>
        <v>0.2083333333333286</v>
      </c>
      <c r="L414">
        <f>_xlfn.RANK.EQ(I414,I$8:I$507,1)</f>
        <v>407</v>
      </c>
      <c r="M414">
        <f>IF(L414=A414,0,1)</f>
        <v>1</v>
      </c>
      <c r="N414">
        <f>IF(G414&lt;B$2,1,0)</f>
        <v>1</v>
      </c>
      <c r="O414">
        <f>IF(I414&lt;B$2,1,0)</f>
        <v>1</v>
      </c>
      <c r="P414">
        <v>407</v>
      </c>
      <c r="Q414" s="8">
        <f>COUNTIF(I$8:I413,"&lt;"&amp;G414)</f>
        <v>403</v>
      </c>
      <c r="R414" s="8">
        <f>COUNTIFS(H$8:H413,"&gt;"&amp;G414,F$8:F413,"&lt;&gt;1")</f>
        <v>2</v>
      </c>
      <c r="S414">
        <v>407</v>
      </c>
    </row>
    <row r="415" spans="1:19" x14ac:dyDescent="0.3">
      <c r="A415">
        <v>137</v>
      </c>
      <c r="B415">
        <v>0.59575182348094124</v>
      </c>
      <c r="C415">
        <v>0.16989654225287637</v>
      </c>
      <c r="D415" s="4">
        <f>-LN(B415)/D$3</f>
        <v>0.71934875304484724</v>
      </c>
      <c r="E415" s="4">
        <f>1/F$4</f>
        <v>0.20833333333333334</v>
      </c>
      <c r="F415" s="8">
        <v>2</v>
      </c>
      <c r="G415" s="4">
        <v>124.79703158769621</v>
      </c>
      <c r="H415" s="4">
        <f>IF(G415&gt;MAX(I$8:I414),G415,MAX(I$8:I414))</f>
        <v>124.96245725067159</v>
      </c>
      <c r="I415" s="4">
        <f>+H415+E415</f>
        <v>125.17079058400492</v>
      </c>
      <c r="J415" s="4">
        <f>(H415-G415)*O415</f>
        <v>0.16542566297538031</v>
      </c>
      <c r="K415" s="4">
        <f>(I415-H415)*O415</f>
        <v>0.2083333333333286</v>
      </c>
      <c r="L415">
        <f>_xlfn.RANK.EQ(I415,I$8:I$507,1)</f>
        <v>408</v>
      </c>
      <c r="M415">
        <f>IF(L415=A415,0,1)</f>
        <v>1</v>
      </c>
      <c r="N415">
        <f>IF(G415&lt;B$2,1,0)</f>
        <v>1</v>
      </c>
      <c r="O415">
        <f>IF(I415&lt;B$2,1,0)</f>
        <v>1</v>
      </c>
      <c r="P415">
        <v>408</v>
      </c>
      <c r="Q415" s="8">
        <f>COUNTIF(I$8:I414,"&lt;"&amp;G415)</f>
        <v>406</v>
      </c>
      <c r="R415" s="8">
        <f>COUNTIFS(H$8:H414,"&gt;"&amp;G415,F$8:F414,"&lt;&gt;1")</f>
        <v>0</v>
      </c>
      <c r="S415">
        <v>408</v>
      </c>
    </row>
    <row r="416" spans="1:19" x14ac:dyDescent="0.3">
      <c r="A416">
        <v>138</v>
      </c>
      <c r="B416">
        <v>0.56724753563035979</v>
      </c>
      <c r="C416">
        <v>0.58995330668050172</v>
      </c>
      <c r="D416" s="4">
        <f>-LN(B416)/D$3</f>
        <v>0.78744374964865416</v>
      </c>
      <c r="E416" s="4">
        <f>1/F$4</f>
        <v>0.20833333333333334</v>
      </c>
      <c r="F416" s="8">
        <v>2</v>
      </c>
      <c r="G416" s="4">
        <v>125.58447533734487</v>
      </c>
      <c r="H416" s="4">
        <f>IF(G416&gt;MAX(I$8:I415),G416,MAX(I$8:I415))</f>
        <v>125.58447533734487</v>
      </c>
      <c r="I416" s="4">
        <f>+H416+E416</f>
        <v>125.7928086706782</v>
      </c>
      <c r="J416" s="4">
        <f>(H416-G416)*O416</f>
        <v>0</v>
      </c>
      <c r="K416" s="4">
        <f>(I416-H416)*O416</f>
        <v>0.2083333333333286</v>
      </c>
      <c r="L416">
        <f>_xlfn.RANK.EQ(I416,I$8:I$507,1)</f>
        <v>409</v>
      </c>
      <c r="M416">
        <f>IF(L416=A416,0,1)</f>
        <v>1</v>
      </c>
      <c r="N416">
        <f>IF(G416&lt;B$2,1,0)</f>
        <v>1</v>
      </c>
      <c r="O416">
        <f>IF(I416&lt;B$2,1,0)</f>
        <v>1</v>
      </c>
      <c r="P416">
        <v>409</v>
      </c>
      <c r="Q416" s="8">
        <f>COUNTIF(I$8:I415,"&lt;"&amp;G416)</f>
        <v>408</v>
      </c>
      <c r="R416" s="8">
        <f>COUNTIFS(H$8:H415,"&gt;"&amp;G416,F$8:F415,"&lt;&gt;1")</f>
        <v>0</v>
      </c>
      <c r="S416">
        <v>409</v>
      </c>
    </row>
    <row r="417" spans="1:19" x14ac:dyDescent="0.3">
      <c r="A417">
        <v>549</v>
      </c>
      <c r="B417">
        <v>2.0050660725730154E-2</v>
      </c>
      <c r="C417">
        <v>0.73363444929349653</v>
      </c>
      <c r="D417" s="4">
        <f>-LN(B417)/F$3</f>
        <v>1.628955488279489</v>
      </c>
      <c r="E417" s="4">
        <f>1/F$4</f>
        <v>0.20833333333333334</v>
      </c>
      <c r="F417" s="8">
        <v>3</v>
      </c>
      <c r="G417" s="4">
        <v>125.77148874307566</v>
      </c>
      <c r="H417" s="4">
        <f>IF(G417&gt;MAX(I$8:I416),G417,MAX(I$8:I416))</f>
        <v>125.7928086706782</v>
      </c>
      <c r="I417" s="4">
        <f>+H417+E417</f>
        <v>126.00114200401153</v>
      </c>
      <c r="J417" s="4">
        <f>(H417-G417)*O417</f>
        <v>2.1319927602533539E-2</v>
      </c>
      <c r="K417" s="4">
        <f>(I417-H417)*O417</f>
        <v>0.2083333333333286</v>
      </c>
      <c r="L417">
        <f>_xlfn.RANK.EQ(I417,I$8:I$507,1)</f>
        <v>410</v>
      </c>
      <c r="M417">
        <f>IF(L417=A417,0,1)</f>
        <v>1</v>
      </c>
      <c r="N417">
        <f>IF(G417&lt;B$2,1,0)</f>
        <v>1</v>
      </c>
      <c r="O417">
        <f>IF(I417&lt;B$2,1,0)</f>
        <v>1</v>
      </c>
      <c r="P417">
        <v>410</v>
      </c>
      <c r="Q417" s="8">
        <f>COUNTIF(I$8:I416,"&lt;"&amp;G417)</f>
        <v>408</v>
      </c>
      <c r="R417" s="8">
        <f>COUNTIFS(H$8:H416,"&gt;"&amp;G417,F$8:F416,"&lt;&gt;1")</f>
        <v>0</v>
      </c>
      <c r="S417">
        <v>410</v>
      </c>
    </row>
    <row r="418" spans="1:19" x14ac:dyDescent="0.3">
      <c r="A418">
        <v>139</v>
      </c>
      <c r="B418">
        <v>0.75954466383861807</v>
      </c>
      <c r="C418">
        <v>0.98684652241584525</v>
      </c>
      <c r="D418" s="4">
        <f>-LN(B418)/D$3</f>
        <v>0.38199465524709864</v>
      </c>
      <c r="E418" s="4">
        <f>1/F$4</f>
        <v>0.20833333333333334</v>
      </c>
      <c r="F418" s="8">
        <v>2</v>
      </c>
      <c r="G418" s="4">
        <v>125.96646999259197</v>
      </c>
      <c r="H418" s="4">
        <f>IF(G418&gt;MAX(I$8:I417),G418,MAX(I$8:I417))</f>
        <v>126.00114200401153</v>
      </c>
      <c r="I418" s="4">
        <f>+H418+E418</f>
        <v>126.20947533734486</v>
      </c>
      <c r="J418" s="4">
        <f>(H418-G418)*O418</f>
        <v>3.4672011419559112E-2</v>
      </c>
      <c r="K418" s="4">
        <f>(I418-H418)*O418</f>
        <v>0.2083333333333286</v>
      </c>
      <c r="L418">
        <f>_xlfn.RANK.EQ(I418,I$8:I$507,1)</f>
        <v>411</v>
      </c>
      <c r="M418">
        <f>IF(L418=A418,0,1)</f>
        <v>1</v>
      </c>
      <c r="N418">
        <f>IF(G418&lt;B$2,1,0)</f>
        <v>1</v>
      </c>
      <c r="O418">
        <f>IF(I418&lt;B$2,1,0)</f>
        <v>1</v>
      </c>
      <c r="P418">
        <v>411</v>
      </c>
      <c r="Q418" s="8">
        <f>COUNTIF(I$8:I417,"&lt;"&amp;G418)</f>
        <v>409</v>
      </c>
      <c r="R418" s="8">
        <f>COUNTIFS(H$8:H417,"&gt;"&amp;G418,F$8:F417,"&lt;&gt;1")</f>
        <v>0</v>
      </c>
      <c r="S418">
        <v>411</v>
      </c>
    </row>
    <row r="419" spans="1:19" x14ac:dyDescent="0.3">
      <c r="A419">
        <v>550</v>
      </c>
      <c r="B419">
        <v>0.12787255470442824</v>
      </c>
      <c r="C419">
        <v>0.62562944425794242</v>
      </c>
      <c r="D419" s="4">
        <f>-LN(B419)/F$3</f>
        <v>0.85696715726633343</v>
      </c>
      <c r="E419" s="4">
        <f>1/F$4</f>
        <v>0.20833333333333334</v>
      </c>
      <c r="F419" s="8">
        <v>3</v>
      </c>
      <c r="G419" s="4">
        <v>126.628455900342</v>
      </c>
      <c r="H419" s="4">
        <f>IF(G419&gt;MAX(I$8:I418),G419,MAX(I$8:I418))</f>
        <v>126.628455900342</v>
      </c>
      <c r="I419" s="4">
        <f>+H419+E419</f>
        <v>126.83678923367533</v>
      </c>
      <c r="J419" s="4">
        <f>(H419-G419)*O419</f>
        <v>0</v>
      </c>
      <c r="K419" s="4">
        <f>(I419-H419)*O419</f>
        <v>0.2083333333333286</v>
      </c>
      <c r="L419">
        <f>_xlfn.RANK.EQ(I419,I$8:I$507,1)</f>
        <v>412</v>
      </c>
      <c r="M419">
        <f>IF(L419=A419,0,1)</f>
        <v>1</v>
      </c>
      <c r="N419">
        <f>IF(G419&lt;B$2,1,0)</f>
        <v>1</v>
      </c>
      <c r="O419">
        <f>IF(I419&lt;B$2,1,0)</f>
        <v>1</v>
      </c>
      <c r="P419">
        <v>412</v>
      </c>
      <c r="Q419" s="8">
        <f>COUNTIF(I$8:I418,"&lt;"&amp;G419)</f>
        <v>411</v>
      </c>
      <c r="R419" s="8">
        <f>COUNTIFS(H$8:H418,"&gt;"&amp;G419,F$8:F418,"&lt;&gt;1")</f>
        <v>0</v>
      </c>
      <c r="S419">
        <v>412</v>
      </c>
    </row>
    <row r="420" spans="1:19" x14ac:dyDescent="0.3">
      <c r="A420">
        <v>140</v>
      </c>
      <c r="B420">
        <v>0.56309701834162418</v>
      </c>
      <c r="C420">
        <v>0.90276802880947293</v>
      </c>
      <c r="D420" s="4">
        <f>-LN(B420)/D$3</f>
        <v>0.7976435302965299</v>
      </c>
      <c r="E420" s="4">
        <f>1/F$4</f>
        <v>0.20833333333333334</v>
      </c>
      <c r="F420" s="8">
        <v>2</v>
      </c>
      <c r="G420" s="4">
        <v>126.76411352288849</v>
      </c>
      <c r="H420" s="4">
        <f>IF(G420&gt;MAX(I$8:I419),G420,MAX(I$8:I419))</f>
        <v>126.83678923367533</v>
      </c>
      <c r="I420" s="4">
        <f>+H420+E420</f>
        <v>127.04512256700866</v>
      </c>
      <c r="J420" s="4">
        <f>(H420-G420)*O420</f>
        <v>7.2675710786839431E-2</v>
      </c>
      <c r="K420" s="4">
        <f>(I420-H420)*O420</f>
        <v>0.2083333333333286</v>
      </c>
      <c r="L420">
        <f>_xlfn.RANK.EQ(I420,I$8:I$507,1)</f>
        <v>413</v>
      </c>
      <c r="M420">
        <f>IF(L420=A420,0,1)</f>
        <v>1</v>
      </c>
      <c r="N420">
        <f>IF(G420&lt;B$2,1,0)</f>
        <v>1</v>
      </c>
      <c r="O420">
        <f>IF(I420&lt;B$2,1,0)</f>
        <v>1</v>
      </c>
      <c r="P420">
        <v>413</v>
      </c>
      <c r="Q420" s="8">
        <f>COUNTIF(I$8:I419,"&lt;"&amp;G420)</f>
        <v>411</v>
      </c>
      <c r="R420" s="8">
        <f>COUNTIFS(H$8:H419,"&gt;"&amp;G420,F$8:F419,"&lt;&gt;1")</f>
        <v>0</v>
      </c>
      <c r="S420">
        <v>413</v>
      </c>
    </row>
    <row r="421" spans="1:19" x14ac:dyDescent="0.3">
      <c r="A421">
        <v>551</v>
      </c>
      <c r="B421">
        <v>0.20014038514358959</v>
      </c>
      <c r="C421">
        <v>0.17395550401318399</v>
      </c>
      <c r="D421" s="4">
        <f>-LN(B421)/F$3</f>
        <v>0.67030676372949605</v>
      </c>
      <c r="E421" s="4">
        <f>1/F$4</f>
        <v>0.20833333333333334</v>
      </c>
      <c r="F421" s="8">
        <v>3</v>
      </c>
      <c r="G421" s="4">
        <v>127.2987626640715</v>
      </c>
      <c r="H421" s="4">
        <f>IF(G421&gt;MAX(I$8:I420),G421,MAX(I$8:I420))</f>
        <v>127.2987626640715</v>
      </c>
      <c r="I421" s="4">
        <f>+H421+E421</f>
        <v>127.50709599740483</v>
      </c>
      <c r="J421" s="4">
        <f>(H421-G421)*O421</f>
        <v>0</v>
      </c>
      <c r="K421" s="4">
        <f>(I421-H421)*O421</f>
        <v>0.2083333333333286</v>
      </c>
      <c r="L421">
        <f>_xlfn.RANK.EQ(I421,I$8:I$507,1)</f>
        <v>414</v>
      </c>
      <c r="M421">
        <f>IF(L421=A421,0,1)</f>
        <v>1</v>
      </c>
      <c r="N421">
        <f>IF(G421&lt;B$2,1,0)</f>
        <v>1</v>
      </c>
      <c r="O421">
        <f>IF(I421&lt;B$2,1,0)</f>
        <v>1</v>
      </c>
      <c r="P421">
        <v>414</v>
      </c>
      <c r="Q421" s="8">
        <f>COUNTIF(I$8:I420,"&lt;"&amp;G421)</f>
        <v>413</v>
      </c>
      <c r="R421" s="8">
        <f>COUNTIFS(H$8:H420,"&gt;"&amp;G421,F$8:F420,"&lt;&gt;1")</f>
        <v>0</v>
      </c>
      <c r="S421">
        <v>414</v>
      </c>
    </row>
    <row r="422" spans="1:19" x14ac:dyDescent="0.3">
      <c r="A422">
        <v>141</v>
      </c>
      <c r="B422">
        <v>0.40919217505417038</v>
      </c>
      <c r="C422">
        <v>0.10245063631092258</v>
      </c>
      <c r="D422" s="4">
        <f>-LN(B422)/D$3</f>
        <v>1.2410699550465549</v>
      </c>
      <c r="E422" s="4">
        <f>1/F$4</f>
        <v>0.20833333333333334</v>
      </c>
      <c r="F422" s="8">
        <v>2</v>
      </c>
      <c r="G422" s="4">
        <v>128.00518347793505</v>
      </c>
      <c r="H422" s="4">
        <f>IF(G422&gt;MAX(I$8:I421),G422,MAX(I$8:I421))</f>
        <v>128.00518347793505</v>
      </c>
      <c r="I422" s="4">
        <f>+H422+E422</f>
        <v>128.21351681126839</v>
      </c>
      <c r="J422" s="4">
        <f>(H422-G422)*O422</f>
        <v>0</v>
      </c>
      <c r="K422" s="4">
        <f>(I422-H422)*O422</f>
        <v>0.20833333333334281</v>
      </c>
      <c r="L422">
        <f>_xlfn.RANK.EQ(I422,I$8:I$507,1)</f>
        <v>415</v>
      </c>
      <c r="M422">
        <f>IF(L422=A422,0,1)</f>
        <v>1</v>
      </c>
      <c r="N422">
        <f>IF(G422&lt;B$2,1,0)</f>
        <v>1</v>
      </c>
      <c r="O422">
        <f>IF(I422&lt;B$2,1,0)</f>
        <v>1</v>
      </c>
      <c r="P422">
        <v>415</v>
      </c>
      <c r="Q422" s="8">
        <f>COUNTIF(I$8:I421,"&lt;"&amp;G422)</f>
        <v>414</v>
      </c>
      <c r="R422" s="8">
        <f>COUNTIFS(H$8:H421,"&gt;"&amp;G422,F$8:F421,"&lt;&gt;1")</f>
        <v>0</v>
      </c>
      <c r="S422">
        <v>415</v>
      </c>
    </row>
    <row r="423" spans="1:19" x14ac:dyDescent="0.3">
      <c r="A423">
        <v>142</v>
      </c>
      <c r="B423">
        <v>0.40656758323923459</v>
      </c>
      <c r="C423">
        <v>0.35953856013672292</v>
      </c>
      <c r="D423" s="4">
        <f>-LN(B423)/D$3</f>
        <v>1.2500070935864711</v>
      </c>
      <c r="E423" s="4">
        <f>1/F$4</f>
        <v>0.20833333333333334</v>
      </c>
      <c r="F423" s="8">
        <v>2</v>
      </c>
      <c r="G423" s="4">
        <v>129.25519057152152</v>
      </c>
      <c r="H423" s="4">
        <f>IF(G423&gt;MAX(I$8:I422),G423,MAX(I$8:I422))</f>
        <v>129.25519057152152</v>
      </c>
      <c r="I423" s="4">
        <f>+H423+E423</f>
        <v>129.46352390485487</v>
      </c>
      <c r="J423" s="4">
        <f>(H423-G423)*O423</f>
        <v>0</v>
      </c>
      <c r="K423" s="4">
        <f>(I423-H423)*O423</f>
        <v>0.20833333333334281</v>
      </c>
      <c r="L423">
        <f>_xlfn.RANK.EQ(I423,I$8:I$507,1)</f>
        <v>416</v>
      </c>
      <c r="M423">
        <f>IF(L423=A423,0,1)</f>
        <v>1</v>
      </c>
      <c r="N423">
        <f>IF(G423&lt;B$2,1,0)</f>
        <v>1</v>
      </c>
      <c r="O423">
        <f>IF(I423&lt;B$2,1,0)</f>
        <v>1</v>
      </c>
      <c r="P423">
        <v>416</v>
      </c>
      <c r="Q423" s="8">
        <f>COUNTIF(I$8:I422,"&lt;"&amp;G423)</f>
        <v>415</v>
      </c>
      <c r="R423" s="8">
        <f>COUNTIFS(H$8:H422,"&gt;"&amp;G423,F$8:F422,"&lt;&gt;1")</f>
        <v>0</v>
      </c>
      <c r="S423">
        <v>416</v>
      </c>
    </row>
    <row r="424" spans="1:19" x14ac:dyDescent="0.3">
      <c r="A424">
        <v>552</v>
      </c>
      <c r="B424">
        <v>4.6388134403515732E-3</v>
      </c>
      <c r="C424">
        <v>3.4913174840540788E-2</v>
      </c>
      <c r="D424" s="4">
        <f>-LN(B424)/F$3</f>
        <v>2.2388736122954618</v>
      </c>
      <c r="E424" s="4">
        <f>1/F$4</f>
        <v>0.20833333333333334</v>
      </c>
      <c r="F424" s="8">
        <v>3</v>
      </c>
      <c r="G424" s="4">
        <v>129.53763627636695</v>
      </c>
      <c r="H424" s="4">
        <f>IF(G424&gt;MAX(I$8:I423),G424,MAX(I$8:I423))</f>
        <v>129.53763627636695</v>
      </c>
      <c r="I424" s="4">
        <f>+H424+E424</f>
        <v>129.7459696097003</v>
      </c>
      <c r="J424" s="4">
        <f>(H424-G424)*O424</f>
        <v>0</v>
      </c>
      <c r="K424" s="4">
        <f>(I424-H424)*O424</f>
        <v>0.20833333333334281</v>
      </c>
      <c r="L424">
        <f>_xlfn.RANK.EQ(I424,I$8:I$507,1)</f>
        <v>417</v>
      </c>
      <c r="M424">
        <f>IF(L424=A424,0,1)</f>
        <v>1</v>
      </c>
      <c r="N424">
        <f>IF(G424&lt;B$2,1,0)</f>
        <v>1</v>
      </c>
      <c r="O424">
        <f>IF(I424&lt;B$2,1,0)</f>
        <v>1</v>
      </c>
      <c r="P424">
        <v>417</v>
      </c>
      <c r="Q424" s="8">
        <f>COUNTIF(I$8:I423,"&lt;"&amp;G424)</f>
        <v>416</v>
      </c>
      <c r="R424" s="8">
        <f>COUNTIFS(H$8:H423,"&gt;"&amp;G424,F$8:F423,"&lt;&gt;1")</f>
        <v>0</v>
      </c>
      <c r="S424">
        <v>417</v>
      </c>
    </row>
    <row r="425" spans="1:19" x14ac:dyDescent="0.3">
      <c r="A425">
        <v>553</v>
      </c>
      <c r="B425">
        <v>0.40168462172307506</v>
      </c>
      <c r="C425">
        <v>0.89645069734794147</v>
      </c>
      <c r="D425" s="4">
        <f>-LN(B425)/F$3</f>
        <v>0.38003667555804976</v>
      </c>
      <c r="E425" s="4">
        <f>1/F$4</f>
        <v>0.20833333333333334</v>
      </c>
      <c r="F425" s="8">
        <v>3</v>
      </c>
      <c r="G425" s="4">
        <v>129.917672951925</v>
      </c>
      <c r="H425" s="4">
        <f>IF(G425&gt;MAX(I$8:I424),G425,MAX(I$8:I424))</f>
        <v>129.917672951925</v>
      </c>
      <c r="I425" s="4">
        <f>+H425+E425</f>
        <v>130.12600628525834</v>
      </c>
      <c r="J425" s="4">
        <f>(H425-G425)*O425</f>
        <v>0</v>
      </c>
      <c r="K425" s="4">
        <f>(I425-H425)*O425</f>
        <v>0.20833333333334281</v>
      </c>
      <c r="L425">
        <f>_xlfn.RANK.EQ(I425,I$8:I$507,1)</f>
        <v>418</v>
      </c>
      <c r="M425">
        <f>IF(L425=A425,0,1)</f>
        <v>1</v>
      </c>
      <c r="N425">
        <f>IF(G425&lt;B$2,1,0)</f>
        <v>1</v>
      </c>
      <c r="O425">
        <f>IF(I425&lt;B$2,1,0)</f>
        <v>1</v>
      </c>
      <c r="P425">
        <v>418</v>
      </c>
      <c r="Q425" s="8">
        <f>COUNTIF(I$8:I424,"&lt;"&amp;G425)</f>
        <v>417</v>
      </c>
      <c r="R425" s="8">
        <f>COUNTIFS(H$8:H424,"&gt;"&amp;G425,F$8:F424,"&lt;&gt;1")</f>
        <v>0</v>
      </c>
      <c r="S425">
        <v>418</v>
      </c>
    </row>
    <row r="426" spans="1:19" x14ac:dyDescent="0.3">
      <c r="A426">
        <v>554</v>
      </c>
      <c r="B426">
        <v>0.65553758354441971</v>
      </c>
      <c r="C426">
        <v>0.59163182470168152</v>
      </c>
      <c r="D426" s="4">
        <f>-LN(B426)/F$3</f>
        <v>0.17595818405524286</v>
      </c>
      <c r="E426" s="4">
        <f>1/F$4</f>
        <v>0.20833333333333334</v>
      </c>
      <c r="F426" s="8">
        <v>3</v>
      </c>
      <c r="G426" s="4">
        <v>130.09363113598025</v>
      </c>
      <c r="H426" s="4">
        <f>IF(G426&gt;MAX(I$8:I425),G426,MAX(I$8:I425))</f>
        <v>130.12600628525834</v>
      </c>
      <c r="I426" s="4">
        <f>+H426+E426</f>
        <v>130.33433961859168</v>
      </c>
      <c r="J426" s="4">
        <f>(H426-G426)*O426</f>
        <v>3.2375149278095705E-2</v>
      </c>
      <c r="K426" s="4">
        <f>(I426-H426)*O426</f>
        <v>0.20833333333334281</v>
      </c>
      <c r="L426">
        <f>_xlfn.RANK.EQ(I426,I$8:I$507,1)</f>
        <v>419</v>
      </c>
      <c r="M426">
        <f>IF(L426=A426,0,1)</f>
        <v>1</v>
      </c>
      <c r="N426">
        <f>IF(G426&lt;B$2,1,0)</f>
        <v>1</v>
      </c>
      <c r="O426">
        <f>IF(I426&lt;B$2,1,0)</f>
        <v>1</v>
      </c>
      <c r="P426">
        <v>419</v>
      </c>
      <c r="Q426" s="8">
        <f>COUNTIF(I$8:I425,"&lt;"&amp;G426)</f>
        <v>417</v>
      </c>
      <c r="R426" s="8">
        <f>COUNTIFS(H$8:H425,"&gt;"&amp;G426,F$8:F425,"&lt;&gt;1")</f>
        <v>0</v>
      </c>
      <c r="S426">
        <v>419</v>
      </c>
    </row>
    <row r="427" spans="1:19" x14ac:dyDescent="0.3">
      <c r="A427">
        <v>555</v>
      </c>
      <c r="B427">
        <v>0.42960905789361248</v>
      </c>
      <c r="C427">
        <v>0.32856227301858576</v>
      </c>
      <c r="D427" s="4">
        <f>-LN(B427)/F$3</f>
        <v>0.35203318813642437</v>
      </c>
      <c r="E427" s="4">
        <f>1/F$4</f>
        <v>0.20833333333333334</v>
      </c>
      <c r="F427" s="8">
        <v>3</v>
      </c>
      <c r="G427" s="4">
        <v>130.44566432411668</v>
      </c>
      <c r="H427" s="4">
        <f>IF(G427&gt;MAX(I$8:I426),G427,MAX(I$8:I426))</f>
        <v>130.44566432411668</v>
      </c>
      <c r="I427" s="4">
        <f>+H427+E427</f>
        <v>130.65399765745002</v>
      </c>
      <c r="J427" s="4">
        <f>(H427-G427)*O427</f>
        <v>0</v>
      </c>
      <c r="K427" s="4">
        <f>(I427-H427)*O427</f>
        <v>0.20833333333334281</v>
      </c>
      <c r="L427">
        <f>_xlfn.RANK.EQ(I427,I$8:I$507,1)</f>
        <v>420</v>
      </c>
      <c r="M427">
        <f>IF(L427=A427,0,1)</f>
        <v>1</v>
      </c>
      <c r="N427">
        <f>IF(G427&lt;B$2,1,0)</f>
        <v>1</v>
      </c>
      <c r="O427">
        <f>IF(I427&lt;B$2,1,0)</f>
        <v>1</v>
      </c>
      <c r="P427">
        <v>420</v>
      </c>
      <c r="Q427" s="8">
        <f>COUNTIF(I$8:I426,"&lt;"&amp;G427)</f>
        <v>419</v>
      </c>
      <c r="R427" s="8">
        <f>COUNTIFS(H$8:H426,"&gt;"&amp;G427,F$8:F426,"&lt;&gt;1")</f>
        <v>0</v>
      </c>
      <c r="S427">
        <v>420</v>
      </c>
    </row>
    <row r="428" spans="1:19" x14ac:dyDescent="0.3">
      <c r="A428">
        <v>143</v>
      </c>
      <c r="B428">
        <v>0.38911099581896419</v>
      </c>
      <c r="C428">
        <v>0.42338328196050906</v>
      </c>
      <c r="D428" s="4">
        <f>-LN(B428)/D$3</f>
        <v>1.3109592219011275</v>
      </c>
      <c r="E428" s="4">
        <f>1/F$4</f>
        <v>0.20833333333333334</v>
      </c>
      <c r="F428" s="8">
        <v>2</v>
      </c>
      <c r="G428" s="4">
        <v>130.56614979342265</v>
      </c>
      <c r="H428" s="4">
        <f>IF(G428&gt;MAX(I$8:I427),G428,MAX(I$8:I427))</f>
        <v>130.65399765745002</v>
      </c>
      <c r="I428" s="4">
        <f>+H428+E428</f>
        <v>130.86233099078336</v>
      </c>
      <c r="J428" s="4">
        <f>(H428-G428)*O428</f>
        <v>8.7847864027366995E-2</v>
      </c>
      <c r="K428" s="4">
        <f>(I428-H428)*O428</f>
        <v>0.20833333333334281</v>
      </c>
      <c r="L428">
        <f>_xlfn.RANK.EQ(I428,I$8:I$507,1)</f>
        <v>421</v>
      </c>
      <c r="M428">
        <f>IF(L428=A428,0,1)</f>
        <v>1</v>
      </c>
      <c r="N428">
        <f>IF(G428&lt;B$2,1,0)</f>
        <v>1</v>
      </c>
      <c r="O428">
        <f>IF(I428&lt;B$2,1,0)</f>
        <v>1</v>
      </c>
      <c r="P428">
        <v>421</v>
      </c>
      <c r="Q428" s="8">
        <f>COUNTIF(I$8:I427,"&lt;"&amp;G428)</f>
        <v>419</v>
      </c>
      <c r="R428" s="8">
        <f>COUNTIFS(H$8:H427,"&gt;"&amp;G428,F$8:F427,"&lt;&gt;1")</f>
        <v>0</v>
      </c>
      <c r="S428">
        <v>421</v>
      </c>
    </row>
    <row r="429" spans="1:19" x14ac:dyDescent="0.3">
      <c r="A429">
        <v>556</v>
      </c>
      <c r="B429">
        <v>0.38859218115787225</v>
      </c>
      <c r="C429">
        <v>0.16534928434095278</v>
      </c>
      <c r="D429" s="4">
        <f>-LN(B429)/F$3</f>
        <v>0.39384369282581178</v>
      </c>
      <c r="E429" s="4">
        <f>1/F$4</f>
        <v>0.20833333333333334</v>
      </c>
      <c r="F429" s="8">
        <v>3</v>
      </c>
      <c r="G429" s="4">
        <v>130.83950801694249</v>
      </c>
      <c r="H429" s="4">
        <f>IF(G429&gt;MAX(I$8:I428),G429,MAX(I$8:I428))</f>
        <v>130.86233099078336</v>
      </c>
      <c r="I429" s="4">
        <f>+H429+E429</f>
        <v>131.07066432411671</v>
      </c>
      <c r="J429" s="4">
        <f>(H429-G429)*O429</f>
        <v>2.2822973840874283E-2</v>
      </c>
      <c r="K429" s="4">
        <f>(I429-H429)*O429</f>
        <v>0.20833333333334281</v>
      </c>
      <c r="L429">
        <f>_xlfn.RANK.EQ(I429,I$8:I$507,1)</f>
        <v>422</v>
      </c>
      <c r="M429">
        <f>IF(L429=A429,0,1)</f>
        <v>1</v>
      </c>
      <c r="N429">
        <f>IF(G429&lt;B$2,1,0)</f>
        <v>1</v>
      </c>
      <c r="O429">
        <f>IF(I429&lt;B$2,1,0)</f>
        <v>1</v>
      </c>
      <c r="P429">
        <v>422</v>
      </c>
      <c r="Q429" s="8">
        <f>COUNTIF(I$8:I428,"&lt;"&amp;G429)</f>
        <v>420</v>
      </c>
      <c r="R429" s="8">
        <f>COUNTIFS(H$8:H428,"&gt;"&amp;G429,F$8:F428,"&lt;&gt;1")</f>
        <v>0</v>
      </c>
      <c r="S429">
        <v>422</v>
      </c>
    </row>
    <row r="430" spans="1:19" x14ac:dyDescent="0.3">
      <c r="A430">
        <v>557</v>
      </c>
      <c r="B430">
        <v>0.50349436933500169</v>
      </c>
      <c r="C430">
        <v>0.46665852839747307</v>
      </c>
      <c r="D430" s="4">
        <f>-LN(B430)/F$3</f>
        <v>0.28590947913946119</v>
      </c>
      <c r="E430" s="4">
        <f>1/F$4</f>
        <v>0.20833333333333334</v>
      </c>
      <c r="F430" s="8">
        <v>3</v>
      </c>
      <c r="G430" s="4">
        <v>131.12541749608195</v>
      </c>
      <c r="H430" s="4">
        <f>IF(G430&gt;MAX(I$8:I429),G430,MAX(I$8:I429))</f>
        <v>131.12541749608195</v>
      </c>
      <c r="I430" s="4">
        <f>+H430+E430</f>
        <v>131.33375082941529</v>
      </c>
      <c r="J430" s="4">
        <f>(H430-G430)*O430</f>
        <v>0</v>
      </c>
      <c r="K430" s="4">
        <f>(I430-H430)*O430</f>
        <v>0.20833333333334281</v>
      </c>
      <c r="L430">
        <f>_xlfn.RANK.EQ(I430,I$8:I$507,1)</f>
        <v>423</v>
      </c>
      <c r="M430">
        <f>IF(L430=A430,0,1)</f>
        <v>1</v>
      </c>
      <c r="N430">
        <f>IF(G430&lt;B$2,1,0)</f>
        <v>1</v>
      </c>
      <c r="O430">
        <f>IF(I430&lt;B$2,1,0)</f>
        <v>1</v>
      </c>
      <c r="P430">
        <v>423</v>
      </c>
      <c r="Q430" s="8">
        <f>COUNTIF(I$8:I429,"&lt;"&amp;G430)</f>
        <v>422</v>
      </c>
      <c r="R430" s="8">
        <f>COUNTIFS(H$8:H429,"&gt;"&amp;G430,F$8:F429,"&lt;&gt;1")</f>
        <v>0</v>
      </c>
      <c r="S430">
        <v>423</v>
      </c>
    </row>
    <row r="431" spans="1:19" x14ac:dyDescent="0.3">
      <c r="A431">
        <v>558</v>
      </c>
      <c r="B431">
        <v>0.17679372539445173</v>
      </c>
      <c r="C431">
        <v>0.76390881069368577</v>
      </c>
      <c r="D431" s="4">
        <f>-LN(B431)/F$3</f>
        <v>0.72198817469114984</v>
      </c>
      <c r="E431" s="4">
        <f>1/F$4</f>
        <v>0.20833333333333334</v>
      </c>
      <c r="F431" s="8">
        <v>3</v>
      </c>
      <c r="G431" s="4">
        <v>131.8474056707731</v>
      </c>
      <c r="H431" s="4">
        <f>IF(G431&gt;MAX(I$8:I430),G431,MAX(I$8:I430))</f>
        <v>131.8474056707731</v>
      </c>
      <c r="I431" s="4">
        <f>+H431+E431</f>
        <v>132.05573900410644</v>
      </c>
      <c r="J431" s="4">
        <f>(H431-G431)*O431</f>
        <v>0</v>
      </c>
      <c r="K431" s="4">
        <f>(I431-H431)*O431</f>
        <v>0.20833333333334281</v>
      </c>
      <c r="L431">
        <f>_xlfn.RANK.EQ(I431,I$8:I$507,1)</f>
        <v>424</v>
      </c>
      <c r="M431">
        <f>IF(L431=A431,0,1)</f>
        <v>1</v>
      </c>
      <c r="N431">
        <f>IF(G431&lt;B$2,1,0)</f>
        <v>1</v>
      </c>
      <c r="O431">
        <f>IF(I431&lt;B$2,1,0)</f>
        <v>1</v>
      </c>
      <c r="P431">
        <v>424</v>
      </c>
      <c r="Q431" s="8">
        <f>COUNTIF(I$8:I430,"&lt;"&amp;G431)</f>
        <v>423</v>
      </c>
      <c r="R431" s="8">
        <f>COUNTIFS(H$8:H430,"&gt;"&amp;G431,F$8:F430,"&lt;&gt;1")</f>
        <v>0</v>
      </c>
      <c r="S431">
        <v>424</v>
      </c>
    </row>
    <row r="432" spans="1:19" x14ac:dyDescent="0.3">
      <c r="A432">
        <v>559</v>
      </c>
      <c r="B432">
        <v>0.62196722312082275</v>
      </c>
      <c r="C432">
        <v>0.86010315256202885</v>
      </c>
      <c r="D432" s="4">
        <f>-LN(B432)/F$3</f>
        <v>0.19786161815777839</v>
      </c>
      <c r="E432" s="4">
        <f>1/F$4</f>
        <v>0.20833333333333334</v>
      </c>
      <c r="F432" s="8">
        <v>3</v>
      </c>
      <c r="G432" s="4">
        <v>132.04526728893089</v>
      </c>
      <c r="H432" s="4">
        <f>IF(G432&gt;MAX(I$8:I431),G432,MAX(I$8:I431))</f>
        <v>132.05573900410644</v>
      </c>
      <c r="I432" s="4">
        <f>+H432+E432</f>
        <v>132.26407233743979</v>
      </c>
      <c r="J432" s="4">
        <f>(H432-G432)*O432</f>
        <v>1.0471715175555119E-2</v>
      </c>
      <c r="K432" s="4">
        <f>(I432-H432)*O432</f>
        <v>0.20833333333334281</v>
      </c>
      <c r="L432">
        <f>_xlfn.RANK.EQ(I432,I$8:I$507,1)</f>
        <v>425</v>
      </c>
      <c r="M432">
        <f>IF(L432=A432,0,1)</f>
        <v>1</v>
      </c>
      <c r="N432">
        <f>IF(G432&lt;B$2,1,0)</f>
        <v>1</v>
      </c>
      <c r="O432">
        <f>IF(I432&lt;B$2,1,0)</f>
        <v>1</v>
      </c>
      <c r="P432">
        <v>425</v>
      </c>
      <c r="Q432" s="8">
        <f>COUNTIF(I$8:I431,"&lt;"&amp;G432)</f>
        <v>423</v>
      </c>
      <c r="R432" s="8">
        <f>COUNTIFS(H$8:H431,"&gt;"&amp;G432,F$8:F431,"&lt;&gt;1")</f>
        <v>0</v>
      </c>
      <c r="S432">
        <v>425</v>
      </c>
    </row>
    <row r="433" spans="1:19" x14ac:dyDescent="0.3">
      <c r="A433">
        <v>560</v>
      </c>
      <c r="B433">
        <v>0.8342539750358593</v>
      </c>
      <c r="C433">
        <v>0.33399456770531327</v>
      </c>
      <c r="D433" s="4">
        <f>-LN(B433)/F$3</f>
        <v>7.5507248566773363E-2</v>
      </c>
      <c r="E433" s="4">
        <f>1/F$4</f>
        <v>0.20833333333333334</v>
      </c>
      <c r="F433" s="8">
        <v>3</v>
      </c>
      <c r="G433" s="4">
        <v>132.12077453749765</v>
      </c>
      <c r="H433" s="4">
        <f>IF(G433&gt;MAX(I$8:I432),G433,MAX(I$8:I432))</f>
        <v>132.26407233743979</v>
      </c>
      <c r="I433" s="4">
        <f>+H433+E433</f>
        <v>132.47240567077313</v>
      </c>
      <c r="J433" s="4">
        <f>(H433-G433)*O433</f>
        <v>0.14329779994213254</v>
      </c>
      <c r="K433" s="4">
        <f>(I433-H433)*O433</f>
        <v>0.20833333333334281</v>
      </c>
      <c r="L433">
        <f>_xlfn.RANK.EQ(I433,I$8:I$507,1)</f>
        <v>426</v>
      </c>
      <c r="M433">
        <f>IF(L433=A433,0,1)</f>
        <v>1</v>
      </c>
      <c r="N433">
        <f>IF(G433&lt;B$2,1,0)</f>
        <v>1</v>
      </c>
      <c r="O433">
        <f>IF(I433&lt;B$2,1,0)</f>
        <v>1</v>
      </c>
      <c r="P433">
        <v>426</v>
      </c>
      <c r="Q433" s="8">
        <f>COUNTIF(I$8:I432,"&lt;"&amp;G433)</f>
        <v>424</v>
      </c>
      <c r="R433" s="8">
        <f>COUNTIFS(H$8:H432,"&gt;"&amp;G433,F$8:F432,"&lt;&gt;1")</f>
        <v>0</v>
      </c>
      <c r="S433">
        <v>426</v>
      </c>
    </row>
    <row r="434" spans="1:19" x14ac:dyDescent="0.3">
      <c r="A434">
        <v>144</v>
      </c>
      <c r="B434">
        <v>0.2729575487533189</v>
      </c>
      <c r="C434">
        <v>1.5106662190618611E-2</v>
      </c>
      <c r="D434" s="4">
        <f>-LN(B434)/D$3</f>
        <v>1.8033874930006994</v>
      </c>
      <c r="E434" s="4">
        <f>1/F$4</f>
        <v>0.20833333333333334</v>
      </c>
      <c r="F434" s="8">
        <v>2</v>
      </c>
      <c r="G434" s="4">
        <v>132.36953728642337</v>
      </c>
      <c r="H434" s="4">
        <f>IF(G434&gt;MAX(I$8:I433),G434,MAX(I$8:I433))</f>
        <v>132.47240567077313</v>
      </c>
      <c r="I434" s="4">
        <f>+H434+E434</f>
        <v>132.68073900410647</v>
      </c>
      <c r="J434" s="4">
        <f>(H434-G434)*O434</f>
        <v>0.10286838434976175</v>
      </c>
      <c r="K434" s="4">
        <f>(I434-H434)*O434</f>
        <v>0.20833333333334281</v>
      </c>
      <c r="L434">
        <f>_xlfn.RANK.EQ(I434,I$8:I$507,1)</f>
        <v>427</v>
      </c>
      <c r="M434">
        <f>IF(L434=A434,0,1)</f>
        <v>1</v>
      </c>
      <c r="N434">
        <f>IF(G434&lt;B$2,1,0)</f>
        <v>1</v>
      </c>
      <c r="O434">
        <f>IF(I434&lt;B$2,1,0)</f>
        <v>1</v>
      </c>
      <c r="P434">
        <v>427</v>
      </c>
      <c r="Q434" s="8">
        <f>COUNTIF(I$8:I433,"&lt;"&amp;G434)</f>
        <v>425</v>
      </c>
      <c r="R434" s="8">
        <f>COUNTIFS(H$8:H433,"&gt;"&amp;G434,F$8:F433,"&lt;&gt;1")</f>
        <v>0</v>
      </c>
      <c r="S434">
        <v>427</v>
      </c>
    </row>
    <row r="435" spans="1:19" x14ac:dyDescent="0.3">
      <c r="A435">
        <v>561</v>
      </c>
      <c r="B435">
        <v>0.22553178502761925</v>
      </c>
      <c r="C435">
        <v>0.94659260841700488</v>
      </c>
      <c r="D435" s="4">
        <f>-LN(B435)/F$3</f>
        <v>0.62053924017214024</v>
      </c>
      <c r="E435" s="4">
        <f>1/F$4</f>
        <v>0.20833333333333334</v>
      </c>
      <c r="F435" s="8">
        <v>3</v>
      </c>
      <c r="G435" s="4">
        <v>132.7413137776698</v>
      </c>
      <c r="H435" s="4">
        <f>IF(G435&gt;MAX(I$8:I434),G435,MAX(I$8:I434))</f>
        <v>132.7413137776698</v>
      </c>
      <c r="I435" s="4">
        <f>+H435+E435</f>
        <v>132.94964711100315</v>
      </c>
      <c r="J435" s="4">
        <f>(H435-G435)*O435</f>
        <v>0</v>
      </c>
      <c r="K435" s="4">
        <f>(I435-H435)*O435</f>
        <v>0.20833333333334281</v>
      </c>
      <c r="L435">
        <f>_xlfn.RANK.EQ(I435,I$8:I$507,1)</f>
        <v>428</v>
      </c>
      <c r="M435">
        <f>IF(L435=A435,0,1)</f>
        <v>1</v>
      </c>
      <c r="N435">
        <f>IF(G435&lt;B$2,1,0)</f>
        <v>1</v>
      </c>
      <c r="O435">
        <f>IF(I435&lt;B$2,1,0)</f>
        <v>1</v>
      </c>
      <c r="P435">
        <v>428</v>
      </c>
      <c r="Q435" s="8">
        <f>COUNTIF(I$8:I434,"&lt;"&amp;G435)</f>
        <v>427</v>
      </c>
      <c r="R435" s="8">
        <f>COUNTIFS(H$8:H434,"&gt;"&amp;G435,F$8:F434,"&lt;&gt;1")</f>
        <v>0</v>
      </c>
      <c r="S435">
        <v>428</v>
      </c>
    </row>
    <row r="436" spans="1:19" x14ac:dyDescent="0.3">
      <c r="A436">
        <v>562</v>
      </c>
      <c r="B436">
        <v>0.45301675466170233</v>
      </c>
      <c r="C436">
        <v>0.54039124729148225</v>
      </c>
      <c r="D436" s="4">
        <f>-LN(B436)/F$3</f>
        <v>0.32992757007287321</v>
      </c>
      <c r="E436" s="4">
        <f>1/F$4</f>
        <v>0.20833333333333334</v>
      </c>
      <c r="F436" s="8">
        <v>3</v>
      </c>
      <c r="G436" s="4">
        <v>133.07124134774267</v>
      </c>
      <c r="H436" s="4">
        <f>IF(G436&gt;MAX(I$8:I435),G436,MAX(I$8:I435))</f>
        <v>133.07124134774267</v>
      </c>
      <c r="I436" s="4">
        <f>+H436+E436</f>
        <v>133.27957468107601</v>
      </c>
      <c r="J436" s="4">
        <f>(H436-G436)*O436</f>
        <v>0</v>
      </c>
      <c r="K436" s="4">
        <f>(I436-H436)*O436</f>
        <v>0.20833333333334281</v>
      </c>
      <c r="L436">
        <f>_xlfn.RANK.EQ(I436,I$8:I$507,1)</f>
        <v>429</v>
      </c>
      <c r="M436">
        <f>IF(L436=A436,0,1)</f>
        <v>1</v>
      </c>
      <c r="N436">
        <f>IF(G436&lt;B$2,1,0)</f>
        <v>1</v>
      </c>
      <c r="O436">
        <f>IF(I436&lt;B$2,1,0)</f>
        <v>1</v>
      </c>
      <c r="P436">
        <v>429</v>
      </c>
      <c r="Q436" s="8">
        <f>COUNTIF(I$8:I435,"&lt;"&amp;G436)</f>
        <v>428</v>
      </c>
      <c r="R436" s="8">
        <f>COUNTIFS(H$8:H435,"&gt;"&amp;G436,F$8:F435,"&lt;&gt;1")</f>
        <v>0</v>
      </c>
      <c r="S436">
        <v>429</v>
      </c>
    </row>
    <row r="437" spans="1:19" x14ac:dyDescent="0.3">
      <c r="A437">
        <v>563</v>
      </c>
      <c r="B437">
        <v>0.60875270851771601</v>
      </c>
      <c r="C437">
        <v>0.36030152287362283</v>
      </c>
      <c r="D437" s="4">
        <f>-LN(B437)/F$3</f>
        <v>0.20680964803534135</v>
      </c>
      <c r="E437" s="4">
        <f>1/F$4</f>
        <v>0.20833333333333334</v>
      </c>
      <c r="F437" s="8">
        <v>3</v>
      </c>
      <c r="G437" s="4">
        <v>133.27805099577802</v>
      </c>
      <c r="H437" s="4">
        <f>IF(G437&gt;MAX(I$8:I436),G437,MAX(I$8:I436))</f>
        <v>133.27957468107601</v>
      </c>
      <c r="I437" s="4">
        <f>+H437+E437</f>
        <v>133.48790801440936</v>
      </c>
      <c r="J437" s="4">
        <f>(H437-G437)*O437</f>
        <v>1.5236852979967352E-3</v>
      </c>
      <c r="K437" s="4">
        <f>(I437-H437)*O437</f>
        <v>0.20833333333334281</v>
      </c>
      <c r="L437">
        <f>_xlfn.RANK.EQ(I437,I$8:I$507,1)</f>
        <v>430</v>
      </c>
      <c r="M437">
        <f>IF(L437=A437,0,1)</f>
        <v>1</v>
      </c>
      <c r="N437">
        <f>IF(G437&lt;B$2,1,0)</f>
        <v>1</v>
      </c>
      <c r="O437">
        <f>IF(I437&lt;B$2,1,0)</f>
        <v>1</v>
      </c>
      <c r="P437">
        <v>430</v>
      </c>
      <c r="Q437" s="8">
        <f>COUNTIF(I$8:I436,"&lt;"&amp;G437)</f>
        <v>428</v>
      </c>
      <c r="R437" s="8">
        <f>COUNTIFS(H$8:H436,"&gt;"&amp;G437,F$8:F436,"&lt;&gt;1")</f>
        <v>0</v>
      </c>
      <c r="S437">
        <v>430</v>
      </c>
    </row>
    <row r="438" spans="1:19" x14ac:dyDescent="0.3">
      <c r="A438">
        <v>564</v>
      </c>
      <c r="B438">
        <v>0.99975585192419203</v>
      </c>
      <c r="C438">
        <v>0.90853602710043646</v>
      </c>
      <c r="D438" s="4">
        <f>-LN(B438)/F$3</f>
        <v>1.0174078533391748E-4</v>
      </c>
      <c r="E438" s="4">
        <f>1/F$4</f>
        <v>0.20833333333333334</v>
      </c>
      <c r="F438" s="8">
        <v>3</v>
      </c>
      <c r="G438" s="4">
        <v>133.27815273656336</v>
      </c>
      <c r="H438" s="4">
        <f>IF(G438&gt;MAX(I$8:I437),G438,MAX(I$8:I437))</f>
        <v>133.48790801440936</v>
      </c>
      <c r="I438" s="4">
        <f>+H438+E438</f>
        <v>133.6962413477427</v>
      </c>
      <c r="J438" s="4">
        <f>(H438-G438)*O438</f>
        <v>0.2097552778459999</v>
      </c>
      <c r="K438" s="4">
        <f>(I438-H438)*O438</f>
        <v>0.20833333333334281</v>
      </c>
      <c r="L438">
        <f>_xlfn.RANK.EQ(I438,I$8:I$507,1)</f>
        <v>431</v>
      </c>
      <c r="M438">
        <f>IF(L438=A438,0,1)</f>
        <v>1</v>
      </c>
      <c r="N438">
        <f>IF(G438&lt;B$2,1,0)</f>
        <v>1</v>
      </c>
      <c r="O438">
        <f>IF(I438&lt;B$2,1,0)</f>
        <v>1</v>
      </c>
      <c r="P438">
        <v>431</v>
      </c>
      <c r="Q438" s="8">
        <f>COUNTIF(I$8:I437,"&lt;"&amp;G438)</f>
        <v>428</v>
      </c>
      <c r="R438" s="8">
        <f>COUNTIFS(H$8:H437,"&gt;"&amp;G438,F$8:F437,"&lt;&gt;1")</f>
        <v>1</v>
      </c>
      <c r="S438">
        <v>431</v>
      </c>
    </row>
    <row r="439" spans="1:19" x14ac:dyDescent="0.3">
      <c r="A439">
        <v>30</v>
      </c>
      <c r="B439">
        <v>1.7456587420270394E-2</v>
      </c>
      <c r="C439">
        <v>0.99670400097659229</v>
      </c>
      <c r="D439" s="4">
        <f>-LN(B439)/B$3</f>
        <v>16.866825829064943</v>
      </c>
      <c r="E439" s="4">
        <f>1/F$4</f>
        <v>0.20833333333333334</v>
      </c>
      <c r="F439" s="8">
        <v>1</v>
      </c>
      <c r="G439" s="4">
        <v>133.59643146675225</v>
      </c>
      <c r="H439" s="4">
        <f>IF(G439&gt;MAX(I$8:I438),G439,MAX(I$8:I438))</f>
        <v>133.6962413477427</v>
      </c>
      <c r="I439" s="4">
        <f>+H439+E439</f>
        <v>133.90457468107604</v>
      </c>
      <c r="J439" s="4">
        <f>(H439-G439)*O439</f>
        <v>9.9809880990449074E-2</v>
      </c>
      <c r="K439" s="4">
        <f>(I439-H439)*O439</f>
        <v>0.20833333333334281</v>
      </c>
      <c r="L439">
        <f>_xlfn.RANK.EQ(I439,I$8:I$507,1)</f>
        <v>432</v>
      </c>
      <c r="M439">
        <f>IF(L439=A439,0,1)</f>
        <v>1</v>
      </c>
      <c r="N439">
        <f>IF(G439&lt;B$2,1,0)</f>
        <v>1</v>
      </c>
      <c r="O439">
        <f>IF(I439&lt;B$2,1,0)</f>
        <v>1</v>
      </c>
      <c r="P439">
        <v>432</v>
      </c>
      <c r="Q439" s="8">
        <f>COUNTIF(I$8:I438,"&lt;"&amp;G439)</f>
        <v>430</v>
      </c>
      <c r="R439" s="8">
        <f>COUNTIFS(H$8:H438,"&gt;"&amp;G439,F$8:F438,"&lt;&gt;1")</f>
        <v>0</v>
      </c>
      <c r="S439">
        <v>432</v>
      </c>
    </row>
    <row r="440" spans="1:19" x14ac:dyDescent="0.3">
      <c r="A440">
        <v>145</v>
      </c>
      <c r="B440">
        <v>0.36072878200628683</v>
      </c>
      <c r="C440">
        <v>0.52436902981658373</v>
      </c>
      <c r="D440" s="4">
        <f>-LN(B440)/D$3</f>
        <v>1.4161512491601316</v>
      </c>
      <c r="E440" s="4">
        <f>1/F$4</f>
        <v>0.20833333333333334</v>
      </c>
      <c r="F440" s="8">
        <v>2</v>
      </c>
      <c r="G440" s="4">
        <v>133.78568853558349</v>
      </c>
      <c r="H440" s="4">
        <f>IF(G440&gt;MAX(I$8:I439),G440,MAX(I$8:I439))</f>
        <v>133.90457468107604</v>
      </c>
      <c r="I440" s="4">
        <f>+H440+E440</f>
        <v>134.11290801440938</v>
      </c>
      <c r="J440" s="4">
        <f>(H440-G440)*O440</f>
        <v>0.11888614549255294</v>
      </c>
      <c r="K440" s="4">
        <f>(I440-H440)*O440</f>
        <v>0.20833333333334281</v>
      </c>
      <c r="L440">
        <f>_xlfn.RANK.EQ(I440,I$8:I$507,1)</f>
        <v>433</v>
      </c>
      <c r="M440">
        <f>IF(L440=A440,0,1)</f>
        <v>1</v>
      </c>
      <c r="N440">
        <f>IF(G440&lt;B$2,1,0)</f>
        <v>1</v>
      </c>
      <c r="O440">
        <f>IF(I440&lt;B$2,1,0)</f>
        <v>1</v>
      </c>
      <c r="P440">
        <v>435</v>
      </c>
      <c r="Q440" s="8">
        <f>COUNTIF(I$8:I439,"&lt;"&amp;G440)</f>
        <v>431</v>
      </c>
      <c r="R440" s="8">
        <f>COUNTIFS(H$8:H439,"&gt;"&amp;G440,F$8:F439,"&lt;&gt;1")</f>
        <v>0</v>
      </c>
      <c r="S440">
        <v>433</v>
      </c>
    </row>
    <row r="441" spans="1:19" x14ac:dyDescent="0.3">
      <c r="A441">
        <v>565</v>
      </c>
      <c r="B441">
        <v>0.63463240455336156</v>
      </c>
      <c r="C441">
        <v>0.30405590990936004</v>
      </c>
      <c r="D441" s="4">
        <f>-LN(B441)/F$3</f>
        <v>0.1894622242409883</v>
      </c>
      <c r="E441" s="4">
        <f>1/F$4</f>
        <v>0.20833333333333334</v>
      </c>
      <c r="F441" s="8">
        <v>3</v>
      </c>
      <c r="G441" s="4">
        <v>133.46761496080435</v>
      </c>
      <c r="H441" s="4">
        <f>IF(G441&gt;MAX(I$8:I440),G441,MAX(I$8:I440))</f>
        <v>134.11290801440938</v>
      </c>
      <c r="I441" s="4">
        <f>+H441+E441</f>
        <v>134.32124134774273</v>
      </c>
      <c r="J441" s="4">
        <f>(H441-G441)*O441</f>
        <v>0.64529305360503031</v>
      </c>
      <c r="K441" s="4">
        <f>(I441-H441)*O441</f>
        <v>0.20833333333334281</v>
      </c>
      <c r="L441">
        <f>_xlfn.RANK.EQ(I441,I$8:I$507,1)</f>
        <v>434</v>
      </c>
      <c r="M441">
        <f>IF(L441=A441,0,1)</f>
        <v>1</v>
      </c>
      <c r="N441">
        <f>IF(G441&lt;B$2,1,0)</f>
        <v>1</v>
      </c>
      <c r="O441">
        <f>IF(I441&lt;B$2,1,0)</f>
        <v>1</v>
      </c>
      <c r="P441">
        <v>433</v>
      </c>
      <c r="Q441" s="8">
        <f>COUNTIF(I$8:I440,"&lt;"&amp;G441)</f>
        <v>429</v>
      </c>
      <c r="R441" s="8">
        <f>COUNTIFS(H$8:H440,"&gt;"&amp;G441,F$8:F440,"&lt;&gt;1")</f>
        <v>2</v>
      </c>
      <c r="S441">
        <v>433</v>
      </c>
    </row>
    <row r="442" spans="1:19" x14ac:dyDescent="0.3">
      <c r="A442">
        <v>566</v>
      </c>
      <c r="B442">
        <v>0.65935239722891936</v>
      </c>
      <c r="C442">
        <v>0.30512405774101992</v>
      </c>
      <c r="D442" s="4">
        <f>-LN(B442)/F$3</f>
        <v>0.17354047582889595</v>
      </c>
      <c r="E442" s="4">
        <f>1/F$4</f>
        <v>0.20833333333333334</v>
      </c>
      <c r="F442" s="8">
        <v>3</v>
      </c>
      <c r="G442" s="4">
        <v>133.64115543663326</v>
      </c>
      <c r="H442" s="4">
        <f>IF(G442&gt;MAX(I$8:I441),G442,MAX(I$8:I441))</f>
        <v>134.32124134774273</v>
      </c>
      <c r="I442" s="4">
        <f>+H442+E442</f>
        <v>134.52957468107607</v>
      </c>
      <c r="J442" s="4">
        <f>(H442-G442)*O442</f>
        <v>0.68008591110947236</v>
      </c>
      <c r="K442" s="4">
        <f>(I442-H442)*O442</f>
        <v>0.20833333333334281</v>
      </c>
      <c r="L442">
        <f>_xlfn.RANK.EQ(I442,I$8:I$507,1)</f>
        <v>435</v>
      </c>
      <c r="M442">
        <f>IF(L442=A442,0,1)</f>
        <v>1</v>
      </c>
      <c r="N442">
        <f>IF(G442&lt;B$2,1,0)</f>
        <v>1</v>
      </c>
      <c r="O442">
        <f>IF(I442&lt;B$2,1,0)</f>
        <v>1</v>
      </c>
      <c r="P442">
        <v>434</v>
      </c>
      <c r="Q442" s="8">
        <f>COUNTIF(I$8:I441,"&lt;"&amp;G442)</f>
        <v>430</v>
      </c>
      <c r="R442" s="8">
        <f>COUNTIFS(H$8:H441,"&gt;"&amp;G442,F$8:F441,"&lt;&gt;1")</f>
        <v>2</v>
      </c>
      <c r="S442">
        <v>434</v>
      </c>
    </row>
    <row r="443" spans="1:19" x14ac:dyDescent="0.3">
      <c r="A443">
        <v>146</v>
      </c>
      <c r="B443">
        <v>0.67772453993346959</v>
      </c>
      <c r="C443">
        <v>0.74053163243507192</v>
      </c>
      <c r="D443" s="4">
        <f>-LN(B443)/D$3</f>
        <v>0.54029771789045056</v>
      </c>
      <c r="E443" s="4">
        <f>1/F$4</f>
        <v>0.20833333333333334</v>
      </c>
      <c r="F443" s="8">
        <v>2</v>
      </c>
      <c r="G443" s="4">
        <v>134.32598625347393</v>
      </c>
      <c r="H443" s="4">
        <f>IF(G443&gt;MAX(I$8:I442),G443,MAX(I$8:I442))</f>
        <v>134.52957468107607</v>
      </c>
      <c r="I443" s="4">
        <f>+H443+E443</f>
        <v>134.73790801440941</v>
      </c>
      <c r="J443" s="4">
        <f>(H443-G443)*O443</f>
        <v>0.20358842760214202</v>
      </c>
      <c r="K443" s="4">
        <f>(I443-H443)*O443</f>
        <v>0.20833333333334281</v>
      </c>
      <c r="L443">
        <f>_xlfn.RANK.EQ(I443,I$8:I$507,1)</f>
        <v>436</v>
      </c>
      <c r="M443">
        <f>IF(L443=A443,0,1)</f>
        <v>1</v>
      </c>
      <c r="N443">
        <f>IF(G443&lt;B$2,1,0)</f>
        <v>1</v>
      </c>
      <c r="O443">
        <f>IF(I443&lt;B$2,1,0)</f>
        <v>1</v>
      </c>
      <c r="P443">
        <v>437</v>
      </c>
      <c r="Q443" s="8">
        <f>COUNTIF(I$8:I442,"&lt;"&amp;G443)</f>
        <v>434</v>
      </c>
      <c r="R443" s="8">
        <f>COUNTIFS(H$8:H442,"&gt;"&amp;G443,F$8:F442,"&lt;&gt;1")</f>
        <v>0</v>
      </c>
      <c r="S443">
        <v>436</v>
      </c>
    </row>
    <row r="444" spans="1:19" x14ac:dyDescent="0.3">
      <c r="A444">
        <v>567</v>
      </c>
      <c r="B444">
        <v>0.23816644795068209</v>
      </c>
      <c r="C444">
        <v>0.31446272164067507</v>
      </c>
      <c r="D444" s="4">
        <f>-LN(B444)/F$3</f>
        <v>0.59782728692182585</v>
      </c>
      <c r="E444" s="4">
        <f>1/F$4</f>
        <v>0.20833333333333334</v>
      </c>
      <c r="F444" s="8">
        <v>3</v>
      </c>
      <c r="G444" s="4">
        <v>134.23898272355507</v>
      </c>
      <c r="H444" s="4">
        <f>IF(G444&gt;MAX(I$8:I443),G444,MAX(I$8:I443))</f>
        <v>134.73790801440941</v>
      </c>
      <c r="I444" s="4">
        <f>+H444+E444</f>
        <v>134.94624134774276</v>
      </c>
      <c r="J444" s="4">
        <f>(H444-G444)*O444</f>
        <v>0.49892529085434489</v>
      </c>
      <c r="K444" s="4">
        <f>(I444-H444)*O444</f>
        <v>0.20833333333334281</v>
      </c>
      <c r="L444">
        <f>_xlfn.RANK.EQ(I444,I$8:I$507,1)</f>
        <v>437</v>
      </c>
      <c r="M444">
        <f>IF(L444=A444,0,1)</f>
        <v>1</v>
      </c>
      <c r="N444">
        <f>IF(G444&lt;B$2,1,0)</f>
        <v>1</v>
      </c>
      <c r="O444">
        <f>IF(I444&lt;B$2,1,0)</f>
        <v>1</v>
      </c>
      <c r="P444">
        <v>436</v>
      </c>
      <c r="Q444" s="8">
        <f>COUNTIF(I$8:I443,"&lt;"&amp;G444)</f>
        <v>433</v>
      </c>
      <c r="R444" s="8">
        <f>COUNTIFS(H$8:H443,"&gt;"&amp;G444,F$8:F443,"&lt;&gt;1")</f>
        <v>2</v>
      </c>
      <c r="S444">
        <v>436</v>
      </c>
    </row>
    <row r="445" spans="1:19" x14ac:dyDescent="0.3">
      <c r="A445">
        <v>568</v>
      </c>
      <c r="B445">
        <v>0.71987060151982174</v>
      </c>
      <c r="C445">
        <v>2.1698660237434005E-2</v>
      </c>
      <c r="D445" s="4">
        <f>-LN(B445)/F$3</f>
        <v>0.13695158468124549</v>
      </c>
      <c r="E445" s="4">
        <f>1/F$4</f>
        <v>0.20833333333333334</v>
      </c>
      <c r="F445" s="8">
        <v>3</v>
      </c>
      <c r="G445" s="4">
        <v>134.37593430823631</v>
      </c>
      <c r="H445" s="4">
        <f>IF(G445&gt;MAX(I$8:I444),G445,MAX(I$8:I444))</f>
        <v>134.94624134774276</v>
      </c>
      <c r="I445" s="4">
        <f>+H445+E445</f>
        <v>135.1545746810761</v>
      </c>
      <c r="J445" s="4">
        <f>(H445-G445)*O445</f>
        <v>0.57030703950644579</v>
      </c>
      <c r="K445" s="4">
        <f>(I445-H445)*O445</f>
        <v>0.20833333333334281</v>
      </c>
      <c r="L445">
        <f>_xlfn.RANK.EQ(I445,I$8:I$507,1)</f>
        <v>438</v>
      </c>
      <c r="M445">
        <f>IF(L445=A445,0,1)</f>
        <v>1</v>
      </c>
      <c r="N445">
        <f>IF(G445&lt;B$2,1,0)</f>
        <v>1</v>
      </c>
      <c r="O445">
        <f>IF(I445&lt;B$2,1,0)</f>
        <v>1</v>
      </c>
      <c r="P445">
        <v>438</v>
      </c>
      <c r="Q445" s="8">
        <f>COUNTIF(I$8:I444,"&lt;"&amp;G445)</f>
        <v>434</v>
      </c>
      <c r="R445" s="8">
        <f>COUNTIFS(H$8:H444,"&gt;"&amp;G445,F$8:F444,"&lt;&gt;1")</f>
        <v>2</v>
      </c>
      <c r="S445">
        <v>438</v>
      </c>
    </row>
    <row r="446" spans="1:19" x14ac:dyDescent="0.3">
      <c r="A446">
        <v>569</v>
      </c>
      <c r="B446">
        <v>0.5884273812067019</v>
      </c>
      <c r="C446">
        <v>0.87548448133793144</v>
      </c>
      <c r="D446" s="4">
        <f>-LN(B446)/F$3</f>
        <v>0.22095906513166166</v>
      </c>
      <c r="E446" s="4">
        <f>1/F$4</f>
        <v>0.20833333333333334</v>
      </c>
      <c r="F446" s="8">
        <v>3</v>
      </c>
      <c r="G446" s="4">
        <v>134.59689337336798</v>
      </c>
      <c r="H446" s="4">
        <f>IF(G446&gt;MAX(I$8:I445),G446,MAX(I$8:I445))</f>
        <v>135.1545746810761</v>
      </c>
      <c r="I446" s="4">
        <f>+H446+E446</f>
        <v>135.36290801440944</v>
      </c>
      <c r="J446" s="4">
        <f>(H446-G446)*O446</f>
        <v>0.55768130770812263</v>
      </c>
      <c r="K446" s="4">
        <f>(I446-H446)*O446</f>
        <v>0.20833333333334281</v>
      </c>
      <c r="L446">
        <f>_xlfn.RANK.EQ(I446,I$8:I$507,1)</f>
        <v>439</v>
      </c>
      <c r="M446">
        <f>IF(L446=A446,0,1)</f>
        <v>1</v>
      </c>
      <c r="N446">
        <f>IF(G446&lt;B$2,1,0)</f>
        <v>1</v>
      </c>
      <c r="O446">
        <f>IF(I446&lt;B$2,1,0)</f>
        <v>1</v>
      </c>
      <c r="P446">
        <v>439</v>
      </c>
      <c r="Q446" s="8">
        <f>COUNTIF(I$8:I445,"&lt;"&amp;G446)</f>
        <v>435</v>
      </c>
      <c r="R446" s="8">
        <f>COUNTIFS(H$8:H445,"&gt;"&amp;G446,F$8:F445,"&lt;&gt;1")</f>
        <v>2</v>
      </c>
      <c r="S446">
        <v>439</v>
      </c>
    </row>
    <row r="447" spans="1:19" x14ac:dyDescent="0.3">
      <c r="A447">
        <v>570</v>
      </c>
      <c r="B447">
        <v>0.63710440382091738</v>
      </c>
      <c r="C447">
        <v>0.34430982390820031</v>
      </c>
      <c r="D447" s="4">
        <f>-LN(B447)/F$3</f>
        <v>0.18784239066336669</v>
      </c>
      <c r="E447" s="4">
        <f>1/F$4</f>
        <v>0.20833333333333334</v>
      </c>
      <c r="F447" s="8">
        <v>3</v>
      </c>
      <c r="G447" s="4">
        <v>134.78473576403135</v>
      </c>
      <c r="H447" s="4">
        <f>IF(G447&gt;MAX(I$8:I446),G447,MAX(I$8:I446))</f>
        <v>135.36290801440944</v>
      </c>
      <c r="I447" s="4">
        <f>+H447+E447</f>
        <v>135.57124134774278</v>
      </c>
      <c r="J447" s="4">
        <f>(H447-G447)*O447</f>
        <v>0.57817225037808839</v>
      </c>
      <c r="K447" s="4">
        <f>(I447-H447)*O447</f>
        <v>0.20833333333334281</v>
      </c>
      <c r="L447">
        <f>_xlfn.RANK.EQ(I447,I$8:I$507,1)</f>
        <v>440</v>
      </c>
      <c r="M447">
        <f>IF(L447=A447,0,1)</f>
        <v>1</v>
      </c>
      <c r="N447">
        <f>IF(G447&lt;B$2,1,0)</f>
        <v>1</v>
      </c>
      <c r="O447">
        <f>IF(I447&lt;B$2,1,0)</f>
        <v>1</v>
      </c>
      <c r="P447">
        <v>440</v>
      </c>
      <c r="Q447" s="8">
        <f>COUNTIF(I$8:I446,"&lt;"&amp;G447)</f>
        <v>436</v>
      </c>
      <c r="R447" s="8">
        <f>COUNTIFS(H$8:H446,"&gt;"&amp;G447,F$8:F446,"&lt;&gt;1")</f>
        <v>2</v>
      </c>
      <c r="S447">
        <v>440</v>
      </c>
    </row>
    <row r="448" spans="1:19" x14ac:dyDescent="0.3">
      <c r="A448">
        <v>571</v>
      </c>
      <c r="B448">
        <v>0.24250007629627368</v>
      </c>
      <c r="C448">
        <v>0.47767571031830808</v>
      </c>
      <c r="D448" s="4">
        <f>-LN(B448)/F$3</f>
        <v>0.5903138558253499</v>
      </c>
      <c r="E448" s="4">
        <f>1/F$4</f>
        <v>0.20833333333333334</v>
      </c>
      <c r="F448" s="8">
        <v>3</v>
      </c>
      <c r="G448" s="4">
        <v>135.3750496198567</v>
      </c>
      <c r="H448" s="4">
        <f>IF(G448&gt;MAX(I$8:I447),G448,MAX(I$8:I447))</f>
        <v>135.57124134774278</v>
      </c>
      <c r="I448" s="4">
        <f>+H448+E448</f>
        <v>135.77957468107613</v>
      </c>
      <c r="J448" s="4">
        <f>(H448-G448)*O448</f>
        <v>0.19619172788608807</v>
      </c>
      <c r="K448" s="4">
        <f>(I448-H448)*O448</f>
        <v>0.20833333333334281</v>
      </c>
      <c r="L448">
        <f>_xlfn.RANK.EQ(I448,I$8:I$507,1)</f>
        <v>441</v>
      </c>
      <c r="M448">
        <f>IF(L448=A448,0,1)</f>
        <v>1</v>
      </c>
      <c r="N448">
        <f>IF(G448&lt;B$2,1,0)</f>
        <v>1</v>
      </c>
      <c r="O448">
        <f>IF(I448&lt;B$2,1,0)</f>
        <v>1</v>
      </c>
      <c r="P448">
        <v>441</v>
      </c>
      <c r="Q448" s="8">
        <f>COUNTIF(I$8:I447,"&lt;"&amp;G448)</f>
        <v>439</v>
      </c>
      <c r="R448" s="8">
        <f>COUNTIFS(H$8:H447,"&gt;"&amp;G448,F$8:F447,"&lt;&gt;1")</f>
        <v>0</v>
      </c>
      <c r="S448">
        <v>441</v>
      </c>
    </row>
    <row r="449" spans="1:19" x14ac:dyDescent="0.3">
      <c r="A449">
        <v>572</v>
      </c>
      <c r="B449">
        <v>0.52882473220007931</v>
      </c>
      <c r="C449">
        <v>6.677449873348186E-2</v>
      </c>
      <c r="D449" s="4">
        <f>-LN(B449)/F$3</f>
        <v>0.26545759213108838</v>
      </c>
      <c r="E449" s="4">
        <f>1/F$4</f>
        <v>0.20833333333333334</v>
      </c>
      <c r="F449" s="8">
        <v>3</v>
      </c>
      <c r="G449" s="4">
        <v>135.6405072119878</v>
      </c>
      <c r="H449" s="4">
        <f>IF(G449&gt;MAX(I$8:I448),G449,MAX(I$8:I448))</f>
        <v>135.77957468107613</v>
      </c>
      <c r="I449" s="4">
        <f>+H449+E449</f>
        <v>135.98790801440947</v>
      </c>
      <c r="J449" s="4">
        <f>(H449-G449)*O449</f>
        <v>0.13906746908833156</v>
      </c>
      <c r="K449" s="4">
        <f>(I449-H449)*O449</f>
        <v>0.20833333333334281</v>
      </c>
      <c r="L449">
        <f>_xlfn.RANK.EQ(I449,I$8:I$507,1)</f>
        <v>442</v>
      </c>
      <c r="M449">
        <f>IF(L449=A449,0,1)</f>
        <v>1</v>
      </c>
      <c r="N449">
        <f>IF(G449&lt;B$2,1,0)</f>
        <v>1</v>
      </c>
      <c r="O449">
        <f>IF(I449&lt;B$2,1,0)</f>
        <v>1</v>
      </c>
      <c r="P449">
        <v>442</v>
      </c>
      <c r="Q449" s="8">
        <f>COUNTIF(I$8:I448,"&lt;"&amp;G449)</f>
        <v>440</v>
      </c>
      <c r="R449" s="8">
        <f>COUNTIFS(H$8:H448,"&gt;"&amp;G449,F$8:F448,"&lt;&gt;1")</f>
        <v>0</v>
      </c>
      <c r="S449">
        <v>442</v>
      </c>
    </row>
    <row r="450" spans="1:19" x14ac:dyDescent="0.3">
      <c r="A450">
        <v>31</v>
      </c>
      <c r="B450">
        <v>0.59154026917325353</v>
      </c>
      <c r="C450">
        <v>0.78252510147404397</v>
      </c>
      <c r="D450" s="4">
        <f>-LN(B450)/B$3</f>
        <v>2.1876063255379536</v>
      </c>
      <c r="E450" s="4">
        <f>1/F$4</f>
        <v>0.20833333333333334</v>
      </c>
      <c r="F450" s="8">
        <v>1</v>
      </c>
      <c r="G450" s="4">
        <v>135.78403779229021</v>
      </c>
      <c r="H450" s="4">
        <f>IF(G450&gt;MAX(I$8:I449),G450,MAX(I$8:I449))</f>
        <v>135.98790801440947</v>
      </c>
      <c r="I450" s="4">
        <f>+H450+E450</f>
        <v>136.19624134774281</v>
      </c>
      <c r="J450" s="4">
        <f>(H450-G450)*O450</f>
        <v>0.20387022211926364</v>
      </c>
      <c r="K450" s="4">
        <f>(I450-H450)*O450</f>
        <v>0.20833333333334281</v>
      </c>
      <c r="L450">
        <f>_xlfn.RANK.EQ(I450,I$8:I$507,1)</f>
        <v>443</v>
      </c>
      <c r="M450">
        <f>IF(L450=A450,0,1)</f>
        <v>1</v>
      </c>
      <c r="N450">
        <f>IF(G450&lt;B$2,1,0)</f>
        <v>1</v>
      </c>
      <c r="O450">
        <f>IF(I450&lt;B$2,1,0)</f>
        <v>1</v>
      </c>
      <c r="P450">
        <v>443</v>
      </c>
      <c r="Q450" s="8">
        <f>COUNTIF(I$8:I449,"&lt;"&amp;G450)</f>
        <v>441</v>
      </c>
      <c r="R450" s="8">
        <f>COUNTIFS(H$8:H449,"&gt;"&amp;G450,F$8:F449,"&lt;&gt;1")</f>
        <v>0</v>
      </c>
      <c r="S450">
        <v>443</v>
      </c>
    </row>
    <row r="451" spans="1:19" x14ac:dyDescent="0.3">
      <c r="A451">
        <v>573</v>
      </c>
      <c r="B451">
        <v>0.79140598773155924</v>
      </c>
      <c r="C451">
        <v>5.0660725730155339E-3</v>
      </c>
      <c r="D451" s="4">
        <f>-LN(B451)/F$3</f>
        <v>9.7476743358540646E-2</v>
      </c>
      <c r="E451" s="4">
        <f>1/F$4</f>
        <v>0.20833333333333334</v>
      </c>
      <c r="F451" s="8">
        <v>3</v>
      </c>
      <c r="G451" s="4">
        <v>135.73798395534632</v>
      </c>
      <c r="H451" s="4">
        <f>IF(G451&gt;MAX(I$8:I450),G451,MAX(I$8:I450))</f>
        <v>136.19624134774281</v>
      </c>
      <c r="I451" s="4">
        <f>+H451+E451</f>
        <v>136.40457468107616</v>
      </c>
      <c r="J451" s="4">
        <f>(H451-G451)*O451</f>
        <v>0.4582573923964901</v>
      </c>
      <c r="K451" s="4">
        <f>(I451-H451)*O451</f>
        <v>0.20833333333334281</v>
      </c>
      <c r="L451">
        <f>_xlfn.RANK.EQ(I451,I$8:I$507,1)</f>
        <v>444</v>
      </c>
      <c r="M451">
        <f>IF(L451=A451,0,1)</f>
        <v>1</v>
      </c>
      <c r="N451">
        <f>IF(G451&lt;B$2,1,0)</f>
        <v>1</v>
      </c>
      <c r="O451">
        <f>IF(I451&lt;B$2,1,0)</f>
        <v>1</v>
      </c>
      <c r="P451">
        <v>444</v>
      </c>
      <c r="Q451" s="8">
        <f>COUNTIF(I$8:I450,"&lt;"&amp;G451)</f>
        <v>440</v>
      </c>
      <c r="R451" s="8">
        <f>COUNTIFS(H$8:H450,"&gt;"&amp;G451,F$8:F450,"&lt;&gt;1")</f>
        <v>1</v>
      </c>
      <c r="S451">
        <v>444</v>
      </c>
    </row>
    <row r="452" spans="1:19" x14ac:dyDescent="0.3">
      <c r="A452">
        <v>574</v>
      </c>
      <c r="B452">
        <v>0.85158848841822565</v>
      </c>
      <c r="C452">
        <v>0.55348368785668511</v>
      </c>
      <c r="D452" s="4">
        <f>-LN(B452)/F$3</f>
        <v>6.6938276519449058E-2</v>
      </c>
      <c r="E452" s="4">
        <f>1/F$4</f>
        <v>0.20833333333333334</v>
      </c>
      <c r="F452" s="8">
        <v>3</v>
      </c>
      <c r="G452" s="4">
        <v>135.80492223186576</v>
      </c>
      <c r="H452" s="4">
        <f>IF(G452&gt;MAX(I$8:I451),G452,MAX(I$8:I451))</f>
        <v>136.40457468107616</v>
      </c>
      <c r="I452" s="4">
        <f>+H452+E452</f>
        <v>136.6129080144095</v>
      </c>
      <c r="J452" s="4">
        <f>(H452-G452)*O452</f>
        <v>0.59965244921039584</v>
      </c>
      <c r="K452" s="4">
        <f>(I452-H452)*O452</f>
        <v>0.20833333333334281</v>
      </c>
      <c r="L452">
        <f>_xlfn.RANK.EQ(I452,I$8:I$507,1)</f>
        <v>445</v>
      </c>
      <c r="M452">
        <f>IF(L452=A452,0,1)</f>
        <v>1</v>
      </c>
      <c r="N452">
        <f>IF(G452&lt;B$2,1,0)</f>
        <v>1</v>
      </c>
      <c r="O452">
        <f>IF(I452&lt;B$2,1,0)</f>
        <v>1</v>
      </c>
      <c r="P452">
        <v>445</v>
      </c>
      <c r="Q452" s="8">
        <f>COUNTIF(I$8:I451,"&lt;"&amp;G452)</f>
        <v>441</v>
      </c>
      <c r="R452" s="8">
        <f>COUNTIFS(H$8:H451,"&gt;"&amp;G452,F$8:F451,"&lt;&gt;1")</f>
        <v>1</v>
      </c>
      <c r="S452">
        <v>445</v>
      </c>
    </row>
    <row r="453" spans="1:19" x14ac:dyDescent="0.3">
      <c r="A453">
        <v>575</v>
      </c>
      <c r="B453">
        <v>0.99011200292977686</v>
      </c>
      <c r="C453">
        <v>0.87865840632343517</v>
      </c>
      <c r="D453" s="4">
        <f>-LN(B453)/F$3</f>
        <v>4.1405033250828047E-3</v>
      </c>
      <c r="E453" s="4">
        <f>1/F$4</f>
        <v>0.20833333333333334</v>
      </c>
      <c r="F453" s="8">
        <v>3</v>
      </c>
      <c r="G453" s="4">
        <v>135.80906273519085</v>
      </c>
      <c r="H453" s="4">
        <f>IF(G453&gt;MAX(I$8:I452),G453,MAX(I$8:I452))</f>
        <v>136.6129080144095</v>
      </c>
      <c r="I453" s="4">
        <f>+H453+E453</f>
        <v>136.82124134774284</v>
      </c>
      <c r="J453" s="4">
        <f>(H453-G453)*O453</f>
        <v>0.80384527921864901</v>
      </c>
      <c r="K453" s="4">
        <f>(I453-H453)*O453</f>
        <v>0.20833333333334281</v>
      </c>
      <c r="L453">
        <f>_xlfn.RANK.EQ(I453,I$8:I$507,1)</f>
        <v>446</v>
      </c>
      <c r="M453">
        <f>IF(L453=A453,0,1)</f>
        <v>1</v>
      </c>
      <c r="N453">
        <f>IF(G453&lt;B$2,1,0)</f>
        <v>1</v>
      </c>
      <c r="O453">
        <f>IF(I453&lt;B$2,1,0)</f>
        <v>1</v>
      </c>
      <c r="P453">
        <v>446</v>
      </c>
      <c r="Q453" s="8">
        <f>COUNTIF(I$8:I452,"&lt;"&amp;G453)</f>
        <v>441</v>
      </c>
      <c r="R453" s="8">
        <f>COUNTIFS(H$8:H452,"&gt;"&amp;G453,F$8:F452,"&lt;&gt;1")</f>
        <v>2</v>
      </c>
      <c r="S453">
        <v>446</v>
      </c>
    </row>
    <row r="454" spans="1:19" x14ac:dyDescent="0.3">
      <c r="A454">
        <v>576</v>
      </c>
      <c r="B454">
        <v>0.52912991729483927</v>
      </c>
      <c r="C454">
        <v>0.31183812982573933</v>
      </c>
      <c r="D454" s="4">
        <f>-LN(B454)/F$3</f>
        <v>0.26521720288616596</v>
      </c>
      <c r="E454" s="4">
        <f>1/F$4</f>
        <v>0.20833333333333334</v>
      </c>
      <c r="F454" s="8">
        <v>3</v>
      </c>
      <c r="G454" s="4">
        <v>136.07427993807701</v>
      </c>
      <c r="H454" s="4">
        <f>IF(G454&gt;MAX(I$8:I453),G454,MAX(I$8:I453))</f>
        <v>136.82124134774284</v>
      </c>
      <c r="I454" s="4">
        <f>+H454+E454</f>
        <v>137.02957468107618</v>
      </c>
      <c r="J454" s="4">
        <f>(H454-G454)*O454</f>
        <v>0.74696140966582902</v>
      </c>
      <c r="K454" s="4">
        <f>(I454-H454)*O454</f>
        <v>0.20833333333334281</v>
      </c>
      <c r="L454">
        <f>_xlfn.RANK.EQ(I454,I$8:I$507,1)</f>
        <v>447</v>
      </c>
      <c r="M454">
        <f>IF(L454=A454,0,1)</f>
        <v>1</v>
      </c>
      <c r="N454">
        <f>IF(G454&lt;B$2,1,0)</f>
        <v>1</v>
      </c>
      <c r="O454">
        <f>IF(I454&lt;B$2,1,0)</f>
        <v>1</v>
      </c>
      <c r="P454">
        <v>447</v>
      </c>
      <c r="Q454" s="8">
        <f>COUNTIF(I$8:I453,"&lt;"&amp;G454)</f>
        <v>442</v>
      </c>
      <c r="R454" s="8">
        <f>COUNTIFS(H$8:H453,"&gt;"&amp;G454,F$8:F453,"&lt;&gt;1")</f>
        <v>3</v>
      </c>
      <c r="S454">
        <v>447</v>
      </c>
    </row>
    <row r="455" spans="1:19" x14ac:dyDescent="0.3">
      <c r="A455">
        <v>577</v>
      </c>
      <c r="B455">
        <v>0.81344035157322914</v>
      </c>
      <c r="C455">
        <v>0.32673116245002592</v>
      </c>
      <c r="D455" s="4">
        <f>-LN(B455)/F$3</f>
        <v>8.6034449256546505E-2</v>
      </c>
      <c r="E455" s="4">
        <f>1/F$4</f>
        <v>0.20833333333333334</v>
      </c>
      <c r="F455" s="8">
        <v>3</v>
      </c>
      <c r="G455" s="4">
        <v>136.16031438733356</v>
      </c>
      <c r="H455" s="4">
        <f>IF(G455&gt;MAX(I$8:I454),G455,MAX(I$8:I454))</f>
        <v>137.02957468107618</v>
      </c>
      <c r="I455" s="4">
        <f>+H455+E455</f>
        <v>137.23790801440953</v>
      </c>
      <c r="J455" s="4">
        <f>(H455-G455)*O455</f>
        <v>0.86926029374262725</v>
      </c>
      <c r="K455" s="4">
        <f>(I455-H455)*O455</f>
        <v>0.20833333333334281</v>
      </c>
      <c r="L455">
        <f>_xlfn.RANK.EQ(I455,I$8:I$507,1)</f>
        <v>448</v>
      </c>
      <c r="M455">
        <f>IF(L455=A455,0,1)</f>
        <v>1</v>
      </c>
      <c r="N455">
        <f>IF(G455&lt;B$2,1,0)</f>
        <v>1</v>
      </c>
      <c r="O455">
        <f>IF(I455&lt;B$2,1,0)</f>
        <v>1</v>
      </c>
      <c r="P455">
        <v>448</v>
      </c>
      <c r="Q455" s="8">
        <f>COUNTIF(I$8:I454,"&lt;"&amp;G455)</f>
        <v>442</v>
      </c>
      <c r="R455" s="8">
        <f>COUNTIFS(H$8:H454,"&gt;"&amp;G455,F$8:F454,"&lt;&gt;1")</f>
        <v>4</v>
      </c>
      <c r="S455">
        <v>448</v>
      </c>
    </row>
    <row r="456" spans="1:19" x14ac:dyDescent="0.3">
      <c r="A456">
        <v>32</v>
      </c>
      <c r="B456">
        <v>0.72417371135593733</v>
      </c>
      <c r="C456">
        <v>0.75908688619647813</v>
      </c>
      <c r="D456" s="4">
        <f>-LN(B456)/B$3</f>
        <v>1.3446832606817767</v>
      </c>
      <c r="E456" s="4">
        <f>1/F$4</f>
        <v>0.20833333333333334</v>
      </c>
      <c r="F456" s="8">
        <v>1</v>
      </c>
      <c r="G456" s="4">
        <v>137.128721052972</v>
      </c>
      <c r="H456" s="4">
        <f>IF(G456&gt;MAX(I$8:I455),G456,MAX(I$8:I455))</f>
        <v>137.23790801440953</v>
      </c>
      <c r="I456" s="4">
        <f>+H456+E456</f>
        <v>137.44624134774287</v>
      </c>
      <c r="J456" s="4">
        <f>(H456-G456)*O456</f>
        <v>0.10918696143752982</v>
      </c>
      <c r="K456" s="4">
        <f>(I456-H456)*O456</f>
        <v>0.20833333333334281</v>
      </c>
      <c r="L456">
        <f>_xlfn.RANK.EQ(I456,I$8:I$507,1)</f>
        <v>449</v>
      </c>
      <c r="M456">
        <f>IF(L456=A456,0,1)</f>
        <v>1</v>
      </c>
      <c r="N456">
        <f>IF(G456&lt;B$2,1,0)</f>
        <v>1</v>
      </c>
      <c r="O456">
        <f>IF(I456&lt;B$2,1,0)</f>
        <v>1</v>
      </c>
      <c r="P456">
        <v>449</v>
      </c>
      <c r="Q456" s="8">
        <f>COUNTIF(I$8:I455,"&lt;"&amp;G456)</f>
        <v>447</v>
      </c>
      <c r="R456" s="8">
        <f>COUNTIFS(H$8:H455,"&gt;"&amp;G456,F$8:F455,"&lt;&gt;1")</f>
        <v>0</v>
      </c>
      <c r="S456">
        <v>449</v>
      </c>
    </row>
    <row r="457" spans="1:19" x14ac:dyDescent="0.3">
      <c r="A457">
        <v>578</v>
      </c>
      <c r="B457">
        <v>0.4609210486159856</v>
      </c>
      <c r="C457">
        <v>0.21695608386486404</v>
      </c>
      <c r="D457" s="4">
        <f>-LN(B457)/F$3</f>
        <v>0.32272021324543426</v>
      </c>
      <c r="E457" s="4">
        <f>1/F$4</f>
        <v>0.20833333333333334</v>
      </c>
      <c r="F457" s="8">
        <v>3</v>
      </c>
      <c r="G457" s="4">
        <v>136.483034600579</v>
      </c>
      <c r="H457" s="4">
        <f>IF(G457&gt;MAX(I$8:I456),G457,MAX(I$8:I456))</f>
        <v>137.44624134774287</v>
      </c>
      <c r="I457" s="4">
        <f>+H457+E457</f>
        <v>137.65457468107621</v>
      </c>
      <c r="J457" s="4">
        <f>(H457-G457)*O457</f>
        <v>0.96320674716386634</v>
      </c>
      <c r="K457" s="4">
        <f>(I457-H457)*O457</f>
        <v>0.20833333333334281</v>
      </c>
      <c r="L457">
        <f>_xlfn.RANK.EQ(I457,I$8:I$507,1)</f>
        <v>450</v>
      </c>
      <c r="M457">
        <f>IF(L457=A457,0,1)</f>
        <v>1</v>
      </c>
      <c r="N457">
        <f>IF(G457&lt;B$2,1,0)</f>
        <v>1</v>
      </c>
      <c r="O457">
        <f>IF(I457&lt;B$2,1,0)</f>
        <v>1</v>
      </c>
      <c r="P457">
        <v>450</v>
      </c>
      <c r="Q457" s="8">
        <f>COUNTIF(I$8:I456,"&lt;"&amp;G457)</f>
        <v>444</v>
      </c>
      <c r="R457" s="8">
        <f>COUNTIFS(H$8:H456,"&gt;"&amp;G457,F$8:F456,"&lt;&gt;1")</f>
        <v>3</v>
      </c>
      <c r="S457">
        <v>450</v>
      </c>
    </row>
    <row r="458" spans="1:19" x14ac:dyDescent="0.3">
      <c r="A458">
        <v>147</v>
      </c>
      <c r="B458">
        <v>9.1067232276375629E-2</v>
      </c>
      <c r="C458">
        <v>0.56895657216101569</v>
      </c>
      <c r="D458" s="4">
        <f>-LN(B458)/D$3</f>
        <v>3.3279961514329619</v>
      </c>
      <c r="E458" s="4">
        <f>1/F$4</f>
        <v>0.20833333333333334</v>
      </c>
      <c r="F458" s="8">
        <v>2</v>
      </c>
      <c r="G458" s="4">
        <v>137.65398240490688</v>
      </c>
      <c r="H458" s="4">
        <f>IF(G458&gt;MAX(I$8:I457),G458,MAX(I$8:I457))</f>
        <v>137.65457468107621</v>
      </c>
      <c r="I458" s="4">
        <f>+H458+E458</f>
        <v>137.86290801440956</v>
      </c>
      <c r="J458" s="4">
        <f>(H458-G458)*O458</f>
        <v>5.9227616932844285E-4</v>
      </c>
      <c r="K458" s="4">
        <f>(I458-H458)*O458</f>
        <v>0.20833333333334281</v>
      </c>
      <c r="L458">
        <f>_xlfn.RANK.EQ(I458,I$8:I$507,1)</f>
        <v>451</v>
      </c>
      <c r="M458">
        <f>IF(L458=A458,0,1)</f>
        <v>1</v>
      </c>
      <c r="N458">
        <f>IF(G458&lt;B$2,1,0)</f>
        <v>1</v>
      </c>
      <c r="O458">
        <f>IF(I458&lt;B$2,1,0)</f>
        <v>1</v>
      </c>
      <c r="P458">
        <v>453</v>
      </c>
      <c r="Q458" s="8">
        <f>COUNTIF(I$8:I457,"&lt;"&amp;G458)</f>
        <v>449</v>
      </c>
      <c r="R458" s="8">
        <f>COUNTIFS(H$8:H457,"&gt;"&amp;G458,F$8:F457,"&lt;&gt;1")</f>
        <v>0</v>
      </c>
      <c r="S458">
        <v>451</v>
      </c>
    </row>
    <row r="459" spans="1:19" x14ac:dyDescent="0.3">
      <c r="A459">
        <v>579</v>
      </c>
      <c r="B459">
        <v>0.90340891750846886</v>
      </c>
      <c r="C459">
        <v>0.60621967223120821</v>
      </c>
      <c r="D459" s="4">
        <f>-LN(B459)/F$3</f>
        <v>4.2324993649270781E-2</v>
      </c>
      <c r="E459" s="4">
        <f>1/F$4</f>
        <v>0.20833333333333334</v>
      </c>
      <c r="F459" s="8">
        <v>3</v>
      </c>
      <c r="G459" s="4">
        <v>136.52535959422826</v>
      </c>
      <c r="H459" s="4">
        <f>IF(G459&gt;MAX(I$8:I458),G459,MAX(I$8:I458))</f>
        <v>137.86290801440956</v>
      </c>
      <c r="I459" s="4">
        <f>+H459+E459</f>
        <v>138.0712413477429</v>
      </c>
      <c r="J459" s="4">
        <f>(H459-G459)*O459</f>
        <v>1.3375484201812924</v>
      </c>
      <c r="K459" s="4">
        <f>(I459-H459)*O459</f>
        <v>0.20833333333334281</v>
      </c>
      <c r="L459">
        <f>_xlfn.RANK.EQ(I459,I$8:I$507,1)</f>
        <v>452</v>
      </c>
      <c r="M459">
        <f>IF(L459=A459,0,1)</f>
        <v>1</v>
      </c>
      <c r="N459">
        <f>IF(G459&lt;B$2,1,0)</f>
        <v>1</v>
      </c>
      <c r="O459">
        <f>IF(I459&lt;B$2,1,0)</f>
        <v>1</v>
      </c>
      <c r="P459">
        <v>451</v>
      </c>
      <c r="Q459" s="8">
        <f>COUNTIF(I$8:I458,"&lt;"&amp;G459)</f>
        <v>444</v>
      </c>
      <c r="R459" s="8">
        <f>COUNTIFS(H$8:H458,"&gt;"&amp;G459,F$8:F458,"&lt;&gt;1")</f>
        <v>5</v>
      </c>
      <c r="S459">
        <v>451</v>
      </c>
    </row>
    <row r="460" spans="1:19" x14ac:dyDescent="0.3">
      <c r="A460">
        <v>148</v>
      </c>
      <c r="B460">
        <v>0.94308297982726519</v>
      </c>
      <c r="C460">
        <v>2.740562150944548E-2</v>
      </c>
      <c r="D460" s="4">
        <f>-LN(B460)/D$3</f>
        <v>8.1390284229195059E-2</v>
      </c>
      <c r="E460" s="4">
        <f>1/F$4</f>
        <v>0.20833333333333334</v>
      </c>
      <c r="F460" s="8">
        <v>2</v>
      </c>
      <c r="G460" s="4">
        <v>137.73537268913609</v>
      </c>
      <c r="H460" s="4">
        <f>IF(G460&gt;MAX(I$8:I459),G460,MAX(I$8:I459))</f>
        <v>138.0712413477429</v>
      </c>
      <c r="I460" s="4">
        <f>+H460+E460</f>
        <v>138.27957468107624</v>
      </c>
      <c r="J460" s="4">
        <f>(H460-G460)*O460</f>
        <v>0.33586865860681314</v>
      </c>
      <c r="K460" s="4">
        <f>(I460-H460)*O460</f>
        <v>0.20833333333334281</v>
      </c>
      <c r="L460">
        <f>_xlfn.RANK.EQ(I460,I$8:I$507,1)</f>
        <v>453</v>
      </c>
      <c r="M460">
        <f>IF(L460=A460,0,1)</f>
        <v>1</v>
      </c>
      <c r="N460">
        <f>IF(G460&lt;B$2,1,0)</f>
        <v>1</v>
      </c>
      <c r="O460">
        <f>IF(I460&lt;B$2,1,0)</f>
        <v>1</v>
      </c>
      <c r="P460">
        <v>454</v>
      </c>
      <c r="Q460" s="8">
        <f>COUNTIF(I$8:I459,"&lt;"&amp;G460)</f>
        <v>450</v>
      </c>
      <c r="R460" s="8">
        <f>COUNTIFS(H$8:H459,"&gt;"&amp;G460,F$8:F459,"&lt;&gt;1")</f>
        <v>1</v>
      </c>
      <c r="S460">
        <v>452</v>
      </c>
    </row>
    <row r="461" spans="1:19" x14ac:dyDescent="0.3">
      <c r="A461">
        <v>580</v>
      </c>
      <c r="B461">
        <v>0.26233710745567185</v>
      </c>
      <c r="C461">
        <v>0.16440321054719687</v>
      </c>
      <c r="D461" s="4">
        <f>-LN(B461)/F$3</f>
        <v>0.55755205524707629</v>
      </c>
      <c r="E461" s="4">
        <f>1/F$4</f>
        <v>0.20833333333333334</v>
      </c>
      <c r="F461" s="8">
        <v>3</v>
      </c>
      <c r="G461" s="4">
        <v>137.08291164947534</v>
      </c>
      <c r="H461" s="4">
        <f>IF(G461&gt;MAX(I$8:I460),G461,MAX(I$8:I460))</f>
        <v>138.27957468107624</v>
      </c>
      <c r="I461" s="4">
        <f>+H461+E461</f>
        <v>138.48790801440958</v>
      </c>
      <c r="J461" s="4">
        <f>(H461-G461)*O461</f>
        <v>1.1966630316009059</v>
      </c>
      <c r="K461" s="4">
        <f>(I461-H461)*O461</f>
        <v>0.20833333333334281</v>
      </c>
      <c r="L461">
        <f>_xlfn.RANK.EQ(I461,I$8:I$507,1)</f>
        <v>454</v>
      </c>
      <c r="M461">
        <f>IF(L461=A461,0,1)</f>
        <v>1</v>
      </c>
      <c r="N461">
        <f>IF(G461&lt;B$2,1,0)</f>
        <v>1</v>
      </c>
      <c r="O461">
        <f>IF(I461&lt;B$2,1,0)</f>
        <v>1</v>
      </c>
      <c r="P461">
        <v>452</v>
      </c>
      <c r="Q461" s="8">
        <f>COUNTIF(I$8:I460,"&lt;"&amp;G461)</f>
        <v>447</v>
      </c>
      <c r="R461" s="8">
        <f>COUNTIFS(H$8:H460,"&gt;"&amp;G461,F$8:F460,"&lt;&gt;1")</f>
        <v>4</v>
      </c>
      <c r="S461">
        <v>452</v>
      </c>
    </row>
    <row r="462" spans="1:19" x14ac:dyDescent="0.3">
      <c r="A462">
        <v>581</v>
      </c>
      <c r="B462">
        <v>0.10251167332987457</v>
      </c>
      <c r="C462">
        <v>9.4729453413495285E-2</v>
      </c>
      <c r="D462" s="4">
        <f>-LN(B462)/F$3</f>
        <v>0.94907441697628792</v>
      </c>
      <c r="E462" s="4">
        <f>1/F$4</f>
        <v>0.20833333333333334</v>
      </c>
      <c r="F462" s="8">
        <v>3</v>
      </c>
      <c r="G462" s="4">
        <v>138.03198606645162</v>
      </c>
      <c r="H462" s="4">
        <f>IF(G462&gt;MAX(I$8:I461),G462,MAX(I$8:I461))</f>
        <v>138.48790801440958</v>
      </c>
      <c r="I462" s="4">
        <f>+H462+E462</f>
        <v>138.69624134774293</v>
      </c>
      <c r="J462" s="4">
        <f>(H462-G462)*O462</f>
        <v>0.45592194795796104</v>
      </c>
      <c r="K462" s="4">
        <f>(I462-H462)*O462</f>
        <v>0.20833333333334281</v>
      </c>
      <c r="L462">
        <f>_xlfn.RANK.EQ(I462,I$8:I$507,1)</f>
        <v>455</v>
      </c>
      <c r="M462">
        <f>IF(L462=A462,0,1)</f>
        <v>1</v>
      </c>
      <c r="N462">
        <f>IF(G462&lt;B$2,1,0)</f>
        <v>1</v>
      </c>
      <c r="O462">
        <f>IF(I462&lt;B$2,1,0)</f>
        <v>1</v>
      </c>
      <c r="P462">
        <v>455</v>
      </c>
      <c r="Q462" s="8">
        <f>COUNTIF(I$8:I461,"&lt;"&amp;G462)</f>
        <v>451</v>
      </c>
      <c r="R462" s="8">
        <f>COUNTIFS(H$8:H461,"&gt;"&amp;G462,F$8:F461,"&lt;&gt;1")</f>
        <v>2</v>
      </c>
      <c r="S462">
        <v>455</v>
      </c>
    </row>
    <row r="463" spans="1:19" x14ac:dyDescent="0.3">
      <c r="A463">
        <v>582</v>
      </c>
      <c r="B463">
        <v>0.40275276955473494</v>
      </c>
      <c r="C463">
        <v>0.64082766197698904</v>
      </c>
      <c r="D463" s="4">
        <f>-LN(B463)/F$3</f>
        <v>0.3789301584743977</v>
      </c>
      <c r="E463" s="4">
        <f>1/F$4</f>
        <v>0.20833333333333334</v>
      </c>
      <c r="F463" s="8">
        <v>3</v>
      </c>
      <c r="G463" s="4">
        <v>138.41091622492601</v>
      </c>
      <c r="H463" s="4">
        <f>IF(G463&gt;MAX(I$8:I462),G463,MAX(I$8:I462))</f>
        <v>138.69624134774293</v>
      </c>
      <c r="I463" s="4">
        <f>+H463+E463</f>
        <v>138.90457468107627</v>
      </c>
      <c r="J463" s="4">
        <f>(H463-G463)*O463</f>
        <v>0.28532512281691425</v>
      </c>
      <c r="K463" s="4">
        <f>(I463-H463)*O463</f>
        <v>0.20833333333334281</v>
      </c>
      <c r="L463">
        <f>_xlfn.RANK.EQ(I463,I$8:I$507,1)</f>
        <v>456</v>
      </c>
      <c r="M463">
        <f>IF(L463=A463,0,1)</f>
        <v>1</v>
      </c>
      <c r="N463">
        <f>IF(G463&lt;B$2,1,0)</f>
        <v>1</v>
      </c>
      <c r="O463">
        <f>IF(I463&lt;B$2,1,0)</f>
        <v>1</v>
      </c>
      <c r="P463">
        <v>456</v>
      </c>
      <c r="Q463" s="8">
        <f>COUNTIF(I$8:I462,"&lt;"&amp;G463)</f>
        <v>453</v>
      </c>
      <c r="R463" s="8">
        <f>COUNTIFS(H$8:H462,"&gt;"&amp;G463,F$8:F462,"&lt;&gt;1")</f>
        <v>1</v>
      </c>
      <c r="S463">
        <v>456</v>
      </c>
    </row>
    <row r="464" spans="1:19" x14ac:dyDescent="0.3">
      <c r="A464">
        <v>583</v>
      </c>
      <c r="B464">
        <v>0.82448805200354014</v>
      </c>
      <c r="C464">
        <v>3.5767693105868713E-2</v>
      </c>
      <c r="D464" s="4">
        <f>-LN(B464)/F$3</f>
        <v>8.0413595120825118E-2</v>
      </c>
      <c r="E464" s="4">
        <f>1/F$4</f>
        <v>0.20833333333333334</v>
      </c>
      <c r="F464" s="8">
        <v>3</v>
      </c>
      <c r="G464" s="4">
        <v>138.49132982004684</v>
      </c>
      <c r="H464" s="4">
        <f>IF(G464&gt;MAX(I$8:I463),G464,MAX(I$8:I463))</f>
        <v>138.90457468107627</v>
      </c>
      <c r="I464" s="4">
        <f>+H464+E464</f>
        <v>139.11290801440961</v>
      </c>
      <c r="J464" s="4">
        <f>(H464-G464)*O464</f>
        <v>0.41324486102942615</v>
      </c>
      <c r="K464" s="4">
        <f>(I464-H464)*O464</f>
        <v>0.20833333333334281</v>
      </c>
      <c r="L464">
        <f>_xlfn.RANK.EQ(I464,I$8:I$507,1)</f>
        <v>457</v>
      </c>
      <c r="M464">
        <f>IF(L464=A464,0,1)</f>
        <v>1</v>
      </c>
      <c r="N464">
        <f>IF(G464&lt;B$2,1,0)</f>
        <v>1</v>
      </c>
      <c r="O464">
        <f>IF(I464&lt;B$2,1,0)</f>
        <v>1</v>
      </c>
      <c r="P464">
        <v>457</v>
      </c>
      <c r="Q464" s="8">
        <f>COUNTIF(I$8:I463,"&lt;"&amp;G464)</f>
        <v>454</v>
      </c>
      <c r="R464" s="8">
        <f>COUNTIFS(H$8:H463,"&gt;"&amp;G464,F$8:F463,"&lt;&gt;1")</f>
        <v>1</v>
      </c>
      <c r="S464">
        <v>457</v>
      </c>
    </row>
    <row r="465" spans="1:19" x14ac:dyDescent="0.3">
      <c r="A465">
        <v>584</v>
      </c>
      <c r="B465">
        <v>0.73802911465804011</v>
      </c>
      <c r="C465">
        <v>0.11807611316263314</v>
      </c>
      <c r="D465" s="4">
        <f>-LN(B465)/F$3</f>
        <v>0.12657166850153054</v>
      </c>
      <c r="E465" s="4">
        <f>1/F$4</f>
        <v>0.20833333333333334</v>
      </c>
      <c r="F465" s="8">
        <v>3</v>
      </c>
      <c r="G465" s="4">
        <v>138.61790148854837</v>
      </c>
      <c r="H465" s="4">
        <f>IF(G465&gt;MAX(I$8:I464),G465,MAX(I$8:I464))</f>
        <v>139.11290801440961</v>
      </c>
      <c r="I465" s="4">
        <f>+H465+E465</f>
        <v>139.32124134774295</v>
      </c>
      <c r="J465" s="4">
        <f>(H465-G465)*O465</f>
        <v>0.49500652586124261</v>
      </c>
      <c r="K465" s="4">
        <f>(I465-H465)*O465</f>
        <v>0.20833333333334281</v>
      </c>
      <c r="L465">
        <f>_xlfn.RANK.EQ(I465,I$8:I$507,1)</f>
        <v>458</v>
      </c>
      <c r="M465">
        <f>IF(L465=A465,0,1)</f>
        <v>1</v>
      </c>
      <c r="N465">
        <f>IF(G465&lt;B$2,1,0)</f>
        <v>1</v>
      </c>
      <c r="O465">
        <f>IF(I465&lt;B$2,1,0)</f>
        <v>1</v>
      </c>
      <c r="P465">
        <v>458</v>
      </c>
      <c r="Q465" s="8">
        <f>COUNTIF(I$8:I464,"&lt;"&amp;G465)</f>
        <v>454</v>
      </c>
      <c r="R465" s="8">
        <f>COUNTIFS(H$8:H464,"&gt;"&amp;G465,F$8:F464,"&lt;&gt;1")</f>
        <v>2</v>
      </c>
      <c r="S465">
        <v>458</v>
      </c>
    </row>
    <row r="466" spans="1:19" x14ac:dyDescent="0.3">
      <c r="A466">
        <v>585</v>
      </c>
      <c r="B466">
        <v>0.52314828943754388</v>
      </c>
      <c r="C466">
        <v>0.46949674977874079</v>
      </c>
      <c r="D466" s="4">
        <f>-LN(B466)/F$3</f>
        <v>0.26995429954023159</v>
      </c>
      <c r="E466" s="4">
        <f>1/F$4</f>
        <v>0.20833333333333334</v>
      </c>
      <c r="F466" s="8">
        <v>3</v>
      </c>
      <c r="G466" s="4">
        <v>138.88785578808861</v>
      </c>
      <c r="H466" s="4">
        <f>IF(G466&gt;MAX(I$8:I465),G466,MAX(I$8:I465))</f>
        <v>139.32124134774295</v>
      </c>
      <c r="I466" s="4">
        <f>+H466+E466</f>
        <v>139.5295746810763</v>
      </c>
      <c r="J466" s="4">
        <f>(H466-G466)*O466</f>
        <v>0.43338555965434011</v>
      </c>
      <c r="K466" s="4">
        <f>(I466-H466)*O466</f>
        <v>0.20833333333334281</v>
      </c>
      <c r="L466">
        <f>_xlfn.RANK.EQ(I466,I$8:I$507,1)</f>
        <v>459</v>
      </c>
      <c r="M466">
        <f>IF(L466=A466,0,1)</f>
        <v>1</v>
      </c>
      <c r="N466">
        <f>IF(G466&lt;B$2,1,0)</f>
        <v>1</v>
      </c>
      <c r="O466">
        <f>IF(I466&lt;B$2,1,0)</f>
        <v>1</v>
      </c>
      <c r="P466">
        <v>459</v>
      </c>
      <c r="Q466" s="8">
        <f>COUNTIF(I$8:I465,"&lt;"&amp;G466)</f>
        <v>455</v>
      </c>
      <c r="R466" s="8">
        <f>COUNTIFS(H$8:H465,"&gt;"&amp;G466,F$8:F465,"&lt;&gt;1")</f>
        <v>2</v>
      </c>
      <c r="S466">
        <v>459</v>
      </c>
    </row>
    <row r="467" spans="1:19" x14ac:dyDescent="0.3">
      <c r="A467">
        <v>586</v>
      </c>
      <c r="B467">
        <v>0.90441602832117685</v>
      </c>
      <c r="C467">
        <v>0.92046876430555136</v>
      </c>
      <c r="D467" s="4">
        <f>-LN(B467)/F$3</f>
        <v>4.1860756722268869E-2</v>
      </c>
      <c r="E467" s="4">
        <f>1/F$4</f>
        <v>0.20833333333333334</v>
      </c>
      <c r="F467" s="8">
        <v>3</v>
      </c>
      <c r="G467" s="4">
        <v>138.92971654481087</v>
      </c>
      <c r="H467" s="4">
        <f>IF(G467&gt;MAX(I$8:I466),G467,MAX(I$8:I466))</f>
        <v>139.5295746810763</v>
      </c>
      <c r="I467" s="4">
        <f>+H467+E467</f>
        <v>139.73790801440964</v>
      </c>
      <c r="J467" s="4">
        <f>(H467-G467)*O467</f>
        <v>0.59985813626542495</v>
      </c>
      <c r="K467" s="4">
        <f>(I467-H467)*O467</f>
        <v>0.20833333333334281</v>
      </c>
      <c r="L467">
        <f>_xlfn.RANK.EQ(I467,I$8:I$507,1)</f>
        <v>460</v>
      </c>
      <c r="M467">
        <f>IF(L467=A467,0,1)</f>
        <v>1</v>
      </c>
      <c r="N467">
        <f>IF(G467&lt;B$2,1,0)</f>
        <v>1</v>
      </c>
      <c r="O467">
        <f>IF(I467&lt;B$2,1,0)</f>
        <v>1</v>
      </c>
      <c r="P467">
        <v>460</v>
      </c>
      <c r="Q467" s="8">
        <f>COUNTIF(I$8:I466,"&lt;"&amp;G467)</f>
        <v>456</v>
      </c>
      <c r="R467" s="8">
        <f>COUNTIFS(H$8:H466,"&gt;"&amp;G467,F$8:F466,"&lt;&gt;1")</f>
        <v>2</v>
      </c>
      <c r="S467">
        <v>460</v>
      </c>
    </row>
    <row r="468" spans="1:19" x14ac:dyDescent="0.3">
      <c r="A468">
        <v>587</v>
      </c>
      <c r="B468">
        <v>0.108767967772454</v>
      </c>
      <c r="C468">
        <v>0.65102084414197214</v>
      </c>
      <c r="D468" s="4">
        <f>-LN(B468)/F$3</f>
        <v>0.92439100073528502</v>
      </c>
      <c r="E468" s="4">
        <f>1/F$4</f>
        <v>0.20833333333333334</v>
      </c>
      <c r="F468" s="8">
        <v>3</v>
      </c>
      <c r="G468" s="4">
        <v>139.85410754554616</v>
      </c>
      <c r="H468" s="4">
        <f>IF(G468&gt;MAX(I$8:I467),G468,MAX(I$8:I467))</f>
        <v>139.85410754554616</v>
      </c>
      <c r="I468" s="4">
        <f>+H468+E468</f>
        <v>140.0624408788795</v>
      </c>
      <c r="J468" s="4">
        <f>(H468-G468)*O468</f>
        <v>0</v>
      </c>
      <c r="K468" s="4">
        <f>(I468-H468)*O468</f>
        <v>0.20833333333334281</v>
      </c>
      <c r="L468">
        <f>_xlfn.RANK.EQ(I468,I$8:I$507,1)</f>
        <v>461</v>
      </c>
      <c r="M468">
        <f>IF(L468=A468,0,1)</f>
        <v>1</v>
      </c>
      <c r="N468">
        <f>IF(G468&lt;B$2,1,0)</f>
        <v>1</v>
      </c>
      <c r="O468">
        <f>IF(I468&lt;B$2,1,0)</f>
        <v>1</v>
      </c>
      <c r="P468">
        <v>461</v>
      </c>
      <c r="Q468" s="8">
        <f>COUNTIF(I$8:I467,"&lt;"&amp;G468)</f>
        <v>460</v>
      </c>
      <c r="R468" s="8">
        <f>COUNTIFS(H$8:H467,"&gt;"&amp;G468,F$8:F467,"&lt;&gt;1")</f>
        <v>0</v>
      </c>
      <c r="S468">
        <v>461</v>
      </c>
    </row>
    <row r="469" spans="1:19" x14ac:dyDescent="0.3">
      <c r="A469">
        <v>588</v>
      </c>
      <c r="B469">
        <v>0.27701651051362652</v>
      </c>
      <c r="C469">
        <v>0.91170995208594008</v>
      </c>
      <c r="D469" s="4">
        <f>-LN(B469)/F$3</f>
        <v>0.53486590409531531</v>
      </c>
      <c r="E469" s="4">
        <f>1/F$4</f>
        <v>0.20833333333333334</v>
      </c>
      <c r="F469" s="8">
        <v>3</v>
      </c>
      <c r="G469" s="4">
        <v>140.38897344964147</v>
      </c>
      <c r="H469" s="4">
        <f>IF(G469&gt;MAX(I$8:I468),G469,MAX(I$8:I468))</f>
        <v>140.38897344964147</v>
      </c>
      <c r="I469" s="4">
        <f>+H469+E469</f>
        <v>140.59730678297481</v>
      </c>
      <c r="J469" s="4">
        <f>(H469-G469)*O469</f>
        <v>0</v>
      </c>
      <c r="K469" s="4">
        <f>(I469-H469)*O469</f>
        <v>0.20833333333334281</v>
      </c>
      <c r="L469">
        <f>_xlfn.RANK.EQ(I469,I$8:I$507,1)</f>
        <v>462</v>
      </c>
      <c r="M469">
        <f>IF(L469=A469,0,1)</f>
        <v>1</v>
      </c>
      <c r="N469">
        <f>IF(G469&lt;B$2,1,0)</f>
        <v>1</v>
      </c>
      <c r="O469">
        <f>IF(I469&lt;B$2,1,0)</f>
        <v>1</v>
      </c>
      <c r="P469">
        <v>462</v>
      </c>
      <c r="Q469" s="8">
        <f>COUNTIF(I$8:I468,"&lt;"&amp;G469)</f>
        <v>461</v>
      </c>
      <c r="R469" s="8">
        <f>COUNTIFS(H$8:H468,"&gt;"&amp;G469,F$8:F468,"&lt;&gt;1")</f>
        <v>0</v>
      </c>
      <c r="S469">
        <v>462</v>
      </c>
    </row>
    <row r="470" spans="1:19" x14ac:dyDescent="0.3">
      <c r="A470">
        <v>589</v>
      </c>
      <c r="B470">
        <v>0.4510940885647145</v>
      </c>
      <c r="C470">
        <v>0.16464735862300486</v>
      </c>
      <c r="D470" s="4">
        <f>-LN(B470)/F$3</f>
        <v>0.33169972464304631</v>
      </c>
      <c r="E470" s="4">
        <f>1/F$4</f>
        <v>0.20833333333333334</v>
      </c>
      <c r="F470" s="8">
        <v>3</v>
      </c>
      <c r="G470" s="4">
        <v>140.72067317428451</v>
      </c>
      <c r="H470" s="4">
        <f>IF(G470&gt;MAX(I$8:I469),G470,MAX(I$8:I469))</f>
        <v>140.72067317428451</v>
      </c>
      <c r="I470" s="4">
        <f>+H470+E470</f>
        <v>140.92900650761786</v>
      </c>
      <c r="J470" s="4">
        <f>(H470-G470)*O470</f>
        <v>0</v>
      </c>
      <c r="K470" s="4">
        <f>(I470-H470)*O470</f>
        <v>0.20833333333334281</v>
      </c>
      <c r="L470">
        <f>_xlfn.RANK.EQ(I470,I$8:I$507,1)</f>
        <v>463</v>
      </c>
      <c r="M470">
        <f>IF(L470=A470,0,1)</f>
        <v>1</v>
      </c>
      <c r="N470">
        <f>IF(G470&lt;B$2,1,0)</f>
        <v>1</v>
      </c>
      <c r="O470">
        <f>IF(I470&lt;B$2,1,0)</f>
        <v>1</v>
      </c>
      <c r="P470">
        <v>463</v>
      </c>
      <c r="Q470" s="8">
        <f>COUNTIF(I$8:I469,"&lt;"&amp;G470)</f>
        <v>462</v>
      </c>
      <c r="R470" s="8">
        <f>COUNTIFS(H$8:H469,"&gt;"&amp;G470,F$8:F469,"&lt;&gt;1")</f>
        <v>0</v>
      </c>
      <c r="S470">
        <v>463</v>
      </c>
    </row>
    <row r="471" spans="1:19" x14ac:dyDescent="0.3">
      <c r="A471">
        <v>590</v>
      </c>
      <c r="B471">
        <v>0.32355723746452225</v>
      </c>
      <c r="C471">
        <v>0.62446974089785456</v>
      </c>
      <c r="D471" s="4">
        <f>-LN(B471)/F$3</f>
        <v>0.47015802033651355</v>
      </c>
      <c r="E471" s="4">
        <f>1/F$4</f>
        <v>0.20833333333333334</v>
      </c>
      <c r="F471" s="8">
        <v>3</v>
      </c>
      <c r="G471" s="4">
        <v>141.19083119462104</v>
      </c>
      <c r="H471" s="4">
        <f>IF(G471&gt;MAX(I$8:I470),G471,MAX(I$8:I470))</f>
        <v>141.19083119462104</v>
      </c>
      <c r="I471" s="4">
        <f>+H471+E471</f>
        <v>141.39916452795438</v>
      </c>
      <c r="J471" s="4">
        <f>(H471-G471)*O471</f>
        <v>0</v>
      </c>
      <c r="K471" s="4">
        <f>(I471-H471)*O471</f>
        <v>0.20833333333334281</v>
      </c>
      <c r="L471">
        <f>_xlfn.RANK.EQ(I471,I$8:I$507,1)</f>
        <v>464</v>
      </c>
      <c r="M471">
        <f>IF(L471=A471,0,1)</f>
        <v>1</v>
      </c>
      <c r="N471">
        <f>IF(G471&lt;B$2,1,0)</f>
        <v>1</v>
      </c>
      <c r="O471">
        <f>IF(I471&lt;B$2,1,0)</f>
        <v>1</v>
      </c>
      <c r="P471">
        <v>464</v>
      </c>
      <c r="Q471" s="8">
        <f>COUNTIF(I$8:I470,"&lt;"&amp;G471)</f>
        <v>463</v>
      </c>
      <c r="R471" s="8">
        <f>COUNTIFS(H$8:H470,"&gt;"&amp;G471,F$8:F470,"&lt;&gt;1")</f>
        <v>0</v>
      </c>
      <c r="S471">
        <v>464</v>
      </c>
    </row>
    <row r="472" spans="1:19" x14ac:dyDescent="0.3">
      <c r="A472">
        <v>591</v>
      </c>
      <c r="B472">
        <v>0.728782006286813</v>
      </c>
      <c r="C472">
        <v>0.11783196508682516</v>
      </c>
      <c r="D472" s="4">
        <f>-LN(B472)/F$3</f>
        <v>0.13182525952035226</v>
      </c>
      <c r="E472" s="4">
        <f>1/F$4</f>
        <v>0.20833333333333334</v>
      </c>
      <c r="F472" s="8">
        <v>3</v>
      </c>
      <c r="G472" s="4">
        <v>141.32265645414139</v>
      </c>
      <c r="H472" s="4">
        <f>IF(G472&gt;MAX(I$8:I471),G472,MAX(I$8:I471))</f>
        <v>141.39916452795438</v>
      </c>
      <c r="I472" s="4">
        <f>+H472+E472</f>
        <v>141.60749786128773</v>
      </c>
      <c r="J472" s="4">
        <f>(H472-G472)*O472</f>
        <v>7.6508073812988187E-2</v>
      </c>
      <c r="K472" s="4">
        <f>(I472-H472)*O472</f>
        <v>0.20833333333334281</v>
      </c>
      <c r="L472">
        <f>_xlfn.RANK.EQ(I472,I$8:I$507,1)</f>
        <v>465</v>
      </c>
      <c r="M472">
        <f>IF(L472=A472,0,1)</f>
        <v>1</v>
      </c>
      <c r="N472">
        <f>IF(G472&lt;B$2,1,0)</f>
        <v>1</v>
      </c>
      <c r="O472">
        <f>IF(I472&lt;B$2,1,0)</f>
        <v>1</v>
      </c>
      <c r="P472">
        <v>465</v>
      </c>
      <c r="Q472" s="8">
        <f>COUNTIF(I$8:I471,"&lt;"&amp;G472)</f>
        <v>463</v>
      </c>
      <c r="R472" s="8">
        <f>COUNTIFS(H$8:H471,"&gt;"&amp;G472,F$8:F471,"&lt;&gt;1")</f>
        <v>0</v>
      </c>
      <c r="S472">
        <v>465</v>
      </c>
    </row>
    <row r="473" spans="1:19" x14ac:dyDescent="0.3">
      <c r="A473">
        <v>33</v>
      </c>
      <c r="B473">
        <v>0.33951841792046877</v>
      </c>
      <c r="C473">
        <v>0.93032624286629839</v>
      </c>
      <c r="D473" s="4">
        <f>-LN(B473)/B$3</f>
        <v>4.500946180503929</v>
      </c>
      <c r="E473" s="4">
        <f>1/F$4</f>
        <v>0.20833333333333334</v>
      </c>
      <c r="F473" s="8">
        <v>1</v>
      </c>
      <c r="G473" s="4">
        <v>141.62966723347591</v>
      </c>
      <c r="H473" s="4">
        <f>IF(G473&gt;MAX(I$8:I472),G473,MAX(I$8:I472))</f>
        <v>141.62966723347591</v>
      </c>
      <c r="I473" s="4">
        <f>+H473+E473</f>
        <v>141.83800056680926</v>
      </c>
      <c r="J473" s="4">
        <f>(H473-G473)*O473</f>
        <v>0</v>
      </c>
      <c r="K473" s="4">
        <f>(I473-H473)*O473</f>
        <v>0.20833333333334281</v>
      </c>
      <c r="L473">
        <f>_xlfn.RANK.EQ(I473,I$8:I$507,1)</f>
        <v>466</v>
      </c>
      <c r="M473">
        <f>IF(L473=A473,0,1)</f>
        <v>1</v>
      </c>
      <c r="N473">
        <f>IF(G473&lt;B$2,1,0)</f>
        <v>1</v>
      </c>
      <c r="O473">
        <f>IF(I473&lt;B$2,1,0)</f>
        <v>1</v>
      </c>
      <c r="P473">
        <v>466</v>
      </c>
      <c r="Q473" s="8">
        <f>COUNTIF(I$8:I472,"&lt;"&amp;G473)</f>
        <v>465</v>
      </c>
      <c r="R473" s="8">
        <f>COUNTIFS(H$8:H472,"&gt;"&amp;G473,F$8:F472,"&lt;&gt;1")</f>
        <v>0</v>
      </c>
      <c r="S473">
        <v>466</v>
      </c>
    </row>
    <row r="474" spans="1:19" x14ac:dyDescent="0.3">
      <c r="A474">
        <v>149</v>
      </c>
      <c r="B474">
        <v>5.5635242774742882E-2</v>
      </c>
      <c r="C474">
        <v>0.19708853419598987</v>
      </c>
      <c r="D474" s="4">
        <f>-LN(B474)/D$3</f>
        <v>4.0124144662176677</v>
      </c>
      <c r="E474" s="4">
        <f>1/F$4</f>
        <v>0.20833333333333334</v>
      </c>
      <c r="F474" s="8">
        <v>2</v>
      </c>
      <c r="G474" s="4">
        <v>141.74778715535376</v>
      </c>
      <c r="H474" s="4">
        <f>IF(G474&gt;MAX(I$8:I473),G474,MAX(I$8:I473))</f>
        <v>141.83800056680926</v>
      </c>
      <c r="I474" s="4">
        <f>+H474+E474</f>
        <v>142.0463339001426</v>
      </c>
      <c r="J474" s="4">
        <f>(H474-G474)*O474</f>
        <v>9.0213411455493997E-2</v>
      </c>
      <c r="K474" s="4">
        <f>(I474-H474)*O474</f>
        <v>0.20833333333334281</v>
      </c>
      <c r="L474">
        <f>_xlfn.RANK.EQ(I474,I$8:I$507,1)</f>
        <v>467</v>
      </c>
      <c r="M474">
        <f>IF(L474=A474,0,1)</f>
        <v>1</v>
      </c>
      <c r="N474">
        <f>IF(G474&lt;B$2,1,0)</f>
        <v>1</v>
      </c>
      <c r="O474">
        <f>IF(I474&lt;B$2,1,0)</f>
        <v>1</v>
      </c>
      <c r="P474">
        <v>467</v>
      </c>
      <c r="Q474" s="8">
        <f>COUNTIF(I$8:I473,"&lt;"&amp;G474)</f>
        <v>465</v>
      </c>
      <c r="R474" s="8">
        <f>COUNTIFS(H$8:H473,"&gt;"&amp;G474,F$8:F473,"&lt;&gt;1")</f>
        <v>0</v>
      </c>
      <c r="S474">
        <v>467</v>
      </c>
    </row>
    <row r="475" spans="1:19" x14ac:dyDescent="0.3">
      <c r="A475">
        <v>592</v>
      </c>
      <c r="B475">
        <v>0.32569353312784205</v>
      </c>
      <c r="C475">
        <v>0.9328592791528062</v>
      </c>
      <c r="D475" s="4">
        <f>-LN(B475)/F$3</f>
        <v>0.46741600924999122</v>
      </c>
      <c r="E475" s="4">
        <f>1/F$4</f>
        <v>0.20833333333333334</v>
      </c>
      <c r="F475" s="8">
        <v>3</v>
      </c>
      <c r="G475" s="4">
        <v>141.7900724633914</v>
      </c>
      <c r="H475" s="4">
        <f>IF(G475&gt;MAX(I$8:I474),G475,MAX(I$8:I474))</f>
        <v>142.0463339001426</v>
      </c>
      <c r="I475" s="4">
        <f>+H475+E475</f>
        <v>142.25466723347594</v>
      </c>
      <c r="J475" s="4">
        <f>(H475-G475)*O475</f>
        <v>0.25626143675120261</v>
      </c>
      <c r="K475" s="4">
        <f>(I475-H475)*O475</f>
        <v>0.20833333333334281</v>
      </c>
      <c r="L475">
        <f>_xlfn.RANK.EQ(I475,I$8:I$507,1)</f>
        <v>468</v>
      </c>
      <c r="M475">
        <f>IF(L475=A475,0,1)</f>
        <v>1</v>
      </c>
      <c r="N475">
        <f>IF(G475&lt;B$2,1,0)</f>
        <v>1</v>
      </c>
      <c r="O475">
        <f>IF(I475&lt;B$2,1,0)</f>
        <v>1</v>
      </c>
      <c r="P475">
        <v>468</v>
      </c>
      <c r="Q475" s="8">
        <f>COUNTIF(I$8:I474,"&lt;"&amp;G475)</f>
        <v>465</v>
      </c>
      <c r="R475" s="8">
        <f>COUNTIFS(H$8:H474,"&gt;"&amp;G475,F$8:F474,"&lt;&gt;1")</f>
        <v>1</v>
      </c>
      <c r="S475">
        <v>468</v>
      </c>
    </row>
    <row r="476" spans="1:19" x14ac:dyDescent="0.3">
      <c r="A476">
        <v>593</v>
      </c>
      <c r="B476">
        <v>0.95608386486404007</v>
      </c>
      <c r="C476">
        <v>0.36173589281899471</v>
      </c>
      <c r="D476" s="4">
        <f>-LN(B476)/F$3</f>
        <v>1.8712352093811221E-2</v>
      </c>
      <c r="E476" s="4">
        <f>1/F$4</f>
        <v>0.20833333333333334</v>
      </c>
      <c r="F476" s="8">
        <v>3</v>
      </c>
      <c r="G476" s="4">
        <v>141.80878481548521</v>
      </c>
      <c r="H476" s="4">
        <f>IF(G476&gt;MAX(I$8:I475),G476,MAX(I$8:I475))</f>
        <v>142.25466723347594</v>
      </c>
      <c r="I476" s="4">
        <f>+H476+E476</f>
        <v>142.46300056680928</v>
      </c>
      <c r="J476" s="4">
        <f>(H476-G476)*O476</f>
        <v>0.44588241799073103</v>
      </c>
      <c r="K476" s="4">
        <f>(I476-H476)*O476</f>
        <v>0.20833333333334281</v>
      </c>
      <c r="L476">
        <f>_xlfn.RANK.EQ(I476,I$8:I$507,1)</f>
        <v>469</v>
      </c>
      <c r="M476">
        <f>IF(L476=A476,0,1)</f>
        <v>1</v>
      </c>
      <c r="N476">
        <f>IF(G476&lt;B$2,1,0)</f>
        <v>1</v>
      </c>
      <c r="O476">
        <f>IF(I476&lt;B$2,1,0)</f>
        <v>1</v>
      </c>
      <c r="P476">
        <v>469</v>
      </c>
      <c r="Q476" s="8">
        <f>COUNTIF(I$8:I475,"&lt;"&amp;G476)</f>
        <v>465</v>
      </c>
      <c r="R476" s="8">
        <f>COUNTIFS(H$8:H475,"&gt;"&amp;G476,F$8:F475,"&lt;&gt;1")</f>
        <v>2</v>
      </c>
      <c r="S476">
        <v>469</v>
      </c>
    </row>
    <row r="477" spans="1:19" x14ac:dyDescent="0.3">
      <c r="A477">
        <v>594</v>
      </c>
      <c r="B477">
        <v>0.72487563707388536</v>
      </c>
      <c r="C477">
        <v>0.67552720725119786</v>
      </c>
      <c r="D477" s="4">
        <f>-LN(B477)/F$3</f>
        <v>0.13406465579657839</v>
      </c>
      <c r="E477" s="4">
        <f>1/F$4</f>
        <v>0.20833333333333334</v>
      </c>
      <c r="F477" s="8">
        <v>3</v>
      </c>
      <c r="G477" s="4">
        <v>141.94284947128179</v>
      </c>
      <c r="H477" s="4">
        <f>IF(G477&gt;MAX(I$8:I476),G477,MAX(I$8:I476))</f>
        <v>142.46300056680928</v>
      </c>
      <c r="I477" s="4">
        <f>+H477+E477</f>
        <v>142.67133390014263</v>
      </c>
      <c r="J477" s="4">
        <f>(H477-G477)*O477</f>
        <v>0.5201510955274955</v>
      </c>
      <c r="K477" s="4">
        <f>(I477-H477)*O477</f>
        <v>0.20833333333334281</v>
      </c>
      <c r="L477">
        <f>_xlfn.RANK.EQ(I477,I$8:I$507,1)</f>
        <v>470</v>
      </c>
      <c r="M477">
        <f>IF(L477=A477,0,1)</f>
        <v>1</v>
      </c>
      <c r="N477">
        <f>IF(G477&lt;B$2,1,0)</f>
        <v>1</v>
      </c>
      <c r="O477">
        <f>IF(I477&lt;B$2,1,0)</f>
        <v>1</v>
      </c>
      <c r="P477">
        <v>470</v>
      </c>
      <c r="Q477" s="8">
        <f>COUNTIF(I$8:I476,"&lt;"&amp;G477)</f>
        <v>466</v>
      </c>
      <c r="R477" s="8">
        <f>COUNTIFS(H$8:H476,"&gt;"&amp;G477,F$8:F476,"&lt;&gt;1")</f>
        <v>2</v>
      </c>
      <c r="S477">
        <v>470</v>
      </c>
    </row>
    <row r="478" spans="1:19" x14ac:dyDescent="0.3">
      <c r="A478">
        <v>595</v>
      </c>
      <c r="B478">
        <v>0.16864528336436049</v>
      </c>
      <c r="C478">
        <v>0.76641132847071747</v>
      </c>
      <c r="D478" s="4">
        <f>-LN(B478)/F$3</f>
        <v>0.74164903536334248</v>
      </c>
      <c r="E478" s="4">
        <f>1/F$4</f>
        <v>0.20833333333333334</v>
      </c>
      <c r="F478" s="8">
        <v>3</v>
      </c>
      <c r="G478" s="4">
        <v>142.68449850664513</v>
      </c>
      <c r="H478" s="4">
        <f>IF(G478&gt;MAX(I$8:I477),G478,MAX(I$8:I477))</f>
        <v>142.68449850664513</v>
      </c>
      <c r="I478" s="4">
        <f>+H478+E478</f>
        <v>142.89283183997847</v>
      </c>
      <c r="J478" s="4">
        <f>(H478-G478)*O478</f>
        <v>0</v>
      </c>
      <c r="K478" s="4">
        <f>(I478-H478)*O478</f>
        <v>0.20833333333334281</v>
      </c>
      <c r="L478">
        <f>_xlfn.RANK.EQ(I478,I$8:I$507,1)</f>
        <v>471</v>
      </c>
      <c r="M478">
        <f>IF(L478=A478,0,1)</f>
        <v>1</v>
      </c>
      <c r="N478">
        <f>IF(G478&lt;B$2,1,0)</f>
        <v>1</v>
      </c>
      <c r="O478">
        <f>IF(I478&lt;B$2,1,0)</f>
        <v>1</v>
      </c>
      <c r="P478">
        <v>471</v>
      </c>
      <c r="Q478" s="8">
        <f>COUNTIF(I$8:I477,"&lt;"&amp;G478)</f>
        <v>470</v>
      </c>
      <c r="R478" s="8">
        <f>COUNTIFS(H$8:H477,"&gt;"&amp;G478,F$8:F477,"&lt;&gt;1")</f>
        <v>0</v>
      </c>
      <c r="S478">
        <v>471</v>
      </c>
    </row>
    <row r="479" spans="1:19" x14ac:dyDescent="0.3">
      <c r="A479">
        <v>596</v>
      </c>
      <c r="B479">
        <v>0.89681691946165354</v>
      </c>
      <c r="C479">
        <v>0.39661854915005951</v>
      </c>
      <c r="D479" s="4">
        <f>-LN(B479)/F$3</f>
        <v>4.5376475383121763E-2</v>
      </c>
      <c r="E479" s="4">
        <f>1/F$4</f>
        <v>0.20833333333333334</v>
      </c>
      <c r="F479" s="8">
        <v>3</v>
      </c>
      <c r="G479" s="4">
        <v>142.72987498202824</v>
      </c>
      <c r="H479" s="4">
        <f>IF(G479&gt;MAX(I$8:I478),G479,MAX(I$8:I478))</f>
        <v>142.89283183997847</v>
      </c>
      <c r="I479" s="4">
        <f>+H479+E479</f>
        <v>143.10116517331181</v>
      </c>
      <c r="J479" s="4">
        <f>(H479-G479)*O479</f>
        <v>0.16295685795023473</v>
      </c>
      <c r="K479" s="4">
        <f>(I479-H479)*O479</f>
        <v>0.20833333333334281</v>
      </c>
      <c r="L479">
        <f>_xlfn.RANK.EQ(I479,I$8:I$507,1)</f>
        <v>472</v>
      </c>
      <c r="M479">
        <f>IF(L479=A479,0,1)</f>
        <v>1</v>
      </c>
      <c r="N479">
        <f>IF(G479&lt;B$2,1,0)</f>
        <v>1</v>
      </c>
      <c r="O479">
        <f>IF(I479&lt;B$2,1,0)</f>
        <v>1</v>
      </c>
      <c r="P479">
        <v>472</v>
      </c>
      <c r="Q479" s="8">
        <f>COUNTIF(I$8:I478,"&lt;"&amp;G479)</f>
        <v>470</v>
      </c>
      <c r="R479" s="8">
        <f>COUNTIFS(H$8:H478,"&gt;"&amp;G479,F$8:F478,"&lt;&gt;1")</f>
        <v>0</v>
      </c>
      <c r="S479">
        <v>472</v>
      </c>
    </row>
    <row r="480" spans="1:19" x14ac:dyDescent="0.3">
      <c r="A480">
        <v>150</v>
      </c>
      <c r="B480">
        <v>0.37775811029389322</v>
      </c>
      <c r="C480">
        <v>0.42344431897946105</v>
      </c>
      <c r="D480" s="4">
        <f>-LN(B480)/D$3</f>
        <v>1.3520850111889959</v>
      </c>
      <c r="E480" s="4">
        <f>1/F$4</f>
        <v>0.20833333333333334</v>
      </c>
      <c r="F480" s="8">
        <v>2</v>
      </c>
      <c r="G480" s="4">
        <v>143.09987216654275</v>
      </c>
      <c r="H480" s="4">
        <f>IF(G480&gt;MAX(I$8:I479),G480,MAX(I$8:I479))</f>
        <v>143.10116517331181</v>
      </c>
      <c r="I480" s="4">
        <f>+H480+E480</f>
        <v>143.30949850664516</v>
      </c>
      <c r="J480" s="4">
        <f>(H480-G480)*O480</f>
        <v>1.2930067690604119E-3</v>
      </c>
      <c r="K480" s="4">
        <f>(I480-H480)*O480</f>
        <v>0.20833333333334281</v>
      </c>
      <c r="L480">
        <f>_xlfn.RANK.EQ(I480,I$8:I$507,1)</f>
        <v>473</v>
      </c>
      <c r="M480">
        <f>IF(L480=A480,0,1)</f>
        <v>1</v>
      </c>
      <c r="N480">
        <f>IF(G480&lt;B$2,1,0)</f>
        <v>1</v>
      </c>
      <c r="O480">
        <f>IF(I480&lt;B$2,1,0)</f>
        <v>1</v>
      </c>
      <c r="P480">
        <v>473</v>
      </c>
      <c r="Q480" s="8">
        <f>COUNTIF(I$8:I479,"&lt;"&amp;G480)</f>
        <v>471</v>
      </c>
      <c r="R480" s="8">
        <f>COUNTIFS(H$8:H479,"&gt;"&amp;G480,F$8:F479,"&lt;&gt;1")</f>
        <v>0</v>
      </c>
      <c r="S480">
        <v>473</v>
      </c>
    </row>
    <row r="481" spans="1:19" x14ac:dyDescent="0.3">
      <c r="A481">
        <v>151</v>
      </c>
      <c r="B481">
        <v>0.9353007599108859</v>
      </c>
      <c r="C481">
        <v>0.92648091067232274</v>
      </c>
      <c r="D481" s="4">
        <f>-LN(B481)/D$3</f>
        <v>9.2898795921853641E-2</v>
      </c>
      <c r="E481" s="4">
        <f>1/F$4</f>
        <v>0.20833333333333334</v>
      </c>
      <c r="F481" s="8">
        <v>2</v>
      </c>
      <c r="G481" s="4">
        <v>143.19277096246461</v>
      </c>
      <c r="H481" s="4">
        <f>IF(G481&gt;MAX(I$8:I480),G481,MAX(I$8:I480))</f>
        <v>143.30949850664516</v>
      </c>
      <c r="I481" s="4">
        <f>+H481+E481</f>
        <v>143.5178318399785</v>
      </c>
      <c r="J481" s="4">
        <f>(H481-G481)*O481</f>
        <v>0.11672754418054865</v>
      </c>
      <c r="K481" s="4">
        <f>(I481-H481)*O481</f>
        <v>0.20833333333334281</v>
      </c>
      <c r="L481">
        <f>_xlfn.RANK.EQ(I481,I$8:I$507,1)</f>
        <v>474</v>
      </c>
      <c r="M481">
        <f>IF(L481=A481,0,1)</f>
        <v>1</v>
      </c>
      <c r="N481">
        <f>IF(G481&lt;B$2,1,0)</f>
        <v>1</v>
      </c>
      <c r="O481">
        <f>IF(I481&lt;B$2,1,0)</f>
        <v>1</v>
      </c>
      <c r="P481">
        <v>474</v>
      </c>
      <c r="Q481" s="8">
        <f>COUNTIF(I$8:I480,"&lt;"&amp;G481)</f>
        <v>472</v>
      </c>
      <c r="R481" s="8">
        <f>COUNTIFS(H$8:H480,"&gt;"&amp;G481,F$8:F480,"&lt;&gt;1")</f>
        <v>0</v>
      </c>
      <c r="S481">
        <v>474</v>
      </c>
    </row>
    <row r="482" spans="1:19" x14ac:dyDescent="0.3">
      <c r="A482">
        <v>597</v>
      </c>
      <c r="B482">
        <v>0.10370189519943845</v>
      </c>
      <c r="C482">
        <v>0.29868465224158453</v>
      </c>
      <c r="D482" s="4">
        <f>-LN(B482)/F$3</f>
        <v>0.94426453671812782</v>
      </c>
      <c r="E482" s="4">
        <f>1/F$4</f>
        <v>0.20833333333333334</v>
      </c>
      <c r="F482" s="8">
        <v>3</v>
      </c>
      <c r="G482" s="4">
        <v>143.67413951874636</v>
      </c>
      <c r="H482" s="4">
        <f>IF(G482&gt;MAX(I$8:I481),G482,MAX(I$8:I481))</f>
        <v>143.67413951874636</v>
      </c>
      <c r="I482" s="4">
        <f>+H482+E482</f>
        <v>143.8824728520797</v>
      </c>
      <c r="J482" s="4">
        <f>(H482-G482)*O482</f>
        <v>0</v>
      </c>
      <c r="K482" s="4">
        <f>(I482-H482)*O482</f>
        <v>0.20833333333334281</v>
      </c>
      <c r="L482">
        <f>_xlfn.RANK.EQ(I482,I$8:I$507,1)</f>
        <v>475</v>
      </c>
      <c r="M482">
        <f>IF(L482=A482,0,1)</f>
        <v>1</v>
      </c>
      <c r="N482">
        <f>IF(G482&lt;B$2,1,0)</f>
        <v>1</v>
      </c>
      <c r="O482">
        <f>IF(I482&lt;B$2,1,0)</f>
        <v>1</v>
      </c>
      <c r="P482">
        <v>475</v>
      </c>
      <c r="Q482" s="8">
        <f>COUNTIF(I$8:I481,"&lt;"&amp;G482)</f>
        <v>474</v>
      </c>
      <c r="R482" s="8">
        <f>COUNTIFS(H$8:H481,"&gt;"&amp;G482,F$8:F481,"&lt;&gt;1")</f>
        <v>0</v>
      </c>
      <c r="S482">
        <v>475</v>
      </c>
    </row>
    <row r="483" spans="1:19" x14ac:dyDescent="0.3">
      <c r="A483">
        <v>152</v>
      </c>
      <c r="B483">
        <v>0.68071535386211734</v>
      </c>
      <c r="C483">
        <v>0.206671346171453</v>
      </c>
      <c r="D483" s="4">
        <f>-LN(B483)/D$3</f>
        <v>0.53418200387919279</v>
      </c>
      <c r="E483" s="4">
        <f>1/F$4</f>
        <v>0.20833333333333334</v>
      </c>
      <c r="F483" s="8">
        <v>2</v>
      </c>
      <c r="G483" s="4">
        <v>143.72695296634379</v>
      </c>
      <c r="H483" s="4">
        <f>IF(G483&gt;MAX(I$8:I482),G483,MAX(I$8:I482))</f>
        <v>143.8824728520797</v>
      </c>
      <c r="I483" s="4">
        <f>+H483+E483</f>
        <v>144.09080618541304</v>
      </c>
      <c r="J483" s="4">
        <f>(H483-G483)*O483</f>
        <v>0.15551988573591302</v>
      </c>
      <c r="K483" s="4">
        <f>(I483-H483)*O483</f>
        <v>0.20833333333334281</v>
      </c>
      <c r="L483">
        <f>_xlfn.RANK.EQ(I483,I$8:I$507,1)</f>
        <v>476</v>
      </c>
      <c r="M483">
        <f>IF(L483=A483,0,1)</f>
        <v>1</v>
      </c>
      <c r="N483">
        <f>IF(G483&lt;B$2,1,0)</f>
        <v>1</v>
      </c>
      <c r="O483">
        <f>IF(I483&lt;B$2,1,0)</f>
        <v>1</v>
      </c>
      <c r="P483">
        <v>476</v>
      </c>
      <c r="Q483" s="8">
        <f>COUNTIF(I$8:I482,"&lt;"&amp;G483)</f>
        <v>474</v>
      </c>
      <c r="R483" s="8">
        <f>COUNTIFS(H$8:H482,"&gt;"&amp;G483,F$8:F482,"&lt;&gt;1")</f>
        <v>0</v>
      </c>
      <c r="S483">
        <v>476</v>
      </c>
    </row>
    <row r="484" spans="1:19" x14ac:dyDescent="0.3">
      <c r="A484">
        <v>153</v>
      </c>
      <c r="B484">
        <v>0.72124393444624169</v>
      </c>
      <c r="C484">
        <v>0.49192785424359875</v>
      </c>
      <c r="D484" s="4">
        <f>-LN(B484)/D$3</f>
        <v>0.45385815413208014</v>
      </c>
      <c r="E484" s="4">
        <f>1/F$4</f>
        <v>0.20833333333333334</v>
      </c>
      <c r="F484" s="8">
        <v>2</v>
      </c>
      <c r="G484" s="4">
        <v>144.18081112047588</v>
      </c>
      <c r="H484" s="4">
        <f>IF(G484&gt;MAX(I$8:I483),G484,MAX(I$8:I483))</f>
        <v>144.18081112047588</v>
      </c>
      <c r="I484" s="4">
        <f>+H484+E484</f>
        <v>144.38914445380922</v>
      </c>
      <c r="J484" s="4">
        <f>(H484-G484)*O484</f>
        <v>0</v>
      </c>
      <c r="K484" s="4">
        <f>(I484-H484)*O484</f>
        <v>0.20833333333334281</v>
      </c>
      <c r="L484">
        <f>_xlfn.RANK.EQ(I484,I$8:I$507,1)</f>
        <v>477</v>
      </c>
      <c r="M484">
        <f>IF(L484=A484,0,1)</f>
        <v>1</v>
      </c>
      <c r="N484">
        <f>IF(G484&lt;B$2,1,0)</f>
        <v>1</v>
      </c>
      <c r="O484">
        <f>IF(I484&lt;B$2,1,0)</f>
        <v>1</v>
      </c>
      <c r="P484">
        <v>477</v>
      </c>
      <c r="Q484" s="8">
        <f>COUNTIF(I$8:I483,"&lt;"&amp;G484)</f>
        <v>476</v>
      </c>
      <c r="R484" s="8">
        <f>COUNTIFS(H$8:H483,"&gt;"&amp;G484,F$8:F483,"&lt;&gt;1")</f>
        <v>0</v>
      </c>
      <c r="S484">
        <v>477</v>
      </c>
    </row>
    <row r="485" spans="1:19" x14ac:dyDescent="0.3">
      <c r="A485">
        <v>598</v>
      </c>
      <c r="B485">
        <v>9.9429303872798858E-2</v>
      </c>
      <c r="C485">
        <v>0.2098452711569567</v>
      </c>
      <c r="D485" s="4">
        <f>-LN(B485)/F$3</f>
        <v>0.961795167163914</v>
      </c>
      <c r="E485" s="4">
        <f>1/F$4</f>
        <v>0.20833333333333334</v>
      </c>
      <c r="F485" s="8">
        <v>3</v>
      </c>
      <c r="G485" s="4">
        <v>144.63593468591029</v>
      </c>
      <c r="H485" s="4">
        <f>IF(G485&gt;MAX(I$8:I484),G485,MAX(I$8:I484))</f>
        <v>144.63593468591029</v>
      </c>
      <c r="I485" s="4">
        <f>+H485+E485</f>
        <v>144.84426801924363</v>
      </c>
      <c r="J485" s="4">
        <f>(H485-G485)*O485</f>
        <v>0</v>
      </c>
      <c r="K485" s="4">
        <f>(I485-H485)*O485</f>
        <v>0.20833333333334281</v>
      </c>
      <c r="L485">
        <f>_xlfn.RANK.EQ(I485,I$8:I$507,1)</f>
        <v>478</v>
      </c>
      <c r="M485">
        <f>IF(L485=A485,0,1)</f>
        <v>1</v>
      </c>
      <c r="N485">
        <f>IF(G485&lt;B$2,1,0)</f>
        <v>1</v>
      </c>
      <c r="O485">
        <f>IF(I485&lt;B$2,1,0)</f>
        <v>1</v>
      </c>
      <c r="P485">
        <v>478</v>
      </c>
      <c r="Q485" s="8">
        <f>COUNTIF(I$8:I484,"&lt;"&amp;G485)</f>
        <v>477</v>
      </c>
      <c r="R485" s="8">
        <f>COUNTIFS(H$8:H484,"&gt;"&amp;G485,F$8:F484,"&lt;&gt;1")</f>
        <v>0</v>
      </c>
      <c r="S485">
        <v>478</v>
      </c>
    </row>
    <row r="486" spans="1:19" x14ac:dyDescent="0.3">
      <c r="A486">
        <v>154</v>
      </c>
      <c r="B486">
        <v>0.67693105868709369</v>
      </c>
      <c r="C486">
        <v>0.27750480666524246</v>
      </c>
      <c r="D486" s="4">
        <f>-LN(B486)/D$3</f>
        <v>0.54192478445082592</v>
      </c>
      <c r="E486" s="4">
        <f>1/F$4</f>
        <v>0.20833333333333334</v>
      </c>
      <c r="F486" s="8">
        <v>2</v>
      </c>
      <c r="G486" s="4">
        <v>144.72273590492671</v>
      </c>
      <c r="H486" s="4">
        <f>IF(G486&gt;MAX(I$8:I485),G486,MAX(I$8:I485))</f>
        <v>144.84426801924363</v>
      </c>
      <c r="I486" s="4">
        <f>+H486+E486</f>
        <v>145.05260135257697</v>
      </c>
      <c r="J486" s="4">
        <f>(H486-G486)*O486</f>
        <v>0.12153211431692057</v>
      </c>
      <c r="K486" s="4">
        <f>(I486-H486)*O486</f>
        <v>0.20833333333334281</v>
      </c>
      <c r="L486">
        <f>_xlfn.RANK.EQ(I486,I$8:I$507,1)</f>
        <v>479</v>
      </c>
      <c r="M486">
        <f>IF(L486=A486,0,1)</f>
        <v>1</v>
      </c>
      <c r="N486">
        <f>IF(G486&lt;B$2,1,0)</f>
        <v>1</v>
      </c>
      <c r="O486">
        <f>IF(I486&lt;B$2,1,0)</f>
        <v>1</v>
      </c>
      <c r="P486">
        <v>479</v>
      </c>
      <c r="Q486" s="8">
        <f>COUNTIF(I$8:I485,"&lt;"&amp;G486)</f>
        <v>477</v>
      </c>
      <c r="R486" s="8">
        <f>COUNTIFS(H$8:H485,"&gt;"&amp;G486,F$8:F485,"&lt;&gt;1")</f>
        <v>0</v>
      </c>
      <c r="S486">
        <v>479</v>
      </c>
    </row>
    <row r="487" spans="1:19" x14ac:dyDescent="0.3">
      <c r="A487">
        <v>599</v>
      </c>
      <c r="B487">
        <v>0.39121677297280799</v>
      </c>
      <c r="C487">
        <v>0.13757744071779535</v>
      </c>
      <c r="D487" s="4">
        <f>-LN(B487)/F$3</f>
        <v>0.39103894418468721</v>
      </c>
      <c r="E487" s="4">
        <f>1/F$4</f>
        <v>0.20833333333333334</v>
      </c>
      <c r="F487" s="8">
        <v>3</v>
      </c>
      <c r="G487" s="4">
        <v>145.02697363009497</v>
      </c>
      <c r="H487" s="4">
        <f>IF(G487&gt;MAX(I$8:I486),G487,MAX(I$8:I486))</f>
        <v>145.05260135257697</v>
      </c>
      <c r="I487" s="4">
        <f>+H487+E487</f>
        <v>145.26093468591031</v>
      </c>
      <c r="J487" s="4">
        <f>(H487-G487)*O487</f>
        <v>2.5627722481999626E-2</v>
      </c>
      <c r="K487" s="4">
        <f>(I487-H487)*O487</f>
        <v>0.20833333333334281</v>
      </c>
      <c r="L487">
        <f>_xlfn.RANK.EQ(I487,I$8:I$507,1)</f>
        <v>480</v>
      </c>
      <c r="M487">
        <f>IF(L487=A487,0,1)</f>
        <v>1</v>
      </c>
      <c r="N487">
        <f>IF(G487&lt;B$2,1,0)</f>
        <v>1</v>
      </c>
      <c r="O487">
        <f>IF(I487&lt;B$2,1,0)</f>
        <v>1</v>
      </c>
      <c r="P487">
        <v>480</v>
      </c>
      <c r="Q487" s="8">
        <f>COUNTIF(I$8:I486,"&lt;"&amp;G487)</f>
        <v>478</v>
      </c>
      <c r="R487" s="8">
        <f>COUNTIFS(H$8:H486,"&gt;"&amp;G487,F$8:F486,"&lt;&gt;1")</f>
        <v>0</v>
      </c>
      <c r="S487">
        <v>480</v>
      </c>
    </row>
    <row r="488" spans="1:19" x14ac:dyDescent="0.3">
      <c r="A488">
        <v>600</v>
      </c>
      <c r="B488">
        <v>0.79384746848963894</v>
      </c>
      <c r="C488">
        <v>0.33118686483352155</v>
      </c>
      <c r="D488" s="4">
        <f>-LN(B488)/F$3</f>
        <v>9.6193308902642286E-2</v>
      </c>
      <c r="E488" s="4">
        <f>1/F$4</f>
        <v>0.20833333333333334</v>
      </c>
      <c r="F488" s="8">
        <v>3</v>
      </c>
      <c r="G488" s="4">
        <v>145.12316693899763</v>
      </c>
      <c r="H488" s="4">
        <f>IF(G488&gt;MAX(I$8:I487),G488,MAX(I$8:I487))</f>
        <v>145.26093468591031</v>
      </c>
      <c r="I488" s="4">
        <f>+H488+E488</f>
        <v>145.46926801924366</v>
      </c>
      <c r="J488" s="4">
        <f>(H488-G488)*O488</f>
        <v>0.13776774691268656</v>
      </c>
      <c r="K488" s="4">
        <f>(I488-H488)*O488</f>
        <v>0.20833333333334281</v>
      </c>
      <c r="L488">
        <f>_xlfn.RANK.EQ(I488,I$8:I$507,1)</f>
        <v>481</v>
      </c>
      <c r="M488">
        <f>IF(L488=A488,0,1)</f>
        <v>1</v>
      </c>
      <c r="N488">
        <f>IF(G488&lt;B$2,1,0)</f>
        <v>1</v>
      </c>
      <c r="O488">
        <f>IF(I488&lt;B$2,1,0)</f>
        <v>1</v>
      </c>
      <c r="P488">
        <v>481</v>
      </c>
      <c r="Q488" s="8">
        <f>COUNTIF(I$8:I487,"&lt;"&amp;G488)</f>
        <v>479</v>
      </c>
      <c r="R488" s="8">
        <f>COUNTIFS(H$8:H487,"&gt;"&amp;G488,F$8:F487,"&lt;&gt;1")</f>
        <v>0</v>
      </c>
      <c r="S488">
        <v>481</v>
      </c>
    </row>
    <row r="489" spans="1:19" x14ac:dyDescent="0.3">
      <c r="A489">
        <v>601</v>
      </c>
      <c r="B489">
        <v>0.90786461989196443</v>
      </c>
      <c r="C489">
        <v>0.43845942564165163</v>
      </c>
      <c r="D489" s="4">
        <f>-LN(B489)/F$3</f>
        <v>4.0275003555080464E-2</v>
      </c>
      <c r="E489" s="4">
        <f>1/F$4</f>
        <v>0.20833333333333334</v>
      </c>
      <c r="F489" s="8">
        <v>3</v>
      </c>
      <c r="G489" s="4">
        <v>145.16344194255271</v>
      </c>
      <c r="H489" s="4">
        <f>IF(G489&gt;MAX(I$8:I488),G489,MAX(I$8:I488))</f>
        <v>145.46926801924366</v>
      </c>
      <c r="I489" s="4">
        <f>+H489+E489</f>
        <v>145.677601352577</v>
      </c>
      <c r="J489" s="4">
        <f>(H489-G489)*O489</f>
        <v>0.30582607669094841</v>
      </c>
      <c r="K489" s="4">
        <f>(I489-H489)*O489</f>
        <v>0.20833333333334281</v>
      </c>
      <c r="L489">
        <f>_xlfn.RANK.EQ(I489,I$8:I$507,1)</f>
        <v>482</v>
      </c>
      <c r="M489">
        <f>IF(L489=A489,0,1)</f>
        <v>1</v>
      </c>
      <c r="N489">
        <f>IF(G489&lt;B$2,1,0)</f>
        <v>1</v>
      </c>
      <c r="O489">
        <f>IF(I489&lt;B$2,1,0)</f>
        <v>1</v>
      </c>
      <c r="P489">
        <v>482</v>
      </c>
      <c r="Q489" s="8">
        <f>COUNTIF(I$8:I488,"&lt;"&amp;G489)</f>
        <v>479</v>
      </c>
      <c r="R489" s="8">
        <f>COUNTIFS(H$8:H488,"&gt;"&amp;G489,F$8:F488,"&lt;&gt;1")</f>
        <v>1</v>
      </c>
      <c r="S489">
        <v>482</v>
      </c>
    </row>
    <row r="490" spans="1:19" x14ac:dyDescent="0.3">
      <c r="A490">
        <v>602</v>
      </c>
      <c r="B490">
        <v>0.63292336802270577</v>
      </c>
      <c r="C490">
        <v>0.69658497878963588</v>
      </c>
      <c r="D490" s="4">
        <f>-LN(B490)/F$3</f>
        <v>0.19058580239250383</v>
      </c>
      <c r="E490" s="4">
        <f>1/F$4</f>
        <v>0.20833333333333334</v>
      </c>
      <c r="F490" s="8">
        <v>3</v>
      </c>
      <c r="G490" s="4">
        <v>145.3540277449452</v>
      </c>
      <c r="H490" s="4">
        <f>IF(G490&gt;MAX(I$8:I489),G490,MAX(I$8:I489))</f>
        <v>145.677601352577</v>
      </c>
      <c r="I490" s="4">
        <f>+H490+E490</f>
        <v>145.88593468591034</v>
      </c>
      <c r="J490" s="4">
        <f>(H490-G490)*O490</f>
        <v>0.32357360763180054</v>
      </c>
      <c r="K490" s="4">
        <f>(I490-H490)*O490</f>
        <v>0.20833333333334281</v>
      </c>
      <c r="L490">
        <f>_xlfn.RANK.EQ(I490,I$8:I$507,1)</f>
        <v>483</v>
      </c>
      <c r="M490">
        <f>IF(L490=A490,0,1)</f>
        <v>1</v>
      </c>
      <c r="N490">
        <f>IF(G490&lt;B$2,1,0)</f>
        <v>1</v>
      </c>
      <c r="O490">
        <f>IF(I490&lt;B$2,1,0)</f>
        <v>1</v>
      </c>
      <c r="P490">
        <v>483</v>
      </c>
      <c r="Q490" s="8">
        <f>COUNTIF(I$8:I489,"&lt;"&amp;G490)</f>
        <v>480</v>
      </c>
      <c r="R490" s="8">
        <f>COUNTIFS(H$8:H489,"&gt;"&amp;G490,F$8:F489,"&lt;&gt;1")</f>
        <v>1</v>
      </c>
      <c r="S490">
        <v>483</v>
      </c>
    </row>
    <row r="491" spans="1:19" x14ac:dyDescent="0.3">
      <c r="A491">
        <v>603</v>
      </c>
      <c r="B491">
        <v>0.65831476790673549</v>
      </c>
      <c r="C491">
        <v>0.75032807397686696</v>
      </c>
      <c r="D491" s="4">
        <f>-LN(B491)/F$3</f>
        <v>0.17419670473361124</v>
      </c>
      <c r="E491" s="4">
        <f>1/F$4</f>
        <v>0.20833333333333334</v>
      </c>
      <c r="F491" s="8">
        <v>3</v>
      </c>
      <c r="G491" s="4">
        <v>145.52822444967882</v>
      </c>
      <c r="H491" s="4">
        <f>IF(G491&gt;MAX(I$8:I490),G491,MAX(I$8:I490))</f>
        <v>145.88593468591034</v>
      </c>
      <c r="I491" s="4">
        <f>+H491+E491</f>
        <v>146.09426801924369</v>
      </c>
      <c r="J491" s="4">
        <f>(H491-G491)*O491</f>
        <v>0.35771023623152587</v>
      </c>
      <c r="K491" s="4">
        <f>(I491-H491)*O491</f>
        <v>0.20833333333334281</v>
      </c>
      <c r="L491">
        <f>_xlfn.RANK.EQ(I491,I$8:I$507,1)</f>
        <v>484</v>
      </c>
      <c r="M491">
        <f>IF(L491=A491,0,1)</f>
        <v>1</v>
      </c>
      <c r="N491">
        <f>IF(G491&lt;B$2,1,0)</f>
        <v>1</v>
      </c>
      <c r="O491">
        <f>IF(I491&lt;B$2,1,0)</f>
        <v>1</v>
      </c>
      <c r="P491">
        <v>484</v>
      </c>
      <c r="Q491" s="8">
        <f>COUNTIF(I$8:I490,"&lt;"&amp;G491)</f>
        <v>481</v>
      </c>
      <c r="R491" s="8">
        <f>COUNTIFS(H$8:H490,"&gt;"&amp;G491,F$8:F490,"&lt;&gt;1")</f>
        <v>1</v>
      </c>
      <c r="S491">
        <v>484</v>
      </c>
    </row>
    <row r="492" spans="1:19" x14ac:dyDescent="0.3">
      <c r="A492">
        <v>604</v>
      </c>
      <c r="B492">
        <v>0.27475814081240274</v>
      </c>
      <c r="C492">
        <v>0.90108951078829314</v>
      </c>
      <c r="D492" s="4">
        <f>-LN(B492)/F$3</f>
        <v>0.53827669010287793</v>
      </c>
      <c r="E492" s="4">
        <f>1/F$4</f>
        <v>0.20833333333333334</v>
      </c>
      <c r="F492" s="8">
        <v>3</v>
      </c>
      <c r="G492" s="4">
        <v>146.06650113978171</v>
      </c>
      <c r="H492" s="4">
        <f>IF(G492&gt;MAX(I$8:I491),G492,MAX(I$8:I491))</f>
        <v>146.09426801924369</v>
      </c>
      <c r="I492" s="4">
        <f>+H492+E492</f>
        <v>146.30260135257703</v>
      </c>
      <c r="J492" s="4">
        <f>(H492-G492)*O492</f>
        <v>2.7766879461978533E-2</v>
      </c>
      <c r="K492" s="4">
        <f>(I492-H492)*O492</f>
        <v>0.20833333333334281</v>
      </c>
      <c r="L492">
        <f>_xlfn.RANK.EQ(I492,I$8:I$507,1)</f>
        <v>485</v>
      </c>
      <c r="M492">
        <f>IF(L492=A492,0,1)</f>
        <v>1</v>
      </c>
      <c r="N492">
        <f>IF(G492&lt;B$2,1,0)</f>
        <v>1</v>
      </c>
      <c r="O492">
        <f>IF(I492&lt;B$2,1,0)</f>
        <v>1</v>
      </c>
      <c r="P492">
        <v>485</v>
      </c>
      <c r="Q492" s="8">
        <f>COUNTIF(I$8:I491,"&lt;"&amp;G492)</f>
        <v>483</v>
      </c>
      <c r="R492" s="8">
        <f>COUNTIFS(H$8:H491,"&gt;"&amp;G492,F$8:F491,"&lt;&gt;1")</f>
        <v>0</v>
      </c>
      <c r="S492">
        <v>485</v>
      </c>
    </row>
    <row r="493" spans="1:19" x14ac:dyDescent="0.3">
      <c r="A493">
        <v>155</v>
      </c>
      <c r="B493">
        <v>0.35508285775322734</v>
      </c>
      <c r="C493">
        <v>0.43971068453016754</v>
      </c>
      <c r="D493" s="4">
        <f>-LN(B493)/D$3</f>
        <v>1.4380612703041553</v>
      </c>
      <c r="E493" s="4">
        <f>1/F$4</f>
        <v>0.20833333333333334</v>
      </c>
      <c r="F493" s="8">
        <v>2</v>
      </c>
      <c r="G493" s="4">
        <v>146.16079717523087</v>
      </c>
      <c r="H493" s="4">
        <f>IF(G493&gt;MAX(I$8:I492),G493,MAX(I$8:I492))</f>
        <v>146.30260135257703</v>
      </c>
      <c r="I493" s="4">
        <f>+H493+E493</f>
        <v>146.51093468591037</v>
      </c>
      <c r="J493" s="4">
        <f>(H493-G493)*O493</f>
        <v>0.14180417734615958</v>
      </c>
      <c r="K493" s="4">
        <f>(I493-H493)*O493</f>
        <v>0.20833333333334281</v>
      </c>
      <c r="L493">
        <f>_xlfn.RANK.EQ(I493,I$8:I$507,1)</f>
        <v>486</v>
      </c>
      <c r="M493">
        <f>IF(L493=A493,0,1)</f>
        <v>1</v>
      </c>
      <c r="N493">
        <f>IF(G493&lt;B$2,1,0)</f>
        <v>1</v>
      </c>
      <c r="O493">
        <f>IF(I493&lt;B$2,1,0)</f>
        <v>1</v>
      </c>
      <c r="P493">
        <v>488</v>
      </c>
      <c r="Q493" s="8">
        <f>COUNTIF(I$8:I492,"&lt;"&amp;G493)</f>
        <v>484</v>
      </c>
      <c r="R493" s="8">
        <f>COUNTIFS(H$8:H492,"&gt;"&amp;G493,F$8:F492,"&lt;&gt;1")</f>
        <v>0</v>
      </c>
      <c r="S493">
        <v>486</v>
      </c>
    </row>
    <row r="494" spans="1:19" x14ac:dyDescent="0.3">
      <c r="A494">
        <v>605</v>
      </c>
      <c r="B494">
        <v>0.9643238624225593</v>
      </c>
      <c r="C494">
        <v>0.62382885219885864</v>
      </c>
      <c r="D494" s="4">
        <f>-LN(B494)/F$3</f>
        <v>1.5136701634412317E-2</v>
      </c>
      <c r="E494" s="4">
        <f>1/F$4</f>
        <v>0.20833333333333334</v>
      </c>
      <c r="F494" s="8">
        <v>3</v>
      </c>
      <c r="G494" s="4">
        <v>146.08163784141612</v>
      </c>
      <c r="H494" s="4">
        <f>IF(G494&gt;MAX(I$8:I493),G494,MAX(I$8:I493))</f>
        <v>146.51093468591037</v>
      </c>
      <c r="I494" s="4">
        <f>+H494+E494</f>
        <v>146.71926801924371</v>
      </c>
      <c r="J494" s="4">
        <f>(H494-G494)*O494</f>
        <v>0.42929684449424599</v>
      </c>
      <c r="K494" s="4">
        <f>(I494-H494)*O494</f>
        <v>0.20833333333334281</v>
      </c>
      <c r="L494">
        <f>_xlfn.RANK.EQ(I494,I$8:I$507,1)</f>
        <v>487</v>
      </c>
      <c r="M494">
        <f>IF(L494=A494,0,1)</f>
        <v>1</v>
      </c>
      <c r="N494">
        <f>IF(G494&lt;B$2,1,0)</f>
        <v>1</v>
      </c>
      <c r="O494">
        <f>IF(I494&lt;B$2,1,0)</f>
        <v>1</v>
      </c>
      <c r="P494">
        <v>486</v>
      </c>
      <c r="Q494" s="8">
        <f>COUNTIF(I$8:I493,"&lt;"&amp;G494)</f>
        <v>483</v>
      </c>
      <c r="R494" s="8">
        <f>COUNTIFS(H$8:H493,"&gt;"&amp;G494,F$8:F493,"&lt;&gt;1")</f>
        <v>2</v>
      </c>
      <c r="S494">
        <v>486</v>
      </c>
    </row>
    <row r="495" spans="1:19" x14ac:dyDescent="0.3">
      <c r="A495">
        <v>156</v>
      </c>
      <c r="B495">
        <v>0.85433515427106543</v>
      </c>
      <c r="C495">
        <v>0.56767479476302374</v>
      </c>
      <c r="D495" s="4">
        <f>-LN(B495)/D$3</f>
        <v>0.21865515260387869</v>
      </c>
      <c r="E495" s="4">
        <f>1/F$4</f>
        <v>0.20833333333333334</v>
      </c>
      <c r="F495" s="8">
        <v>2</v>
      </c>
      <c r="G495" s="4">
        <v>146.37945232783474</v>
      </c>
      <c r="H495" s="4">
        <f>IF(G495&gt;MAX(I$8:I494),G495,MAX(I$8:I494))</f>
        <v>146.71926801924371</v>
      </c>
      <c r="I495" s="4">
        <f>+H495+E495</f>
        <v>146.92760135257706</v>
      </c>
      <c r="J495" s="4">
        <f>(H495-G495)*O495</f>
        <v>0.3398156914089725</v>
      </c>
      <c r="K495" s="4">
        <f>(I495-H495)*O495</f>
        <v>0.20833333333334281</v>
      </c>
      <c r="L495">
        <f>_xlfn.RANK.EQ(I495,I$8:I$507,1)</f>
        <v>488</v>
      </c>
      <c r="M495">
        <f>IF(L495=A495,0,1)</f>
        <v>1</v>
      </c>
      <c r="N495">
        <f>IF(G495&lt;B$2,1,0)</f>
        <v>1</v>
      </c>
      <c r="O495">
        <f>IF(I495&lt;B$2,1,0)</f>
        <v>1</v>
      </c>
      <c r="P495">
        <v>489</v>
      </c>
      <c r="Q495" s="8">
        <f>COUNTIF(I$8:I494,"&lt;"&amp;G495)</f>
        <v>485</v>
      </c>
      <c r="R495" s="8">
        <f>COUNTIFS(H$8:H494,"&gt;"&amp;G495,F$8:F494,"&lt;&gt;1")</f>
        <v>1</v>
      </c>
      <c r="S495">
        <v>487</v>
      </c>
    </row>
    <row r="496" spans="1:19" x14ac:dyDescent="0.3">
      <c r="A496">
        <v>606</v>
      </c>
      <c r="B496">
        <v>0.92886135441145057</v>
      </c>
      <c r="C496">
        <v>9.8025452436902985E-2</v>
      </c>
      <c r="D496" s="4">
        <f>-LN(B496)/F$3</f>
        <v>3.0748247107904372E-2</v>
      </c>
      <c r="E496" s="4">
        <f>1/F$4</f>
        <v>0.20833333333333334</v>
      </c>
      <c r="F496" s="8">
        <v>3</v>
      </c>
      <c r="G496" s="4">
        <v>146.11238608852403</v>
      </c>
      <c r="H496" s="4">
        <f>IF(G496&gt;MAX(I$8:I495),G496,MAX(I$8:I495))</f>
        <v>146.92760135257706</v>
      </c>
      <c r="I496" s="4">
        <f>+H496+E496</f>
        <v>147.1359346859104</v>
      </c>
      <c r="J496" s="4">
        <f>(H496-G496)*O496</f>
        <v>0.81521526405302325</v>
      </c>
      <c r="K496" s="4">
        <f>(I496-H496)*O496</f>
        <v>0.20833333333334281</v>
      </c>
      <c r="L496">
        <f>_xlfn.RANK.EQ(I496,I$8:I$507,1)</f>
        <v>489</v>
      </c>
      <c r="M496">
        <f>IF(L496=A496,0,1)</f>
        <v>1</v>
      </c>
      <c r="N496">
        <f>IF(G496&lt;B$2,1,0)</f>
        <v>1</v>
      </c>
      <c r="O496">
        <f>IF(I496&lt;B$2,1,0)</f>
        <v>1</v>
      </c>
      <c r="P496">
        <v>487</v>
      </c>
      <c r="Q496" s="8">
        <f>COUNTIF(I$8:I495,"&lt;"&amp;G496)</f>
        <v>484</v>
      </c>
      <c r="R496" s="8">
        <f>COUNTIFS(H$8:H495,"&gt;"&amp;G496,F$8:F495,"&lt;&gt;1")</f>
        <v>3</v>
      </c>
      <c r="S496">
        <v>487</v>
      </c>
    </row>
    <row r="497" spans="1:19" x14ac:dyDescent="0.3">
      <c r="A497">
        <v>157</v>
      </c>
      <c r="B497">
        <v>0.74697103793450725</v>
      </c>
      <c r="C497">
        <v>0.32599871822260201</v>
      </c>
      <c r="D497" s="4">
        <f>-LN(B497)/D$3</f>
        <v>0.40517898024021221</v>
      </c>
      <c r="E497" s="4">
        <f>1/F$4</f>
        <v>0.20833333333333334</v>
      </c>
      <c r="F497" s="8">
        <v>2</v>
      </c>
      <c r="G497" s="4">
        <v>146.78463130807495</v>
      </c>
      <c r="H497" s="4">
        <f>IF(G497&gt;MAX(I$8:I496),G497,MAX(I$8:I496))</f>
        <v>147.1359346859104</v>
      </c>
      <c r="I497" s="4">
        <f>+H497+E497</f>
        <v>147.34426801924374</v>
      </c>
      <c r="J497" s="4">
        <f>(H497-G497)*O497</f>
        <v>0.35130337783544974</v>
      </c>
      <c r="K497" s="4">
        <f>(I497-H497)*O497</f>
        <v>0.20833333333334281</v>
      </c>
      <c r="L497">
        <f>_xlfn.RANK.EQ(I497,I$8:I$507,1)</f>
        <v>490</v>
      </c>
      <c r="M497">
        <f>IF(L497=A497,0,1)</f>
        <v>1</v>
      </c>
      <c r="N497">
        <f>IF(G497&lt;B$2,1,0)</f>
        <v>1</v>
      </c>
      <c r="O497">
        <f>IF(I497&lt;B$2,1,0)</f>
        <v>1</v>
      </c>
      <c r="P497">
        <v>491</v>
      </c>
      <c r="Q497" s="8">
        <f>COUNTIF(I$8:I496,"&lt;"&amp;G497)</f>
        <v>487</v>
      </c>
      <c r="R497" s="8">
        <f>COUNTIFS(H$8:H496,"&gt;"&amp;G497,F$8:F496,"&lt;&gt;1")</f>
        <v>1</v>
      </c>
      <c r="S497">
        <v>489</v>
      </c>
    </row>
    <row r="498" spans="1:19" x14ac:dyDescent="0.3">
      <c r="A498">
        <v>607</v>
      </c>
      <c r="B498">
        <v>0.4860072634052553</v>
      </c>
      <c r="C498">
        <v>0.74559770500808742</v>
      </c>
      <c r="D498" s="4">
        <f>-LN(B498)/F$3</f>
        <v>0.3006382124645916</v>
      </c>
      <c r="E498" s="4">
        <f>1/F$4</f>
        <v>0.20833333333333334</v>
      </c>
      <c r="F498" s="8">
        <v>3</v>
      </c>
      <c r="G498" s="4">
        <v>146.41302430098864</v>
      </c>
      <c r="H498" s="4">
        <f>IF(G498&gt;MAX(I$8:I497),G498,MAX(I$8:I497))</f>
        <v>147.34426801924374</v>
      </c>
      <c r="I498" s="4">
        <f>+H498+E498</f>
        <v>147.55260135257708</v>
      </c>
      <c r="J498" s="4">
        <f>(H498-G498)*O498</f>
        <v>0.93124371825510366</v>
      </c>
      <c r="K498" s="4">
        <f>(I498-H498)*O498</f>
        <v>0.20833333333334281</v>
      </c>
      <c r="L498">
        <f>_xlfn.RANK.EQ(I498,I$8:I$507,1)</f>
        <v>491</v>
      </c>
      <c r="M498">
        <f>IF(L498=A498,0,1)</f>
        <v>1</v>
      </c>
      <c r="N498">
        <f>IF(G498&lt;B$2,1,0)</f>
        <v>1</v>
      </c>
      <c r="O498">
        <f>IF(I498&lt;B$2,1,0)</f>
        <v>1</v>
      </c>
      <c r="P498">
        <v>490</v>
      </c>
      <c r="Q498" s="8">
        <f>COUNTIF(I$8:I497,"&lt;"&amp;G498)</f>
        <v>485</v>
      </c>
      <c r="R498" s="8">
        <f>COUNTIFS(H$8:H497,"&gt;"&amp;G498,F$8:F497,"&lt;&gt;1")</f>
        <v>4</v>
      </c>
      <c r="S498">
        <v>490</v>
      </c>
    </row>
    <row r="499" spans="1:19" x14ac:dyDescent="0.3">
      <c r="A499">
        <v>608</v>
      </c>
      <c r="B499">
        <v>0.31125827814569534</v>
      </c>
      <c r="C499">
        <v>9.9673451948606828E-2</v>
      </c>
      <c r="D499" s="4">
        <f>-LN(B499)/F$3</f>
        <v>0.48630509796036081</v>
      </c>
      <c r="E499" s="4">
        <f>1/F$4</f>
        <v>0.20833333333333334</v>
      </c>
      <c r="F499" s="8">
        <v>3</v>
      </c>
      <c r="G499" s="4">
        <v>146.89932939894899</v>
      </c>
      <c r="H499" s="4">
        <f>IF(G499&gt;MAX(I$8:I498),G499,MAX(I$8:I498))</f>
        <v>147.55260135257708</v>
      </c>
      <c r="I499" s="4">
        <f>+H499+E499</f>
        <v>147.76093468591043</v>
      </c>
      <c r="J499" s="4">
        <f>(H499-G499)*O499</f>
        <v>0.65327195362809221</v>
      </c>
      <c r="K499" s="4">
        <f>(I499-H499)*O499</f>
        <v>0.20833333333334281</v>
      </c>
      <c r="L499">
        <f>_xlfn.RANK.EQ(I499,I$8:I$507,1)</f>
        <v>492</v>
      </c>
      <c r="M499">
        <f>IF(L499=A499,0,1)</f>
        <v>1</v>
      </c>
      <c r="N499">
        <f>IF(G499&lt;B$2,1,0)</f>
        <v>1</v>
      </c>
      <c r="O499">
        <f>IF(I499&lt;B$2,1,0)</f>
        <v>1</v>
      </c>
      <c r="P499">
        <v>492</v>
      </c>
      <c r="Q499" s="8">
        <f>COUNTIF(I$8:I498,"&lt;"&amp;G499)</f>
        <v>487</v>
      </c>
      <c r="R499" s="8">
        <f>COUNTIFS(H$8:H498,"&gt;"&amp;G499,F$8:F498,"&lt;&gt;1")</f>
        <v>3</v>
      </c>
      <c r="S499">
        <v>492</v>
      </c>
    </row>
    <row r="500" spans="1:19" x14ac:dyDescent="0.3">
      <c r="A500">
        <v>609</v>
      </c>
      <c r="B500">
        <v>0.29783013397625657</v>
      </c>
      <c r="C500">
        <v>0.1250038148136845</v>
      </c>
      <c r="D500" s="4">
        <f>-LN(B500)/F$3</f>
        <v>0.50467998967246785</v>
      </c>
      <c r="E500" s="4">
        <f>1/F$4</f>
        <v>0.20833333333333334</v>
      </c>
      <c r="F500" s="8">
        <v>3</v>
      </c>
      <c r="G500" s="4">
        <v>147.40400938862146</v>
      </c>
      <c r="H500" s="4">
        <f>IF(G500&gt;MAX(I$8:I499),G500,MAX(I$8:I499))</f>
        <v>147.76093468591043</v>
      </c>
      <c r="I500" s="4">
        <f>+H500+E500</f>
        <v>147.96926801924377</v>
      </c>
      <c r="J500" s="4">
        <f>(H500-G500)*O500</f>
        <v>0.35692529728896716</v>
      </c>
      <c r="K500" s="4">
        <f>(I500-H500)*O500</f>
        <v>0.20833333333334281</v>
      </c>
      <c r="L500">
        <f>_xlfn.RANK.EQ(I500,I$8:I$507,1)</f>
        <v>493</v>
      </c>
      <c r="M500">
        <f>IF(L500=A500,0,1)</f>
        <v>1</v>
      </c>
      <c r="N500">
        <f>IF(G500&lt;B$2,1,0)</f>
        <v>1</v>
      </c>
      <c r="O500">
        <f>IF(I500&lt;B$2,1,0)</f>
        <v>1</v>
      </c>
      <c r="P500">
        <v>493</v>
      </c>
      <c r="Q500" s="8">
        <f>COUNTIF(I$8:I499,"&lt;"&amp;G500)</f>
        <v>490</v>
      </c>
      <c r="R500" s="8">
        <f>COUNTIFS(H$8:H499,"&gt;"&amp;G500,F$8:F499,"&lt;&gt;1")</f>
        <v>1</v>
      </c>
      <c r="S500">
        <v>493</v>
      </c>
    </row>
    <row r="501" spans="1:19" x14ac:dyDescent="0.3">
      <c r="A501">
        <v>34</v>
      </c>
      <c r="B501">
        <v>0.22074037903988769</v>
      </c>
      <c r="C501">
        <v>0.30472731711783196</v>
      </c>
      <c r="D501" s="4">
        <f>-LN(B501)/B$3</f>
        <v>6.2948667646087637</v>
      </c>
      <c r="E501" s="4">
        <f>1/F$4</f>
        <v>0.20833333333333334</v>
      </c>
      <c r="F501" s="8">
        <v>1</v>
      </c>
      <c r="G501" s="4">
        <v>147.92453399808468</v>
      </c>
      <c r="H501" s="4">
        <f>IF(G501&gt;MAX(I$8:I500),G501,MAX(I$8:I500))</f>
        <v>147.96926801924377</v>
      </c>
      <c r="I501" s="4">
        <f>+H501+E501</f>
        <v>148.17760135257711</v>
      </c>
      <c r="J501" s="4">
        <f>(H501-G501)*O501</f>
        <v>4.4734021159086979E-2</v>
      </c>
      <c r="K501" s="4">
        <f>(I501-H501)*O501</f>
        <v>0.20833333333334281</v>
      </c>
      <c r="L501">
        <f>_xlfn.RANK.EQ(I501,I$8:I$507,1)</f>
        <v>494</v>
      </c>
      <c r="M501">
        <f>IF(L501=A501,0,1)</f>
        <v>1</v>
      </c>
      <c r="N501">
        <f>IF(G501&lt;B$2,1,0)</f>
        <v>1</v>
      </c>
      <c r="O501">
        <f>IF(I501&lt;B$2,1,0)</f>
        <v>1</v>
      </c>
      <c r="P501">
        <v>494</v>
      </c>
      <c r="Q501" s="8">
        <f>COUNTIF(I$8:I500,"&lt;"&amp;G501)</f>
        <v>492</v>
      </c>
      <c r="R501" s="8">
        <f>COUNTIFS(H$8:H500,"&gt;"&amp;G501,F$8:F500,"&lt;&gt;1")</f>
        <v>0</v>
      </c>
      <c r="S501">
        <v>494</v>
      </c>
    </row>
    <row r="502" spans="1:19" x14ac:dyDescent="0.3">
      <c r="A502">
        <v>158</v>
      </c>
      <c r="B502">
        <v>0.42292550431836912</v>
      </c>
      <c r="C502">
        <v>0.16690572832422865</v>
      </c>
      <c r="D502" s="4">
        <f>-LN(B502)/D$3</f>
        <v>1.1952211502334129</v>
      </c>
      <c r="E502" s="4">
        <f>1/F$4</f>
        <v>0.20833333333333334</v>
      </c>
      <c r="F502" s="8">
        <v>2</v>
      </c>
      <c r="G502" s="4">
        <v>147.97985245830836</v>
      </c>
      <c r="H502" s="4">
        <f>IF(G502&gt;MAX(I$8:I501),G502,MAX(I$8:I501))</f>
        <v>148.17760135257711</v>
      </c>
      <c r="I502" s="4">
        <f>+H502+E502</f>
        <v>148.38593468591046</v>
      </c>
      <c r="J502" s="4">
        <f>(H502-G502)*O502</f>
        <v>0.19774889426875575</v>
      </c>
      <c r="K502" s="4">
        <f>(I502-H502)*O502</f>
        <v>0.20833333333334281</v>
      </c>
      <c r="L502">
        <f>_xlfn.RANK.EQ(I502,I$8:I$507,1)</f>
        <v>495</v>
      </c>
      <c r="M502">
        <f>IF(L502=A502,0,1)</f>
        <v>1</v>
      </c>
      <c r="N502">
        <f>IF(G502&lt;B$2,1,0)</f>
        <v>1</v>
      </c>
      <c r="O502">
        <f>IF(I502&lt;B$2,1,0)</f>
        <v>1</v>
      </c>
      <c r="P502">
        <v>497</v>
      </c>
      <c r="Q502" s="8">
        <f>COUNTIF(I$8:I501,"&lt;"&amp;G502)</f>
        <v>493</v>
      </c>
      <c r="R502" s="8">
        <f>COUNTIFS(H$8:H501,"&gt;"&amp;G502,F$8:F501,"&lt;&gt;1")</f>
        <v>0</v>
      </c>
      <c r="S502">
        <v>495</v>
      </c>
    </row>
    <row r="503" spans="1:19" x14ac:dyDescent="0.3">
      <c r="A503">
        <v>610</v>
      </c>
      <c r="B503">
        <v>0.59318826868495744</v>
      </c>
      <c r="C503">
        <v>0.35212256233405559</v>
      </c>
      <c r="D503" s="4">
        <f>-LN(B503)/F$3</f>
        <v>0.21760143551554872</v>
      </c>
      <c r="E503" s="4">
        <f>1/F$4</f>
        <v>0.20833333333333334</v>
      </c>
      <c r="F503" s="8">
        <v>3</v>
      </c>
      <c r="G503" s="4">
        <v>147.62161082413701</v>
      </c>
      <c r="H503" s="4">
        <f>IF(G503&gt;MAX(I$8:I502),G503,MAX(I$8:I502))</f>
        <v>148.38593468591046</v>
      </c>
      <c r="I503" s="4">
        <f>+H503+E503</f>
        <v>148.5942680192438</v>
      </c>
      <c r="J503" s="4">
        <f>(H503-G503)*O503</f>
        <v>0.76432386177344824</v>
      </c>
      <c r="K503" s="4">
        <f>(I503-H503)*O503</f>
        <v>0.20833333333334281</v>
      </c>
      <c r="L503">
        <f>_xlfn.RANK.EQ(I503,I$8:I$507,1)</f>
        <v>496</v>
      </c>
      <c r="M503">
        <f>IF(L503=A503,0,1)</f>
        <v>1</v>
      </c>
      <c r="N503">
        <f>IF(G503&lt;B$2,1,0)</f>
        <v>1</v>
      </c>
      <c r="O503">
        <f>IF(I503&lt;B$2,1,0)</f>
        <v>1</v>
      </c>
      <c r="P503">
        <v>495</v>
      </c>
      <c r="Q503" s="8">
        <f>COUNTIF(I$8:I502,"&lt;"&amp;G503)</f>
        <v>491</v>
      </c>
      <c r="R503" s="8">
        <f>COUNTIFS(H$8:H502,"&gt;"&amp;G503,F$8:F502,"&lt;&gt;1")</f>
        <v>2</v>
      </c>
      <c r="S503">
        <v>495</v>
      </c>
    </row>
    <row r="504" spans="1:19" x14ac:dyDescent="0.3">
      <c r="A504">
        <v>611</v>
      </c>
      <c r="B504">
        <v>0.51588488418225653</v>
      </c>
      <c r="C504">
        <v>0.56395153660695208</v>
      </c>
      <c r="D504" s="4">
        <f>-LN(B504)/F$3</f>
        <v>0.27577984627478808</v>
      </c>
      <c r="E504" s="4">
        <f>1/F$4</f>
        <v>0.20833333333333334</v>
      </c>
      <c r="F504" s="8">
        <v>3</v>
      </c>
      <c r="G504" s="4">
        <v>147.8973906704118</v>
      </c>
      <c r="H504" s="4">
        <f>IF(G504&gt;MAX(I$8:I503),G504,MAX(I$8:I503))</f>
        <v>148.5942680192438</v>
      </c>
      <c r="I504" s="4">
        <f>+H504+E504</f>
        <v>148.80260135257714</v>
      </c>
      <c r="J504" s="4">
        <f>(H504-G504)*O504</f>
        <v>0.69687734883200392</v>
      </c>
      <c r="K504" s="4">
        <f>(I504-H504)*O504</f>
        <v>0.20833333333334281</v>
      </c>
      <c r="L504">
        <f>_xlfn.RANK.EQ(I504,I$8:I$507,1)</f>
        <v>497</v>
      </c>
      <c r="M504">
        <f>IF(L504=A504,0,1)</f>
        <v>1</v>
      </c>
      <c r="N504">
        <f>IF(G504&lt;B$2,1,0)</f>
        <v>1</v>
      </c>
      <c r="O504">
        <f>IF(I504&lt;B$2,1,0)</f>
        <v>1</v>
      </c>
      <c r="P504">
        <v>496</v>
      </c>
      <c r="Q504" s="8">
        <f>COUNTIF(I$8:I503,"&lt;"&amp;G504)</f>
        <v>492</v>
      </c>
      <c r="R504" s="8">
        <f>COUNTIFS(H$8:H503,"&gt;"&amp;G504,F$8:F503,"&lt;&gt;1")</f>
        <v>2</v>
      </c>
      <c r="S504">
        <v>496</v>
      </c>
    </row>
    <row r="505" spans="1:19" x14ac:dyDescent="0.3">
      <c r="A505">
        <v>612</v>
      </c>
      <c r="B505">
        <v>0.10028382213812677</v>
      </c>
      <c r="C505">
        <v>0.34229560228278449</v>
      </c>
      <c r="D505" s="4">
        <f>-LN(B505)/F$3</f>
        <v>0.95822953823257107</v>
      </c>
      <c r="E505" s="4">
        <f>1/F$4</f>
        <v>0.20833333333333334</v>
      </c>
      <c r="F505" s="8">
        <v>3</v>
      </c>
      <c r="G505" s="4">
        <v>148.85562020864435</v>
      </c>
      <c r="H505" s="4">
        <f>IF(G505&gt;MAX(I$8:I504),G505,MAX(I$8:I504))</f>
        <v>148.85562020864435</v>
      </c>
      <c r="I505" s="4">
        <f>+H505+E505</f>
        <v>149.0639535419777</v>
      </c>
      <c r="J505" s="4">
        <f>(H505-G505)*O505</f>
        <v>0</v>
      </c>
      <c r="K505" s="4">
        <f>(I505-H505)*O505</f>
        <v>0.20833333333334281</v>
      </c>
      <c r="L505">
        <f>_xlfn.RANK.EQ(I505,I$8:I$507,1)</f>
        <v>498</v>
      </c>
      <c r="M505">
        <f>IF(L505=A505,0,1)</f>
        <v>1</v>
      </c>
      <c r="N505">
        <f>IF(G505&lt;B$2,1,0)</f>
        <v>1</v>
      </c>
      <c r="O505">
        <f>IF(I505&lt;B$2,1,0)</f>
        <v>1</v>
      </c>
      <c r="P505">
        <v>498</v>
      </c>
      <c r="Q505" s="8">
        <f>COUNTIF(I$8:I504,"&lt;"&amp;G505)</f>
        <v>497</v>
      </c>
      <c r="R505" s="8">
        <f>COUNTIFS(H$8:H504,"&gt;"&amp;G505,F$8:F504,"&lt;&gt;1")</f>
        <v>0</v>
      </c>
      <c r="S505">
        <v>498</v>
      </c>
    </row>
    <row r="506" spans="1:19" x14ac:dyDescent="0.3">
      <c r="A506">
        <v>613</v>
      </c>
      <c r="B506">
        <v>0.45295571764275033</v>
      </c>
      <c r="C506">
        <v>0.98590044862208925</v>
      </c>
      <c r="D506" s="4">
        <f>-LN(B506)/F$3</f>
        <v>0.32998371326054377</v>
      </c>
      <c r="E506" s="4">
        <f>1/F$4</f>
        <v>0.20833333333333334</v>
      </c>
      <c r="F506" s="8">
        <v>3</v>
      </c>
      <c r="G506" s="4">
        <v>149.18560392190489</v>
      </c>
      <c r="H506" s="4">
        <f>IF(G506&gt;MAX(I$8:I505),G506,MAX(I$8:I505))</f>
        <v>149.18560392190489</v>
      </c>
      <c r="I506" s="4">
        <f>+H506+E506</f>
        <v>149.39393725523823</v>
      </c>
      <c r="J506" s="4">
        <f>(H506-G506)*O506</f>
        <v>0</v>
      </c>
      <c r="K506" s="4">
        <f>(I506-H506)*O506</f>
        <v>0.20833333333334281</v>
      </c>
      <c r="L506">
        <f>_xlfn.RANK.EQ(I506,I$8:I$507,1)</f>
        <v>499</v>
      </c>
      <c r="M506">
        <f>IF(L506=A506,0,1)</f>
        <v>1</v>
      </c>
      <c r="N506">
        <f>IF(G506&lt;B$2,1,0)</f>
        <v>1</v>
      </c>
      <c r="O506">
        <f>IF(I506&lt;B$2,1,0)</f>
        <v>1</v>
      </c>
      <c r="P506">
        <v>499</v>
      </c>
      <c r="Q506" s="8">
        <f>COUNTIF(I$8:I505,"&lt;"&amp;G506)</f>
        <v>498</v>
      </c>
      <c r="R506" s="8">
        <f>COUNTIFS(H$8:H505,"&gt;"&amp;G506,F$8:F505,"&lt;&gt;1")</f>
        <v>0</v>
      </c>
      <c r="S506">
        <v>499</v>
      </c>
    </row>
    <row r="507" spans="1:19" x14ac:dyDescent="0.3">
      <c r="A507">
        <v>159</v>
      </c>
      <c r="B507">
        <v>0.25879696035645622</v>
      </c>
      <c r="C507">
        <v>0.16879787591174047</v>
      </c>
      <c r="D507" s="4">
        <f>-LN(B507)/D$3</f>
        <v>1.8773770299575487</v>
      </c>
      <c r="E507" s="4">
        <f>1/F$4</f>
        <v>0.20833333333333334</v>
      </c>
      <c r="F507" s="8">
        <v>2</v>
      </c>
      <c r="G507" s="4">
        <v>149.85722948826592</v>
      </c>
      <c r="H507" s="4">
        <f>IF(G507&gt;MAX(I$8:I506),G507,MAX(I$8:I506))</f>
        <v>149.85722948826592</v>
      </c>
      <c r="I507" s="4">
        <f>+H507+E507</f>
        <v>150.06556282159926</v>
      </c>
      <c r="J507" s="4">
        <f>(H507-G507)*O507</f>
        <v>0</v>
      </c>
      <c r="K507" s="4">
        <f>(I507-H507)*O507</f>
        <v>0.20833333333334281</v>
      </c>
      <c r="L507">
        <f>_xlfn.RANK.EQ(I507,I$8:I$507,1)</f>
        <v>500</v>
      </c>
      <c r="M507">
        <f>IF(L507=A507,0,1)</f>
        <v>1</v>
      </c>
      <c r="N507">
        <f>IF(G507&lt;B$2,1,0)</f>
        <v>1</v>
      </c>
      <c r="O507">
        <f>IF(I507&lt;B$2,1,0)</f>
        <v>1</v>
      </c>
      <c r="P507">
        <v>500</v>
      </c>
      <c r="Q507" s="8">
        <f>COUNTIF(I$8:I506,"&lt;"&amp;G507)</f>
        <v>499</v>
      </c>
      <c r="R507" s="8">
        <f>COUNTIFS(H$8:H506,"&gt;"&amp;G507,F$8:F506,"&lt;&gt;1")</f>
        <v>0</v>
      </c>
      <c r="S507">
        <v>500</v>
      </c>
    </row>
    <row r="508" spans="1:19" x14ac:dyDescent="0.3">
      <c r="A508">
        <v>160</v>
      </c>
      <c r="B508">
        <v>0.88399914548173464</v>
      </c>
      <c r="C508">
        <v>0.47157200842310859</v>
      </c>
      <c r="D508" s="4">
        <f>-LN(B508)/D$3</f>
        <v>0.17124886527025315</v>
      </c>
      <c r="E508" s="4">
        <f>1/F$4</f>
        <v>0.20833333333333334</v>
      </c>
      <c r="F508" s="8">
        <v>2</v>
      </c>
      <c r="G508" s="4">
        <v>150.02847835353617</v>
      </c>
      <c r="H508" s="4">
        <f>IF(G508&gt;MAX(I$8:I507),G508,MAX(I$8:I507))</f>
        <v>150.06556282159926</v>
      </c>
      <c r="I508" s="4">
        <f>+H508+E508</f>
        <v>150.2738961549326</v>
      </c>
      <c r="J508" s="4">
        <f>(H508-G508)*O508</f>
        <v>3.7084468063085296E-2</v>
      </c>
      <c r="K508" s="4">
        <f>(I508-H508)*O508</f>
        <v>0.20833333333334281</v>
      </c>
      <c r="L508" t="e">
        <f>_xlfn.RANK.EQ(I508,I$8:I$507,1)</f>
        <v>#N/A</v>
      </c>
      <c r="M508" t="e">
        <f>IF(L508=A508,0,1)</f>
        <v>#N/A</v>
      </c>
      <c r="N508">
        <f>IF(G508&lt;B$2,1,0)</f>
        <v>1</v>
      </c>
      <c r="O508">
        <f>IF(I508&lt;B$2,1,0)</f>
        <v>1</v>
      </c>
      <c r="P508">
        <v>501</v>
      </c>
      <c r="Q508" s="8">
        <f>COUNTIF(I$8:I507,"&lt;"&amp;G508)</f>
        <v>499</v>
      </c>
      <c r="R508" s="8">
        <f>COUNTIFS(H$8:H507,"&gt;"&amp;G508,F$8:F507,"&lt;&gt;1")</f>
        <v>0</v>
      </c>
      <c r="S508">
        <v>501</v>
      </c>
    </row>
    <row r="509" spans="1:19" x14ac:dyDescent="0.3">
      <c r="A509">
        <v>35</v>
      </c>
      <c r="B509">
        <v>0.59392071291238135</v>
      </c>
      <c r="C509">
        <v>0.4443189794610431</v>
      </c>
      <c r="D509" s="4">
        <f>-LN(B509)/B$3</f>
        <v>2.1708727019759118</v>
      </c>
      <c r="E509" s="4">
        <f>1/F$4</f>
        <v>0.20833333333333334</v>
      </c>
      <c r="F509" s="8">
        <v>1</v>
      </c>
      <c r="G509" s="4">
        <v>150.09540670006061</v>
      </c>
      <c r="H509" s="4">
        <f>IF(G509&gt;MAX(I$8:I508),G509,MAX(I$8:I508))</f>
        <v>150.2738961549326</v>
      </c>
      <c r="I509" s="4">
        <f>+H509+E509</f>
        <v>150.48222948826594</v>
      </c>
      <c r="J509" s="4">
        <f>(H509-G509)*O509</f>
        <v>0.1784894548719933</v>
      </c>
      <c r="K509" s="4">
        <f>(I509-H509)*O509</f>
        <v>0.20833333333334281</v>
      </c>
      <c r="L509" t="e">
        <f>_xlfn.RANK.EQ(I509,I$8:I$507,1)</f>
        <v>#N/A</v>
      </c>
      <c r="M509" t="e">
        <f>IF(L509=A509,0,1)</f>
        <v>#N/A</v>
      </c>
      <c r="N509">
        <f>IF(G509&lt;B$2,1,0)</f>
        <v>1</v>
      </c>
      <c r="O509">
        <f>IF(I509&lt;B$2,1,0)</f>
        <v>1</v>
      </c>
      <c r="P509">
        <v>502</v>
      </c>
      <c r="Q509" s="8">
        <f>COUNTIF(I$8:I508,"&lt;"&amp;G509)</f>
        <v>500</v>
      </c>
      <c r="R509" s="8">
        <f>COUNTIFS(H$8:H508,"&gt;"&amp;G509,F$8:F508,"&lt;&gt;1")</f>
        <v>0</v>
      </c>
      <c r="S509">
        <v>502</v>
      </c>
    </row>
    <row r="510" spans="1:19" x14ac:dyDescent="0.3">
      <c r="A510">
        <v>161</v>
      </c>
      <c r="B510">
        <v>0.93746757408368175</v>
      </c>
      <c r="C510">
        <v>0.49113437299722279</v>
      </c>
      <c r="D510" s="4">
        <f>-LN(B510)/D$3</f>
        <v>8.9684874138625456E-2</v>
      </c>
      <c r="E510" s="4">
        <f>1/F$4</f>
        <v>0.20833333333333334</v>
      </c>
      <c r="F510" s="8">
        <v>2</v>
      </c>
      <c r="G510" s="4">
        <v>150.11816322767478</v>
      </c>
      <c r="H510" s="4">
        <f>IF(G510&gt;MAX(I$8:I509),G510,MAX(I$8:I509))</f>
        <v>150.48222948826594</v>
      </c>
      <c r="I510" s="4">
        <f>+H510+E510</f>
        <v>150.69056282159929</v>
      </c>
      <c r="J510" s="4">
        <f>(H510-G510)*O510</f>
        <v>0.36406626059115865</v>
      </c>
      <c r="K510" s="4">
        <f>(I510-H510)*O510</f>
        <v>0.20833333333334281</v>
      </c>
      <c r="L510" t="e">
        <f>_xlfn.RANK.EQ(I510,I$8:I$507,1)</f>
        <v>#N/A</v>
      </c>
      <c r="M510" t="e">
        <f>IF(L510=A510,0,1)</f>
        <v>#N/A</v>
      </c>
      <c r="N510">
        <f>IF(G510&lt;B$2,1,0)</f>
        <v>1</v>
      </c>
      <c r="O510">
        <f>IF(I510&lt;B$2,1,0)</f>
        <v>1</v>
      </c>
      <c r="P510">
        <v>503</v>
      </c>
      <c r="Q510" s="8">
        <f>COUNTIF(I$8:I509,"&lt;"&amp;G510)</f>
        <v>500</v>
      </c>
      <c r="R510" s="8">
        <f>COUNTIFS(H$8:H509,"&gt;"&amp;G510,F$8:F509,"&lt;&gt;1")</f>
        <v>0</v>
      </c>
      <c r="S510">
        <v>503</v>
      </c>
    </row>
    <row r="511" spans="1:19" x14ac:dyDescent="0.3">
      <c r="A511">
        <v>614</v>
      </c>
      <c r="B511">
        <v>8.6489455854976041E-2</v>
      </c>
      <c r="C511">
        <v>0.95855586413159577</v>
      </c>
      <c r="D511" s="4">
        <f>-LN(B511)/F$3</f>
        <v>1.0198886542103158</v>
      </c>
      <c r="E511" s="4">
        <f>1/F$4</f>
        <v>0.20833333333333334</v>
      </c>
      <c r="F511" s="8">
        <v>3</v>
      </c>
      <c r="G511" s="4">
        <v>150.2054925761152</v>
      </c>
      <c r="H511" s="4">
        <f>IF(G511&gt;MAX(I$8:I510),G511,MAX(I$8:I510))</f>
        <v>150.69056282159929</v>
      </c>
      <c r="I511" s="4">
        <f>+H511+E511</f>
        <v>150.89889615493263</v>
      </c>
      <c r="J511" s="4">
        <f>(H511-G511)*O511</f>
        <v>0.4850702454840814</v>
      </c>
      <c r="K511" s="4">
        <f>(I511-H511)*O511</f>
        <v>0.20833333333334281</v>
      </c>
      <c r="L511" t="e">
        <f>_xlfn.RANK.EQ(I511,I$8:I$507,1)</f>
        <v>#N/A</v>
      </c>
      <c r="M511" t="e">
        <f>IF(L511=A511,0,1)</f>
        <v>#N/A</v>
      </c>
      <c r="N511">
        <f>IF(G511&lt;B$2,1,0)</f>
        <v>1</v>
      </c>
      <c r="O511">
        <f>IF(I511&lt;B$2,1,0)</f>
        <v>1</v>
      </c>
      <c r="P511">
        <v>504</v>
      </c>
      <c r="Q511" s="8">
        <f>COUNTIF(I$8:I510,"&lt;"&amp;G511)</f>
        <v>500</v>
      </c>
      <c r="R511" s="8">
        <f>COUNTIFS(H$8:H510,"&gt;"&amp;G511,F$8:F510,"&lt;&gt;1")</f>
        <v>1</v>
      </c>
      <c r="S511">
        <v>504</v>
      </c>
    </row>
    <row r="512" spans="1:19" x14ac:dyDescent="0.3">
      <c r="A512">
        <v>615</v>
      </c>
      <c r="B512">
        <v>0.58345286416211428</v>
      </c>
      <c r="C512">
        <v>0.31223487044892728</v>
      </c>
      <c r="D512" s="4">
        <f>-LN(B512)/F$3</f>
        <v>0.22449650488819839</v>
      </c>
      <c r="E512" s="4">
        <f>1/F$4</f>
        <v>0.20833333333333334</v>
      </c>
      <c r="F512" s="8">
        <v>3</v>
      </c>
      <c r="G512" s="4">
        <v>150.42998908100341</v>
      </c>
      <c r="H512" s="4">
        <f>IF(G512&gt;MAX(I$8:I511),G512,MAX(I$8:I511))</f>
        <v>150.89889615493263</v>
      </c>
      <c r="I512" s="4">
        <f>+H512+E512</f>
        <v>151.10722948826597</v>
      </c>
      <c r="J512" s="4">
        <f>(H512-G512)*O512</f>
        <v>0.46890707392921627</v>
      </c>
      <c r="K512" s="4">
        <f>(I512-H512)*O512</f>
        <v>0.20833333333334281</v>
      </c>
      <c r="L512" t="e">
        <f>_xlfn.RANK.EQ(I512,I$8:I$507,1)</f>
        <v>#N/A</v>
      </c>
      <c r="M512" t="e">
        <f>IF(L512=A512,0,1)</f>
        <v>#N/A</v>
      </c>
      <c r="N512">
        <f>IF(G512&lt;B$2,1,0)</f>
        <v>1</v>
      </c>
      <c r="O512">
        <f>IF(I512&lt;B$2,1,0)</f>
        <v>1</v>
      </c>
      <c r="P512">
        <v>505</v>
      </c>
      <c r="Q512" s="8">
        <f>COUNTIF(I$8:I511,"&lt;"&amp;G512)</f>
        <v>501</v>
      </c>
      <c r="R512" s="8">
        <f>COUNTIFS(H$8:H511,"&gt;"&amp;G512,F$8:F511,"&lt;&gt;1")</f>
        <v>2</v>
      </c>
      <c r="S512">
        <v>505</v>
      </c>
    </row>
    <row r="513" spans="1:19" x14ac:dyDescent="0.3">
      <c r="A513">
        <v>162</v>
      </c>
      <c r="B513">
        <v>0.50703451643421737</v>
      </c>
      <c r="C513">
        <v>0.58986175115207373</v>
      </c>
      <c r="D513" s="4">
        <f>-LN(B513)/D$3</f>
        <v>0.94330027493939861</v>
      </c>
      <c r="E513" s="4">
        <f>1/F$4</f>
        <v>0.20833333333333334</v>
      </c>
      <c r="F513" s="8">
        <v>2</v>
      </c>
      <c r="G513" s="4">
        <v>151.06146350261417</v>
      </c>
      <c r="H513" s="4">
        <f>IF(G513&gt;MAX(I$8:I512),G513,MAX(I$8:I512))</f>
        <v>151.10722948826597</v>
      </c>
      <c r="I513" s="4">
        <f>+H513+E513</f>
        <v>151.31556282159931</v>
      </c>
      <c r="J513" s="4">
        <f>(H513-G513)*O513</f>
        <v>4.5765985651797791E-2</v>
      </c>
      <c r="K513" s="4">
        <f>(I513-H513)*O513</f>
        <v>0.20833333333334281</v>
      </c>
      <c r="L513" t="e">
        <f>_xlfn.RANK.EQ(I513,I$8:I$507,1)</f>
        <v>#N/A</v>
      </c>
      <c r="M513" t="e">
        <f>IF(L513=A513,0,1)</f>
        <v>#N/A</v>
      </c>
      <c r="N513">
        <f>IF(G513&lt;B$2,1,0)</f>
        <v>1</v>
      </c>
      <c r="O513">
        <f>IF(I513&lt;B$2,1,0)</f>
        <v>1</v>
      </c>
      <c r="P513">
        <v>508</v>
      </c>
      <c r="Q513" s="8">
        <f>COUNTIF(I$8:I512,"&lt;"&amp;G513)</f>
        <v>504</v>
      </c>
      <c r="R513" s="8">
        <f>COUNTIFS(H$8:H512,"&gt;"&amp;G513,F$8:F512,"&lt;&gt;1")</f>
        <v>0</v>
      </c>
      <c r="S513">
        <v>506</v>
      </c>
    </row>
    <row r="514" spans="1:19" x14ac:dyDescent="0.3">
      <c r="A514">
        <v>616</v>
      </c>
      <c r="B514">
        <v>0.98345896786400955</v>
      </c>
      <c r="C514">
        <v>0.99041718802453693</v>
      </c>
      <c r="D514" s="4">
        <f>-LN(B514)/F$3</f>
        <v>6.9497343949982164E-3</v>
      </c>
      <c r="E514" s="4">
        <f>1/F$4</f>
        <v>0.20833333333333334</v>
      </c>
      <c r="F514" s="8">
        <v>3</v>
      </c>
      <c r="G514" s="4">
        <v>150.43693881539841</v>
      </c>
      <c r="H514" s="4">
        <f>IF(G514&gt;MAX(I$8:I513),G514,MAX(I$8:I513))</f>
        <v>151.31556282159931</v>
      </c>
      <c r="I514" s="4">
        <f>+H514+E514</f>
        <v>151.52389615493266</v>
      </c>
      <c r="J514" s="4">
        <f>(H514-G514)*O514</f>
        <v>0.87862400620090852</v>
      </c>
      <c r="K514" s="4">
        <f>(I514-H514)*O514</f>
        <v>0.20833333333334281</v>
      </c>
      <c r="L514" t="e">
        <f>_xlfn.RANK.EQ(I514,I$8:I$507,1)</f>
        <v>#N/A</v>
      </c>
      <c r="M514" t="e">
        <f>IF(L514=A514,0,1)</f>
        <v>#N/A</v>
      </c>
      <c r="N514">
        <f>IF(G514&lt;B$2,1,0)</f>
        <v>1</v>
      </c>
      <c r="O514">
        <f>IF(I514&lt;B$2,1,0)</f>
        <v>1</v>
      </c>
      <c r="P514">
        <v>506</v>
      </c>
      <c r="Q514" s="8">
        <f>COUNTIF(I$8:I513,"&lt;"&amp;G514)</f>
        <v>501</v>
      </c>
      <c r="R514" s="8">
        <f>COUNTIFS(H$8:H513,"&gt;"&amp;G514,F$8:F513,"&lt;&gt;1")</f>
        <v>4</v>
      </c>
      <c r="S514">
        <v>506</v>
      </c>
    </row>
    <row r="515" spans="1:19" x14ac:dyDescent="0.3">
      <c r="A515">
        <v>617</v>
      </c>
      <c r="B515">
        <v>0.36042359691152687</v>
      </c>
      <c r="C515">
        <v>0.57542649616992703</v>
      </c>
      <c r="D515" s="4">
        <f>-LN(B515)/F$3</f>
        <v>0.42519803381832333</v>
      </c>
      <c r="E515" s="4">
        <f>1/F$4</f>
        <v>0.20833333333333334</v>
      </c>
      <c r="F515" s="8">
        <v>3</v>
      </c>
      <c r="G515" s="4">
        <v>150.86213684921674</v>
      </c>
      <c r="H515" s="4">
        <f>IF(G515&gt;MAX(I$8:I514),G515,MAX(I$8:I514))</f>
        <v>151.52389615493266</v>
      </c>
      <c r="I515" s="4">
        <f>+H515+E515</f>
        <v>151.732229488266</v>
      </c>
      <c r="J515" s="4">
        <f>(H515-G515)*O515</f>
        <v>0.66175930571591834</v>
      </c>
      <c r="K515" s="4">
        <f>(I515-H515)*O515</f>
        <v>0.20833333333334281</v>
      </c>
      <c r="L515" t="e">
        <f>_xlfn.RANK.EQ(I515,I$8:I$507,1)</f>
        <v>#N/A</v>
      </c>
      <c r="M515" t="e">
        <f>IF(L515=A515,0,1)</f>
        <v>#N/A</v>
      </c>
      <c r="N515">
        <f>IF(G515&lt;B$2,1,0)</f>
        <v>1</v>
      </c>
      <c r="O515">
        <f>IF(I515&lt;B$2,1,0)</f>
        <v>1</v>
      </c>
      <c r="P515">
        <v>507</v>
      </c>
      <c r="Q515" s="8">
        <f>COUNTIF(I$8:I514,"&lt;"&amp;G515)</f>
        <v>503</v>
      </c>
      <c r="R515" s="8">
        <f>COUNTIFS(H$8:H514,"&gt;"&amp;G515,F$8:F514,"&lt;&gt;1")</f>
        <v>3</v>
      </c>
      <c r="S515">
        <v>507</v>
      </c>
    </row>
    <row r="516" spans="1:19" x14ac:dyDescent="0.3">
      <c r="A516">
        <v>618</v>
      </c>
      <c r="B516">
        <v>0.250038148136845</v>
      </c>
      <c r="C516">
        <v>0.94958342234565263</v>
      </c>
      <c r="D516" s="4">
        <f>-LN(B516)/F$3</f>
        <v>0.57755907508898718</v>
      </c>
      <c r="E516" s="4">
        <f>1/F$4</f>
        <v>0.20833333333333334</v>
      </c>
      <c r="F516" s="8">
        <v>3</v>
      </c>
      <c r="G516" s="4">
        <v>151.43969592430574</v>
      </c>
      <c r="H516" s="4">
        <f>IF(G516&gt;MAX(I$8:I515),G516,MAX(I$8:I515))</f>
        <v>151.732229488266</v>
      </c>
      <c r="I516" s="4">
        <f>+H516+E516</f>
        <v>151.94056282159934</v>
      </c>
      <c r="J516" s="4">
        <f>(H516-G516)*O516</f>
        <v>0.2925335639602622</v>
      </c>
      <c r="K516" s="4">
        <f>(I516-H516)*O516</f>
        <v>0.20833333333334281</v>
      </c>
      <c r="L516" t="e">
        <f>_xlfn.RANK.EQ(I516,I$8:I$507,1)</f>
        <v>#N/A</v>
      </c>
      <c r="M516" t="e">
        <f>IF(L516=A516,0,1)</f>
        <v>#N/A</v>
      </c>
      <c r="N516">
        <f>IF(G516&lt;B$2,1,0)</f>
        <v>1</v>
      </c>
      <c r="O516">
        <f>IF(I516&lt;B$2,1,0)</f>
        <v>1</v>
      </c>
      <c r="P516">
        <v>509</v>
      </c>
      <c r="Q516" s="8">
        <f>COUNTIF(I$8:I515,"&lt;"&amp;G516)</f>
        <v>506</v>
      </c>
      <c r="R516" s="8">
        <f>COUNTIFS(H$8:H515,"&gt;"&amp;G516,F$8:F515,"&lt;&gt;1")</f>
        <v>1</v>
      </c>
      <c r="S516">
        <v>509</v>
      </c>
    </row>
    <row r="517" spans="1:19" x14ac:dyDescent="0.3">
      <c r="A517">
        <v>163</v>
      </c>
      <c r="B517">
        <v>0.55714590899380478</v>
      </c>
      <c r="C517">
        <v>0.4987334818567461</v>
      </c>
      <c r="D517" s="4">
        <f>-LN(B517)/D$3</f>
        <v>0.81240016424100969</v>
      </c>
      <c r="E517" s="4">
        <f>1/F$4</f>
        <v>0.20833333333333334</v>
      </c>
      <c r="F517" s="8">
        <v>2</v>
      </c>
      <c r="G517" s="4">
        <v>151.87386366685519</v>
      </c>
      <c r="H517" s="4">
        <f>IF(G517&gt;MAX(I$8:I516),G517,MAX(I$8:I516))</f>
        <v>151.94056282159934</v>
      </c>
      <c r="I517" s="4">
        <f>+H517+E517</f>
        <v>152.14889615493269</v>
      </c>
      <c r="J517" s="4">
        <f>(H517-G517)*O517</f>
        <v>6.6699154744156885E-2</v>
      </c>
      <c r="K517" s="4">
        <f>(I517-H517)*O517</f>
        <v>0.20833333333334281</v>
      </c>
      <c r="L517" t="e">
        <f>_xlfn.RANK.EQ(I517,I$8:I$507,1)</f>
        <v>#N/A</v>
      </c>
      <c r="M517" t="e">
        <f>IF(L517=A517,0,1)</f>
        <v>#N/A</v>
      </c>
      <c r="N517">
        <f>IF(G517&lt;B$2,1,0)</f>
        <v>1</v>
      </c>
      <c r="O517">
        <f>IF(I517&lt;B$2,1,0)</f>
        <v>1</v>
      </c>
      <c r="P517">
        <v>511</v>
      </c>
      <c r="Q517" s="8">
        <f>COUNTIF(I$8:I516,"&lt;"&amp;G517)</f>
        <v>508</v>
      </c>
      <c r="R517" s="8">
        <f>COUNTIFS(H$8:H516,"&gt;"&amp;G517,F$8:F516,"&lt;&gt;1")</f>
        <v>0</v>
      </c>
      <c r="S517">
        <v>510</v>
      </c>
    </row>
    <row r="518" spans="1:19" x14ac:dyDescent="0.3">
      <c r="A518">
        <v>619</v>
      </c>
      <c r="B518">
        <v>0.76516006958220162</v>
      </c>
      <c r="C518">
        <v>0.9761955626087222</v>
      </c>
      <c r="D518" s="4">
        <f>-LN(B518)/F$3</f>
        <v>0.11152926073315908</v>
      </c>
      <c r="E518" s="4">
        <f>1/F$4</f>
        <v>0.20833333333333334</v>
      </c>
      <c r="F518" s="8">
        <v>3</v>
      </c>
      <c r="G518" s="4">
        <v>151.5512251850389</v>
      </c>
      <c r="H518" s="4">
        <f>IF(G518&gt;MAX(I$8:I517),G518,MAX(I$8:I517))</f>
        <v>152.14889615493269</v>
      </c>
      <c r="I518" s="4">
        <f>+H518+E518</f>
        <v>152.35722948826603</v>
      </c>
      <c r="J518" s="4">
        <f>(H518-G518)*O518</f>
        <v>0.59767096989378388</v>
      </c>
      <c r="K518" s="4">
        <f>(I518-H518)*O518</f>
        <v>0.20833333333334281</v>
      </c>
      <c r="L518" t="e">
        <f>_xlfn.RANK.EQ(I518,I$8:I$507,1)</f>
        <v>#N/A</v>
      </c>
      <c r="M518" t="e">
        <f>IF(L518=A518,0,1)</f>
        <v>#N/A</v>
      </c>
      <c r="N518">
        <f>IF(G518&lt;B$2,1,0)</f>
        <v>1</v>
      </c>
      <c r="O518">
        <f>IF(I518&lt;B$2,1,0)</f>
        <v>1</v>
      </c>
      <c r="P518">
        <v>510</v>
      </c>
      <c r="Q518" s="8">
        <f>COUNTIF(I$8:I517,"&lt;"&amp;G518)</f>
        <v>507</v>
      </c>
      <c r="R518" s="8">
        <f>COUNTIFS(H$8:H517,"&gt;"&amp;G518,F$8:F517,"&lt;&gt;1")</f>
        <v>2</v>
      </c>
      <c r="S518">
        <v>510</v>
      </c>
    </row>
    <row r="519" spans="1:19" x14ac:dyDescent="0.3">
      <c r="A519">
        <v>164</v>
      </c>
      <c r="B519">
        <v>0.78414258247627189</v>
      </c>
      <c r="C519">
        <v>0.62526322214423047</v>
      </c>
      <c r="D519" s="4">
        <f>-LN(B519)/D$3</f>
        <v>0.33772834689420678</v>
      </c>
      <c r="E519" s="4">
        <f>1/F$4</f>
        <v>0.20833333333333334</v>
      </c>
      <c r="F519" s="8">
        <v>2</v>
      </c>
      <c r="G519" s="4">
        <v>152.2115920137494</v>
      </c>
      <c r="H519" s="4">
        <f>IF(G519&gt;MAX(I$8:I518),G519,MAX(I$8:I518))</f>
        <v>152.35722948826603</v>
      </c>
      <c r="I519" s="4">
        <f>+H519+E519</f>
        <v>152.56556282159937</v>
      </c>
      <c r="J519" s="4">
        <f>(H519-G519)*O519</f>
        <v>0.14563747451663289</v>
      </c>
      <c r="K519" s="4">
        <f>(I519-H519)*O519</f>
        <v>0.20833333333334281</v>
      </c>
      <c r="L519" t="e">
        <f>_xlfn.RANK.EQ(I519,I$8:I$507,1)</f>
        <v>#N/A</v>
      </c>
      <c r="M519" t="e">
        <f>IF(L519=A519,0,1)</f>
        <v>#N/A</v>
      </c>
      <c r="N519">
        <f>IF(G519&lt;B$2,1,0)</f>
        <v>1</v>
      </c>
      <c r="O519">
        <f>IF(I519&lt;B$2,1,0)</f>
        <v>1</v>
      </c>
      <c r="P519">
        <v>513</v>
      </c>
      <c r="Q519" s="8">
        <f>COUNTIF(I$8:I518,"&lt;"&amp;G519)</f>
        <v>510</v>
      </c>
      <c r="R519" s="8">
        <f>COUNTIFS(H$8:H518,"&gt;"&amp;G519,F$8:F518,"&lt;&gt;1")</f>
        <v>0</v>
      </c>
      <c r="S519">
        <v>512</v>
      </c>
    </row>
    <row r="520" spans="1:19" x14ac:dyDescent="0.3">
      <c r="A520">
        <v>620</v>
      </c>
      <c r="B520">
        <v>0.43107394634846036</v>
      </c>
      <c r="C520">
        <v>0.33936582537308879</v>
      </c>
      <c r="D520" s="4">
        <f>-LN(B520)/F$3</f>
        <v>0.35061484764197592</v>
      </c>
      <c r="E520" s="4">
        <f>1/F$4</f>
        <v>0.20833333333333334</v>
      </c>
      <c r="F520" s="8">
        <v>3</v>
      </c>
      <c r="G520" s="4">
        <v>151.90184003268087</v>
      </c>
      <c r="H520" s="4">
        <f>IF(G520&gt;MAX(I$8:I519),G520,MAX(I$8:I519))</f>
        <v>152.56556282159937</v>
      </c>
      <c r="I520" s="4">
        <f>+H520+E520</f>
        <v>152.77389615493271</v>
      </c>
      <c r="J520" s="4">
        <f>(H520-G520)*O520</f>
        <v>0.66372278891850556</v>
      </c>
      <c r="K520" s="4">
        <f>(I520-H520)*O520</f>
        <v>0.20833333333334281</v>
      </c>
      <c r="L520" t="e">
        <f>_xlfn.RANK.EQ(I520,I$8:I$507,1)</f>
        <v>#N/A</v>
      </c>
      <c r="M520" t="e">
        <f>IF(L520=A520,0,1)</f>
        <v>#N/A</v>
      </c>
      <c r="N520">
        <f>IF(G520&lt;B$2,1,0)</f>
        <v>1</v>
      </c>
      <c r="O520">
        <f>IF(I520&lt;B$2,1,0)</f>
        <v>1</v>
      </c>
      <c r="P520">
        <v>512</v>
      </c>
      <c r="Q520" s="8">
        <f>COUNTIF(I$8:I519,"&lt;"&amp;G520)</f>
        <v>508</v>
      </c>
      <c r="R520" s="8">
        <f>COUNTIFS(H$8:H519,"&gt;"&amp;G520,F$8:F519,"&lt;&gt;1")</f>
        <v>3</v>
      </c>
      <c r="S520">
        <v>512</v>
      </c>
    </row>
    <row r="521" spans="1:19" x14ac:dyDescent="0.3">
      <c r="A521">
        <v>165</v>
      </c>
      <c r="B521">
        <v>0.50978118228705716</v>
      </c>
      <c r="C521">
        <v>0.78130436109500412</v>
      </c>
      <c r="D521" s="4">
        <f>-LN(B521)/D$3</f>
        <v>0.93579680510141461</v>
      </c>
      <c r="E521" s="4">
        <f>1/F$4</f>
        <v>0.20833333333333334</v>
      </c>
      <c r="F521" s="8">
        <v>2</v>
      </c>
      <c r="G521" s="4">
        <v>153.1473888188508</v>
      </c>
      <c r="H521" s="4">
        <f>IF(G521&gt;MAX(I$8:I520),G521,MAX(I$8:I520))</f>
        <v>153.1473888188508</v>
      </c>
      <c r="I521" s="4">
        <f>+H521+E521</f>
        <v>153.35572215218414</v>
      </c>
      <c r="J521" s="4">
        <f>(H521-G521)*O521</f>
        <v>0</v>
      </c>
      <c r="K521" s="4">
        <f>(I521-H521)*O521</f>
        <v>0.20833333333334281</v>
      </c>
      <c r="L521" t="e">
        <f>_xlfn.RANK.EQ(I521,I$8:I$507,1)</f>
        <v>#N/A</v>
      </c>
      <c r="M521" t="e">
        <f>IF(L521=A521,0,1)</f>
        <v>#N/A</v>
      </c>
      <c r="N521">
        <f>IF(G521&lt;B$2,1,0)</f>
        <v>1</v>
      </c>
      <c r="O521">
        <f>IF(I521&lt;B$2,1,0)</f>
        <v>1</v>
      </c>
      <c r="P521">
        <v>514</v>
      </c>
      <c r="Q521" s="8">
        <f>COUNTIF(I$8:I520,"&lt;"&amp;G521)</f>
        <v>513</v>
      </c>
      <c r="R521" s="8">
        <f>COUNTIFS(H$8:H520,"&gt;"&amp;G521,F$8:F520,"&lt;&gt;1")</f>
        <v>0</v>
      </c>
      <c r="S521">
        <v>514</v>
      </c>
    </row>
    <row r="522" spans="1:19" x14ac:dyDescent="0.3">
      <c r="A522">
        <v>166</v>
      </c>
      <c r="B522">
        <v>0.9974059266945402</v>
      </c>
      <c r="C522">
        <v>0.92059083834345534</v>
      </c>
      <c r="D522" s="4">
        <f>-LN(B522)/D$3</f>
        <v>3.6075607550756241E-3</v>
      </c>
      <c r="E522" s="4">
        <f>1/F$4</f>
        <v>0.20833333333333334</v>
      </c>
      <c r="F522" s="8">
        <v>2</v>
      </c>
      <c r="G522" s="4">
        <v>153.15099637960589</v>
      </c>
      <c r="H522" s="4">
        <f>IF(G522&gt;MAX(I$8:I521),G522,MAX(I$8:I521))</f>
        <v>153.35572215218414</v>
      </c>
      <c r="I522" s="4">
        <f>+H522+E522</f>
        <v>153.56405548551749</v>
      </c>
      <c r="J522" s="4">
        <f>(H522-G522)*O522</f>
        <v>0.20472577257825719</v>
      </c>
      <c r="K522" s="4">
        <f>(I522-H522)*O522</f>
        <v>0.20833333333334281</v>
      </c>
      <c r="L522" t="e">
        <f>_xlfn.RANK.EQ(I522,I$8:I$507,1)</f>
        <v>#N/A</v>
      </c>
      <c r="M522" t="e">
        <f>IF(L522=A522,0,1)</f>
        <v>#N/A</v>
      </c>
      <c r="N522">
        <f>IF(G522&lt;B$2,1,0)</f>
        <v>1</v>
      </c>
      <c r="O522">
        <f>IF(I522&lt;B$2,1,0)</f>
        <v>1</v>
      </c>
      <c r="P522">
        <v>515</v>
      </c>
      <c r="Q522" s="8">
        <f>COUNTIF(I$8:I521,"&lt;"&amp;G522)</f>
        <v>513</v>
      </c>
      <c r="R522" s="8">
        <f>COUNTIFS(H$8:H521,"&gt;"&amp;G522,F$8:F521,"&lt;&gt;1")</f>
        <v>0</v>
      </c>
      <c r="S522">
        <v>515</v>
      </c>
    </row>
    <row r="523" spans="1:19" x14ac:dyDescent="0.3">
      <c r="A523">
        <v>621</v>
      </c>
      <c r="B523">
        <v>9.9795525986510827E-3</v>
      </c>
      <c r="C523">
        <v>0.75038911099581895</v>
      </c>
      <c r="D523" s="4">
        <f>-LN(B523)/F$3</f>
        <v>1.9196737581075545</v>
      </c>
      <c r="E523" s="4">
        <f>1/F$4</f>
        <v>0.20833333333333334</v>
      </c>
      <c r="F523" s="8">
        <v>3</v>
      </c>
      <c r="G523" s="4">
        <v>153.82151379078843</v>
      </c>
      <c r="H523" s="4">
        <f>IF(G523&gt;MAX(I$8:I522),G523,MAX(I$8:I522))</f>
        <v>153.82151379078843</v>
      </c>
      <c r="I523" s="4">
        <f>+H523+E523</f>
        <v>154.02984712412177</v>
      </c>
      <c r="J523" s="4">
        <f>(H523-G523)*O523</f>
        <v>0</v>
      </c>
      <c r="K523" s="4">
        <f>(I523-H523)*O523</f>
        <v>0.20833333333334281</v>
      </c>
      <c r="L523" t="e">
        <f>_xlfn.RANK.EQ(I523,I$8:I$507,1)</f>
        <v>#N/A</v>
      </c>
      <c r="M523" t="e">
        <f>IF(L523=A523,0,1)</f>
        <v>#N/A</v>
      </c>
      <c r="N523">
        <f>IF(G523&lt;B$2,1,0)</f>
        <v>1</v>
      </c>
      <c r="O523">
        <f>IF(I523&lt;B$2,1,0)</f>
        <v>1</v>
      </c>
      <c r="P523">
        <v>516</v>
      </c>
      <c r="Q523" s="8">
        <f>COUNTIF(I$8:I522,"&lt;"&amp;G523)</f>
        <v>515</v>
      </c>
      <c r="R523" s="8">
        <f>COUNTIFS(H$8:H522,"&gt;"&amp;G523,F$8:F522,"&lt;&gt;1")</f>
        <v>0</v>
      </c>
      <c r="S523">
        <v>516</v>
      </c>
    </row>
    <row r="524" spans="1:19" x14ac:dyDescent="0.3">
      <c r="A524">
        <v>622</v>
      </c>
      <c r="B524">
        <v>0.41172521134067813</v>
      </c>
      <c r="C524">
        <v>2.6886806848353526E-2</v>
      </c>
      <c r="D524" s="4">
        <f>-LN(B524)/F$3</f>
        <v>0.36974963121523619</v>
      </c>
      <c r="E524" s="4">
        <f>1/F$4</f>
        <v>0.20833333333333334</v>
      </c>
      <c r="F524" s="8">
        <v>3</v>
      </c>
      <c r="G524" s="4">
        <v>154.19126342200366</v>
      </c>
      <c r="H524" s="4">
        <f>IF(G524&gt;MAX(I$8:I523),G524,MAX(I$8:I523))</f>
        <v>154.19126342200366</v>
      </c>
      <c r="I524" s="4">
        <f>+H524+E524</f>
        <v>154.399596755337</v>
      </c>
      <c r="J524" s="4">
        <f>(H524-G524)*O524</f>
        <v>0</v>
      </c>
      <c r="K524" s="4">
        <f>(I524-H524)*O524</f>
        <v>0.20833333333334281</v>
      </c>
      <c r="L524" t="e">
        <f>_xlfn.RANK.EQ(I524,I$8:I$507,1)</f>
        <v>#N/A</v>
      </c>
      <c r="M524" t="e">
        <f>IF(L524=A524,0,1)</f>
        <v>#N/A</v>
      </c>
      <c r="N524">
        <f>IF(G524&lt;B$2,1,0)</f>
        <v>1</v>
      </c>
      <c r="O524">
        <f>IF(I524&lt;B$2,1,0)</f>
        <v>1</v>
      </c>
      <c r="P524">
        <v>517</v>
      </c>
      <c r="Q524" s="8">
        <f>COUNTIF(I$8:I523,"&lt;"&amp;G524)</f>
        <v>516</v>
      </c>
      <c r="R524" s="8">
        <f>COUNTIFS(H$8:H523,"&gt;"&amp;G524,F$8:F523,"&lt;&gt;1")</f>
        <v>0</v>
      </c>
      <c r="S524">
        <v>517</v>
      </c>
    </row>
    <row r="525" spans="1:19" x14ac:dyDescent="0.3">
      <c r="A525">
        <v>623</v>
      </c>
      <c r="B525">
        <v>0.68514053773613692</v>
      </c>
      <c r="C525">
        <v>0.13483077486495559</v>
      </c>
      <c r="D525" s="4">
        <f>-LN(B525)/F$3</f>
        <v>0.15755470716040984</v>
      </c>
      <c r="E525" s="4">
        <f>1/F$4</f>
        <v>0.20833333333333334</v>
      </c>
      <c r="F525" s="8">
        <v>3</v>
      </c>
      <c r="G525" s="4">
        <v>154.34881812916407</v>
      </c>
      <c r="H525" s="4">
        <f>IF(G525&gt;MAX(I$8:I524),G525,MAX(I$8:I524))</f>
        <v>154.399596755337</v>
      </c>
      <c r="I525" s="4">
        <f>+H525+E525</f>
        <v>154.60793008867034</v>
      </c>
      <c r="J525" s="4">
        <f>(H525-G525)*O525</f>
        <v>5.0778626172927943E-2</v>
      </c>
      <c r="K525" s="4">
        <f>(I525-H525)*O525</f>
        <v>0.20833333333334281</v>
      </c>
      <c r="L525" t="e">
        <f>_xlfn.RANK.EQ(I525,I$8:I$507,1)</f>
        <v>#N/A</v>
      </c>
      <c r="M525" t="e">
        <f>IF(L525=A525,0,1)</f>
        <v>#N/A</v>
      </c>
      <c r="N525">
        <f>IF(G525&lt;B$2,1,0)</f>
        <v>1</v>
      </c>
      <c r="O525">
        <f>IF(I525&lt;B$2,1,0)</f>
        <v>1</v>
      </c>
      <c r="P525">
        <v>518</v>
      </c>
      <c r="Q525" s="8">
        <f>COUNTIF(I$8:I524,"&lt;"&amp;G525)</f>
        <v>516</v>
      </c>
      <c r="R525" s="8">
        <f>COUNTIFS(H$8:H524,"&gt;"&amp;G525,F$8:F524,"&lt;&gt;1")</f>
        <v>0</v>
      </c>
      <c r="S525">
        <v>518</v>
      </c>
    </row>
    <row r="526" spans="1:19" x14ac:dyDescent="0.3">
      <c r="A526">
        <v>167</v>
      </c>
      <c r="B526">
        <v>0.38801232947782832</v>
      </c>
      <c r="C526">
        <v>0.5374309518723106</v>
      </c>
      <c r="D526" s="4">
        <f>-LN(B526)/D$3</f>
        <v>1.3148863373042081</v>
      </c>
      <c r="E526" s="4">
        <f>1/F$4</f>
        <v>0.20833333333333334</v>
      </c>
      <c r="F526" s="8">
        <v>2</v>
      </c>
      <c r="G526" s="4">
        <v>154.4658827169101</v>
      </c>
      <c r="H526" s="4">
        <f>IF(G526&gt;MAX(I$8:I525),G526,MAX(I$8:I525))</f>
        <v>154.60793008867034</v>
      </c>
      <c r="I526" s="4">
        <f>+H526+E526</f>
        <v>154.81626342200369</v>
      </c>
      <c r="J526" s="4">
        <f>(H526-G526)*O526</f>
        <v>0.14204737176024196</v>
      </c>
      <c r="K526" s="4">
        <f>(I526-H526)*O526</f>
        <v>0.20833333333334281</v>
      </c>
      <c r="L526" t="e">
        <f>_xlfn.RANK.EQ(I526,I$8:I$507,1)</f>
        <v>#N/A</v>
      </c>
      <c r="M526" t="e">
        <f>IF(L526=A526,0,1)</f>
        <v>#N/A</v>
      </c>
      <c r="N526">
        <f>IF(G526&lt;B$2,1,0)</f>
        <v>1</v>
      </c>
      <c r="O526">
        <f>IF(I526&lt;B$2,1,0)</f>
        <v>1</v>
      </c>
      <c r="P526">
        <v>519</v>
      </c>
      <c r="Q526" s="8">
        <f>COUNTIF(I$8:I525,"&lt;"&amp;G526)</f>
        <v>517</v>
      </c>
      <c r="R526" s="8">
        <f>COUNTIFS(H$8:H525,"&gt;"&amp;G526,F$8:F525,"&lt;&gt;1")</f>
        <v>0</v>
      </c>
      <c r="S526">
        <v>519</v>
      </c>
    </row>
    <row r="527" spans="1:19" x14ac:dyDescent="0.3">
      <c r="A527">
        <v>36</v>
      </c>
      <c r="B527">
        <v>0.32755516220587788</v>
      </c>
      <c r="C527">
        <v>0.95516830957976018</v>
      </c>
      <c r="D527" s="4">
        <f>-LN(B527)/B$3</f>
        <v>4.6504116828077482</v>
      </c>
      <c r="E527" s="4">
        <f>1/F$4</f>
        <v>0.20833333333333334</v>
      </c>
      <c r="F527" s="8">
        <v>1</v>
      </c>
      <c r="G527" s="4">
        <v>154.74581838286835</v>
      </c>
      <c r="H527" s="4">
        <f>IF(G527&gt;MAX(I$8:I526),G527,MAX(I$8:I526))</f>
        <v>154.81626342200369</v>
      </c>
      <c r="I527" s="4">
        <f>+H527+E527</f>
        <v>155.02459675533703</v>
      </c>
      <c r="J527" s="4">
        <f>(H527-G527)*O527</f>
        <v>7.0445039135336174E-2</v>
      </c>
      <c r="K527" s="4">
        <f>(I527-H527)*O527</f>
        <v>0.20833333333334281</v>
      </c>
      <c r="L527" t="e">
        <f>_xlfn.RANK.EQ(I527,I$8:I$507,1)</f>
        <v>#N/A</v>
      </c>
      <c r="M527" t="e">
        <f>IF(L527=A527,0,1)</f>
        <v>#N/A</v>
      </c>
      <c r="N527">
        <f>IF(G527&lt;B$2,1,0)</f>
        <v>1</v>
      </c>
      <c r="O527">
        <f>IF(I527&lt;B$2,1,0)</f>
        <v>1</v>
      </c>
      <c r="P527">
        <v>520</v>
      </c>
      <c r="Q527" s="8">
        <f>COUNTIF(I$8:I526,"&lt;"&amp;G527)</f>
        <v>518</v>
      </c>
      <c r="R527" s="8">
        <f>COUNTIFS(H$8:H526,"&gt;"&amp;G527,F$8:F526,"&lt;&gt;1")</f>
        <v>0</v>
      </c>
      <c r="S527">
        <v>520</v>
      </c>
    </row>
    <row r="528" spans="1:19" x14ac:dyDescent="0.3">
      <c r="A528">
        <v>168</v>
      </c>
      <c r="B528">
        <v>0.61424604022339546</v>
      </c>
      <c r="C528">
        <v>0.51200903347880489</v>
      </c>
      <c r="D528" s="4">
        <f>-LN(B528)/F$3</f>
        <v>0.20306654755182757</v>
      </c>
      <c r="E528" s="4">
        <f>1/F$4</f>
        <v>0.20833333333333334</v>
      </c>
      <c r="F528" s="8">
        <v>2</v>
      </c>
      <c r="G528" s="4">
        <v>154.66894926446193</v>
      </c>
      <c r="H528" s="4">
        <f>IF(G528&gt;MAX(I$8:I527),G528,MAX(I$8:I527))</f>
        <v>155.02459675533703</v>
      </c>
      <c r="I528" s="4">
        <f>+H528+E528</f>
        <v>155.23293008867037</v>
      </c>
      <c r="J528" s="4">
        <f>(H528-G528)*O528</f>
        <v>0.35564749087509995</v>
      </c>
      <c r="K528" s="4">
        <f>(I528-H528)*O528</f>
        <v>0.20833333333334281</v>
      </c>
      <c r="L528" t="e">
        <f>_xlfn.RANK.EQ(I528,I$8:I$507,1)</f>
        <v>#N/A</v>
      </c>
      <c r="M528" t="e">
        <f>IF(L528=A528,0,1)</f>
        <v>#N/A</v>
      </c>
      <c r="N528">
        <f>IF(G528&lt;B$2,1,0)</f>
        <v>1</v>
      </c>
      <c r="O528">
        <f>IF(I528&lt;B$2,1,0)</f>
        <v>1</v>
      </c>
      <c r="P528">
        <v>521</v>
      </c>
      <c r="Q528" s="8">
        <f>COUNTIF(I$8:I527,"&lt;"&amp;G528)</f>
        <v>518</v>
      </c>
      <c r="R528" s="8">
        <f>COUNTIFS(H$8:H527,"&gt;"&amp;G528,F$8:F527,"&lt;&gt;1")</f>
        <v>0</v>
      </c>
      <c r="S528">
        <v>521</v>
      </c>
    </row>
    <row r="529" spans="1:19" x14ac:dyDescent="0.3">
      <c r="A529">
        <v>169</v>
      </c>
      <c r="B529">
        <v>0.36588641010773032</v>
      </c>
      <c r="C529">
        <v>0.82540360728782003</v>
      </c>
      <c r="D529" s="4">
        <f>-LN(B529)/F$3</f>
        <v>0.41893014526988764</v>
      </c>
      <c r="E529" s="4">
        <f>1/F$4</f>
        <v>0.20833333333333334</v>
      </c>
      <c r="F529" s="8">
        <v>2</v>
      </c>
      <c r="G529" s="4">
        <v>155.08787940973181</v>
      </c>
      <c r="H529" s="4">
        <f>IF(G529&gt;MAX(I$8:I528),G529,MAX(I$8:I528))</f>
        <v>155.23293008867037</v>
      </c>
      <c r="I529" s="4">
        <f>+H529+E529</f>
        <v>155.44126342200371</v>
      </c>
      <c r="J529" s="4">
        <f>(H529-G529)*O529</f>
        <v>0.14505067893855994</v>
      </c>
      <c r="K529" s="4">
        <f>(I529-H529)*O529</f>
        <v>0.20833333333334281</v>
      </c>
      <c r="L529" t="e">
        <f>_xlfn.RANK.EQ(I529,I$8:I$507,1)</f>
        <v>#N/A</v>
      </c>
      <c r="M529" t="e">
        <f>IF(L529=A529,0,1)</f>
        <v>#N/A</v>
      </c>
      <c r="N529">
        <f>IF(G529&lt;B$2,1,0)</f>
        <v>1</v>
      </c>
      <c r="O529">
        <f>IF(I529&lt;B$2,1,0)</f>
        <v>1</v>
      </c>
      <c r="P529">
        <v>523</v>
      </c>
      <c r="Q529" s="8">
        <f>COUNTIF(I$8:I528,"&lt;"&amp;G529)</f>
        <v>520</v>
      </c>
      <c r="R529" s="8">
        <f>COUNTIFS(H$8:H528,"&gt;"&amp;G529,F$8:F528,"&lt;&gt;1")</f>
        <v>0</v>
      </c>
      <c r="S529">
        <v>522</v>
      </c>
    </row>
    <row r="530" spans="1:19" x14ac:dyDescent="0.3">
      <c r="A530">
        <v>624</v>
      </c>
      <c r="B530">
        <v>0.24698629718924528</v>
      </c>
      <c r="C530">
        <v>9.9734488967558821E-2</v>
      </c>
      <c r="D530" s="4">
        <f>-LN(B530)/F$3</f>
        <v>0.58267600869153424</v>
      </c>
      <c r="E530" s="4">
        <f>1/F$4</f>
        <v>0.20833333333333334</v>
      </c>
      <c r="F530" s="8">
        <v>3</v>
      </c>
      <c r="G530" s="4">
        <v>154.93149413785559</v>
      </c>
      <c r="H530" s="4">
        <f>IF(G530&gt;MAX(I$8:I529),G530,MAX(I$8:I529))</f>
        <v>155.44126342200371</v>
      </c>
      <c r="I530" s="4">
        <f>+H530+E530</f>
        <v>155.64959675533706</v>
      </c>
      <c r="J530" s="4">
        <f>(H530-G530)*O530</f>
        <v>0.50976928414812051</v>
      </c>
      <c r="K530" s="4">
        <f>(I530-H530)*O530</f>
        <v>0.20833333333334281</v>
      </c>
      <c r="L530" t="e">
        <f>_xlfn.RANK.EQ(I530,I$8:I$507,1)</f>
        <v>#N/A</v>
      </c>
      <c r="M530" t="e">
        <f>IF(L530=A530,0,1)</f>
        <v>#N/A</v>
      </c>
      <c r="N530">
        <f>IF(G530&lt;B$2,1,0)</f>
        <v>1</v>
      </c>
      <c r="O530">
        <f>IF(I530&lt;B$2,1,0)</f>
        <v>1</v>
      </c>
      <c r="P530">
        <v>522</v>
      </c>
      <c r="Q530" s="8">
        <f>COUNTIF(I$8:I529,"&lt;"&amp;G530)</f>
        <v>519</v>
      </c>
      <c r="R530" s="8">
        <f>COUNTIFS(H$8:H529,"&gt;"&amp;G530,F$8:F529,"&lt;&gt;1")</f>
        <v>2</v>
      </c>
      <c r="S530">
        <v>522</v>
      </c>
    </row>
    <row r="531" spans="1:19" x14ac:dyDescent="0.3">
      <c r="A531">
        <v>170</v>
      </c>
      <c r="B531">
        <v>0.44630268257698297</v>
      </c>
      <c r="C531">
        <v>0.53679006317331457</v>
      </c>
      <c r="D531" s="4">
        <f>-LN(B531)/F$3</f>
        <v>0.33614912360893862</v>
      </c>
      <c r="E531" s="4">
        <f>1/F$4</f>
        <v>0.20833333333333334</v>
      </c>
      <c r="F531" s="8">
        <v>2</v>
      </c>
      <c r="G531" s="4">
        <v>155.42402853334076</v>
      </c>
      <c r="H531" s="4">
        <f>IF(G531&gt;MAX(I$8:I530),G531,MAX(I$8:I530))</f>
        <v>155.64959675533706</v>
      </c>
      <c r="I531" s="4">
        <f>+H531+E531</f>
        <v>155.8579300886704</v>
      </c>
      <c r="J531" s="4">
        <f>(H531-G531)*O531</f>
        <v>0.22556822199629778</v>
      </c>
      <c r="K531" s="4">
        <f>(I531-H531)*O531</f>
        <v>0.20833333333334281</v>
      </c>
      <c r="L531" t="e">
        <f>_xlfn.RANK.EQ(I531,I$8:I$507,1)</f>
        <v>#N/A</v>
      </c>
      <c r="M531" t="e">
        <f>IF(L531=A531,0,1)</f>
        <v>#N/A</v>
      </c>
      <c r="N531">
        <f>IF(G531&lt;B$2,1,0)</f>
        <v>1</v>
      </c>
      <c r="O531">
        <f>IF(I531&lt;B$2,1,0)</f>
        <v>1</v>
      </c>
      <c r="P531">
        <v>525</v>
      </c>
      <c r="Q531" s="8">
        <f>COUNTIF(I$8:I530,"&lt;"&amp;G531)</f>
        <v>521</v>
      </c>
      <c r="R531" s="8">
        <f>COUNTIFS(H$8:H530,"&gt;"&amp;G531,F$8:F530,"&lt;&gt;1")</f>
        <v>1</v>
      </c>
      <c r="S531">
        <v>523</v>
      </c>
    </row>
    <row r="532" spans="1:19" x14ac:dyDescent="0.3">
      <c r="A532">
        <v>171</v>
      </c>
      <c r="B532">
        <v>0.81963560899685661</v>
      </c>
      <c r="C532">
        <v>0.8596453749198889</v>
      </c>
      <c r="D532" s="4">
        <f>-LN(B532)/F$3</f>
        <v>8.287309031737243E-2</v>
      </c>
      <c r="E532" s="4">
        <f>1/F$4</f>
        <v>0.20833333333333334</v>
      </c>
      <c r="F532" s="8">
        <v>2</v>
      </c>
      <c r="G532" s="4">
        <v>155.50690162365814</v>
      </c>
      <c r="H532" s="4">
        <f>IF(G532&gt;MAX(I$8:I531),G532,MAX(I$8:I531))</f>
        <v>155.8579300886704</v>
      </c>
      <c r="I532" s="4">
        <f>+H532+E532</f>
        <v>156.06626342200374</v>
      </c>
      <c r="J532" s="4">
        <f>(H532-G532)*O532</f>
        <v>0.35102846501226281</v>
      </c>
      <c r="K532" s="4">
        <f>(I532-H532)*O532</f>
        <v>0.20833333333334281</v>
      </c>
      <c r="L532" t="e">
        <f>_xlfn.RANK.EQ(I532,I$8:I$507,1)</f>
        <v>#N/A</v>
      </c>
      <c r="M532" t="e">
        <f>IF(L532=A532,0,1)</f>
        <v>#N/A</v>
      </c>
      <c r="N532">
        <f>IF(G532&lt;B$2,1,0)</f>
        <v>1</v>
      </c>
      <c r="O532">
        <f>IF(I532&lt;B$2,1,0)</f>
        <v>1</v>
      </c>
      <c r="P532">
        <v>526</v>
      </c>
      <c r="Q532" s="8">
        <f>COUNTIF(I$8:I531,"&lt;"&amp;G532)</f>
        <v>522</v>
      </c>
      <c r="R532" s="8">
        <f>COUNTIFS(H$8:H531,"&gt;"&amp;G532,F$8:F531,"&lt;&gt;1")</f>
        <v>1</v>
      </c>
      <c r="S532">
        <v>524</v>
      </c>
    </row>
    <row r="533" spans="1:19" x14ac:dyDescent="0.3">
      <c r="A533">
        <v>625</v>
      </c>
      <c r="B533">
        <v>0.46150090029602953</v>
      </c>
      <c r="C533">
        <v>0.53563035981322671</v>
      </c>
      <c r="D533" s="4">
        <f>-LN(B533)/F$3</f>
        <v>0.32219636426548698</v>
      </c>
      <c r="E533" s="4">
        <f>1/F$4</f>
        <v>0.20833333333333334</v>
      </c>
      <c r="F533" s="8">
        <v>3</v>
      </c>
      <c r="G533" s="4">
        <v>155.25369050212109</v>
      </c>
      <c r="H533" s="4">
        <f>IF(G533&gt;MAX(I$8:I532),G533,MAX(I$8:I532))</f>
        <v>156.06626342200374</v>
      </c>
      <c r="I533" s="4">
        <f>+H533+E533</f>
        <v>156.27459675533709</v>
      </c>
      <c r="J533" s="4">
        <f>(H533-G533)*O533</f>
        <v>0.81257291988265479</v>
      </c>
      <c r="K533" s="4">
        <f>(I533-H533)*O533</f>
        <v>0.20833333333334281</v>
      </c>
      <c r="L533" t="e">
        <f>_xlfn.RANK.EQ(I533,I$8:I$507,1)</f>
        <v>#N/A</v>
      </c>
      <c r="M533" t="e">
        <f>IF(L533=A533,0,1)</f>
        <v>#N/A</v>
      </c>
      <c r="N533">
        <f>IF(G533&lt;B$2,1,0)</f>
        <v>1</v>
      </c>
      <c r="O533">
        <f>IF(I533&lt;B$2,1,0)</f>
        <v>1</v>
      </c>
      <c r="P533">
        <v>524</v>
      </c>
      <c r="Q533" s="8">
        <f>COUNTIF(I$8:I532,"&lt;"&amp;G533)</f>
        <v>521</v>
      </c>
      <c r="R533" s="8">
        <f>COUNTIFS(H$8:H532,"&gt;"&amp;G533,F$8:F532,"&lt;&gt;1")</f>
        <v>3</v>
      </c>
      <c r="S533">
        <v>524</v>
      </c>
    </row>
    <row r="534" spans="1:19" x14ac:dyDescent="0.3">
      <c r="A534">
        <v>172</v>
      </c>
      <c r="B534">
        <v>0.49421674245429853</v>
      </c>
      <c r="C534">
        <v>0.78511917477950377</v>
      </c>
      <c r="D534" s="4">
        <f>-LN(B534)/F$3</f>
        <v>0.29365879504555181</v>
      </c>
      <c r="E534" s="4">
        <f>1/F$4</f>
        <v>0.20833333333333334</v>
      </c>
      <c r="F534" s="8">
        <v>2</v>
      </c>
      <c r="G534" s="4">
        <v>155.8005604187037</v>
      </c>
      <c r="H534" s="4">
        <f>IF(G534&gt;MAX(I$8:I533),G534,MAX(I$8:I533))</f>
        <v>156.27459675533709</v>
      </c>
      <c r="I534" s="4">
        <f>+H534+E534</f>
        <v>156.48293008867043</v>
      </c>
      <c r="J534" s="4">
        <f>(H534-G534)*O534</f>
        <v>0.47403633663338951</v>
      </c>
      <c r="K534" s="4">
        <f>(I534-H534)*O534</f>
        <v>0.20833333333334281</v>
      </c>
      <c r="L534" t="e">
        <f>_xlfn.RANK.EQ(I534,I$8:I$507,1)</f>
        <v>#N/A</v>
      </c>
      <c r="M534" t="e">
        <f>IF(L534=A534,0,1)</f>
        <v>#N/A</v>
      </c>
      <c r="N534">
        <f>IF(G534&lt;B$2,1,0)</f>
        <v>1</v>
      </c>
      <c r="O534">
        <f>IF(I534&lt;B$2,1,0)</f>
        <v>1</v>
      </c>
      <c r="P534">
        <v>529</v>
      </c>
      <c r="Q534" s="8">
        <f>COUNTIF(I$8:I533,"&lt;"&amp;G534)</f>
        <v>523</v>
      </c>
      <c r="R534" s="8">
        <f>COUNTIFS(H$8:H533,"&gt;"&amp;G534,F$8:F533,"&lt;&gt;1")</f>
        <v>2</v>
      </c>
      <c r="S534">
        <v>525</v>
      </c>
    </row>
    <row r="535" spans="1:19" x14ac:dyDescent="0.3">
      <c r="A535">
        <v>173</v>
      </c>
      <c r="B535">
        <v>0.67204809717093417</v>
      </c>
      <c r="C535">
        <v>3.1037324137089144E-2</v>
      </c>
      <c r="D535" s="4">
        <f>-LN(B535)/F$3</f>
        <v>0.16559390327049656</v>
      </c>
      <c r="E535" s="4">
        <f>1/F$4</f>
        <v>0.20833333333333334</v>
      </c>
      <c r="F535" s="8">
        <v>2</v>
      </c>
      <c r="G535" s="4">
        <v>155.96615432197419</v>
      </c>
      <c r="H535" s="4">
        <f>IF(G535&gt;MAX(I$8:I534),G535,MAX(I$8:I534))</f>
        <v>156.48293008867043</v>
      </c>
      <c r="I535" s="4">
        <f>+H535+E535</f>
        <v>156.69126342200377</v>
      </c>
      <c r="J535" s="4">
        <f>(H535-G535)*O535</f>
        <v>0.51677576669624159</v>
      </c>
      <c r="K535" s="4">
        <f>(I535-H535)*O535</f>
        <v>0.20833333333334281</v>
      </c>
      <c r="L535" t="e">
        <f>_xlfn.RANK.EQ(I535,I$8:I$507,1)</f>
        <v>#N/A</v>
      </c>
      <c r="M535" t="e">
        <f>IF(L535=A535,0,1)</f>
        <v>#N/A</v>
      </c>
      <c r="N535">
        <f>IF(G535&lt;B$2,1,0)</f>
        <v>1</v>
      </c>
      <c r="O535">
        <f>IF(I535&lt;B$2,1,0)</f>
        <v>1</v>
      </c>
      <c r="P535">
        <v>531</v>
      </c>
      <c r="Q535" s="8">
        <f>COUNTIF(I$8:I534,"&lt;"&amp;G535)</f>
        <v>524</v>
      </c>
      <c r="R535" s="8">
        <f>COUNTIFS(H$8:H534,"&gt;"&amp;G535,F$8:F534,"&lt;&gt;1")</f>
        <v>2</v>
      </c>
      <c r="S535">
        <v>526</v>
      </c>
    </row>
    <row r="536" spans="1:19" x14ac:dyDescent="0.3">
      <c r="A536">
        <v>626</v>
      </c>
      <c r="B536">
        <v>0.47856074709311197</v>
      </c>
      <c r="C536">
        <v>0.14569536423841059</v>
      </c>
      <c r="D536" s="4">
        <f>-LN(B536)/F$3</f>
        <v>0.30707171790598015</v>
      </c>
      <c r="E536" s="4">
        <f>1/F$4</f>
        <v>0.20833333333333334</v>
      </c>
      <c r="F536" s="8">
        <v>3</v>
      </c>
      <c r="G536" s="4">
        <v>155.56076222002707</v>
      </c>
      <c r="H536" s="4">
        <f>IF(G536&gt;MAX(I$8:I535),G536,MAX(I$8:I535))</f>
        <v>156.69126342200377</v>
      </c>
      <c r="I536" s="4">
        <f>+H536+E536</f>
        <v>156.89959675533711</v>
      </c>
      <c r="J536" s="4">
        <f>(H536-G536)*O536</f>
        <v>1.1305012019766991</v>
      </c>
      <c r="K536" s="4">
        <f>(I536-H536)*O536</f>
        <v>0.20833333333334281</v>
      </c>
      <c r="L536" t="e">
        <f>_xlfn.RANK.EQ(I536,I$8:I$507,1)</f>
        <v>#N/A</v>
      </c>
      <c r="M536" t="e">
        <f>IF(L536=A536,0,1)</f>
        <v>#N/A</v>
      </c>
      <c r="N536">
        <f>IF(G536&lt;B$2,1,0)</f>
        <v>1</v>
      </c>
      <c r="O536">
        <f>IF(I536&lt;B$2,1,0)</f>
        <v>1</v>
      </c>
      <c r="P536">
        <v>527</v>
      </c>
      <c r="Q536" s="8">
        <f>COUNTIF(I$8:I535,"&lt;"&amp;G536)</f>
        <v>522</v>
      </c>
      <c r="R536" s="8">
        <f>COUNTIFS(H$8:H535,"&gt;"&amp;G536,F$8:F535,"&lt;&gt;1")</f>
        <v>5</v>
      </c>
      <c r="S536">
        <v>527</v>
      </c>
    </row>
    <row r="537" spans="1:19" x14ac:dyDescent="0.3">
      <c r="A537">
        <v>627</v>
      </c>
      <c r="B537">
        <v>0.8630939664906766</v>
      </c>
      <c r="C537">
        <v>0.33323160496841336</v>
      </c>
      <c r="D537" s="4">
        <f>-LN(B537)/F$3</f>
        <v>6.1346545954634936E-2</v>
      </c>
      <c r="E537" s="4">
        <f>1/F$4</f>
        <v>0.20833333333333334</v>
      </c>
      <c r="F537" s="8">
        <v>3</v>
      </c>
      <c r="G537" s="4">
        <v>155.62210876598172</v>
      </c>
      <c r="H537" s="4">
        <f>IF(G537&gt;MAX(I$8:I536),G537,MAX(I$8:I536))</f>
        <v>156.89959675533711</v>
      </c>
      <c r="I537" s="4">
        <f>+H537+E537</f>
        <v>157.10793008867046</v>
      </c>
      <c r="J537" s="4">
        <f>(H537-G537)*O537</f>
        <v>1.277487989355393</v>
      </c>
      <c r="K537" s="4">
        <f>(I537-H537)*O537</f>
        <v>0.20833333333334281</v>
      </c>
      <c r="L537" t="e">
        <f>_xlfn.RANK.EQ(I537,I$8:I$507,1)</f>
        <v>#N/A</v>
      </c>
      <c r="M537" t="e">
        <f>IF(L537=A537,0,1)</f>
        <v>#N/A</v>
      </c>
      <c r="N537">
        <f>IF(G537&lt;B$2,1,0)</f>
        <v>1</v>
      </c>
      <c r="O537">
        <f>IF(I537&lt;B$2,1,0)</f>
        <v>1</v>
      </c>
      <c r="P537">
        <v>528</v>
      </c>
      <c r="Q537" s="8">
        <f>COUNTIF(I$8:I536,"&lt;"&amp;G537)</f>
        <v>522</v>
      </c>
      <c r="R537" s="8">
        <f>COUNTIFS(H$8:H536,"&gt;"&amp;G537,F$8:F536,"&lt;&gt;1")</f>
        <v>6</v>
      </c>
      <c r="S537">
        <v>528</v>
      </c>
    </row>
    <row r="538" spans="1:19" x14ac:dyDescent="0.3">
      <c r="A538">
        <v>174</v>
      </c>
      <c r="B538">
        <v>0.27744376964629047</v>
      </c>
      <c r="C538">
        <v>0.61238441114535969</v>
      </c>
      <c r="D538" s="4">
        <f>-LN(B538)/F$3</f>
        <v>0.53422374926396909</v>
      </c>
      <c r="E538" s="4">
        <f>1/F$4</f>
        <v>0.20833333333333334</v>
      </c>
      <c r="F538" s="8">
        <v>2</v>
      </c>
      <c r="G538" s="4">
        <v>156.50037807123815</v>
      </c>
      <c r="H538" s="4">
        <f>IF(G538&gt;MAX(I$8:I537),G538,MAX(I$8:I537))</f>
        <v>157.10793008867046</v>
      </c>
      <c r="I538" s="4">
        <f>+H538+E538</f>
        <v>157.3162634220038</v>
      </c>
      <c r="J538" s="4">
        <f>(H538-G538)*O538</f>
        <v>0.60755201743231169</v>
      </c>
      <c r="K538" s="4">
        <f>(I538-H538)*O538</f>
        <v>0.20833333333334281</v>
      </c>
      <c r="L538" t="e">
        <f>_xlfn.RANK.EQ(I538,I$8:I$507,1)</f>
        <v>#N/A</v>
      </c>
      <c r="M538" t="e">
        <f>IF(L538=A538,0,1)</f>
        <v>#N/A</v>
      </c>
      <c r="N538">
        <f>IF(G538&lt;B$2,1,0)</f>
        <v>1</v>
      </c>
      <c r="O538">
        <f>IF(I538&lt;B$2,1,0)</f>
        <v>1</v>
      </c>
      <c r="P538">
        <v>534</v>
      </c>
      <c r="Q538" s="8">
        <f>COUNTIF(I$8:I537,"&lt;"&amp;G538)</f>
        <v>527</v>
      </c>
      <c r="R538" s="8">
        <f>COUNTIFS(H$8:H537,"&gt;"&amp;G538,F$8:F537,"&lt;&gt;1")</f>
        <v>2</v>
      </c>
      <c r="S538">
        <v>529</v>
      </c>
    </row>
    <row r="539" spans="1:19" x14ac:dyDescent="0.3">
      <c r="A539">
        <v>628</v>
      </c>
      <c r="B539">
        <v>0.65010528885769214</v>
      </c>
      <c r="C539">
        <v>0.90450758384960483</v>
      </c>
      <c r="D539" s="4">
        <f>-LN(B539)/F$3</f>
        <v>0.17942539431344706</v>
      </c>
      <c r="E539" s="4">
        <f>1/F$4</f>
        <v>0.20833333333333334</v>
      </c>
      <c r="F539" s="8">
        <v>3</v>
      </c>
      <c r="G539" s="4">
        <v>155.80153416029518</v>
      </c>
      <c r="H539" s="4">
        <f>IF(G539&gt;MAX(I$8:I538),G539,MAX(I$8:I538))</f>
        <v>157.3162634220038</v>
      </c>
      <c r="I539" s="4">
        <f>+H539+E539</f>
        <v>157.52459675533714</v>
      </c>
      <c r="J539" s="4">
        <f>(H539-G539)*O539</f>
        <v>1.5147292617086237</v>
      </c>
      <c r="K539" s="4">
        <f>(I539-H539)*O539</f>
        <v>0.20833333333334281</v>
      </c>
      <c r="L539" t="e">
        <f>_xlfn.RANK.EQ(I539,I$8:I$507,1)</f>
        <v>#N/A</v>
      </c>
      <c r="M539" t="e">
        <f>IF(L539=A539,0,1)</f>
        <v>#N/A</v>
      </c>
      <c r="N539">
        <f>IF(G539&lt;B$2,1,0)</f>
        <v>1</v>
      </c>
      <c r="O539">
        <f>IF(I539&lt;B$2,1,0)</f>
        <v>1</v>
      </c>
      <c r="P539">
        <v>530</v>
      </c>
      <c r="Q539" s="8">
        <f>COUNTIF(I$8:I538,"&lt;"&amp;G539)</f>
        <v>523</v>
      </c>
      <c r="R539" s="8">
        <f>COUNTIFS(H$8:H538,"&gt;"&amp;G539,F$8:F538,"&lt;&gt;1")</f>
        <v>7</v>
      </c>
      <c r="S539">
        <v>530</v>
      </c>
    </row>
    <row r="540" spans="1:19" x14ac:dyDescent="0.3">
      <c r="A540">
        <v>175</v>
      </c>
      <c r="B540">
        <v>0.31373027741325116</v>
      </c>
      <c r="C540">
        <v>0.25247962889492476</v>
      </c>
      <c r="D540" s="4">
        <f>-LN(B540)/F$3</f>
        <v>0.48300902139426155</v>
      </c>
      <c r="E540" s="4">
        <f>1/F$4</f>
        <v>0.20833333333333334</v>
      </c>
      <c r="F540" s="8">
        <v>2</v>
      </c>
      <c r="G540" s="4">
        <v>156.9833870926324</v>
      </c>
      <c r="H540" s="4">
        <f>IF(G540&gt;MAX(I$8:I539),G540,MAX(I$8:I539))</f>
        <v>157.52459675533714</v>
      </c>
      <c r="I540" s="4">
        <f>+H540+E540</f>
        <v>157.73293008867049</v>
      </c>
      <c r="J540" s="4">
        <f>(H540-G540)*O540</f>
        <v>0.54120966270474469</v>
      </c>
      <c r="K540" s="4">
        <f>(I540-H540)*O540</f>
        <v>0.20833333333334281</v>
      </c>
      <c r="L540" t="e">
        <f>_xlfn.RANK.EQ(I540,I$8:I$507,1)</f>
        <v>#N/A</v>
      </c>
      <c r="M540" t="e">
        <f>IF(L540=A540,0,1)</f>
        <v>#N/A</v>
      </c>
      <c r="N540">
        <f>IF(G540&lt;B$2,1,0)</f>
        <v>1</v>
      </c>
      <c r="O540">
        <f>IF(I540&lt;B$2,1,0)</f>
        <v>1</v>
      </c>
      <c r="P540">
        <v>536</v>
      </c>
      <c r="Q540" s="8">
        <f>COUNTIF(I$8:I539,"&lt;"&amp;G540)</f>
        <v>529</v>
      </c>
      <c r="R540" s="8">
        <f>COUNTIFS(H$8:H539,"&gt;"&amp;G540,F$8:F539,"&lt;&gt;1")</f>
        <v>2</v>
      </c>
      <c r="S540">
        <v>531</v>
      </c>
    </row>
    <row r="541" spans="1:19" x14ac:dyDescent="0.3">
      <c r="A541">
        <v>629</v>
      </c>
      <c r="B541">
        <v>0.22473830378124332</v>
      </c>
      <c r="C541">
        <v>0.72826319162572095</v>
      </c>
      <c r="D541" s="4">
        <f>-LN(B541)/F$3</f>
        <v>0.62200777000100649</v>
      </c>
      <c r="E541" s="4">
        <f>1/F$4</f>
        <v>0.20833333333333334</v>
      </c>
      <c r="F541" s="8">
        <v>3</v>
      </c>
      <c r="G541" s="4">
        <v>156.42354193029618</v>
      </c>
      <c r="H541" s="4">
        <f>IF(G541&gt;MAX(I$8:I540),G541,MAX(I$8:I540))</f>
        <v>157.73293008867049</v>
      </c>
      <c r="I541" s="4">
        <f>+H541+E541</f>
        <v>157.94126342200383</v>
      </c>
      <c r="J541" s="4">
        <f>(H541-G541)*O541</f>
        <v>1.3093881583743041</v>
      </c>
      <c r="K541" s="4">
        <f>(I541-H541)*O541</f>
        <v>0.20833333333334281</v>
      </c>
      <c r="L541" t="e">
        <f>_xlfn.RANK.EQ(I541,I$8:I$507,1)</f>
        <v>#N/A</v>
      </c>
      <c r="M541" t="e">
        <f>IF(L541=A541,0,1)</f>
        <v>#N/A</v>
      </c>
      <c r="N541">
        <f>IF(G541&lt;B$2,1,0)</f>
        <v>1</v>
      </c>
      <c r="O541">
        <f>IF(I541&lt;B$2,1,0)</f>
        <v>1</v>
      </c>
      <c r="P541">
        <v>532</v>
      </c>
      <c r="Q541" s="8">
        <f>COUNTIF(I$8:I540,"&lt;"&amp;G541)</f>
        <v>526</v>
      </c>
      <c r="R541" s="8">
        <f>COUNTIFS(H$8:H540,"&gt;"&amp;G541,F$8:F540,"&lt;&gt;1")</f>
        <v>6</v>
      </c>
      <c r="S541">
        <v>532</v>
      </c>
    </row>
    <row r="542" spans="1:19" x14ac:dyDescent="0.3">
      <c r="A542">
        <v>176</v>
      </c>
      <c r="B542">
        <v>0.34031189916684468</v>
      </c>
      <c r="C542">
        <v>0.65587328714865567</v>
      </c>
      <c r="D542" s="4">
        <f>-LN(B542)/F$3</f>
        <v>0.44912197141250926</v>
      </c>
      <c r="E542" s="4">
        <f>1/F$4</f>
        <v>0.20833333333333334</v>
      </c>
      <c r="F542" s="8">
        <v>2</v>
      </c>
      <c r="G542" s="4">
        <v>157.43250906404489</v>
      </c>
      <c r="H542" s="4">
        <f>IF(G542&gt;MAX(I$8:I541),G542,MAX(I$8:I541))</f>
        <v>157.94126342200383</v>
      </c>
      <c r="I542" s="4">
        <f>+H542+E542</f>
        <v>158.14959675533717</v>
      </c>
      <c r="J542" s="4">
        <f>(H542-G542)*O542</f>
        <v>0.50875435795893509</v>
      </c>
      <c r="K542" s="4">
        <f>(I542-H542)*O542</f>
        <v>0.20833333333334281</v>
      </c>
      <c r="L542" t="e">
        <f>_xlfn.RANK.EQ(I542,I$8:I$507,1)</f>
        <v>#N/A</v>
      </c>
      <c r="M542" t="e">
        <f>IF(L542=A542,0,1)</f>
        <v>#N/A</v>
      </c>
      <c r="N542">
        <f>IF(G542&lt;B$2,1,0)</f>
        <v>1</v>
      </c>
      <c r="O542">
        <f>IF(I542&lt;B$2,1,0)</f>
        <v>1</v>
      </c>
      <c r="P542">
        <v>538</v>
      </c>
      <c r="Q542" s="8">
        <f>COUNTIF(I$8:I541,"&lt;"&amp;G542)</f>
        <v>531</v>
      </c>
      <c r="R542" s="8">
        <f>COUNTIFS(H$8:H541,"&gt;"&amp;G542,F$8:F541,"&lt;&gt;1")</f>
        <v>2</v>
      </c>
      <c r="S542">
        <v>533</v>
      </c>
    </row>
    <row r="543" spans="1:19" x14ac:dyDescent="0.3">
      <c r="A543">
        <v>630</v>
      </c>
      <c r="B543">
        <v>0.92172002319406721</v>
      </c>
      <c r="C543">
        <v>0.32734153263954591</v>
      </c>
      <c r="D543" s="4">
        <f>-LN(B543)/F$3</f>
        <v>3.3964068341520597E-2</v>
      </c>
      <c r="E543" s="4">
        <f>1/F$4</f>
        <v>0.20833333333333334</v>
      </c>
      <c r="F543" s="8">
        <v>3</v>
      </c>
      <c r="G543" s="4">
        <v>156.45750599863771</v>
      </c>
      <c r="H543" s="4">
        <f>IF(G543&gt;MAX(I$8:I542),G543,MAX(I$8:I542))</f>
        <v>158.14959675533717</v>
      </c>
      <c r="I543" s="4">
        <f>+H543+E543</f>
        <v>158.35793008867051</v>
      </c>
      <c r="J543" s="4">
        <f>(H543-G543)*O543</f>
        <v>1.6920907566994572</v>
      </c>
      <c r="K543" s="4">
        <f>(I543-H543)*O543</f>
        <v>0.20833333333334281</v>
      </c>
      <c r="L543" t="e">
        <f>_xlfn.RANK.EQ(I543,I$8:I$507,1)</f>
        <v>#N/A</v>
      </c>
      <c r="M543" t="e">
        <f>IF(L543=A543,0,1)</f>
        <v>#N/A</v>
      </c>
      <c r="N543">
        <f>IF(G543&lt;B$2,1,0)</f>
        <v>1</v>
      </c>
      <c r="O543">
        <f>IF(I543&lt;B$2,1,0)</f>
        <v>1</v>
      </c>
      <c r="P543">
        <v>533</v>
      </c>
      <c r="Q543" s="8">
        <f>COUNTIF(I$8:I542,"&lt;"&amp;G543)</f>
        <v>526</v>
      </c>
      <c r="R543" s="8">
        <f>COUNTIFS(H$8:H542,"&gt;"&amp;G543,F$8:F542,"&lt;&gt;1")</f>
        <v>8</v>
      </c>
      <c r="S543">
        <v>533</v>
      </c>
    </row>
    <row r="544" spans="1:19" x14ac:dyDescent="0.3">
      <c r="A544">
        <v>631</v>
      </c>
      <c r="B544">
        <v>0.38410596026490068</v>
      </c>
      <c r="C544">
        <v>0.7695852534562212</v>
      </c>
      <c r="D544" s="4">
        <f>-LN(B544)/F$3</f>
        <v>0.39868201094521044</v>
      </c>
      <c r="E544" s="4">
        <f>1/F$4</f>
        <v>0.20833333333333334</v>
      </c>
      <c r="F544" s="8">
        <v>3</v>
      </c>
      <c r="G544" s="4">
        <v>156.85618800958292</v>
      </c>
      <c r="H544" s="4">
        <f>IF(G544&gt;MAX(I$8:I543),G544,MAX(I$8:I543))</f>
        <v>158.35793008867051</v>
      </c>
      <c r="I544" s="4">
        <f>+H544+E544</f>
        <v>158.56626342200386</v>
      </c>
      <c r="J544" s="4">
        <f>(H544-G544)*O544</f>
        <v>1.5017420790875917</v>
      </c>
      <c r="K544" s="4">
        <f>(I544-H544)*O544</f>
        <v>0.20833333333334281</v>
      </c>
      <c r="L544" t="e">
        <f>_xlfn.RANK.EQ(I544,I$8:I$507,1)</f>
        <v>#N/A</v>
      </c>
      <c r="M544" t="e">
        <f>IF(L544=A544,0,1)</f>
        <v>#N/A</v>
      </c>
      <c r="N544">
        <f>IF(G544&lt;B$2,1,0)</f>
        <v>1</v>
      </c>
      <c r="O544">
        <f>IF(I544&lt;B$2,1,0)</f>
        <v>1</v>
      </c>
      <c r="P544">
        <v>535</v>
      </c>
      <c r="Q544" s="8">
        <f>COUNTIF(I$8:I543,"&lt;"&amp;G544)</f>
        <v>528</v>
      </c>
      <c r="R544" s="8">
        <f>COUNTIFS(H$8:H543,"&gt;"&amp;G544,F$8:F543,"&lt;&gt;1")</f>
        <v>7</v>
      </c>
      <c r="S544">
        <v>535</v>
      </c>
    </row>
    <row r="545" spans="1:19" x14ac:dyDescent="0.3">
      <c r="A545">
        <v>177</v>
      </c>
      <c r="B545">
        <v>0.27573473311563462</v>
      </c>
      <c r="C545">
        <v>0.54628131962034976</v>
      </c>
      <c r="D545" s="4">
        <f>-LN(B545)/F$3</f>
        <v>0.53679832805377292</v>
      </c>
      <c r="E545" s="4">
        <f>1/F$4</f>
        <v>0.20833333333333334</v>
      </c>
      <c r="F545" s="8">
        <v>2</v>
      </c>
      <c r="G545" s="4">
        <v>157.96930739209867</v>
      </c>
      <c r="H545" s="4">
        <f>IF(G545&gt;MAX(I$8:I544),G545,MAX(I$8:I544))</f>
        <v>158.56626342200386</v>
      </c>
      <c r="I545" s="4">
        <f>+H545+E545</f>
        <v>158.7745967553372</v>
      </c>
      <c r="J545" s="4">
        <f>(H545-G545)*O545</f>
        <v>0.59695602990518637</v>
      </c>
      <c r="K545" s="4">
        <f>(I545-H545)*O545</f>
        <v>0.20833333333334281</v>
      </c>
      <c r="L545" t="e">
        <f>_xlfn.RANK.EQ(I545,I$8:I$507,1)</f>
        <v>#N/A</v>
      </c>
      <c r="M545" t="e">
        <f>IF(L545=A545,0,1)</f>
        <v>#N/A</v>
      </c>
      <c r="N545">
        <f>IF(G545&lt;B$2,1,0)</f>
        <v>1</v>
      </c>
      <c r="O545">
        <f>IF(I545&lt;B$2,1,0)</f>
        <v>1</v>
      </c>
      <c r="P545">
        <v>540</v>
      </c>
      <c r="Q545" s="8">
        <f>COUNTIF(I$8:I544,"&lt;"&amp;G545)</f>
        <v>534</v>
      </c>
      <c r="R545" s="8">
        <f>COUNTIFS(H$8:H544,"&gt;"&amp;G545,F$8:F544,"&lt;&gt;1")</f>
        <v>2</v>
      </c>
      <c r="S545">
        <v>536</v>
      </c>
    </row>
    <row r="546" spans="1:19" x14ac:dyDescent="0.3">
      <c r="A546">
        <v>178</v>
      </c>
      <c r="B546">
        <v>0.65974913785210731</v>
      </c>
      <c r="C546">
        <v>0.8580584124271371</v>
      </c>
      <c r="D546" s="4">
        <f>-LN(B546)/F$3</f>
        <v>0.17328983765801484</v>
      </c>
      <c r="E546" s="4">
        <f>1/F$4</f>
        <v>0.20833333333333334</v>
      </c>
      <c r="F546" s="8">
        <v>2</v>
      </c>
      <c r="G546" s="4">
        <v>158.14259722975669</v>
      </c>
      <c r="H546" s="4">
        <f>IF(G546&gt;MAX(I$8:I545),G546,MAX(I$8:I545))</f>
        <v>158.7745967553372</v>
      </c>
      <c r="I546" s="4">
        <f>+H546+E546</f>
        <v>158.98293008867054</v>
      </c>
      <c r="J546" s="4">
        <f>(H546-G546)*O546</f>
        <v>0.63199952558051109</v>
      </c>
      <c r="K546" s="4">
        <f>(I546-H546)*O546</f>
        <v>0.20833333333334281</v>
      </c>
      <c r="L546" t="e">
        <f>_xlfn.RANK.EQ(I546,I$8:I$507,1)</f>
        <v>#N/A</v>
      </c>
      <c r="M546" t="e">
        <f>IF(L546=A546,0,1)</f>
        <v>#N/A</v>
      </c>
      <c r="N546">
        <f>IF(G546&lt;B$2,1,0)</f>
        <v>1</v>
      </c>
      <c r="O546">
        <f>IF(I546&lt;B$2,1,0)</f>
        <v>1</v>
      </c>
      <c r="P546">
        <v>542</v>
      </c>
      <c r="Q546" s="8">
        <f>COUNTIF(I$8:I545,"&lt;"&amp;G546)</f>
        <v>534</v>
      </c>
      <c r="R546" s="8">
        <f>COUNTIFS(H$8:H545,"&gt;"&amp;G546,F$8:F545,"&lt;&gt;1")</f>
        <v>3</v>
      </c>
      <c r="S546">
        <v>537</v>
      </c>
    </row>
    <row r="547" spans="1:19" x14ac:dyDescent="0.3">
      <c r="A547">
        <v>632</v>
      </c>
      <c r="B547">
        <v>0.38926358836634417</v>
      </c>
      <c r="C547">
        <v>0.8724021118808557</v>
      </c>
      <c r="D547" s="4">
        <f>-LN(B547)/F$3</f>
        <v>0.39312439990811343</v>
      </c>
      <c r="E547" s="4">
        <f>1/F$4</f>
        <v>0.20833333333333334</v>
      </c>
      <c r="F547" s="8">
        <v>3</v>
      </c>
      <c r="G547" s="4">
        <v>157.24931240949104</v>
      </c>
      <c r="H547" s="4">
        <f>IF(G547&gt;MAX(I$8:I546),G547,MAX(I$8:I546))</f>
        <v>158.98293008867054</v>
      </c>
      <c r="I547" s="4">
        <f>+H547+E547</f>
        <v>159.19126342200389</v>
      </c>
      <c r="J547" s="4">
        <f>(H547-G547)*O547</f>
        <v>1.7336176791795026</v>
      </c>
      <c r="K547" s="4">
        <f>(I547-H547)*O547</f>
        <v>0.20833333333334281</v>
      </c>
      <c r="L547" t="e">
        <f>_xlfn.RANK.EQ(I547,I$8:I$507,1)</f>
        <v>#N/A</v>
      </c>
      <c r="M547" t="e">
        <f>IF(L547=A547,0,1)</f>
        <v>#N/A</v>
      </c>
      <c r="N547">
        <f>IF(G547&lt;B$2,1,0)</f>
        <v>1</v>
      </c>
      <c r="O547">
        <f>IF(I547&lt;B$2,1,0)</f>
        <v>1</v>
      </c>
      <c r="P547">
        <v>537</v>
      </c>
      <c r="Q547" s="8">
        <f>COUNTIF(I$8:I546,"&lt;"&amp;G547)</f>
        <v>530</v>
      </c>
      <c r="R547" s="8">
        <f>COUNTIFS(H$8:H546,"&gt;"&amp;G547,F$8:F546,"&lt;&gt;1")</f>
        <v>8</v>
      </c>
      <c r="S547">
        <v>537</v>
      </c>
    </row>
    <row r="548" spans="1:19" x14ac:dyDescent="0.3">
      <c r="A548">
        <v>179</v>
      </c>
      <c r="B548">
        <v>0.72939237647633293</v>
      </c>
      <c r="C548">
        <v>0.61958677938169504</v>
      </c>
      <c r="D548" s="4">
        <f>-LN(B548)/F$3</f>
        <v>0.13147643851490909</v>
      </c>
      <c r="E548" s="4">
        <f>1/F$4</f>
        <v>0.20833333333333334</v>
      </c>
      <c r="F548" s="8">
        <v>2</v>
      </c>
      <c r="G548" s="4">
        <v>158.2740736682716</v>
      </c>
      <c r="H548" s="4">
        <f>IF(G548&gt;MAX(I$8:I547),G548,MAX(I$8:I547))</f>
        <v>159.19126342200389</v>
      </c>
      <c r="I548" s="4">
        <f>+H548+E548</f>
        <v>159.39959675533723</v>
      </c>
      <c r="J548" s="4">
        <f>(H548-G548)*O548</f>
        <v>0.91718975373228773</v>
      </c>
      <c r="K548" s="4">
        <f>(I548-H548)*O548</f>
        <v>0.20833333333334281</v>
      </c>
      <c r="L548" t="e">
        <f>_xlfn.RANK.EQ(I548,I$8:I$507,1)</f>
        <v>#N/A</v>
      </c>
      <c r="M548" t="e">
        <f>IF(L548=A548,0,1)</f>
        <v>#N/A</v>
      </c>
      <c r="N548">
        <f>IF(G548&lt;B$2,1,0)</f>
        <v>1</v>
      </c>
      <c r="O548">
        <f>IF(I548&lt;B$2,1,0)</f>
        <v>1</v>
      </c>
      <c r="P548">
        <v>543</v>
      </c>
      <c r="Q548" s="8">
        <f>COUNTIF(I$8:I547,"&lt;"&amp;G548)</f>
        <v>535</v>
      </c>
      <c r="R548" s="8">
        <f>COUNTIFS(H$8:H547,"&gt;"&amp;G548,F$8:F547,"&lt;&gt;1")</f>
        <v>4</v>
      </c>
      <c r="S548">
        <v>538</v>
      </c>
    </row>
    <row r="549" spans="1:19" x14ac:dyDescent="0.3">
      <c r="A549">
        <v>180</v>
      </c>
      <c r="B549">
        <v>0.97796563615832999</v>
      </c>
      <c r="C549">
        <v>0.80657368694112974</v>
      </c>
      <c r="D549" s="4">
        <f>-LN(B549)/F$3</f>
        <v>9.2836443404402929E-3</v>
      </c>
      <c r="E549" s="4">
        <f>1/F$4</f>
        <v>0.20833333333333334</v>
      </c>
      <c r="F549" s="8">
        <v>2</v>
      </c>
      <c r="G549" s="4">
        <v>158.28335731261203</v>
      </c>
      <c r="H549" s="4">
        <f>IF(G549&gt;MAX(I$8:I548),G549,MAX(I$8:I548))</f>
        <v>159.39959675533723</v>
      </c>
      <c r="I549" s="4">
        <f>+H549+E549</f>
        <v>159.60793008867057</v>
      </c>
      <c r="J549" s="4">
        <f>(H549-G549)*O549</f>
        <v>1.1162394427252025</v>
      </c>
      <c r="K549" s="4">
        <f>(I549-H549)*O549</f>
        <v>0.20833333333334281</v>
      </c>
      <c r="L549" t="e">
        <f>_xlfn.RANK.EQ(I549,I$8:I$507,1)</f>
        <v>#N/A</v>
      </c>
      <c r="M549" t="e">
        <f>IF(L549=A549,0,1)</f>
        <v>#N/A</v>
      </c>
      <c r="N549">
        <f>IF(G549&lt;B$2,1,0)</f>
        <v>1</v>
      </c>
      <c r="O549">
        <f>IF(I549&lt;B$2,1,0)</f>
        <v>1</v>
      </c>
      <c r="P549">
        <v>544</v>
      </c>
      <c r="Q549" s="8">
        <f>COUNTIF(I$8:I548,"&lt;"&amp;G549)</f>
        <v>535</v>
      </c>
      <c r="R549" s="8">
        <f>COUNTIFS(H$8:H548,"&gt;"&amp;G549,F$8:F548,"&lt;&gt;1")</f>
        <v>5</v>
      </c>
      <c r="S549">
        <v>538</v>
      </c>
    </row>
    <row r="550" spans="1:19" x14ac:dyDescent="0.3">
      <c r="A550">
        <v>181</v>
      </c>
      <c r="B550">
        <v>0.99206518753624073</v>
      </c>
      <c r="C550">
        <v>0.64491714224677266</v>
      </c>
      <c r="D550" s="4">
        <f>-LN(B550)/F$3</f>
        <v>3.3193585892110902E-3</v>
      </c>
      <c r="E550" s="4">
        <f>1/F$4</f>
        <v>0.20833333333333334</v>
      </c>
      <c r="F550" s="8">
        <v>2</v>
      </c>
      <c r="G550" s="4">
        <v>158.28667667120123</v>
      </c>
      <c r="H550" s="4">
        <f>IF(G550&gt;MAX(I$8:I549),G550,MAX(I$8:I549))</f>
        <v>159.60793008867057</v>
      </c>
      <c r="I550" s="4">
        <f>+H550+E550</f>
        <v>159.81626342200391</v>
      </c>
      <c r="J550" s="4">
        <f>(H550-G550)*O550</f>
        <v>1.321253417469336</v>
      </c>
      <c r="K550" s="4">
        <f>(I550-H550)*O550</f>
        <v>0.20833333333334281</v>
      </c>
      <c r="L550" t="e">
        <f>_xlfn.RANK.EQ(I550,I$8:I$507,1)</f>
        <v>#N/A</v>
      </c>
      <c r="M550" t="e">
        <f>IF(L550=A550,0,1)</f>
        <v>#N/A</v>
      </c>
      <c r="N550">
        <f>IF(G550&lt;B$2,1,0)</f>
        <v>1</v>
      </c>
      <c r="O550">
        <f>IF(I550&lt;B$2,1,0)</f>
        <v>1</v>
      </c>
      <c r="P550">
        <v>545</v>
      </c>
      <c r="Q550" s="8">
        <f>COUNTIF(I$8:I549,"&lt;"&amp;G550)</f>
        <v>535</v>
      </c>
      <c r="R550" s="8">
        <f>COUNTIFS(H$8:H549,"&gt;"&amp;G550,F$8:F549,"&lt;&gt;1")</f>
        <v>6</v>
      </c>
      <c r="S550">
        <v>538</v>
      </c>
    </row>
    <row r="551" spans="1:19" x14ac:dyDescent="0.3">
      <c r="A551">
        <v>182</v>
      </c>
      <c r="B551">
        <v>0.77340006714072085</v>
      </c>
      <c r="C551">
        <v>0.99014252143925285</v>
      </c>
      <c r="D551" s="4">
        <f>-LN(B551)/F$3</f>
        <v>0.10706617208188762</v>
      </c>
      <c r="E551" s="4">
        <f>1/F$4</f>
        <v>0.20833333333333334</v>
      </c>
      <c r="F551" s="8">
        <v>2</v>
      </c>
      <c r="G551" s="4">
        <v>158.39374284328312</v>
      </c>
      <c r="H551" s="4">
        <f>IF(G551&gt;MAX(I$8:I550),G551,MAX(I$8:I550))</f>
        <v>159.81626342200391</v>
      </c>
      <c r="I551" s="4">
        <f>+H551+E551</f>
        <v>160.02459675533726</v>
      </c>
      <c r="J551" s="4">
        <f>(H551-G551)*O551</f>
        <v>1.4225205787207926</v>
      </c>
      <c r="K551" s="4">
        <f>(I551-H551)*O551</f>
        <v>0.20833333333334281</v>
      </c>
      <c r="L551" t="e">
        <f>_xlfn.RANK.EQ(I551,I$8:I$507,1)</f>
        <v>#N/A</v>
      </c>
      <c r="M551" t="e">
        <f>IF(L551=A551,0,1)</f>
        <v>#N/A</v>
      </c>
      <c r="N551">
        <f>IF(G551&lt;B$2,1,0)</f>
        <v>1</v>
      </c>
      <c r="O551">
        <f>IF(I551&lt;B$2,1,0)</f>
        <v>1</v>
      </c>
      <c r="P551">
        <v>546</v>
      </c>
      <c r="Q551" s="8">
        <f>COUNTIF(I$8:I550,"&lt;"&amp;G551)</f>
        <v>536</v>
      </c>
      <c r="R551" s="8">
        <f>COUNTIFS(H$8:H550,"&gt;"&amp;G551,F$8:F550,"&lt;&gt;1")</f>
        <v>6</v>
      </c>
      <c r="S551">
        <v>539</v>
      </c>
    </row>
    <row r="552" spans="1:19" x14ac:dyDescent="0.3">
      <c r="A552">
        <v>633</v>
      </c>
      <c r="B552">
        <v>0.53987243263039031</v>
      </c>
      <c r="C552">
        <v>0.33176671651356548</v>
      </c>
      <c r="D552" s="4">
        <f>-LN(B552)/F$3</f>
        <v>0.25684266800064709</v>
      </c>
      <c r="E552" s="4">
        <f>1/F$4</f>
        <v>0.20833333333333334</v>
      </c>
      <c r="F552" s="8">
        <v>3</v>
      </c>
      <c r="G552" s="4">
        <v>157.50615507749168</v>
      </c>
      <c r="H552" s="4">
        <f>IF(G552&gt;MAX(I$8:I551),G552,MAX(I$8:I551))</f>
        <v>160.02459675533726</v>
      </c>
      <c r="I552" s="4">
        <f>+H552+E552</f>
        <v>160.2329300886706</v>
      </c>
      <c r="J552" s="4">
        <f>(H552-G552)*O552</f>
        <v>2.5184416778455727</v>
      </c>
      <c r="K552" s="4">
        <f>(I552-H552)*O552</f>
        <v>0.20833333333334281</v>
      </c>
      <c r="L552" t="e">
        <f>_xlfn.RANK.EQ(I552,I$8:I$507,1)</f>
        <v>#N/A</v>
      </c>
      <c r="M552" t="e">
        <f>IF(L552=A552,0,1)</f>
        <v>#N/A</v>
      </c>
      <c r="N552">
        <f>IF(G552&lt;B$2,1,0)</f>
        <v>1</v>
      </c>
      <c r="O552">
        <f>IF(I552&lt;B$2,1,0)</f>
        <v>1</v>
      </c>
      <c r="P552">
        <v>539</v>
      </c>
      <c r="Q552" s="8">
        <f>COUNTIF(I$8:I551,"&lt;"&amp;G552)</f>
        <v>531</v>
      </c>
      <c r="R552" s="8">
        <f>COUNTIFS(H$8:H551,"&gt;"&amp;G552,F$8:F551,"&lt;&gt;1")</f>
        <v>12</v>
      </c>
      <c r="S552">
        <v>539</v>
      </c>
    </row>
    <row r="553" spans="1:19" x14ac:dyDescent="0.3">
      <c r="A553">
        <v>37</v>
      </c>
      <c r="B553">
        <v>0.35578478347117526</v>
      </c>
      <c r="C553">
        <v>0.97909482100894196</v>
      </c>
      <c r="D553" s="4">
        <f>-LN(B553)/B$3</f>
        <v>4.30595529895787</v>
      </c>
      <c r="E553" s="4">
        <f>1/F$4</f>
        <v>0.20833333333333334</v>
      </c>
      <c r="F553" s="8">
        <v>1</v>
      </c>
      <c r="G553" s="4">
        <v>159.05177368182623</v>
      </c>
      <c r="H553" s="4">
        <f>IF(G553&gt;MAX(I$8:I552),G553,MAX(I$8:I552))</f>
        <v>160.2329300886706</v>
      </c>
      <c r="I553" s="4">
        <f>+H553+E553</f>
        <v>160.44126342200394</v>
      </c>
      <c r="J553" s="4">
        <f>(H553-G553)*O553</f>
        <v>1.1811564068443658</v>
      </c>
      <c r="K553" s="4">
        <f>(I553-H553)*O553</f>
        <v>0.20833333333334281</v>
      </c>
      <c r="L553" t="e">
        <f>_xlfn.RANK.EQ(I553,I$8:I$507,1)</f>
        <v>#N/A</v>
      </c>
      <c r="M553" t="e">
        <f>IF(L553=A553,0,1)</f>
        <v>#N/A</v>
      </c>
      <c r="N553">
        <f>IF(G553&lt;B$2,1,0)</f>
        <v>1</v>
      </c>
      <c r="O553">
        <f>IF(I553&lt;B$2,1,0)</f>
        <v>1</v>
      </c>
      <c r="P553">
        <v>541</v>
      </c>
      <c r="Q553" s="8">
        <f>COUNTIF(I$8:I552,"&lt;"&amp;G553)</f>
        <v>539</v>
      </c>
      <c r="R553" s="8">
        <f>COUNTIFS(H$8:H552,"&gt;"&amp;G553,F$8:F552,"&lt;&gt;1")</f>
        <v>5</v>
      </c>
      <c r="S553">
        <v>541</v>
      </c>
    </row>
    <row r="554" spans="1:19" x14ac:dyDescent="0.3">
      <c r="A554">
        <v>183</v>
      </c>
      <c r="B554">
        <v>0.14947965941343425</v>
      </c>
      <c r="C554">
        <v>0.69927060762352367</v>
      </c>
      <c r="D554" s="4">
        <f>-LN(B554)/F$3</f>
        <v>0.79191456368469626</v>
      </c>
      <c r="E554" s="4">
        <f>1/F$4</f>
        <v>0.20833333333333334</v>
      </c>
      <c r="F554" s="8">
        <v>2</v>
      </c>
      <c r="G554" s="4">
        <v>159.18565740696781</v>
      </c>
      <c r="H554" s="4">
        <f>IF(G554&gt;MAX(I$8:I553),G554,MAX(I$8:I553))</f>
        <v>160.44126342200394</v>
      </c>
      <c r="I554" s="4">
        <f>+H554+E554</f>
        <v>160.64959675533729</v>
      </c>
      <c r="J554" s="4">
        <f>(H554-G554)*O554</f>
        <v>1.2556060150361361</v>
      </c>
      <c r="K554" s="4">
        <f>(I554-H554)*O554</f>
        <v>0.20833333333334281</v>
      </c>
      <c r="L554" t="e">
        <f>_xlfn.RANK.EQ(I554,I$8:I$507,1)</f>
        <v>#N/A</v>
      </c>
      <c r="M554" t="e">
        <f>IF(L554=A554,0,1)</f>
        <v>#N/A</v>
      </c>
      <c r="N554">
        <f>IF(G554&lt;B$2,1,0)</f>
        <v>1</v>
      </c>
      <c r="O554">
        <f>IF(I554&lt;B$2,1,0)</f>
        <v>1</v>
      </c>
      <c r="P554">
        <v>551</v>
      </c>
      <c r="Q554" s="8">
        <f>COUNTIF(I$8:I553,"&lt;"&amp;G554)</f>
        <v>539</v>
      </c>
      <c r="R554" s="8">
        <f>COUNTIFS(H$8:H553,"&gt;"&amp;G554,F$8:F553,"&lt;&gt;1")</f>
        <v>5</v>
      </c>
      <c r="S554">
        <v>543</v>
      </c>
    </row>
    <row r="555" spans="1:19" x14ac:dyDescent="0.3">
      <c r="A555">
        <v>184</v>
      </c>
      <c r="B555">
        <v>0.78801843317972353</v>
      </c>
      <c r="C555">
        <v>0.8604998931852168</v>
      </c>
      <c r="D555" s="4">
        <f>-LN(B555)/F$3</f>
        <v>9.9264082099083203E-2</v>
      </c>
      <c r="E555" s="4">
        <f>1/F$4</f>
        <v>0.20833333333333334</v>
      </c>
      <c r="F555" s="8">
        <v>2</v>
      </c>
      <c r="G555" s="4">
        <v>159.2849214890669</v>
      </c>
      <c r="H555" s="4">
        <f>IF(G555&gt;MAX(I$8:I554),G555,MAX(I$8:I554))</f>
        <v>160.64959675533729</v>
      </c>
      <c r="I555" s="4">
        <f>+H555+E555</f>
        <v>160.85793008867063</v>
      </c>
      <c r="J555" s="4">
        <f>(H555-G555)*O555</f>
        <v>1.3646752662703818</v>
      </c>
      <c r="K555" s="4">
        <f>(I555-H555)*O555</f>
        <v>0.20833333333334281</v>
      </c>
      <c r="L555" t="e">
        <f>_xlfn.RANK.EQ(I555,I$8:I$507,1)</f>
        <v>#N/A</v>
      </c>
      <c r="M555" t="e">
        <f>IF(L555=A555,0,1)</f>
        <v>#N/A</v>
      </c>
      <c r="N555">
        <f>IF(G555&lt;B$2,1,0)</f>
        <v>1</v>
      </c>
      <c r="O555">
        <f>IF(I555&lt;B$2,1,0)</f>
        <v>1</v>
      </c>
      <c r="P555">
        <v>552</v>
      </c>
      <c r="Q555" s="8">
        <f>COUNTIF(I$8:I554,"&lt;"&amp;G555)</f>
        <v>540</v>
      </c>
      <c r="R555" s="8">
        <f>COUNTIFS(H$8:H554,"&gt;"&amp;G555,F$8:F554,"&lt;&gt;1")</f>
        <v>5</v>
      </c>
      <c r="S555">
        <v>543</v>
      </c>
    </row>
    <row r="556" spans="1:19" x14ac:dyDescent="0.3">
      <c r="A556">
        <v>185</v>
      </c>
      <c r="B556">
        <v>0.29026154362620932</v>
      </c>
      <c r="C556">
        <v>0.44190801721243933</v>
      </c>
      <c r="D556" s="4">
        <f>-LN(B556)/F$3</f>
        <v>0.51540536994708264</v>
      </c>
      <c r="E556" s="4">
        <f>1/F$4</f>
        <v>0.20833333333333334</v>
      </c>
      <c r="F556" s="8">
        <v>2</v>
      </c>
      <c r="G556" s="4">
        <v>159.80032685901398</v>
      </c>
      <c r="H556" s="4">
        <f>IF(G556&gt;MAX(I$8:I555),G556,MAX(I$8:I555))</f>
        <v>160.85793008867063</v>
      </c>
      <c r="I556" s="4">
        <f>+H556+E556</f>
        <v>161.06626342200397</v>
      </c>
      <c r="J556" s="4">
        <f>(H556-G556)*O556</f>
        <v>1.0576032296566495</v>
      </c>
      <c r="K556" s="4">
        <f>(I556-H556)*O556</f>
        <v>0.20833333333334281</v>
      </c>
      <c r="L556" t="e">
        <f>_xlfn.RANK.EQ(I556,I$8:I$507,1)</f>
        <v>#N/A</v>
      </c>
      <c r="M556" t="e">
        <f>IF(L556=A556,0,1)</f>
        <v>#N/A</v>
      </c>
      <c r="N556">
        <f>IF(G556&lt;B$2,1,0)</f>
        <v>1</v>
      </c>
      <c r="O556">
        <f>IF(I556&lt;B$2,1,0)</f>
        <v>1</v>
      </c>
      <c r="P556">
        <v>556</v>
      </c>
      <c r="Q556" s="8">
        <f>COUNTIF(I$8:I555,"&lt;"&amp;G556)</f>
        <v>542</v>
      </c>
      <c r="R556" s="8">
        <f>COUNTIFS(H$8:H555,"&gt;"&amp;G556,F$8:F555,"&lt;&gt;1")</f>
        <v>4</v>
      </c>
      <c r="S556">
        <v>545</v>
      </c>
    </row>
    <row r="557" spans="1:19" x14ac:dyDescent="0.3">
      <c r="A557">
        <v>186</v>
      </c>
      <c r="B557">
        <v>0.87508774071474349</v>
      </c>
      <c r="C557">
        <v>0.20908230842005676</v>
      </c>
      <c r="D557" s="4">
        <f>-LN(B557)/F$3</f>
        <v>5.5596301062154449E-2</v>
      </c>
      <c r="E557" s="4">
        <f>1/F$4</f>
        <v>0.20833333333333334</v>
      </c>
      <c r="F557" s="8">
        <v>2</v>
      </c>
      <c r="G557" s="4">
        <v>159.85592316007614</v>
      </c>
      <c r="H557" s="4">
        <f>IF(G557&gt;MAX(I$8:I556),G557,MAX(I$8:I556))</f>
        <v>161.06626342200397</v>
      </c>
      <c r="I557" s="4">
        <f>+H557+E557</f>
        <v>161.27459675533731</v>
      </c>
      <c r="J557" s="4">
        <f>(H557-G557)*O557</f>
        <v>1.2103402619278256</v>
      </c>
      <c r="K557" s="4">
        <f>(I557-H557)*O557</f>
        <v>0.20833333333334281</v>
      </c>
      <c r="L557" t="e">
        <f>_xlfn.RANK.EQ(I557,I$8:I$507,1)</f>
        <v>#N/A</v>
      </c>
      <c r="M557" t="e">
        <f>IF(L557=A557,0,1)</f>
        <v>#N/A</v>
      </c>
      <c r="N557">
        <f>IF(G557&lt;B$2,1,0)</f>
        <v>1</v>
      </c>
      <c r="O557">
        <f>IF(I557&lt;B$2,1,0)</f>
        <v>1</v>
      </c>
      <c r="P557">
        <v>557</v>
      </c>
      <c r="Q557" s="8">
        <f>COUNTIF(I$8:I556,"&lt;"&amp;G557)</f>
        <v>543</v>
      </c>
      <c r="R557" s="8">
        <f>COUNTIFS(H$8:H556,"&gt;"&amp;G557,F$8:F556,"&lt;&gt;1")</f>
        <v>4</v>
      </c>
      <c r="S557">
        <v>546</v>
      </c>
    </row>
    <row r="558" spans="1:19" x14ac:dyDescent="0.3">
      <c r="A558">
        <v>634</v>
      </c>
      <c r="B558">
        <v>6.0121463667714467E-2</v>
      </c>
      <c r="C558">
        <v>0.98168889431440165</v>
      </c>
      <c r="D558" s="4">
        <f>-LN(B558)/F$3</f>
        <v>1.171411820259729</v>
      </c>
      <c r="E558" s="4">
        <f>1/F$4</f>
        <v>0.20833333333333334</v>
      </c>
      <c r="F558" s="8">
        <v>3</v>
      </c>
      <c r="G558" s="4">
        <v>158.6775668977514</v>
      </c>
      <c r="H558" s="4">
        <f>IF(G558&gt;MAX(I$8:I557),G558,MAX(I$8:I557))</f>
        <v>161.27459675533731</v>
      </c>
      <c r="I558" s="4">
        <f>+H558+E558</f>
        <v>161.48293008867066</v>
      </c>
      <c r="J558" s="4">
        <f>(H558-G558)*O558</f>
        <v>2.597029857585909</v>
      </c>
      <c r="K558" s="4">
        <f>(I558-H558)*O558</f>
        <v>0.20833333333334281</v>
      </c>
      <c r="L558" t="e">
        <f>_xlfn.RANK.EQ(I558,I$8:I$507,1)</f>
        <v>#N/A</v>
      </c>
      <c r="M558" t="e">
        <f>IF(L558=A558,0,1)</f>
        <v>#N/A</v>
      </c>
      <c r="N558">
        <f>IF(G558&lt;B$2,1,0)</f>
        <v>1</v>
      </c>
      <c r="O558">
        <f>IF(I558&lt;B$2,1,0)</f>
        <v>1</v>
      </c>
      <c r="P558">
        <v>547</v>
      </c>
      <c r="Q558" s="8">
        <f>COUNTIF(I$8:I557,"&lt;"&amp;G558)</f>
        <v>537</v>
      </c>
      <c r="R558" s="8">
        <f>COUNTIFS(H$8:H557,"&gt;"&amp;G558,F$8:F557,"&lt;&gt;1")</f>
        <v>11</v>
      </c>
      <c r="S558">
        <v>547</v>
      </c>
    </row>
    <row r="559" spans="1:19" x14ac:dyDescent="0.3">
      <c r="A559">
        <v>38</v>
      </c>
      <c r="B559">
        <v>0.71813104647968995</v>
      </c>
      <c r="C559">
        <v>0.70250556962797939</v>
      </c>
      <c r="D559" s="4">
        <f>-LN(B559)/B$3</f>
        <v>1.3795967108312641</v>
      </c>
      <c r="E559" s="4">
        <f>1/F$4</f>
        <v>0.20833333333333334</v>
      </c>
      <c r="F559" s="8">
        <v>1</v>
      </c>
      <c r="G559" s="4">
        <v>160.4313703926575</v>
      </c>
      <c r="H559" s="4">
        <f>IF(G559&gt;MAX(I$8:I558),G559,MAX(I$8:I558))</f>
        <v>161.48293008867066</v>
      </c>
      <c r="I559" s="4">
        <f>+H559+E559</f>
        <v>161.691263422004</v>
      </c>
      <c r="J559" s="4">
        <f>(H559-G559)*O559</f>
        <v>1.0515596960131575</v>
      </c>
      <c r="K559" s="4">
        <f>(I559-H559)*O559</f>
        <v>0.20833333333334281</v>
      </c>
      <c r="L559" t="e">
        <f>_xlfn.RANK.EQ(I559,I$8:I$507,1)</f>
        <v>#N/A</v>
      </c>
      <c r="M559" t="e">
        <f>IF(L559=A559,0,1)</f>
        <v>#N/A</v>
      </c>
      <c r="N559">
        <f>IF(G559&lt;B$2,1,0)</f>
        <v>1</v>
      </c>
      <c r="O559">
        <f>IF(I559&lt;B$2,1,0)</f>
        <v>1</v>
      </c>
      <c r="P559">
        <v>548</v>
      </c>
      <c r="Q559" s="8">
        <f>COUNTIF(I$8:I558,"&lt;"&amp;G559)</f>
        <v>545</v>
      </c>
      <c r="R559" s="8">
        <f>COUNTIFS(H$8:H558,"&gt;"&amp;G559,F$8:F558,"&lt;&gt;1")</f>
        <v>5</v>
      </c>
      <c r="S559">
        <v>548</v>
      </c>
    </row>
    <row r="560" spans="1:19" x14ac:dyDescent="0.3">
      <c r="A560">
        <v>187</v>
      </c>
      <c r="B560">
        <v>0.31040375988036745</v>
      </c>
      <c r="C560">
        <v>0.75380718405713065</v>
      </c>
      <c r="D560" s="4">
        <f>-LN(B560)/F$3</f>
        <v>0.48745057405407821</v>
      </c>
      <c r="E560" s="4">
        <f>1/F$4</f>
        <v>0.20833333333333334</v>
      </c>
      <c r="F560" s="8">
        <v>2</v>
      </c>
      <c r="G560" s="4">
        <v>160.34337373413021</v>
      </c>
      <c r="H560" s="4">
        <f>IF(G560&gt;MAX(I$8:I559),G560,MAX(I$8:I559))</f>
        <v>161.691263422004</v>
      </c>
      <c r="I560" s="4">
        <f>+H560+E560</f>
        <v>161.89959675533734</v>
      </c>
      <c r="J560" s="4">
        <f>(H560-G560)*O560</f>
        <v>1.3478896878737885</v>
      </c>
      <c r="K560" s="4">
        <f>(I560-H560)*O560</f>
        <v>0.20833333333334281</v>
      </c>
      <c r="L560" t="e">
        <f>_xlfn.RANK.EQ(I560,I$8:I$507,1)</f>
        <v>#N/A</v>
      </c>
      <c r="M560" t="e">
        <f>IF(L560=A560,0,1)</f>
        <v>#N/A</v>
      </c>
      <c r="N560">
        <f>IF(G560&lt;B$2,1,0)</f>
        <v>1</v>
      </c>
      <c r="O560">
        <f>IF(I560&lt;B$2,1,0)</f>
        <v>1</v>
      </c>
      <c r="P560">
        <v>558</v>
      </c>
      <c r="Q560" s="8">
        <f>COUNTIF(I$8:I559,"&lt;"&amp;G560)</f>
        <v>545</v>
      </c>
      <c r="R560" s="8">
        <f>COUNTIFS(H$8:H559,"&gt;"&amp;G560,F$8:F559,"&lt;&gt;1")</f>
        <v>5</v>
      </c>
      <c r="S560">
        <v>548</v>
      </c>
    </row>
    <row r="561" spans="1:19" x14ac:dyDescent="0.3">
      <c r="A561">
        <v>188</v>
      </c>
      <c r="B561">
        <v>0.54228339487899413</v>
      </c>
      <c r="C561">
        <v>0.93972594378490559</v>
      </c>
      <c r="D561" s="4">
        <f>-LN(B561)/F$3</f>
        <v>0.25498606058762879</v>
      </c>
      <c r="E561" s="4">
        <f>1/F$4</f>
        <v>0.20833333333333334</v>
      </c>
      <c r="F561" s="8">
        <v>2</v>
      </c>
      <c r="G561" s="4">
        <v>160.59835979471785</v>
      </c>
      <c r="H561" s="4">
        <f>IF(G561&gt;MAX(I$8:I560),G561,MAX(I$8:I560))</f>
        <v>161.89959675533734</v>
      </c>
      <c r="I561" s="4">
        <f>+H561+E561</f>
        <v>162.10793008867068</v>
      </c>
      <c r="J561" s="4">
        <f>(H561-G561)*O561</f>
        <v>1.3012369606194909</v>
      </c>
      <c r="K561" s="4">
        <f>(I561-H561)*O561</f>
        <v>0.20833333333334281</v>
      </c>
      <c r="L561" t="e">
        <f>_xlfn.RANK.EQ(I561,I$8:I$507,1)</f>
        <v>#N/A</v>
      </c>
      <c r="M561" t="e">
        <f>IF(L561=A561,0,1)</f>
        <v>#N/A</v>
      </c>
      <c r="N561">
        <f>IF(G561&lt;B$2,1,0)</f>
        <v>1</v>
      </c>
      <c r="O561">
        <f>IF(I561&lt;B$2,1,0)</f>
        <v>1</v>
      </c>
      <c r="P561">
        <v>560</v>
      </c>
      <c r="Q561" s="8">
        <f>COUNTIF(I$8:I560,"&lt;"&amp;G561)</f>
        <v>546</v>
      </c>
      <c r="R561" s="8">
        <f>COUNTIFS(H$8:H560,"&gt;"&amp;G561,F$8:F560,"&lt;&gt;1")</f>
        <v>5</v>
      </c>
      <c r="S561">
        <v>549</v>
      </c>
    </row>
    <row r="562" spans="1:19" x14ac:dyDescent="0.3">
      <c r="A562">
        <v>635</v>
      </c>
      <c r="B562">
        <v>0.67253639332255011</v>
      </c>
      <c r="C562">
        <v>0.45304727317117832</v>
      </c>
      <c r="D562" s="4">
        <f>-LN(B562)/F$3</f>
        <v>0.16529127187734477</v>
      </c>
      <c r="E562" s="4">
        <f>1/F$4</f>
        <v>0.20833333333333334</v>
      </c>
      <c r="F562" s="8">
        <v>3</v>
      </c>
      <c r="G562" s="4">
        <v>158.84285816962876</v>
      </c>
      <c r="H562" s="4">
        <f>IF(G562&gt;MAX(I$8:I561),G562,MAX(I$8:I561))</f>
        <v>162.10793008867068</v>
      </c>
      <c r="I562" s="4">
        <f>+H562+E562</f>
        <v>162.31626342200403</v>
      </c>
      <c r="J562" s="4">
        <f>(H562-G562)*O562</f>
        <v>3.2650719190419295</v>
      </c>
      <c r="K562" s="4">
        <f>(I562-H562)*O562</f>
        <v>0.20833333333334281</v>
      </c>
      <c r="L562" t="e">
        <f>_xlfn.RANK.EQ(I562,I$8:I$507,1)</f>
        <v>#N/A</v>
      </c>
      <c r="M562" t="e">
        <f>IF(L562=A562,0,1)</f>
        <v>#N/A</v>
      </c>
      <c r="N562">
        <f>IF(G562&lt;B$2,1,0)</f>
        <v>1</v>
      </c>
      <c r="O562">
        <f>IF(I562&lt;B$2,1,0)</f>
        <v>1</v>
      </c>
      <c r="P562">
        <v>549</v>
      </c>
      <c r="Q562" s="8">
        <f>COUNTIF(I$8:I561,"&lt;"&amp;G562)</f>
        <v>538</v>
      </c>
      <c r="R562" s="8">
        <f>COUNTIFS(H$8:H561,"&gt;"&amp;G562,F$8:F561,"&lt;&gt;1")</f>
        <v>13</v>
      </c>
      <c r="S562">
        <v>549</v>
      </c>
    </row>
    <row r="563" spans="1:19" x14ac:dyDescent="0.3">
      <c r="A563">
        <v>189</v>
      </c>
      <c r="B563">
        <v>0.41224402600177007</v>
      </c>
      <c r="C563">
        <v>0.34513382366405226</v>
      </c>
      <c r="D563" s="4">
        <f>-LN(B563)/F$3</f>
        <v>0.36922492035413568</v>
      </c>
      <c r="E563" s="4">
        <f>1/F$4</f>
        <v>0.20833333333333334</v>
      </c>
      <c r="F563" s="8">
        <v>2</v>
      </c>
      <c r="G563" s="4">
        <v>160.96758471507198</v>
      </c>
      <c r="H563" s="4">
        <f>IF(G563&gt;MAX(I$8:I562),G563,MAX(I$8:I562))</f>
        <v>162.31626342200403</v>
      </c>
      <c r="I563" s="4">
        <f>+H563+E563</f>
        <v>162.52459675533737</v>
      </c>
      <c r="J563" s="4">
        <f>(H563-G563)*O563</f>
        <v>1.3486787069320485</v>
      </c>
      <c r="K563" s="4">
        <f>(I563-H563)*O563</f>
        <v>0.20833333333334281</v>
      </c>
      <c r="L563" t="e">
        <f>_xlfn.RANK.EQ(I563,I$8:I$507,1)</f>
        <v>#N/A</v>
      </c>
      <c r="M563" t="e">
        <f>IF(L563=A563,0,1)</f>
        <v>#N/A</v>
      </c>
      <c r="N563">
        <f>IF(G563&lt;B$2,1,0)</f>
        <v>1</v>
      </c>
      <c r="O563">
        <f>IF(I563&lt;B$2,1,0)</f>
        <v>1</v>
      </c>
      <c r="P563">
        <v>561</v>
      </c>
      <c r="Q563" s="8">
        <f>COUNTIF(I$8:I562,"&lt;"&amp;G563)</f>
        <v>548</v>
      </c>
      <c r="R563" s="8">
        <f>COUNTIFS(H$8:H562,"&gt;"&amp;G563,F$8:F562,"&lt;&gt;1")</f>
        <v>5</v>
      </c>
      <c r="S563">
        <v>550</v>
      </c>
    </row>
    <row r="564" spans="1:19" x14ac:dyDescent="0.3">
      <c r="A564">
        <v>636</v>
      </c>
      <c r="B564">
        <v>0.54768517105624559</v>
      </c>
      <c r="C564">
        <v>0.75954466383861807</v>
      </c>
      <c r="D564" s="4">
        <f>-LN(B564)/F$3</f>
        <v>0.25085610937390873</v>
      </c>
      <c r="E564" s="4">
        <f>1/F$4</f>
        <v>0.20833333333333334</v>
      </c>
      <c r="F564" s="8">
        <v>3</v>
      </c>
      <c r="G564" s="4">
        <v>159.09371427900265</v>
      </c>
      <c r="H564" s="4">
        <f>IF(G564&gt;MAX(I$8:I563),G564,MAX(I$8:I563))</f>
        <v>162.52459675533737</v>
      </c>
      <c r="I564" s="4">
        <f>+H564+E564</f>
        <v>162.73293008867071</v>
      </c>
      <c r="J564" s="4">
        <f>(H564-G564)*O564</f>
        <v>3.4308824763347161</v>
      </c>
      <c r="K564" s="4">
        <f>(I564-H564)*O564</f>
        <v>0.20833333333334281</v>
      </c>
      <c r="L564" t="e">
        <f>_xlfn.RANK.EQ(I564,I$8:I$507,1)</f>
        <v>#N/A</v>
      </c>
      <c r="M564" t="e">
        <f>IF(L564=A564,0,1)</f>
        <v>#N/A</v>
      </c>
      <c r="N564">
        <f>IF(G564&lt;B$2,1,0)</f>
        <v>1</v>
      </c>
      <c r="O564">
        <f>IF(I564&lt;B$2,1,0)</f>
        <v>1</v>
      </c>
      <c r="P564">
        <v>550</v>
      </c>
      <c r="Q564" s="8">
        <f>COUNTIF(I$8:I563,"&lt;"&amp;G564)</f>
        <v>539</v>
      </c>
      <c r="R564" s="8">
        <f>COUNTIFS(H$8:H563,"&gt;"&amp;G564,F$8:F563,"&lt;&gt;1")</f>
        <v>14</v>
      </c>
      <c r="S564">
        <v>550</v>
      </c>
    </row>
    <row r="565" spans="1:19" x14ac:dyDescent="0.3">
      <c r="A565">
        <v>637</v>
      </c>
      <c r="B565">
        <v>0.58946501052888578</v>
      </c>
      <c r="C565">
        <v>0.22663045136875515</v>
      </c>
      <c r="D565" s="4">
        <f>-LN(B565)/F$3</f>
        <v>0.22022496468958427</v>
      </c>
      <c r="E565" s="4">
        <f>1/F$4</f>
        <v>0.20833333333333334</v>
      </c>
      <c r="F565" s="8">
        <v>3</v>
      </c>
      <c r="G565" s="4">
        <v>159.31393924369223</v>
      </c>
      <c r="H565" s="4">
        <f>IF(G565&gt;MAX(I$8:I564),G565,MAX(I$8:I564))</f>
        <v>162.73293008867071</v>
      </c>
      <c r="I565" s="4">
        <f>+H565+E565</f>
        <v>162.94126342200406</v>
      </c>
      <c r="J565" s="4">
        <f>(H565-G565)*O565</f>
        <v>3.4189908449784809</v>
      </c>
      <c r="K565" s="4">
        <f>(I565-H565)*O565</f>
        <v>0.20833333333334281</v>
      </c>
      <c r="L565" t="e">
        <f>_xlfn.RANK.EQ(I565,I$8:I$507,1)</f>
        <v>#N/A</v>
      </c>
      <c r="M565" t="e">
        <f>IF(L565=A565,0,1)</f>
        <v>#N/A</v>
      </c>
      <c r="N565">
        <f>IF(G565&lt;B$2,1,0)</f>
        <v>1</v>
      </c>
      <c r="O565">
        <f>IF(I565&lt;B$2,1,0)</f>
        <v>1</v>
      </c>
      <c r="P565">
        <v>553</v>
      </c>
      <c r="Q565" s="8">
        <f>COUNTIF(I$8:I564,"&lt;"&amp;G565)</f>
        <v>540</v>
      </c>
      <c r="R565" s="8">
        <f>COUNTIFS(H$8:H564,"&gt;"&amp;G565,F$8:F564,"&lt;&gt;1")</f>
        <v>14</v>
      </c>
      <c r="S565">
        <v>553</v>
      </c>
    </row>
    <row r="566" spans="1:19" x14ac:dyDescent="0.3">
      <c r="A566">
        <v>638</v>
      </c>
      <c r="B566">
        <v>0.54969939268166146</v>
      </c>
      <c r="C566">
        <v>0.52049317911313209</v>
      </c>
      <c r="D566" s="4">
        <f>-LN(B566)/F$3</f>
        <v>0.24932654538913399</v>
      </c>
      <c r="E566" s="4">
        <f>1/F$4</f>
        <v>0.20833333333333334</v>
      </c>
      <c r="F566" s="8">
        <v>3</v>
      </c>
      <c r="G566" s="4">
        <v>159.56326578908136</v>
      </c>
      <c r="H566" s="4">
        <f>IF(G566&gt;MAX(I$8:I565),G566,MAX(I$8:I565))</f>
        <v>162.94126342200406</v>
      </c>
      <c r="I566" s="4">
        <f>+H566+E566</f>
        <v>163.1495967553374</v>
      </c>
      <c r="J566" s="4">
        <f>(H566-G566)*O566</f>
        <v>3.3779976329226997</v>
      </c>
      <c r="K566" s="4">
        <f>(I566-H566)*O566</f>
        <v>0.20833333333334281</v>
      </c>
      <c r="L566" t="e">
        <f>_xlfn.RANK.EQ(I566,I$8:I$507,1)</f>
        <v>#N/A</v>
      </c>
      <c r="M566" t="e">
        <f>IF(L566=A566,0,1)</f>
        <v>#N/A</v>
      </c>
      <c r="N566">
        <f>IF(G566&lt;B$2,1,0)</f>
        <v>1</v>
      </c>
      <c r="O566">
        <f>IF(I566&lt;B$2,1,0)</f>
        <v>1</v>
      </c>
      <c r="P566">
        <v>554</v>
      </c>
      <c r="Q566" s="8">
        <f>COUNTIF(I$8:I565,"&lt;"&amp;G566)</f>
        <v>541</v>
      </c>
      <c r="R566" s="8">
        <f>COUNTIFS(H$8:H565,"&gt;"&amp;G566,F$8:F565,"&lt;&gt;1")</f>
        <v>14</v>
      </c>
      <c r="S566">
        <v>554</v>
      </c>
    </row>
    <row r="567" spans="1:19" x14ac:dyDescent="0.3">
      <c r="A567">
        <v>190</v>
      </c>
      <c r="B567">
        <v>6.7964720603045745E-2</v>
      </c>
      <c r="C567">
        <v>0.46931363872188481</v>
      </c>
      <c r="D567" s="4">
        <f>-LN(B567)/F$3</f>
        <v>1.1203193846241735</v>
      </c>
      <c r="E567" s="4">
        <f>1/F$4</f>
        <v>0.20833333333333334</v>
      </c>
      <c r="F567" s="8">
        <v>2</v>
      </c>
      <c r="G567" s="4">
        <v>162.08790409969615</v>
      </c>
      <c r="H567" s="4">
        <f>IF(G567&gt;MAX(I$8:I566),G567,MAX(I$8:I566))</f>
        <v>163.1495967553374</v>
      </c>
      <c r="I567" s="4">
        <f>+H567+E567</f>
        <v>163.35793008867074</v>
      </c>
      <c r="J567" s="4">
        <f>(H567-G567)*O567</f>
        <v>1.0616926556412523</v>
      </c>
      <c r="K567" s="4">
        <f>(I567-H567)*O567</f>
        <v>0.20833333333334281</v>
      </c>
      <c r="L567" t="e">
        <f>_xlfn.RANK.EQ(I567,I$8:I$507,1)</f>
        <v>#N/A</v>
      </c>
      <c r="M567" t="e">
        <f>IF(L567=A567,0,1)</f>
        <v>#N/A</v>
      </c>
      <c r="N567">
        <f>IF(G567&lt;B$2,1,0)</f>
        <v>1</v>
      </c>
      <c r="O567">
        <f>IF(I567&lt;B$2,1,0)</f>
        <v>1</v>
      </c>
      <c r="P567">
        <v>564</v>
      </c>
      <c r="Q567" s="8">
        <f>COUNTIF(I$8:I566,"&lt;"&amp;G567)</f>
        <v>553</v>
      </c>
      <c r="R567" s="8">
        <f>COUNTIFS(H$8:H566,"&gt;"&amp;G567,F$8:F566,"&lt;&gt;1")</f>
        <v>5</v>
      </c>
      <c r="S567">
        <v>555</v>
      </c>
    </row>
    <row r="568" spans="1:19" x14ac:dyDescent="0.3">
      <c r="A568">
        <v>639</v>
      </c>
      <c r="B568">
        <v>0.64995269631031216</v>
      </c>
      <c r="C568">
        <v>0.48860133671071504</v>
      </c>
      <c r="D568" s="4">
        <f>-LN(B568)/F$3</f>
        <v>0.17952320568662014</v>
      </c>
      <c r="E568" s="4">
        <f>1/F$4</f>
        <v>0.20833333333333334</v>
      </c>
      <c r="F568" s="8">
        <v>3</v>
      </c>
      <c r="G568" s="4">
        <v>159.74278899476798</v>
      </c>
      <c r="H568" s="4">
        <f>IF(G568&gt;MAX(I$8:I567),G568,MAX(I$8:I567))</f>
        <v>163.35793008867074</v>
      </c>
      <c r="I568" s="4">
        <f>+H568+E568</f>
        <v>163.56626342200408</v>
      </c>
      <c r="J568" s="4">
        <f>(H568-G568)*O568</f>
        <v>3.6151410939027642</v>
      </c>
      <c r="K568" s="4">
        <f>(I568-H568)*O568</f>
        <v>0.20833333333334281</v>
      </c>
      <c r="L568" t="e">
        <f>_xlfn.RANK.EQ(I568,I$8:I$507,1)</f>
        <v>#N/A</v>
      </c>
      <c r="M568" t="e">
        <f>IF(L568=A568,0,1)</f>
        <v>#N/A</v>
      </c>
      <c r="N568">
        <f>IF(G568&lt;B$2,1,0)</f>
        <v>1</v>
      </c>
      <c r="O568">
        <f>IF(I568&lt;B$2,1,0)</f>
        <v>1</v>
      </c>
      <c r="P568">
        <v>555</v>
      </c>
      <c r="Q568" s="8">
        <f>COUNTIF(I$8:I567,"&lt;"&amp;G568)</f>
        <v>542</v>
      </c>
      <c r="R568" s="8">
        <f>COUNTIFS(H$8:H567,"&gt;"&amp;G568,F$8:F567,"&lt;&gt;1")</f>
        <v>15</v>
      </c>
      <c r="S568">
        <v>555</v>
      </c>
    </row>
    <row r="569" spans="1:19" x14ac:dyDescent="0.3">
      <c r="A569">
        <v>191</v>
      </c>
      <c r="B569">
        <v>0.91665395062105171</v>
      </c>
      <c r="C569">
        <v>0.88531144138920259</v>
      </c>
      <c r="D569" s="4">
        <f>-LN(B569)/F$3</f>
        <v>3.6260520473170549E-2</v>
      </c>
      <c r="E569" s="4">
        <f>1/F$4</f>
        <v>0.20833333333333334</v>
      </c>
      <c r="F569" s="8">
        <v>2</v>
      </c>
      <c r="G569" s="4">
        <v>162.12416462016932</v>
      </c>
      <c r="H569" s="4">
        <f>IF(G569&gt;MAX(I$8:I568),G569,MAX(I$8:I568))</f>
        <v>163.56626342200408</v>
      </c>
      <c r="I569" s="4">
        <f>+H569+E569</f>
        <v>163.77459675533743</v>
      </c>
      <c r="J569" s="4">
        <f>(H569-G569)*O569</f>
        <v>1.44209880183476</v>
      </c>
      <c r="K569" s="4">
        <f>(I569-H569)*O569</f>
        <v>0.20833333333334281</v>
      </c>
      <c r="L569" t="e">
        <f>_xlfn.RANK.EQ(I569,I$8:I$507,1)</f>
        <v>#N/A</v>
      </c>
      <c r="M569" t="e">
        <f>IF(L569=A569,0,1)</f>
        <v>#N/A</v>
      </c>
      <c r="N569">
        <f>IF(G569&lt;B$2,1,0)</f>
        <v>1</v>
      </c>
      <c r="O569">
        <f>IF(I569&lt;B$2,1,0)</f>
        <v>1</v>
      </c>
      <c r="P569">
        <v>565</v>
      </c>
      <c r="Q569" s="8">
        <f>COUNTIF(I$8:I568,"&lt;"&amp;G569)</f>
        <v>554</v>
      </c>
      <c r="R569" s="8">
        <f>COUNTIFS(H$8:H568,"&gt;"&amp;G569,F$8:F568,"&lt;&gt;1")</f>
        <v>6</v>
      </c>
      <c r="S569">
        <v>556</v>
      </c>
    </row>
    <row r="570" spans="1:19" x14ac:dyDescent="0.3">
      <c r="A570">
        <v>192</v>
      </c>
      <c r="B570">
        <v>0.58467360454115425</v>
      </c>
      <c r="C570">
        <v>0.34171575060274056</v>
      </c>
      <c r="D570" s="4">
        <f>-LN(B570)/F$3</f>
        <v>0.22362563683856118</v>
      </c>
      <c r="E570" s="4">
        <f>1/F$4</f>
        <v>0.20833333333333334</v>
      </c>
      <c r="F570" s="8">
        <v>2</v>
      </c>
      <c r="G570" s="4">
        <v>162.34779025700789</v>
      </c>
      <c r="H570" s="4">
        <f>IF(G570&gt;MAX(I$8:I569),G570,MAX(I$8:I569))</f>
        <v>163.77459675533743</v>
      </c>
      <c r="I570" s="4">
        <f>+H570+E570</f>
        <v>163.98293008867077</v>
      </c>
      <c r="J570" s="4">
        <f>(H570-G570)*O570</f>
        <v>1.4268064983295403</v>
      </c>
      <c r="K570" s="4">
        <f>(I570-H570)*O570</f>
        <v>0.20833333333334281</v>
      </c>
      <c r="L570" t="e">
        <f>_xlfn.RANK.EQ(I570,I$8:I$507,1)</f>
        <v>#N/A</v>
      </c>
      <c r="M570" t="e">
        <f>IF(L570=A570,0,1)</f>
        <v>#N/A</v>
      </c>
      <c r="N570">
        <f>IF(G570&lt;B$2,1,0)</f>
        <v>1</v>
      </c>
      <c r="O570">
        <f>IF(I570&lt;B$2,1,0)</f>
        <v>1</v>
      </c>
      <c r="P570">
        <v>567</v>
      </c>
      <c r="Q570" s="8">
        <f>COUNTIF(I$8:I569,"&lt;"&amp;G570)</f>
        <v>555</v>
      </c>
      <c r="R570" s="8">
        <f>COUNTIFS(H$8:H569,"&gt;"&amp;G570,F$8:F569,"&lt;&gt;1")</f>
        <v>6</v>
      </c>
      <c r="S570">
        <v>558</v>
      </c>
    </row>
    <row r="571" spans="1:19" x14ac:dyDescent="0.3">
      <c r="A571">
        <v>193</v>
      </c>
      <c r="B571">
        <v>0.45341349528489028</v>
      </c>
      <c r="C571">
        <v>0.14996795556505021</v>
      </c>
      <c r="D571" s="4">
        <f>-LN(B571)/F$3</f>
        <v>0.32956282363251288</v>
      </c>
      <c r="E571" s="4">
        <f>1/F$4</f>
        <v>0.20833333333333334</v>
      </c>
      <c r="F571" s="8">
        <v>2</v>
      </c>
      <c r="G571" s="4">
        <v>162.67735308064039</v>
      </c>
      <c r="H571" s="4">
        <f>IF(G571&gt;MAX(I$8:I570),G571,MAX(I$8:I570))</f>
        <v>163.98293008867077</v>
      </c>
      <c r="I571" s="4">
        <f>+H571+E571</f>
        <v>164.19126342200411</v>
      </c>
      <c r="J571" s="4">
        <f>(H571-G571)*O571</f>
        <v>1.305577008030383</v>
      </c>
      <c r="K571" s="4">
        <f>(I571-H571)*O571</f>
        <v>0.20833333333334281</v>
      </c>
      <c r="L571" t="e">
        <f>_xlfn.RANK.EQ(I571,I$8:I$507,1)</f>
        <v>#N/A</v>
      </c>
      <c r="M571" t="e">
        <f>IF(L571=A571,0,1)</f>
        <v>#N/A</v>
      </c>
      <c r="N571">
        <f>IF(G571&lt;B$2,1,0)</f>
        <v>1</v>
      </c>
      <c r="O571">
        <f>IF(I571&lt;B$2,1,0)</f>
        <v>1</v>
      </c>
      <c r="P571">
        <v>569</v>
      </c>
      <c r="Q571" s="8">
        <f>COUNTIF(I$8:I570,"&lt;"&amp;G571)</f>
        <v>556</v>
      </c>
      <c r="R571" s="8">
        <f>COUNTIFS(H$8:H570,"&gt;"&amp;G571,F$8:F570,"&lt;&gt;1")</f>
        <v>6</v>
      </c>
      <c r="S571">
        <v>559</v>
      </c>
    </row>
    <row r="572" spans="1:19" x14ac:dyDescent="0.3">
      <c r="A572">
        <v>640</v>
      </c>
      <c r="B572">
        <v>0.19281594286935025</v>
      </c>
      <c r="C572">
        <v>0.73015533921323283</v>
      </c>
      <c r="D572" s="4">
        <f>-LN(B572)/F$3</f>
        <v>0.68584133708056394</v>
      </c>
      <c r="E572" s="4">
        <f>1/F$4</f>
        <v>0.20833333333333334</v>
      </c>
      <c r="F572" s="8">
        <v>3</v>
      </c>
      <c r="G572" s="4">
        <v>160.42863033184855</v>
      </c>
      <c r="H572" s="4">
        <f>IF(G572&gt;MAX(I$8:I571),G572,MAX(I$8:I571))</f>
        <v>164.19126342200411</v>
      </c>
      <c r="I572" s="4">
        <f>+H572+E572</f>
        <v>164.39959675533746</v>
      </c>
      <c r="J572" s="4">
        <f>(H572-G572)*O572</f>
        <v>3.7626330901555605</v>
      </c>
      <c r="K572" s="4">
        <f>(I572-H572)*O572</f>
        <v>0.20833333333334281</v>
      </c>
      <c r="L572" t="e">
        <f>_xlfn.RANK.EQ(I572,I$8:I$507,1)</f>
        <v>#N/A</v>
      </c>
      <c r="M572" t="e">
        <f>IF(L572=A572,0,1)</f>
        <v>#N/A</v>
      </c>
      <c r="N572">
        <f>IF(G572&lt;B$2,1,0)</f>
        <v>1</v>
      </c>
      <c r="O572">
        <f>IF(I572&lt;B$2,1,0)</f>
        <v>1</v>
      </c>
      <c r="P572">
        <v>559</v>
      </c>
      <c r="Q572" s="8">
        <f>COUNTIF(I$8:I571,"&lt;"&amp;G572)</f>
        <v>545</v>
      </c>
      <c r="R572" s="8">
        <f>COUNTIFS(H$8:H571,"&gt;"&amp;G572,F$8:F571,"&lt;&gt;1")</f>
        <v>17</v>
      </c>
      <c r="S572">
        <v>559</v>
      </c>
    </row>
    <row r="573" spans="1:19" x14ac:dyDescent="0.3">
      <c r="A573">
        <v>641</v>
      </c>
      <c r="B573">
        <v>0.17346720786156805</v>
      </c>
      <c r="C573">
        <v>0.98342844935453355</v>
      </c>
      <c r="D573" s="4">
        <f>-LN(B573)/F$3</f>
        <v>0.72990279214099696</v>
      </c>
      <c r="E573" s="4">
        <f>1/F$4</f>
        <v>0.20833333333333334</v>
      </c>
      <c r="F573" s="8">
        <v>3</v>
      </c>
      <c r="G573" s="4">
        <v>161.15853312398954</v>
      </c>
      <c r="H573" s="4">
        <f>IF(G573&gt;MAX(I$8:I572),G573,MAX(I$8:I572))</f>
        <v>164.39959675533746</v>
      </c>
      <c r="I573" s="4">
        <f>+H573+E573</f>
        <v>164.6079300886708</v>
      </c>
      <c r="J573" s="4">
        <f>(H573-G573)*O573</f>
        <v>3.2410636313479131</v>
      </c>
      <c r="K573" s="4">
        <f>(I573-H573)*O573</f>
        <v>0.20833333333334281</v>
      </c>
      <c r="L573" t="e">
        <f>_xlfn.RANK.EQ(I573,I$8:I$507,1)</f>
        <v>#N/A</v>
      </c>
      <c r="M573" t="e">
        <f>IF(L573=A573,0,1)</f>
        <v>#N/A</v>
      </c>
      <c r="N573">
        <f>IF(G573&lt;B$2,1,0)</f>
        <v>1</v>
      </c>
      <c r="O573">
        <f>IF(I573&lt;B$2,1,0)</f>
        <v>1</v>
      </c>
      <c r="P573">
        <v>562</v>
      </c>
      <c r="Q573" s="8">
        <f>COUNTIF(I$8:I572,"&lt;"&amp;G573)</f>
        <v>549</v>
      </c>
      <c r="R573" s="8">
        <f>COUNTIFS(H$8:H572,"&gt;"&amp;G573,F$8:F572,"&lt;&gt;1")</f>
        <v>14</v>
      </c>
      <c r="S573">
        <v>562</v>
      </c>
    </row>
    <row r="574" spans="1:19" x14ac:dyDescent="0.3">
      <c r="A574">
        <v>194</v>
      </c>
      <c r="B574">
        <v>0.18332468642231514</v>
      </c>
      <c r="C574">
        <v>0.82106997894222844</v>
      </c>
      <c r="D574" s="4">
        <f>-LN(B574)/F$3</f>
        <v>0.706873523127176</v>
      </c>
      <c r="E574" s="4">
        <f>1/F$4</f>
        <v>0.20833333333333334</v>
      </c>
      <c r="F574" s="8">
        <v>2</v>
      </c>
      <c r="G574" s="4">
        <v>163.38422660376756</v>
      </c>
      <c r="H574" s="4">
        <f>IF(G574&gt;MAX(I$8:I573),G574,MAX(I$8:I573))</f>
        <v>164.6079300886708</v>
      </c>
      <c r="I574" s="4">
        <f>+H574+E574</f>
        <v>164.81626342200414</v>
      </c>
      <c r="J574" s="4">
        <f>(H574-G574)*O574</f>
        <v>1.2237034849032398</v>
      </c>
      <c r="K574" s="4">
        <f>(I574-H574)*O574</f>
        <v>0.20833333333334281</v>
      </c>
      <c r="L574" t="e">
        <f>_xlfn.RANK.EQ(I574,I$8:I$507,1)</f>
        <v>#N/A</v>
      </c>
      <c r="M574" t="e">
        <f>IF(L574=A574,0,1)</f>
        <v>#N/A</v>
      </c>
      <c r="N574">
        <f>IF(G574&lt;B$2,1,0)</f>
        <v>1</v>
      </c>
      <c r="O574">
        <f>IF(I574&lt;B$2,1,0)</f>
        <v>1</v>
      </c>
      <c r="P574">
        <v>572</v>
      </c>
      <c r="Q574" s="8">
        <f>COUNTIF(I$8:I573,"&lt;"&amp;G574)</f>
        <v>560</v>
      </c>
      <c r="R574" s="8">
        <f>COUNTIFS(H$8:H573,"&gt;"&amp;G574,F$8:F573,"&lt;&gt;1")</f>
        <v>5</v>
      </c>
      <c r="S574">
        <v>563</v>
      </c>
    </row>
    <row r="575" spans="1:19" x14ac:dyDescent="0.3">
      <c r="A575">
        <v>642</v>
      </c>
      <c r="B575">
        <v>0.48329111606189151</v>
      </c>
      <c r="C575">
        <v>0.54316843165379802</v>
      </c>
      <c r="D575" s="4">
        <f>-LN(B575)/F$3</f>
        <v>0.30297336755390114</v>
      </c>
      <c r="E575" s="4">
        <f>1/F$4</f>
        <v>0.20833333333333334</v>
      </c>
      <c r="F575" s="8">
        <v>3</v>
      </c>
      <c r="G575" s="4">
        <v>161.46150649154345</v>
      </c>
      <c r="H575" s="4">
        <f>IF(G575&gt;MAX(I$8:I574),G575,MAX(I$8:I574))</f>
        <v>164.81626342200414</v>
      </c>
      <c r="I575" s="4">
        <f>+H575+E575</f>
        <v>165.02459675533748</v>
      </c>
      <c r="J575" s="4">
        <f>(H575-G575)*O575</f>
        <v>3.3547569304606952</v>
      </c>
      <c r="K575" s="4">
        <f>(I575-H575)*O575</f>
        <v>0.20833333333334281</v>
      </c>
      <c r="L575" t="e">
        <f>_xlfn.RANK.EQ(I575,I$8:I$507,1)</f>
        <v>#N/A</v>
      </c>
      <c r="M575" t="e">
        <f>IF(L575=A575,0,1)</f>
        <v>#N/A</v>
      </c>
      <c r="N575">
        <f>IF(G575&lt;B$2,1,0)</f>
        <v>1</v>
      </c>
      <c r="O575">
        <f>IF(I575&lt;B$2,1,0)</f>
        <v>1</v>
      </c>
      <c r="P575">
        <v>563</v>
      </c>
      <c r="Q575" s="8">
        <f>COUNTIF(I$8:I574,"&lt;"&amp;G575)</f>
        <v>550</v>
      </c>
      <c r="R575" s="8">
        <f>COUNTIFS(H$8:H574,"&gt;"&amp;G575,F$8:F574,"&lt;&gt;1")</f>
        <v>15</v>
      </c>
      <c r="S575">
        <v>563</v>
      </c>
    </row>
    <row r="576" spans="1:19" x14ac:dyDescent="0.3">
      <c r="A576">
        <v>195</v>
      </c>
      <c r="B576">
        <v>0.62144840845973082</v>
      </c>
      <c r="C576">
        <v>0.13504440443128757</v>
      </c>
      <c r="D576" s="4">
        <f>-LN(B576)/F$3</f>
        <v>0.19820932616869541</v>
      </c>
      <c r="E576" s="4">
        <f>1/F$4</f>
        <v>0.20833333333333334</v>
      </c>
      <c r="F576" s="8">
        <v>2</v>
      </c>
      <c r="G576" s="4">
        <v>163.58243592993625</v>
      </c>
      <c r="H576" s="4">
        <f>IF(G576&gt;MAX(I$8:I575),G576,MAX(I$8:I575))</f>
        <v>165.02459675533748</v>
      </c>
      <c r="I576" s="4">
        <f>+H576+E576</f>
        <v>165.23293008867083</v>
      </c>
      <c r="J576" s="4">
        <f>(H576-G576)*O576</f>
        <v>1.4421608254012312</v>
      </c>
      <c r="K576" s="4">
        <f>(I576-H576)*O576</f>
        <v>0.20833333333334281</v>
      </c>
      <c r="L576" t="e">
        <f>_xlfn.RANK.EQ(I576,I$8:I$507,1)</f>
        <v>#N/A</v>
      </c>
      <c r="M576" t="e">
        <f>IF(L576=A576,0,1)</f>
        <v>#N/A</v>
      </c>
      <c r="N576">
        <f>IF(G576&lt;B$2,1,0)</f>
        <v>1</v>
      </c>
      <c r="O576">
        <f>IF(I576&lt;B$2,1,0)</f>
        <v>1</v>
      </c>
      <c r="P576">
        <v>573</v>
      </c>
      <c r="Q576" s="8">
        <f>COUNTIF(I$8:I575,"&lt;"&amp;G576)</f>
        <v>561</v>
      </c>
      <c r="R576" s="8">
        <f>COUNTIFS(H$8:H575,"&gt;"&amp;G576,F$8:F575,"&lt;&gt;1")</f>
        <v>6</v>
      </c>
      <c r="S576">
        <v>564</v>
      </c>
    </row>
    <row r="577" spans="1:19" x14ac:dyDescent="0.3">
      <c r="A577">
        <v>39</v>
      </c>
      <c r="B577">
        <v>0.38712729270302437</v>
      </c>
      <c r="C577">
        <v>0.25370036927396467</v>
      </c>
      <c r="D577" s="4">
        <f>-LN(B577)/B$3</f>
        <v>3.9541738263416737</v>
      </c>
      <c r="E577" s="4">
        <f>1/F$4</f>
        <v>0.20833333333333334</v>
      </c>
      <c r="F577" s="8">
        <v>1</v>
      </c>
      <c r="G577" s="4">
        <v>164.38554421899917</v>
      </c>
      <c r="H577" s="4">
        <f>IF(G577&gt;MAX(I$8:I576),G577,MAX(I$8:I576))</f>
        <v>165.23293008867083</v>
      </c>
      <c r="I577" s="4">
        <f>+H577+E577</f>
        <v>165.44126342200417</v>
      </c>
      <c r="J577" s="4">
        <f>(H577-G577)*O577</f>
        <v>0.84738586967165475</v>
      </c>
      <c r="K577" s="4">
        <f>(I577-H577)*O577</f>
        <v>0.20833333333334281</v>
      </c>
      <c r="L577" t="e">
        <f>_xlfn.RANK.EQ(I577,I$8:I$507,1)</f>
        <v>#N/A</v>
      </c>
      <c r="M577" t="e">
        <f>IF(L577=A577,0,1)</f>
        <v>#N/A</v>
      </c>
      <c r="N577">
        <f>IF(G577&lt;B$2,1,0)</f>
        <v>1</v>
      </c>
      <c r="O577">
        <f>IF(I577&lt;B$2,1,0)</f>
        <v>1</v>
      </c>
      <c r="P577">
        <v>566</v>
      </c>
      <c r="Q577" s="8">
        <f>COUNTIF(I$8:I576,"&lt;"&amp;G577)</f>
        <v>564</v>
      </c>
      <c r="R577" s="8">
        <f>COUNTIFS(H$8:H576,"&gt;"&amp;G577,F$8:F576,"&lt;&gt;1")</f>
        <v>4</v>
      </c>
      <c r="S577">
        <v>566</v>
      </c>
    </row>
    <row r="578" spans="1:19" x14ac:dyDescent="0.3">
      <c r="A578">
        <v>643</v>
      </c>
      <c r="B578">
        <v>5.9846797082430493E-2</v>
      </c>
      <c r="C578">
        <v>0.64494766075624865</v>
      </c>
      <c r="D578" s="4">
        <f>-LN(B578)/F$3</f>
        <v>1.1733197350662659</v>
      </c>
      <c r="E578" s="4">
        <f>1/F$4</f>
        <v>0.20833333333333334</v>
      </c>
      <c r="F578" s="8">
        <v>3</v>
      </c>
      <c r="G578" s="4">
        <v>162.6348262266097</v>
      </c>
      <c r="H578" s="4">
        <f>IF(G578&gt;MAX(I$8:I577),G578,MAX(I$8:I577))</f>
        <v>165.44126342200417</v>
      </c>
      <c r="I578" s="4">
        <f>+H578+E578</f>
        <v>165.64959675533751</v>
      </c>
      <c r="J578" s="4">
        <f>(H578-G578)*O578</f>
        <v>2.8064371953944658</v>
      </c>
      <c r="K578" s="4">
        <f>(I578-H578)*O578</f>
        <v>0.20833333333334281</v>
      </c>
      <c r="L578" t="e">
        <f>_xlfn.RANK.EQ(I578,I$8:I$507,1)</f>
        <v>#N/A</v>
      </c>
      <c r="M578" t="e">
        <f>IF(L578=A578,0,1)</f>
        <v>#N/A</v>
      </c>
      <c r="N578">
        <f>IF(G578&lt;B$2,1,0)</f>
        <v>1</v>
      </c>
      <c r="O578">
        <f>IF(I578&lt;B$2,1,0)</f>
        <v>1</v>
      </c>
      <c r="P578">
        <v>568</v>
      </c>
      <c r="Q578" s="8">
        <f>COUNTIF(I$8:I577,"&lt;"&amp;G578)</f>
        <v>556</v>
      </c>
      <c r="R578" s="8">
        <f>COUNTIFS(H$8:H577,"&gt;"&amp;G578,F$8:F577,"&lt;&gt;1")</f>
        <v>12</v>
      </c>
      <c r="S578">
        <v>568</v>
      </c>
    </row>
    <row r="579" spans="1:19" x14ac:dyDescent="0.3">
      <c r="A579">
        <v>644</v>
      </c>
      <c r="B579">
        <v>0.52851954710531934</v>
      </c>
      <c r="C579">
        <v>0.27735221411786248</v>
      </c>
      <c r="D579" s="4">
        <f>-LN(B579)/F$3</f>
        <v>0.26569812014484895</v>
      </c>
      <c r="E579" s="4">
        <f>1/F$4</f>
        <v>0.20833333333333334</v>
      </c>
      <c r="F579" s="8">
        <v>3</v>
      </c>
      <c r="G579" s="4">
        <v>162.90052434675457</v>
      </c>
      <c r="H579" s="4">
        <f>IF(G579&gt;MAX(I$8:I578),G579,MAX(I$8:I578))</f>
        <v>165.64959675533751</v>
      </c>
      <c r="I579" s="4">
        <f>+H579+E579</f>
        <v>165.85793008867086</v>
      </c>
      <c r="J579" s="4">
        <f>(H579-G579)*O579</f>
        <v>2.749072408582947</v>
      </c>
      <c r="K579" s="4">
        <f>(I579-H579)*O579</f>
        <v>0.20833333333334281</v>
      </c>
      <c r="L579" t="e">
        <f>_xlfn.RANK.EQ(I579,I$8:I$507,1)</f>
        <v>#N/A</v>
      </c>
      <c r="M579" t="e">
        <f>IF(L579=A579,0,1)</f>
        <v>#N/A</v>
      </c>
      <c r="N579">
        <f>IF(G579&lt;B$2,1,0)</f>
        <v>1</v>
      </c>
      <c r="O579">
        <f>IF(I579&lt;B$2,1,0)</f>
        <v>1</v>
      </c>
      <c r="P579">
        <v>570</v>
      </c>
      <c r="Q579" s="8">
        <f>COUNTIF(I$8:I578,"&lt;"&amp;G579)</f>
        <v>557</v>
      </c>
      <c r="R579" s="8">
        <f>COUNTIFS(H$8:H578,"&gt;"&amp;G579,F$8:F578,"&lt;&gt;1")</f>
        <v>12</v>
      </c>
      <c r="S579">
        <v>570</v>
      </c>
    </row>
    <row r="580" spans="1:19" x14ac:dyDescent="0.3">
      <c r="A580">
        <v>196</v>
      </c>
      <c r="B580">
        <v>1.467940305795465E-2</v>
      </c>
      <c r="C580">
        <v>0.86700033570360424</v>
      </c>
      <c r="D580" s="4">
        <f>-LN(B580)/F$3</f>
        <v>1.758879133437343</v>
      </c>
      <c r="E580" s="4">
        <f>1/F$4</f>
        <v>0.20833333333333334</v>
      </c>
      <c r="F580" s="8">
        <v>2</v>
      </c>
      <c r="G580" s="4">
        <v>165.3413150633736</v>
      </c>
      <c r="H580" s="4">
        <f>IF(G580&gt;MAX(I$8:I579),G580,MAX(I$8:I579))</f>
        <v>165.85793008867086</v>
      </c>
      <c r="I580" s="4">
        <f>+H580+E580</f>
        <v>166.0662634220042</v>
      </c>
      <c r="J580" s="4">
        <f>(H580-G580)*O580</f>
        <v>0.51661502529725567</v>
      </c>
      <c r="K580" s="4">
        <f>(I580-H580)*O580</f>
        <v>0.20833333333334281</v>
      </c>
      <c r="L580" t="e">
        <f>_xlfn.RANK.EQ(I580,I$8:I$507,1)</f>
        <v>#N/A</v>
      </c>
      <c r="M580" t="e">
        <f>IF(L580=A580,0,1)</f>
        <v>#N/A</v>
      </c>
      <c r="N580">
        <f>IF(G580&lt;B$2,1,0)</f>
        <v>1</v>
      </c>
      <c r="O580">
        <f>IF(I580&lt;B$2,1,0)</f>
        <v>1</v>
      </c>
      <c r="P580">
        <v>575</v>
      </c>
      <c r="Q580" s="8">
        <f>COUNTIF(I$8:I579,"&lt;"&amp;G580)</f>
        <v>569</v>
      </c>
      <c r="R580" s="8">
        <f>COUNTIFS(H$8:H579,"&gt;"&amp;G580,F$8:F579,"&lt;&gt;1")</f>
        <v>2</v>
      </c>
      <c r="S580">
        <v>571</v>
      </c>
    </row>
    <row r="581" spans="1:19" x14ac:dyDescent="0.3">
      <c r="A581">
        <v>645</v>
      </c>
      <c r="B581">
        <v>0.87832270271919921</v>
      </c>
      <c r="C581">
        <v>0.22467726676229133</v>
      </c>
      <c r="D581" s="4">
        <f>-LN(B581)/F$3</f>
        <v>5.4058837464177105E-2</v>
      </c>
      <c r="E581" s="4">
        <f>1/F$4</f>
        <v>0.20833333333333334</v>
      </c>
      <c r="F581" s="8">
        <v>3</v>
      </c>
      <c r="G581" s="4">
        <v>162.95458318421873</v>
      </c>
      <c r="H581" s="4">
        <f>IF(G581&gt;MAX(I$8:I580),G581,MAX(I$8:I580))</f>
        <v>166.0662634220042</v>
      </c>
      <c r="I581" s="4">
        <f>+H581+E581</f>
        <v>166.27459675533754</v>
      </c>
      <c r="J581" s="4">
        <f>(H581-G581)*O581</f>
        <v>3.111680237785464</v>
      </c>
      <c r="K581" s="4">
        <f>(I581-H581)*O581</f>
        <v>0.20833333333334281</v>
      </c>
      <c r="L581" t="e">
        <f>_xlfn.RANK.EQ(I581,I$8:I$507,1)</f>
        <v>#N/A</v>
      </c>
      <c r="M581" t="e">
        <f>IF(L581=A581,0,1)</f>
        <v>#N/A</v>
      </c>
      <c r="N581">
        <f>IF(G581&lt;B$2,1,0)</f>
        <v>1</v>
      </c>
      <c r="O581">
        <f>IF(I581&lt;B$2,1,0)</f>
        <v>1</v>
      </c>
      <c r="P581">
        <v>571</v>
      </c>
      <c r="Q581" s="8">
        <f>COUNTIF(I$8:I580,"&lt;"&amp;G581)</f>
        <v>558</v>
      </c>
      <c r="R581" s="8">
        <f>COUNTIFS(H$8:H580,"&gt;"&amp;G581,F$8:F580,"&lt;&gt;1")</f>
        <v>13</v>
      </c>
      <c r="S581">
        <v>571</v>
      </c>
    </row>
    <row r="582" spans="1:19" x14ac:dyDescent="0.3">
      <c r="A582">
        <v>197</v>
      </c>
      <c r="B582">
        <v>0.43824579607531966</v>
      </c>
      <c r="C582">
        <v>0.18213446455275126</v>
      </c>
      <c r="D582" s="4">
        <f>-LN(B582)/F$3</f>
        <v>0.34373972823048698</v>
      </c>
      <c r="E582" s="4">
        <f>1/F$4</f>
        <v>0.20833333333333334</v>
      </c>
      <c r="F582" s="8">
        <v>2</v>
      </c>
      <c r="G582" s="4">
        <v>165.68505479160407</v>
      </c>
      <c r="H582" s="4">
        <f>IF(G582&gt;MAX(I$8:I581),G582,MAX(I$8:I581))</f>
        <v>166.27459675533754</v>
      </c>
      <c r="I582" s="4">
        <f>+H582+E582</f>
        <v>166.48293008867088</v>
      </c>
      <c r="J582" s="4">
        <f>(H582-G582)*O582</f>
        <v>0.5895419637334669</v>
      </c>
      <c r="K582" s="4">
        <f>(I582-H582)*O582</f>
        <v>0.20833333333334281</v>
      </c>
      <c r="L582" t="e">
        <f>_xlfn.RANK.EQ(I582,I$8:I$507,1)</f>
        <v>#N/A</v>
      </c>
      <c r="M582" t="e">
        <f>IF(L582=A582,0,1)</f>
        <v>#N/A</v>
      </c>
      <c r="N582">
        <f>IF(G582&lt;B$2,1,0)</f>
        <v>1</v>
      </c>
      <c r="O582">
        <f>IF(I582&lt;B$2,1,0)</f>
        <v>1</v>
      </c>
      <c r="P582">
        <v>578</v>
      </c>
      <c r="Q582" s="8">
        <f>COUNTIF(I$8:I581,"&lt;"&amp;G582)</f>
        <v>571</v>
      </c>
      <c r="R582" s="8">
        <f>COUNTIFS(H$8:H581,"&gt;"&amp;G582,F$8:F581,"&lt;&gt;1")</f>
        <v>2</v>
      </c>
      <c r="S582">
        <v>573</v>
      </c>
    </row>
    <row r="583" spans="1:19" x14ac:dyDescent="0.3">
      <c r="A583">
        <v>198</v>
      </c>
      <c r="B583">
        <v>0.67955565050202948</v>
      </c>
      <c r="C583">
        <v>0.60570085757011627</v>
      </c>
      <c r="D583" s="4">
        <f>-LN(B583)/F$3</f>
        <v>0.16096506231288604</v>
      </c>
      <c r="E583" s="4">
        <f>1/F$4</f>
        <v>0.20833333333333334</v>
      </c>
      <c r="F583" s="8">
        <v>2</v>
      </c>
      <c r="G583" s="4">
        <v>165.84601985391697</v>
      </c>
      <c r="H583" s="4">
        <f>IF(G583&gt;MAX(I$8:I582),G583,MAX(I$8:I582))</f>
        <v>166.48293008867088</v>
      </c>
      <c r="I583" s="4">
        <f>+H583+E583</f>
        <v>166.69126342200423</v>
      </c>
      <c r="J583" s="4">
        <f>(H583-G583)*O583</f>
        <v>0.63691023475391262</v>
      </c>
      <c r="K583" s="4">
        <f>(I583-H583)*O583</f>
        <v>0.20833333333334281</v>
      </c>
      <c r="L583" t="e">
        <f>_xlfn.RANK.EQ(I583,I$8:I$507,1)</f>
        <v>#N/A</v>
      </c>
      <c r="M583" t="e">
        <f>IF(L583=A583,0,1)</f>
        <v>#N/A</v>
      </c>
      <c r="N583">
        <f>IF(G583&lt;B$2,1,0)</f>
        <v>1</v>
      </c>
      <c r="O583">
        <f>IF(I583&lt;B$2,1,0)</f>
        <v>1</v>
      </c>
      <c r="P583">
        <v>579</v>
      </c>
      <c r="Q583" s="8">
        <f>COUNTIF(I$8:I582,"&lt;"&amp;G583)</f>
        <v>571</v>
      </c>
      <c r="R583" s="8">
        <f>COUNTIFS(H$8:H582,"&gt;"&amp;G583,F$8:F582,"&lt;&gt;1")</f>
        <v>3</v>
      </c>
      <c r="S583">
        <v>573</v>
      </c>
    </row>
    <row r="584" spans="1:19" x14ac:dyDescent="0.3">
      <c r="A584">
        <v>199</v>
      </c>
      <c r="B584">
        <v>0.95461897640919213</v>
      </c>
      <c r="C584">
        <v>2.2247993408001952E-2</v>
      </c>
      <c r="D584" s="4">
        <f>-LN(B584)/F$3</f>
        <v>1.935124820672356E-2</v>
      </c>
      <c r="E584" s="4">
        <f>1/F$4</f>
        <v>0.20833333333333334</v>
      </c>
      <c r="F584" s="8">
        <v>2</v>
      </c>
      <c r="G584" s="4">
        <v>165.8653711021237</v>
      </c>
      <c r="H584" s="4">
        <f>IF(G584&gt;MAX(I$8:I583),G584,MAX(I$8:I583))</f>
        <v>166.69126342200423</v>
      </c>
      <c r="I584" s="4">
        <f>+H584+E584</f>
        <v>166.89959675533757</v>
      </c>
      <c r="J584" s="4">
        <f>(H584-G584)*O584</f>
        <v>0.82589231988052347</v>
      </c>
      <c r="K584" s="4">
        <f>(I584-H584)*O584</f>
        <v>0.20833333333334281</v>
      </c>
      <c r="L584" t="e">
        <f>_xlfn.RANK.EQ(I584,I$8:I$507,1)</f>
        <v>#N/A</v>
      </c>
      <c r="M584" t="e">
        <f>IF(L584=A584,0,1)</f>
        <v>#N/A</v>
      </c>
      <c r="N584">
        <f>IF(G584&lt;B$2,1,0)</f>
        <v>1</v>
      </c>
      <c r="O584">
        <f>IF(I584&lt;B$2,1,0)</f>
        <v>1</v>
      </c>
      <c r="P584">
        <v>580</v>
      </c>
      <c r="Q584" s="8">
        <f>COUNTIF(I$8:I583,"&lt;"&amp;G584)</f>
        <v>572</v>
      </c>
      <c r="R584" s="8">
        <f>COUNTIFS(H$8:H583,"&gt;"&amp;G584,F$8:F583,"&lt;&gt;1")</f>
        <v>3</v>
      </c>
      <c r="S584">
        <v>574</v>
      </c>
    </row>
    <row r="585" spans="1:19" x14ac:dyDescent="0.3">
      <c r="A585">
        <v>646</v>
      </c>
      <c r="B585">
        <v>8.4841456343272195E-3</v>
      </c>
      <c r="C585">
        <v>0.37589648121585739</v>
      </c>
      <c r="D585" s="4">
        <f>-LN(B585)/F$3</f>
        <v>1.9873150319436448</v>
      </c>
      <c r="E585" s="4">
        <f>1/F$4</f>
        <v>0.20833333333333334</v>
      </c>
      <c r="F585" s="8">
        <v>3</v>
      </c>
      <c r="G585" s="4">
        <v>164.94189821616237</v>
      </c>
      <c r="H585" s="4">
        <f>IF(G585&gt;MAX(I$8:I584),G585,MAX(I$8:I584))</f>
        <v>166.89959675533757</v>
      </c>
      <c r="I585" s="4">
        <f>+H585+E585</f>
        <v>167.10793008867091</v>
      </c>
      <c r="J585" s="4">
        <f>(H585-G585)*O585</f>
        <v>1.9576985391751975</v>
      </c>
      <c r="K585" s="4">
        <f>(I585-H585)*O585</f>
        <v>0.20833333333334281</v>
      </c>
      <c r="L585" t="e">
        <f>_xlfn.RANK.EQ(I585,I$8:I$507,1)</f>
        <v>#N/A</v>
      </c>
      <c r="M585" t="e">
        <f>IF(L585=A585,0,1)</f>
        <v>#N/A</v>
      </c>
      <c r="N585">
        <f>IF(G585&lt;B$2,1,0)</f>
        <v>1</v>
      </c>
      <c r="O585">
        <f>IF(I585&lt;B$2,1,0)</f>
        <v>1</v>
      </c>
      <c r="P585">
        <v>574</v>
      </c>
      <c r="Q585" s="8">
        <f>COUNTIF(I$8:I584,"&lt;"&amp;G585)</f>
        <v>567</v>
      </c>
      <c r="R585" s="8">
        <f>COUNTIFS(H$8:H584,"&gt;"&amp;G585,F$8:F584,"&lt;&gt;1")</f>
        <v>8</v>
      </c>
      <c r="S585">
        <v>574</v>
      </c>
    </row>
    <row r="586" spans="1:19" x14ac:dyDescent="0.3">
      <c r="A586">
        <v>647</v>
      </c>
      <c r="B586">
        <v>0.23902096621601002</v>
      </c>
      <c r="C586">
        <v>0.86202581865901673</v>
      </c>
      <c r="D586" s="4">
        <f>-LN(B586)/F$3</f>
        <v>0.59633500256043237</v>
      </c>
      <c r="E586" s="4">
        <f>1/F$4</f>
        <v>0.20833333333333334</v>
      </c>
      <c r="F586" s="8">
        <v>3</v>
      </c>
      <c r="G586" s="4">
        <v>165.53823321872281</v>
      </c>
      <c r="H586" s="4">
        <f>IF(G586&gt;MAX(I$8:I585),G586,MAX(I$8:I585))</f>
        <v>167.10793008867091</v>
      </c>
      <c r="I586" s="4">
        <f>+H586+E586</f>
        <v>167.31626342200425</v>
      </c>
      <c r="J586" s="4">
        <f>(H586-G586)*O586</f>
        <v>1.5696968699481033</v>
      </c>
      <c r="K586" s="4">
        <f>(I586-H586)*O586</f>
        <v>0.20833333333334281</v>
      </c>
      <c r="L586" t="e">
        <f>_xlfn.RANK.EQ(I586,I$8:I$507,1)</f>
        <v>#N/A</v>
      </c>
      <c r="M586" t="e">
        <f>IF(L586=A586,0,1)</f>
        <v>#N/A</v>
      </c>
      <c r="N586">
        <f>IF(G586&lt;B$2,1,0)</f>
        <v>1</v>
      </c>
      <c r="O586">
        <f>IF(I586&lt;B$2,1,0)</f>
        <v>1</v>
      </c>
      <c r="P586">
        <v>576</v>
      </c>
      <c r="Q586" s="8">
        <f>COUNTIF(I$8:I585,"&lt;"&amp;G586)</f>
        <v>570</v>
      </c>
      <c r="R586" s="8">
        <f>COUNTIFS(H$8:H585,"&gt;"&amp;G586,F$8:F585,"&lt;&gt;1")</f>
        <v>7</v>
      </c>
      <c r="S586">
        <v>576</v>
      </c>
    </row>
    <row r="587" spans="1:19" x14ac:dyDescent="0.3">
      <c r="A587">
        <v>648</v>
      </c>
      <c r="B587">
        <v>0.70506912442396308</v>
      </c>
      <c r="C587">
        <v>0.32599871822260201</v>
      </c>
      <c r="D587" s="4">
        <f>-LN(B587)/F$3</f>
        <v>0.14560809672834341</v>
      </c>
      <c r="E587" s="4">
        <f>1/F$4</f>
        <v>0.20833333333333334</v>
      </c>
      <c r="F587" s="8">
        <v>3</v>
      </c>
      <c r="G587" s="4">
        <v>165.68384131545116</v>
      </c>
      <c r="H587" s="4">
        <f>IF(G587&gt;MAX(I$8:I586),G587,MAX(I$8:I586))</f>
        <v>167.31626342200425</v>
      </c>
      <c r="I587" s="4">
        <f>+H587+E587</f>
        <v>167.5245967553376</v>
      </c>
      <c r="J587" s="4">
        <f>(H587-G587)*O587</f>
        <v>1.6324221065530935</v>
      </c>
      <c r="K587" s="4">
        <f>(I587-H587)*O587</f>
        <v>0.20833333333334281</v>
      </c>
      <c r="L587" t="e">
        <f>_xlfn.RANK.EQ(I587,I$8:I$507,1)</f>
        <v>#N/A</v>
      </c>
      <c r="M587" t="e">
        <f>IF(L587=A587,0,1)</f>
        <v>#N/A</v>
      </c>
      <c r="N587">
        <f>IF(G587&lt;B$2,1,0)</f>
        <v>1</v>
      </c>
      <c r="O587">
        <f>IF(I587&lt;B$2,1,0)</f>
        <v>1</v>
      </c>
      <c r="P587">
        <v>577</v>
      </c>
      <c r="Q587" s="8">
        <f>COUNTIF(I$8:I586,"&lt;"&amp;G587)</f>
        <v>571</v>
      </c>
      <c r="R587" s="8">
        <f>COUNTIFS(H$8:H586,"&gt;"&amp;G587,F$8:F586,"&lt;&gt;1")</f>
        <v>7</v>
      </c>
      <c r="S587">
        <v>577</v>
      </c>
    </row>
    <row r="588" spans="1:19" x14ac:dyDescent="0.3">
      <c r="A588">
        <v>200</v>
      </c>
      <c r="B588">
        <v>2.8626361888485368E-2</v>
      </c>
      <c r="C588">
        <v>0.82766197698904387</v>
      </c>
      <c r="D588" s="4">
        <f>-LN(B588)/F$3</f>
        <v>1.4805946838954829</v>
      </c>
      <c r="E588" s="4">
        <f>1/F$4</f>
        <v>0.20833333333333334</v>
      </c>
      <c r="F588" s="8">
        <v>2</v>
      </c>
      <c r="G588" s="4">
        <v>167.34596578601918</v>
      </c>
      <c r="H588" s="4">
        <f>IF(G588&gt;MAX(I$8:I587),G588,MAX(I$8:I587))</f>
        <v>167.5245967553376</v>
      </c>
      <c r="I588" s="4">
        <f>+H588+E588</f>
        <v>167.73293008867094</v>
      </c>
      <c r="J588" s="4">
        <f>(H588-G588)*O588</f>
        <v>0.17863096931841937</v>
      </c>
      <c r="K588" s="4">
        <f>(I588-H588)*O588</f>
        <v>0.20833333333334281</v>
      </c>
      <c r="L588" t="e">
        <f>_xlfn.RANK.EQ(I588,I$8:I$507,1)</f>
        <v>#N/A</v>
      </c>
      <c r="M588" t="e">
        <f>IF(L588=A588,0,1)</f>
        <v>#N/A</v>
      </c>
      <c r="N588">
        <f>IF(G588&lt;B$2,1,0)</f>
        <v>1</v>
      </c>
      <c r="O588">
        <f>IF(I588&lt;B$2,1,0)</f>
        <v>1</v>
      </c>
      <c r="P588">
        <v>585</v>
      </c>
      <c r="Q588" s="8">
        <f>COUNTIF(I$8:I587,"&lt;"&amp;G588)</f>
        <v>579</v>
      </c>
      <c r="R588" s="8">
        <f>COUNTIFS(H$8:H587,"&gt;"&amp;G588,F$8:F587,"&lt;&gt;1")</f>
        <v>0</v>
      </c>
      <c r="S588">
        <v>581</v>
      </c>
    </row>
    <row r="589" spans="1:19" x14ac:dyDescent="0.3">
      <c r="A589">
        <v>201</v>
      </c>
      <c r="B589">
        <v>0.9209265419476913</v>
      </c>
      <c r="C589">
        <v>0.39628284554582355</v>
      </c>
      <c r="D589" s="4">
        <f>-LN(B589)/F$3</f>
        <v>3.4322918717583251E-2</v>
      </c>
      <c r="E589" s="4">
        <f>1/F$4</f>
        <v>0.20833333333333334</v>
      </c>
      <c r="F589" s="8">
        <v>2</v>
      </c>
      <c r="G589" s="4">
        <v>167.38028870473676</v>
      </c>
      <c r="H589" s="4">
        <f>IF(G589&gt;MAX(I$8:I588),G589,MAX(I$8:I588))</f>
        <v>167.73293008867094</v>
      </c>
      <c r="I589" s="4">
        <f>+H589+E589</f>
        <v>167.94126342200428</v>
      </c>
      <c r="J589" s="4">
        <f>(H589-G589)*O589</f>
        <v>0.3526413839341842</v>
      </c>
      <c r="K589" s="4">
        <f>(I589-H589)*O589</f>
        <v>0.20833333333334281</v>
      </c>
      <c r="L589" t="e">
        <f>_xlfn.RANK.EQ(I589,I$8:I$507,1)</f>
        <v>#N/A</v>
      </c>
      <c r="M589" t="e">
        <f>IF(L589=A589,0,1)</f>
        <v>#N/A</v>
      </c>
      <c r="N589">
        <f>IF(G589&lt;B$2,1,0)</f>
        <v>1</v>
      </c>
      <c r="O589">
        <f>IF(I589&lt;B$2,1,0)</f>
        <v>1</v>
      </c>
      <c r="P589">
        <v>586</v>
      </c>
      <c r="Q589" s="8">
        <f>COUNTIF(I$8:I588,"&lt;"&amp;G589)</f>
        <v>579</v>
      </c>
      <c r="R589" s="8">
        <f>COUNTIFS(H$8:H588,"&gt;"&amp;G589,F$8:F588,"&lt;&gt;1")</f>
        <v>1</v>
      </c>
      <c r="S589">
        <v>581</v>
      </c>
    </row>
    <row r="590" spans="1:19" x14ac:dyDescent="0.3">
      <c r="A590">
        <v>202</v>
      </c>
      <c r="B590">
        <v>0.96484267708365123</v>
      </c>
      <c r="C590">
        <v>0.78615680410168765</v>
      </c>
      <c r="D590" s="4">
        <f>-LN(B590)/F$3</f>
        <v>1.491259160944596E-2</v>
      </c>
      <c r="E590" s="4">
        <f>1/F$4</f>
        <v>0.20833333333333334</v>
      </c>
      <c r="F590" s="8">
        <v>2</v>
      </c>
      <c r="G590" s="4">
        <v>167.39520129634622</v>
      </c>
      <c r="H590" s="4">
        <f>IF(G590&gt;MAX(I$8:I589),G590,MAX(I$8:I589))</f>
        <v>167.94126342200428</v>
      </c>
      <c r="I590" s="4">
        <f>+H590+E590</f>
        <v>168.14959675533763</v>
      </c>
      <c r="J590" s="4">
        <f>(H590-G590)*O590</f>
        <v>0.546062125658068</v>
      </c>
      <c r="K590" s="4">
        <f>(I590-H590)*O590</f>
        <v>0.20833333333334281</v>
      </c>
      <c r="L590" t="e">
        <f>_xlfn.RANK.EQ(I590,I$8:I$507,1)</f>
        <v>#N/A</v>
      </c>
      <c r="M590" t="e">
        <f>IF(L590=A590,0,1)</f>
        <v>#N/A</v>
      </c>
      <c r="N590">
        <f>IF(G590&lt;B$2,1,0)</f>
        <v>1</v>
      </c>
      <c r="O590">
        <f>IF(I590&lt;B$2,1,0)</f>
        <v>1</v>
      </c>
      <c r="P590">
        <v>587</v>
      </c>
      <c r="Q590" s="8">
        <f>COUNTIF(I$8:I589,"&lt;"&amp;G590)</f>
        <v>579</v>
      </c>
      <c r="R590" s="8">
        <f>COUNTIFS(H$8:H589,"&gt;"&amp;G590,F$8:F589,"&lt;&gt;1")</f>
        <v>2</v>
      </c>
      <c r="S590">
        <v>581</v>
      </c>
    </row>
    <row r="591" spans="1:19" x14ac:dyDescent="0.3">
      <c r="A591">
        <v>203</v>
      </c>
      <c r="B591">
        <v>0.978789635914182</v>
      </c>
      <c r="C591">
        <v>0.67827387310403764</v>
      </c>
      <c r="D591" s="4">
        <f>-LN(B591)/F$3</f>
        <v>8.9327233471003954E-3</v>
      </c>
      <c r="E591" s="4">
        <f>1/F$4</f>
        <v>0.20833333333333334</v>
      </c>
      <c r="F591" s="8">
        <v>2</v>
      </c>
      <c r="G591" s="4">
        <v>167.40413401969332</v>
      </c>
      <c r="H591" s="4">
        <f>IF(G591&gt;MAX(I$8:I590),G591,MAX(I$8:I590))</f>
        <v>168.14959675533763</v>
      </c>
      <c r="I591" s="4">
        <f>+H591+E591</f>
        <v>168.35793008867097</v>
      </c>
      <c r="J591" s="4">
        <f>(H591-G591)*O591</f>
        <v>0.74546273564430976</v>
      </c>
      <c r="K591" s="4">
        <f>(I591-H591)*O591</f>
        <v>0.20833333333334281</v>
      </c>
      <c r="L591" t="e">
        <f>_xlfn.RANK.EQ(I591,I$8:I$507,1)</f>
        <v>#N/A</v>
      </c>
      <c r="M591" t="e">
        <f>IF(L591=A591,0,1)</f>
        <v>#N/A</v>
      </c>
      <c r="N591">
        <f>IF(G591&lt;B$2,1,0)</f>
        <v>1</v>
      </c>
      <c r="O591">
        <f>IF(I591&lt;B$2,1,0)</f>
        <v>1</v>
      </c>
      <c r="P591">
        <v>588</v>
      </c>
      <c r="Q591" s="8">
        <f>COUNTIF(I$8:I590,"&lt;"&amp;G591)</f>
        <v>579</v>
      </c>
      <c r="R591" s="8">
        <f>COUNTIFS(H$8:H590,"&gt;"&amp;G591,F$8:F590,"&lt;&gt;1")</f>
        <v>3</v>
      </c>
      <c r="S591">
        <v>581</v>
      </c>
    </row>
    <row r="592" spans="1:19" x14ac:dyDescent="0.3">
      <c r="A592">
        <v>649</v>
      </c>
      <c r="B592">
        <v>0.27112643818475907</v>
      </c>
      <c r="C592">
        <v>0.44199957274086732</v>
      </c>
      <c r="D592" s="4">
        <f>-LN(B592)/F$3</f>
        <v>0.54382083555877747</v>
      </c>
      <c r="E592" s="4">
        <f>1/F$4</f>
        <v>0.20833333333333334</v>
      </c>
      <c r="F592" s="8">
        <v>3</v>
      </c>
      <c r="G592" s="4">
        <v>166.22766215100995</v>
      </c>
      <c r="H592" s="4">
        <f>IF(G592&gt;MAX(I$8:I591),G592,MAX(I$8:I591))</f>
        <v>168.35793008867097</v>
      </c>
      <c r="I592" s="4">
        <f>+H592+E592</f>
        <v>168.56626342200431</v>
      </c>
      <c r="J592" s="4">
        <f>(H592-G592)*O592</f>
        <v>2.1302679376610172</v>
      </c>
      <c r="K592" s="4">
        <f>(I592-H592)*O592</f>
        <v>0.20833333333334281</v>
      </c>
      <c r="L592" t="e">
        <f>_xlfn.RANK.EQ(I592,I$8:I$507,1)</f>
        <v>#N/A</v>
      </c>
      <c r="M592" t="e">
        <f>IF(L592=A592,0,1)</f>
        <v>#N/A</v>
      </c>
      <c r="N592">
        <f>IF(G592&lt;B$2,1,0)</f>
        <v>1</v>
      </c>
      <c r="O592">
        <f>IF(I592&lt;B$2,1,0)</f>
        <v>1</v>
      </c>
      <c r="P592">
        <v>581</v>
      </c>
      <c r="Q592" s="8">
        <f>COUNTIF(I$8:I591,"&lt;"&amp;G592)</f>
        <v>573</v>
      </c>
      <c r="R592" s="8">
        <f>COUNTIFS(H$8:H591,"&gt;"&amp;G592,F$8:F591,"&lt;&gt;1")</f>
        <v>10</v>
      </c>
      <c r="S592">
        <v>581</v>
      </c>
    </row>
    <row r="593" spans="1:19" x14ac:dyDescent="0.3">
      <c r="A593">
        <v>650</v>
      </c>
      <c r="B593">
        <v>0.86950285348063605</v>
      </c>
      <c r="C593">
        <v>0.24558244575334939</v>
      </c>
      <c r="D593" s="4">
        <f>-LN(B593)/F$3</f>
        <v>5.8264026435134016E-2</v>
      </c>
      <c r="E593" s="4">
        <f>1/F$4</f>
        <v>0.20833333333333334</v>
      </c>
      <c r="F593" s="8">
        <v>3</v>
      </c>
      <c r="G593" s="4">
        <v>166.28592617744508</v>
      </c>
      <c r="H593" s="4">
        <f>IF(G593&gt;MAX(I$8:I592),G593,MAX(I$8:I592))</f>
        <v>168.56626342200431</v>
      </c>
      <c r="I593" s="4">
        <f>+H593+E593</f>
        <v>168.77459675533765</v>
      </c>
      <c r="J593" s="4">
        <f>(H593-G593)*O593</f>
        <v>2.2803372445592345</v>
      </c>
      <c r="K593" s="4">
        <f>(I593-H593)*O593</f>
        <v>0.20833333333334281</v>
      </c>
      <c r="L593" t="e">
        <f>_xlfn.RANK.EQ(I593,I$8:I$507,1)</f>
        <v>#N/A</v>
      </c>
      <c r="M593" t="e">
        <f>IF(L593=A593,0,1)</f>
        <v>#N/A</v>
      </c>
      <c r="N593">
        <f>IF(G593&lt;B$2,1,0)</f>
        <v>1</v>
      </c>
      <c r="O593">
        <f>IF(I593&lt;B$2,1,0)</f>
        <v>1</v>
      </c>
      <c r="P593">
        <v>582</v>
      </c>
      <c r="Q593" s="8">
        <f>COUNTIF(I$8:I592,"&lt;"&amp;G593)</f>
        <v>574</v>
      </c>
      <c r="R593" s="8">
        <f>COUNTIFS(H$8:H592,"&gt;"&amp;G593,F$8:F592,"&lt;&gt;1")</f>
        <v>10</v>
      </c>
      <c r="S593">
        <v>582</v>
      </c>
    </row>
    <row r="594" spans="1:19" x14ac:dyDescent="0.3">
      <c r="A594">
        <v>651</v>
      </c>
      <c r="B594">
        <v>0.11770989104892117</v>
      </c>
      <c r="C594">
        <v>0.85412152470473346</v>
      </c>
      <c r="D594" s="4">
        <f>-LN(B594)/F$3</f>
        <v>0.8914717633946484</v>
      </c>
      <c r="E594" s="4">
        <f>1/F$4</f>
        <v>0.20833333333333334</v>
      </c>
      <c r="F594" s="8">
        <v>3</v>
      </c>
      <c r="G594" s="4">
        <v>167.17739794083974</v>
      </c>
      <c r="H594" s="4">
        <f>IF(G594&gt;MAX(I$8:I593),G594,MAX(I$8:I593))</f>
        <v>168.77459675533765</v>
      </c>
      <c r="I594" s="4">
        <f>+H594+E594</f>
        <v>168.982930088671</v>
      </c>
      <c r="J594" s="4">
        <f>(H594-G594)*O594</f>
        <v>1.597198814497915</v>
      </c>
      <c r="K594" s="4">
        <f>(I594-H594)*O594</f>
        <v>0.20833333333334281</v>
      </c>
      <c r="L594" t="e">
        <f>_xlfn.RANK.EQ(I594,I$8:I$507,1)</f>
        <v>#N/A</v>
      </c>
      <c r="M594" t="e">
        <f>IF(L594=A594,0,1)</f>
        <v>#N/A</v>
      </c>
      <c r="N594">
        <f>IF(G594&lt;B$2,1,0)</f>
        <v>1</v>
      </c>
      <c r="O594">
        <f>IF(I594&lt;B$2,1,0)</f>
        <v>1</v>
      </c>
      <c r="P594">
        <v>583</v>
      </c>
      <c r="Q594" s="8">
        <f>COUNTIF(I$8:I593,"&lt;"&amp;G594)</f>
        <v>578</v>
      </c>
      <c r="R594" s="8">
        <f>COUNTIFS(H$8:H593,"&gt;"&amp;G594,F$8:F593,"&lt;&gt;1")</f>
        <v>7</v>
      </c>
      <c r="S594">
        <v>583</v>
      </c>
    </row>
    <row r="595" spans="1:19" x14ac:dyDescent="0.3">
      <c r="A595">
        <v>652</v>
      </c>
      <c r="B595">
        <v>0.94378490554521322</v>
      </c>
      <c r="C595">
        <v>4.8127689443647571E-2</v>
      </c>
      <c r="D595" s="4">
        <f>-LN(B595)/F$3</f>
        <v>2.4107080456122993E-2</v>
      </c>
      <c r="E595" s="4">
        <f>1/F$4</f>
        <v>0.20833333333333334</v>
      </c>
      <c r="F595" s="8">
        <v>3</v>
      </c>
      <c r="G595" s="4">
        <v>167.20150502129587</v>
      </c>
      <c r="H595" s="4">
        <f>IF(G595&gt;MAX(I$8:I594),G595,MAX(I$8:I594))</f>
        <v>168.982930088671</v>
      </c>
      <c r="I595" s="4">
        <f>+H595+E595</f>
        <v>169.19126342200434</v>
      </c>
      <c r="J595" s="4">
        <f>(H595-G595)*O595</f>
        <v>1.7814250673751246</v>
      </c>
      <c r="K595" s="4">
        <f>(I595-H595)*O595</f>
        <v>0.20833333333334281</v>
      </c>
      <c r="L595" t="e">
        <f>_xlfn.RANK.EQ(I595,I$8:I$507,1)</f>
        <v>#N/A</v>
      </c>
      <c r="M595" t="e">
        <f>IF(L595=A595,0,1)</f>
        <v>#N/A</v>
      </c>
      <c r="N595">
        <f>IF(G595&lt;B$2,1,0)</f>
        <v>1</v>
      </c>
      <c r="O595">
        <f>IF(I595&lt;B$2,1,0)</f>
        <v>1</v>
      </c>
      <c r="P595">
        <v>584</v>
      </c>
      <c r="Q595" s="8">
        <f>COUNTIF(I$8:I594,"&lt;"&amp;G595)</f>
        <v>578</v>
      </c>
      <c r="R595" s="8">
        <f>COUNTIFS(H$8:H594,"&gt;"&amp;G595,F$8:F594,"&lt;&gt;1")</f>
        <v>8</v>
      </c>
      <c r="S595">
        <v>584</v>
      </c>
    </row>
    <row r="596" spans="1:19" x14ac:dyDescent="0.3">
      <c r="A596">
        <v>204</v>
      </c>
      <c r="B596">
        <v>7.5502792443617059E-2</v>
      </c>
      <c r="C596">
        <v>0.26944792016357921</v>
      </c>
      <c r="D596" s="4">
        <f>-LN(B596)/F$3</f>
        <v>1.0764940155845628</v>
      </c>
      <c r="E596" s="4">
        <f>1/F$4</f>
        <v>0.20833333333333334</v>
      </c>
      <c r="F596" s="8">
        <v>2</v>
      </c>
      <c r="G596" s="4">
        <v>168.48062803527787</v>
      </c>
      <c r="H596" s="4">
        <f>IF(G596&gt;MAX(I$8:I595),G596,MAX(I$8:I595))</f>
        <v>169.19126342200434</v>
      </c>
      <c r="I596" s="4">
        <f>+H596+E596</f>
        <v>169.39959675533768</v>
      </c>
      <c r="J596" s="4">
        <f>(H596-G596)*O596</f>
        <v>0.71063538672646587</v>
      </c>
      <c r="K596" s="4">
        <f>(I596-H596)*O596</f>
        <v>0.20833333333334281</v>
      </c>
      <c r="L596" t="e">
        <f>_xlfn.RANK.EQ(I596,I$8:I$507,1)</f>
        <v>#N/A</v>
      </c>
      <c r="M596" t="e">
        <f>IF(L596=A596,0,1)</f>
        <v>#N/A</v>
      </c>
      <c r="N596">
        <f>IF(G596&lt;B$2,1,0)</f>
        <v>1</v>
      </c>
      <c r="O596">
        <f>IF(I596&lt;B$2,1,0)</f>
        <v>1</v>
      </c>
      <c r="P596">
        <v>593</v>
      </c>
      <c r="Q596" s="8">
        <f>COUNTIF(I$8:I595,"&lt;"&amp;G596)</f>
        <v>584</v>
      </c>
      <c r="R596" s="8">
        <f>COUNTIFS(H$8:H595,"&gt;"&amp;G596,F$8:F595,"&lt;&gt;1")</f>
        <v>3</v>
      </c>
      <c r="S596">
        <v>587</v>
      </c>
    </row>
    <row r="597" spans="1:19" x14ac:dyDescent="0.3">
      <c r="A597">
        <v>40</v>
      </c>
      <c r="B597">
        <v>0.32044434949797052</v>
      </c>
      <c r="C597">
        <v>0.61485641041291539</v>
      </c>
      <c r="D597" s="4">
        <f>-LN(B597)/B$3</f>
        <v>4.7418610592073716</v>
      </c>
      <c r="E597" s="4">
        <f>1/F$4</f>
        <v>0.20833333333333334</v>
      </c>
      <c r="F597" s="8">
        <v>1</v>
      </c>
      <c r="G597" s="4">
        <v>169.12740527820654</v>
      </c>
      <c r="H597" s="4">
        <f>IF(G597&gt;MAX(I$8:I596),G597,MAX(I$8:I596))</f>
        <v>169.39959675533768</v>
      </c>
      <c r="I597" s="4">
        <f>+H597+E597</f>
        <v>169.60793008867103</v>
      </c>
      <c r="J597" s="4">
        <f>(H597-G597)*O597</f>
        <v>0.27219147713114467</v>
      </c>
      <c r="K597" s="4">
        <f>(I597-H597)*O597</f>
        <v>0.20833333333334281</v>
      </c>
      <c r="L597" t="e">
        <f>_xlfn.RANK.EQ(I597,I$8:I$507,1)</f>
        <v>#N/A</v>
      </c>
      <c r="M597" t="e">
        <f>IF(L597=A597,0,1)</f>
        <v>#N/A</v>
      </c>
      <c r="N597">
        <f>IF(G597&lt;B$2,1,0)</f>
        <v>1</v>
      </c>
      <c r="O597">
        <f>IF(I597&lt;B$2,1,0)</f>
        <v>1</v>
      </c>
      <c r="P597">
        <v>589</v>
      </c>
      <c r="Q597" s="8">
        <f>COUNTIF(I$8:I596,"&lt;"&amp;G597)</f>
        <v>587</v>
      </c>
      <c r="R597" s="8">
        <f>COUNTIFS(H$8:H596,"&gt;"&amp;G597,F$8:F596,"&lt;&gt;1")</f>
        <v>1</v>
      </c>
      <c r="S597">
        <v>589</v>
      </c>
    </row>
    <row r="598" spans="1:19" x14ac:dyDescent="0.3">
      <c r="A598">
        <v>205</v>
      </c>
      <c r="B598">
        <v>0.14264351329081087</v>
      </c>
      <c r="C598">
        <v>0.83541367839594716</v>
      </c>
      <c r="D598" s="4">
        <f>-LN(B598)/F$3</f>
        <v>0.81141944802357524</v>
      </c>
      <c r="E598" s="4">
        <f>1/F$4</f>
        <v>0.20833333333333334</v>
      </c>
      <c r="F598" s="8">
        <v>2</v>
      </c>
      <c r="G598" s="4">
        <v>169.29204748330145</v>
      </c>
      <c r="H598" s="4">
        <f>IF(G598&gt;MAX(I$8:I597),G598,MAX(I$8:I597))</f>
        <v>169.60793008867103</v>
      </c>
      <c r="I598" s="4">
        <f>+H598+E598</f>
        <v>169.81626342200437</v>
      </c>
      <c r="J598" s="4">
        <f>(H598-G598)*O598</f>
        <v>0.31588260536958046</v>
      </c>
      <c r="K598" s="4">
        <f>(I598-H598)*O598</f>
        <v>0.20833333333334281</v>
      </c>
      <c r="L598" t="e">
        <f>_xlfn.RANK.EQ(I598,I$8:I$507,1)</f>
        <v>#N/A</v>
      </c>
      <c r="M598" t="e">
        <f>IF(L598=A598,0,1)</f>
        <v>#N/A</v>
      </c>
      <c r="N598">
        <f>IF(G598&lt;B$2,1,0)</f>
        <v>1</v>
      </c>
      <c r="O598">
        <f>IF(I598&lt;B$2,1,0)</f>
        <v>1</v>
      </c>
      <c r="P598">
        <v>595</v>
      </c>
      <c r="Q598" s="8">
        <f>COUNTIF(I$8:I597,"&lt;"&amp;G598)</f>
        <v>588</v>
      </c>
      <c r="R598" s="8">
        <f>COUNTIFS(H$8:H597,"&gt;"&amp;G598,F$8:F597,"&lt;&gt;1")</f>
        <v>0</v>
      </c>
      <c r="S598">
        <v>590</v>
      </c>
    </row>
    <row r="599" spans="1:19" x14ac:dyDescent="0.3">
      <c r="A599">
        <v>653</v>
      </c>
      <c r="B599">
        <v>0.1511886959440901</v>
      </c>
      <c r="C599">
        <v>0.67430646687215801</v>
      </c>
      <c r="D599" s="4">
        <f>-LN(B599)/F$3</f>
        <v>0.78717774179419964</v>
      </c>
      <c r="E599" s="4">
        <f>1/F$4</f>
        <v>0.20833333333333334</v>
      </c>
      <c r="F599" s="8">
        <v>3</v>
      </c>
      <c r="G599" s="4">
        <v>167.98868276309008</v>
      </c>
      <c r="H599" s="4">
        <f>IF(G599&gt;MAX(I$8:I598),G599,MAX(I$8:I598))</f>
        <v>169.81626342200437</v>
      </c>
      <c r="I599" s="4">
        <f>+H599+E599</f>
        <v>170.02459675533771</v>
      </c>
      <c r="J599" s="4">
        <f>(H599-G599)*O599</f>
        <v>1.827580658914286</v>
      </c>
      <c r="K599" s="4">
        <f>(I599-H599)*O599</f>
        <v>0.20833333333334281</v>
      </c>
      <c r="L599" t="e">
        <f>_xlfn.RANK.EQ(I599,I$8:I$507,1)</f>
        <v>#N/A</v>
      </c>
      <c r="M599" t="e">
        <f>IF(L599=A599,0,1)</f>
        <v>#N/A</v>
      </c>
      <c r="N599">
        <f>IF(G599&lt;B$2,1,0)</f>
        <v>1</v>
      </c>
      <c r="O599">
        <f>IF(I599&lt;B$2,1,0)</f>
        <v>1</v>
      </c>
      <c r="P599">
        <v>590</v>
      </c>
      <c r="Q599" s="8">
        <f>COUNTIF(I$8:I598,"&lt;"&amp;G599)</f>
        <v>582</v>
      </c>
      <c r="R599" s="8">
        <f>COUNTIFS(H$8:H598,"&gt;"&amp;G599,F$8:F598,"&lt;&gt;1")</f>
        <v>7</v>
      </c>
      <c r="S599">
        <v>590</v>
      </c>
    </row>
    <row r="600" spans="1:19" x14ac:dyDescent="0.3">
      <c r="A600">
        <v>654</v>
      </c>
      <c r="B600">
        <v>0.77849665822321235</v>
      </c>
      <c r="C600">
        <v>0.86986907559434801</v>
      </c>
      <c r="D600" s="4">
        <f>-LN(B600)/F$3</f>
        <v>0.10432940845895071</v>
      </c>
      <c r="E600" s="4">
        <f>1/F$4</f>
        <v>0.20833333333333334</v>
      </c>
      <c r="F600" s="8">
        <v>3</v>
      </c>
      <c r="G600" s="4">
        <v>168.09301217154902</v>
      </c>
      <c r="H600" s="4">
        <f>IF(G600&gt;MAX(I$8:I599),G600,MAX(I$8:I599))</f>
        <v>170.02459675533771</v>
      </c>
      <c r="I600" s="4">
        <f>+H600+E600</f>
        <v>170.23293008867105</v>
      </c>
      <c r="J600" s="4">
        <f>(H600-G600)*O600</f>
        <v>1.9315845837886911</v>
      </c>
      <c r="K600" s="4">
        <f>(I600-H600)*O600</f>
        <v>0.20833333333334281</v>
      </c>
      <c r="L600" t="e">
        <f>_xlfn.RANK.EQ(I600,I$8:I$507,1)</f>
        <v>#N/A</v>
      </c>
      <c r="M600" t="e">
        <f>IF(L600=A600,0,1)</f>
        <v>#N/A</v>
      </c>
      <c r="N600">
        <f>IF(G600&lt;B$2,1,0)</f>
        <v>1</v>
      </c>
      <c r="O600">
        <f>IF(I600&lt;B$2,1,0)</f>
        <v>1</v>
      </c>
      <c r="P600">
        <v>591</v>
      </c>
      <c r="Q600" s="8">
        <f>COUNTIF(I$8:I599,"&lt;"&amp;G600)</f>
        <v>582</v>
      </c>
      <c r="R600" s="8">
        <f>COUNTIFS(H$8:H599,"&gt;"&amp;G600,F$8:F599,"&lt;&gt;1")</f>
        <v>8</v>
      </c>
      <c r="S600">
        <v>591</v>
      </c>
    </row>
    <row r="601" spans="1:19" x14ac:dyDescent="0.3">
      <c r="A601">
        <v>655</v>
      </c>
      <c r="B601">
        <v>0.7296060060426649</v>
      </c>
      <c r="C601">
        <v>0.46498001037629322</v>
      </c>
      <c r="D601" s="4">
        <f>-LN(B601)/F$3</f>
        <v>0.13135442012063583</v>
      </c>
      <c r="E601" s="4">
        <f>1/F$4</f>
        <v>0.20833333333333334</v>
      </c>
      <c r="F601" s="8">
        <v>3</v>
      </c>
      <c r="G601" s="4">
        <v>168.22436659166965</v>
      </c>
      <c r="H601" s="4">
        <f>IF(G601&gt;MAX(I$8:I600),G601,MAX(I$8:I600))</f>
        <v>170.23293008867105</v>
      </c>
      <c r="I601" s="4">
        <f>+H601+E601</f>
        <v>170.4412634220044</v>
      </c>
      <c r="J601" s="4">
        <f>(H601-G601)*O601</f>
        <v>2.0085634970014041</v>
      </c>
      <c r="K601" s="4">
        <f>(I601-H601)*O601</f>
        <v>0.20833333333334281</v>
      </c>
      <c r="L601" t="e">
        <f>_xlfn.RANK.EQ(I601,I$8:I$507,1)</f>
        <v>#N/A</v>
      </c>
      <c r="M601" t="e">
        <f>IF(L601=A601,0,1)</f>
        <v>#N/A</v>
      </c>
      <c r="N601">
        <f>IF(G601&lt;B$2,1,0)</f>
        <v>1</v>
      </c>
      <c r="O601">
        <f>IF(I601&lt;B$2,1,0)</f>
        <v>1</v>
      </c>
      <c r="P601">
        <v>592</v>
      </c>
      <c r="Q601" s="8">
        <f>COUNTIF(I$8:I600,"&lt;"&amp;G601)</f>
        <v>583</v>
      </c>
      <c r="R601" s="8">
        <f>COUNTIFS(H$8:H600,"&gt;"&amp;G601,F$8:F600,"&lt;&gt;1")</f>
        <v>8</v>
      </c>
      <c r="S601">
        <v>592</v>
      </c>
    </row>
    <row r="602" spans="1:19" x14ac:dyDescent="0.3">
      <c r="A602">
        <v>656</v>
      </c>
      <c r="B602">
        <v>0.13257240516373181</v>
      </c>
      <c r="C602">
        <v>0.42283394878994107</v>
      </c>
      <c r="D602" s="4">
        <f>-LN(B602)/F$3</f>
        <v>0.84192763697567197</v>
      </c>
      <c r="E602" s="4">
        <f>1/F$4</f>
        <v>0.20833333333333334</v>
      </c>
      <c r="F602" s="8">
        <v>3</v>
      </c>
      <c r="G602" s="4">
        <v>169.06629422864532</v>
      </c>
      <c r="H602" s="4">
        <f>IF(G602&gt;MAX(I$8:I601),G602,MAX(I$8:I601))</f>
        <v>170.4412634220044</v>
      </c>
      <c r="I602" s="4">
        <f>+H602+E602</f>
        <v>170.64959675533774</v>
      </c>
      <c r="J602" s="4">
        <f>(H602-G602)*O602</f>
        <v>1.3749691933590782</v>
      </c>
      <c r="K602" s="4">
        <f>(I602-H602)*O602</f>
        <v>0.20833333333334281</v>
      </c>
      <c r="L602" t="e">
        <f>_xlfn.RANK.EQ(I602,I$8:I$507,1)</f>
        <v>#N/A</v>
      </c>
      <c r="M602" t="e">
        <f>IF(L602=A602,0,1)</f>
        <v>#N/A</v>
      </c>
      <c r="N602">
        <f>IF(G602&lt;B$2,1,0)</f>
        <v>1</v>
      </c>
      <c r="O602">
        <f>IF(I602&lt;B$2,1,0)</f>
        <v>1</v>
      </c>
      <c r="P602">
        <v>594</v>
      </c>
      <c r="Q602" s="8">
        <f>COUNTIF(I$8:I601,"&lt;"&amp;G602)</f>
        <v>587</v>
      </c>
      <c r="R602" s="8">
        <f>COUNTIFS(H$8:H601,"&gt;"&amp;G602,F$8:F601,"&lt;&gt;1")</f>
        <v>5</v>
      </c>
      <c r="S602">
        <v>594</v>
      </c>
    </row>
    <row r="603" spans="1:19" x14ac:dyDescent="0.3">
      <c r="A603">
        <v>206</v>
      </c>
      <c r="B603">
        <v>5.0447096163823361E-2</v>
      </c>
      <c r="C603">
        <v>0.19290749839777827</v>
      </c>
      <c r="D603" s="4">
        <f>-LN(B603)/F$3</f>
        <v>1.2445125385559832</v>
      </c>
      <c r="E603" s="4">
        <f>1/F$4</f>
        <v>0.20833333333333334</v>
      </c>
      <c r="F603" s="8">
        <v>2</v>
      </c>
      <c r="G603" s="4">
        <v>170.53656002185744</v>
      </c>
      <c r="H603" s="4">
        <f>IF(G603&gt;MAX(I$8:I602),G603,MAX(I$8:I602))</f>
        <v>170.64959675533774</v>
      </c>
      <c r="I603" s="4">
        <f>+H603+E603</f>
        <v>170.85793008867108</v>
      </c>
      <c r="J603" s="4">
        <f>(H603-G603)*O603</f>
        <v>0.11303673348029974</v>
      </c>
      <c r="K603" s="4">
        <f>(I603-H603)*O603</f>
        <v>0.20833333333334281</v>
      </c>
      <c r="L603" t="e">
        <f>_xlfn.RANK.EQ(I603,I$8:I$507,1)</f>
        <v>#N/A</v>
      </c>
      <c r="M603" t="e">
        <f>IF(L603=A603,0,1)</f>
        <v>#N/A</v>
      </c>
      <c r="N603">
        <f>IF(G603&lt;B$2,1,0)</f>
        <v>1</v>
      </c>
      <c r="O603">
        <f>IF(I603&lt;B$2,1,0)</f>
        <v>1</v>
      </c>
      <c r="P603">
        <v>597</v>
      </c>
      <c r="Q603" s="8">
        <f>COUNTIF(I$8:I602,"&lt;"&amp;G603)</f>
        <v>594</v>
      </c>
      <c r="R603" s="8">
        <f>COUNTIFS(H$8:H602,"&gt;"&amp;G603,F$8:F602,"&lt;&gt;1")</f>
        <v>0</v>
      </c>
      <c r="S603">
        <v>596</v>
      </c>
    </row>
    <row r="604" spans="1:19" x14ac:dyDescent="0.3">
      <c r="A604">
        <v>207</v>
      </c>
      <c r="B604">
        <v>0.9558397167882321</v>
      </c>
      <c r="C604">
        <v>0.23313089388714256</v>
      </c>
      <c r="D604" s="4">
        <f>-LN(B604)/F$3</f>
        <v>1.881876677110185E-2</v>
      </c>
      <c r="E604" s="4">
        <f>1/F$4</f>
        <v>0.20833333333333334</v>
      </c>
      <c r="F604" s="8">
        <v>2</v>
      </c>
      <c r="G604" s="4">
        <v>170.55537878862853</v>
      </c>
      <c r="H604" s="4">
        <f>IF(G604&gt;MAX(I$8:I603),G604,MAX(I$8:I603))</f>
        <v>170.85793008867108</v>
      </c>
      <c r="I604" s="4">
        <f>+H604+E604</f>
        <v>171.06626342200443</v>
      </c>
      <c r="J604" s="4">
        <f>(H604-G604)*O604</f>
        <v>0.30255130004255193</v>
      </c>
      <c r="K604" s="4">
        <f>(I604-H604)*O604</f>
        <v>0.20833333333334281</v>
      </c>
      <c r="L604" t="e">
        <f>_xlfn.RANK.EQ(I604,I$8:I$507,1)</f>
        <v>#N/A</v>
      </c>
      <c r="M604" t="e">
        <f>IF(L604=A604,0,1)</f>
        <v>#N/A</v>
      </c>
      <c r="N604">
        <f>IF(G604&lt;B$2,1,0)</f>
        <v>1</v>
      </c>
      <c r="O604">
        <f>IF(I604&lt;B$2,1,0)</f>
        <v>1</v>
      </c>
      <c r="P604">
        <v>598</v>
      </c>
      <c r="Q604" s="8">
        <f>COUNTIF(I$8:I603,"&lt;"&amp;G604)</f>
        <v>594</v>
      </c>
      <c r="R604" s="8">
        <f>COUNTIFS(H$8:H603,"&gt;"&amp;G604,F$8:F603,"&lt;&gt;1")</f>
        <v>1</v>
      </c>
      <c r="S604">
        <v>596</v>
      </c>
    </row>
    <row r="605" spans="1:19" x14ac:dyDescent="0.3">
      <c r="A605">
        <v>208</v>
      </c>
      <c r="B605">
        <v>0.98373363444929351</v>
      </c>
      <c r="C605">
        <v>0.43763542588579973</v>
      </c>
      <c r="D605" s="4">
        <f>-LN(B605)/F$3</f>
        <v>6.8333813636335238E-3</v>
      </c>
      <c r="E605" s="4">
        <f>1/F$4</f>
        <v>0.20833333333333334</v>
      </c>
      <c r="F605" s="8">
        <v>2</v>
      </c>
      <c r="G605" s="4">
        <v>170.56221216999216</v>
      </c>
      <c r="H605" s="4">
        <f>IF(G605&gt;MAX(I$8:I604),G605,MAX(I$8:I604))</f>
        <v>171.06626342200443</v>
      </c>
      <c r="I605" s="4">
        <f>+H605+E605</f>
        <v>171.27459675533777</v>
      </c>
      <c r="J605" s="4">
        <f>(H605-G605)*O605</f>
        <v>0.50405125201226042</v>
      </c>
      <c r="K605" s="4">
        <f>(I605-H605)*O605</f>
        <v>0.20833333333334281</v>
      </c>
      <c r="L605" t="e">
        <f>_xlfn.RANK.EQ(I605,I$8:I$507,1)</f>
        <v>#N/A</v>
      </c>
      <c r="M605" t="e">
        <f>IF(L605=A605,0,1)</f>
        <v>#N/A</v>
      </c>
      <c r="N605">
        <f>IF(G605&lt;B$2,1,0)</f>
        <v>1</v>
      </c>
      <c r="O605">
        <f>IF(I605&lt;B$2,1,0)</f>
        <v>1</v>
      </c>
      <c r="P605">
        <v>599</v>
      </c>
      <c r="Q605" s="8">
        <f>COUNTIF(I$8:I604,"&lt;"&amp;G605)</f>
        <v>594</v>
      </c>
      <c r="R605" s="8">
        <f>COUNTIFS(H$8:H604,"&gt;"&amp;G605,F$8:F604,"&lt;&gt;1")</f>
        <v>2</v>
      </c>
      <c r="S605">
        <v>596</v>
      </c>
    </row>
    <row r="606" spans="1:19" x14ac:dyDescent="0.3">
      <c r="A606">
        <v>657</v>
      </c>
      <c r="B606">
        <v>0.38862269966734825</v>
      </c>
      <c r="C606">
        <v>0.95388653218176822</v>
      </c>
      <c r="D606" s="4">
        <f>-LN(B606)/F$3</f>
        <v>0.39381097074100557</v>
      </c>
      <c r="E606" s="4">
        <f>1/F$4</f>
        <v>0.20833333333333334</v>
      </c>
      <c r="F606" s="8">
        <v>3</v>
      </c>
      <c r="G606" s="4">
        <v>169.46010519938633</v>
      </c>
      <c r="H606" s="4">
        <f>IF(G606&gt;MAX(I$8:I605),G606,MAX(I$8:I605))</f>
        <v>171.27459675533777</v>
      </c>
      <c r="I606" s="4">
        <f>+H606+E606</f>
        <v>171.48293008867111</v>
      </c>
      <c r="J606" s="4">
        <f>(H606-G606)*O606</f>
        <v>1.8144915559514345</v>
      </c>
      <c r="K606" s="4">
        <f>(I606-H606)*O606</f>
        <v>0.20833333333334281</v>
      </c>
      <c r="L606" t="e">
        <f>_xlfn.RANK.EQ(I606,I$8:I$507,1)</f>
        <v>#N/A</v>
      </c>
      <c r="M606" t="e">
        <f>IF(L606=A606,0,1)</f>
        <v>#N/A</v>
      </c>
      <c r="N606">
        <f>IF(G606&lt;B$2,1,0)</f>
        <v>1</v>
      </c>
      <c r="O606">
        <f>IF(I606&lt;B$2,1,0)</f>
        <v>1</v>
      </c>
      <c r="P606">
        <v>596</v>
      </c>
      <c r="Q606" s="8">
        <f>COUNTIF(I$8:I605,"&lt;"&amp;G606)</f>
        <v>589</v>
      </c>
      <c r="R606" s="8">
        <f>COUNTIFS(H$8:H605,"&gt;"&amp;G606,F$8:F605,"&lt;&gt;1")</f>
        <v>8</v>
      </c>
      <c r="S606">
        <v>596</v>
      </c>
    </row>
    <row r="607" spans="1:19" x14ac:dyDescent="0.3">
      <c r="A607">
        <v>41</v>
      </c>
      <c r="B607">
        <v>0.57417523728141118</v>
      </c>
      <c r="C607">
        <v>0.44938505203405865</v>
      </c>
      <c r="D607" s="4">
        <f>-LN(B607)/B$3</f>
        <v>2.3117526575978631</v>
      </c>
      <c r="E607" s="4">
        <f>1/F$4</f>
        <v>0.20833333333333334</v>
      </c>
      <c r="F607" s="8">
        <v>1</v>
      </c>
      <c r="G607" s="4">
        <v>171.43915793580439</v>
      </c>
      <c r="H607" s="4">
        <f>IF(G607&gt;MAX(I$8:I606),G607,MAX(I$8:I606))</f>
        <v>171.48293008867111</v>
      </c>
      <c r="I607" s="4">
        <f>+H607+E607</f>
        <v>171.69126342200445</v>
      </c>
      <c r="J607" s="4">
        <f>(H607-G607)*O607</f>
        <v>4.3772152866722536E-2</v>
      </c>
      <c r="K607" s="4">
        <f>(I607-H607)*O607</f>
        <v>0.20833333333334281</v>
      </c>
      <c r="L607" t="e">
        <f>_xlfn.RANK.EQ(I607,I$8:I$507,1)</f>
        <v>#N/A</v>
      </c>
      <c r="M607" t="e">
        <f>IF(L607=A607,0,1)</f>
        <v>#N/A</v>
      </c>
      <c r="N607">
        <f>IF(G607&lt;B$2,1,0)</f>
        <v>1</v>
      </c>
      <c r="O607">
        <f>IF(I607&lt;B$2,1,0)</f>
        <v>1</v>
      </c>
      <c r="P607">
        <v>600</v>
      </c>
      <c r="Q607" s="8">
        <f>COUNTIF(I$8:I606,"&lt;"&amp;G607)</f>
        <v>598</v>
      </c>
      <c r="R607" s="8">
        <f>COUNTIFS(H$8:H606,"&gt;"&amp;G607,F$8:F606,"&lt;&gt;1")</f>
        <v>0</v>
      </c>
      <c r="S607">
        <v>600</v>
      </c>
    </row>
    <row r="608" spans="1:19" x14ac:dyDescent="0.3">
      <c r="A608">
        <v>209</v>
      </c>
      <c r="B608">
        <v>0.27692495498519853</v>
      </c>
      <c r="C608">
        <v>0.35795159764397105</v>
      </c>
      <c r="D608" s="4">
        <f>-LN(B608)/F$3</f>
        <v>0.53500363755478109</v>
      </c>
      <c r="E608" s="4">
        <f>1/F$4</f>
        <v>0.20833333333333334</v>
      </c>
      <c r="F608" s="8">
        <v>2</v>
      </c>
      <c r="G608" s="4">
        <v>171.09721580754695</v>
      </c>
      <c r="H608" s="4">
        <f>IF(G608&gt;MAX(I$8:I607),G608,MAX(I$8:I607))</f>
        <v>171.69126342200445</v>
      </c>
      <c r="I608" s="4">
        <f>+H608+E608</f>
        <v>171.8995967553378</v>
      </c>
      <c r="J608" s="4">
        <f>(H608-G608)*O608</f>
        <v>0.59404761445750864</v>
      </c>
      <c r="K608" s="4">
        <f>(I608-H608)*O608</f>
        <v>0.20833333333334281</v>
      </c>
      <c r="L608" t="e">
        <f>_xlfn.RANK.EQ(I608,I$8:I$507,1)</f>
        <v>#N/A</v>
      </c>
      <c r="M608" t="e">
        <f>IF(L608=A608,0,1)</f>
        <v>#N/A</v>
      </c>
      <c r="N608">
        <f>IF(G608&lt;B$2,1,0)</f>
        <v>1</v>
      </c>
      <c r="O608">
        <f>IF(I608&lt;B$2,1,0)</f>
        <v>1</v>
      </c>
      <c r="P608">
        <v>602</v>
      </c>
      <c r="Q608" s="8">
        <f>COUNTIF(I$8:I607,"&lt;"&amp;G608)</f>
        <v>597</v>
      </c>
      <c r="R608" s="8">
        <f>COUNTIFS(H$8:H607,"&gt;"&amp;G608,F$8:F607,"&lt;&gt;1")</f>
        <v>1</v>
      </c>
      <c r="S608">
        <v>600</v>
      </c>
    </row>
    <row r="609" spans="1:19" x14ac:dyDescent="0.3">
      <c r="A609">
        <v>210</v>
      </c>
      <c r="B609">
        <v>0.93981749931333358</v>
      </c>
      <c r="C609">
        <v>0.967680898464919</v>
      </c>
      <c r="D609" s="4">
        <f>-LN(B609)/F$3</f>
        <v>2.5862321764266748E-2</v>
      </c>
      <c r="E609" s="4">
        <f>1/F$4</f>
        <v>0.20833333333333334</v>
      </c>
      <c r="F609" s="8">
        <v>2</v>
      </c>
      <c r="G609" s="4">
        <v>171.12307812931121</v>
      </c>
      <c r="H609" s="4">
        <f>IF(G609&gt;MAX(I$8:I608),G609,MAX(I$8:I608))</f>
        <v>171.8995967553378</v>
      </c>
      <c r="I609" s="4">
        <f>+H609+E609</f>
        <v>172.10793008867114</v>
      </c>
      <c r="J609" s="4">
        <f>(H609-G609)*O609</f>
        <v>0.77651862602658639</v>
      </c>
      <c r="K609" s="4">
        <f>(I609-H609)*O609</f>
        <v>0.20833333333334281</v>
      </c>
      <c r="L609" t="e">
        <f>_xlfn.RANK.EQ(I609,I$8:I$507,1)</f>
        <v>#N/A</v>
      </c>
      <c r="M609" t="e">
        <f>IF(L609=A609,0,1)</f>
        <v>#N/A</v>
      </c>
      <c r="N609">
        <f>IF(G609&lt;B$2,1,0)</f>
        <v>1</v>
      </c>
      <c r="O609">
        <f>IF(I609&lt;B$2,1,0)</f>
        <v>1</v>
      </c>
      <c r="P609">
        <v>603</v>
      </c>
      <c r="Q609" s="8">
        <f>COUNTIF(I$8:I608,"&lt;"&amp;G609)</f>
        <v>597</v>
      </c>
      <c r="R609" s="8">
        <f>COUNTIFS(H$8:H608,"&gt;"&amp;G609,F$8:F608,"&lt;&gt;1")</f>
        <v>2</v>
      </c>
      <c r="S609">
        <v>600</v>
      </c>
    </row>
    <row r="610" spans="1:19" x14ac:dyDescent="0.3">
      <c r="A610">
        <v>211</v>
      </c>
      <c r="B610">
        <v>0.80373546555986208</v>
      </c>
      <c r="C610">
        <v>0.61000396740623186</v>
      </c>
      <c r="D610" s="4">
        <f>-LN(B610)/F$3</f>
        <v>9.1035452866078115E-2</v>
      </c>
      <c r="E610" s="4">
        <f>1/F$4</f>
        <v>0.20833333333333334</v>
      </c>
      <c r="F610" s="8">
        <v>2</v>
      </c>
      <c r="G610" s="4">
        <v>171.21411358217728</v>
      </c>
      <c r="H610" s="4">
        <f>IF(G610&gt;MAX(I$8:I609),G610,MAX(I$8:I609))</f>
        <v>172.10793008867114</v>
      </c>
      <c r="I610" s="4">
        <f>+H610+E610</f>
        <v>172.31626342200448</v>
      </c>
      <c r="J610" s="4">
        <f>(H610-G610)*O610</f>
        <v>0.89381650649386302</v>
      </c>
      <c r="K610" s="4">
        <f>(I610-H610)*O610</f>
        <v>0.20833333333334281</v>
      </c>
      <c r="L610" t="e">
        <f>_xlfn.RANK.EQ(I610,I$8:I$507,1)</f>
        <v>#N/A</v>
      </c>
      <c r="M610" t="e">
        <f>IF(L610=A610,0,1)</f>
        <v>#N/A</v>
      </c>
      <c r="N610">
        <f>IF(G610&lt;B$2,1,0)</f>
        <v>1</v>
      </c>
      <c r="O610">
        <f>IF(I610&lt;B$2,1,0)</f>
        <v>1</v>
      </c>
      <c r="P610">
        <v>604</v>
      </c>
      <c r="Q610" s="8">
        <f>COUNTIF(I$8:I609,"&lt;"&amp;G610)</f>
        <v>597</v>
      </c>
      <c r="R610" s="8">
        <f>COUNTIFS(H$8:H609,"&gt;"&amp;G610,F$8:F609,"&lt;&gt;1")</f>
        <v>3</v>
      </c>
      <c r="S610">
        <v>600</v>
      </c>
    </row>
    <row r="611" spans="1:19" x14ac:dyDescent="0.3">
      <c r="A611">
        <v>212</v>
      </c>
      <c r="B611">
        <v>0.71459089938047426</v>
      </c>
      <c r="C611">
        <v>1.8250068666646323E-2</v>
      </c>
      <c r="D611" s="4">
        <f>-LN(B611)/F$3</f>
        <v>0.14001877864072573</v>
      </c>
      <c r="E611" s="4">
        <f>1/F$4</f>
        <v>0.20833333333333334</v>
      </c>
      <c r="F611" s="8">
        <v>2</v>
      </c>
      <c r="G611" s="4">
        <v>171.354132360818</v>
      </c>
      <c r="H611" s="4">
        <f>IF(G611&gt;MAX(I$8:I610),G611,MAX(I$8:I610))</f>
        <v>172.31626342200448</v>
      </c>
      <c r="I611" s="4">
        <f>+H611+E611</f>
        <v>172.52459675533783</v>
      </c>
      <c r="J611" s="4">
        <f>(H611-G611)*O611</f>
        <v>0.96213106118648284</v>
      </c>
      <c r="K611" s="4">
        <f>(I611-H611)*O611</f>
        <v>0.20833333333334281</v>
      </c>
      <c r="L611" t="e">
        <f>_xlfn.RANK.EQ(I611,I$8:I$507,1)</f>
        <v>#N/A</v>
      </c>
      <c r="M611" t="e">
        <f>IF(L611=A611,0,1)</f>
        <v>#N/A</v>
      </c>
      <c r="N611">
        <f>IF(G611&lt;B$2,1,0)</f>
        <v>1</v>
      </c>
      <c r="O611">
        <f>IF(I611&lt;B$2,1,0)</f>
        <v>1</v>
      </c>
      <c r="P611">
        <v>605</v>
      </c>
      <c r="Q611" s="8">
        <f>COUNTIF(I$8:I610,"&lt;"&amp;G611)</f>
        <v>598</v>
      </c>
      <c r="R611" s="8">
        <f>COUNTIFS(H$8:H610,"&gt;"&amp;G611,F$8:F610,"&lt;&gt;1")</f>
        <v>3</v>
      </c>
      <c r="S611">
        <v>601</v>
      </c>
    </row>
    <row r="612" spans="1:19" x14ac:dyDescent="0.3">
      <c r="A612">
        <v>658</v>
      </c>
      <c r="B612">
        <v>2.3926511429181799E-2</v>
      </c>
      <c r="C612">
        <v>0.74422437208166758</v>
      </c>
      <c r="D612" s="4">
        <f>-LN(B612)/F$3</f>
        <v>1.5553200708354067</v>
      </c>
      <c r="E612" s="4">
        <f>1/F$4</f>
        <v>0.20833333333333334</v>
      </c>
      <c r="F612" s="8">
        <v>3</v>
      </c>
      <c r="G612" s="4">
        <v>171.01542527022173</v>
      </c>
      <c r="H612" s="4">
        <f>IF(G612&gt;MAX(I$8:I611),G612,MAX(I$8:I611))</f>
        <v>172.52459675533783</v>
      </c>
      <c r="I612" s="4">
        <f>+H612+E612</f>
        <v>172.73293008867117</v>
      </c>
      <c r="J612" s="4">
        <f>(H612-G612)*O612</f>
        <v>1.5091714851160987</v>
      </c>
      <c r="K612" s="4">
        <f>(I612-H612)*O612</f>
        <v>0.20833333333334281</v>
      </c>
      <c r="L612" t="e">
        <f>_xlfn.RANK.EQ(I612,I$8:I$507,1)</f>
        <v>#N/A</v>
      </c>
      <c r="M612" t="e">
        <f>IF(L612=A612,0,1)</f>
        <v>#N/A</v>
      </c>
      <c r="N612">
        <f>IF(G612&lt;B$2,1,0)</f>
        <v>1</v>
      </c>
      <c r="O612">
        <f>IF(I612&lt;B$2,1,0)</f>
        <v>1</v>
      </c>
      <c r="P612">
        <v>601</v>
      </c>
      <c r="Q612" s="8">
        <f>COUNTIF(I$8:I611,"&lt;"&amp;G612)</f>
        <v>596</v>
      </c>
      <c r="R612" s="8">
        <f>COUNTIFS(H$8:H611,"&gt;"&amp;G612,F$8:F611,"&lt;&gt;1")</f>
        <v>6</v>
      </c>
      <c r="S612">
        <v>601</v>
      </c>
    </row>
    <row r="613" spans="1:19" x14ac:dyDescent="0.3">
      <c r="A613">
        <v>213</v>
      </c>
      <c r="B613">
        <v>0.79400006103701892</v>
      </c>
      <c r="C613">
        <v>3.9124729148228399E-2</v>
      </c>
      <c r="D613" s="4">
        <f>-LN(B613)/F$3</f>
        <v>9.6113225359243534E-2</v>
      </c>
      <c r="E613" s="4">
        <f>1/F$4</f>
        <v>0.20833333333333334</v>
      </c>
      <c r="F613" s="8">
        <v>2</v>
      </c>
      <c r="G613" s="4">
        <v>171.45024558617723</v>
      </c>
      <c r="H613" s="4">
        <f>IF(G613&gt;MAX(I$8:I612),G613,MAX(I$8:I612))</f>
        <v>172.73293008867117</v>
      </c>
      <c r="I613" s="4">
        <f>+H613+E613</f>
        <v>172.94126342200451</v>
      </c>
      <c r="J613" s="4">
        <f>(H613-G613)*O613</f>
        <v>1.282684502493936</v>
      </c>
      <c r="K613" s="4">
        <f>(I613-H613)*O613</f>
        <v>0.20833333333334281</v>
      </c>
      <c r="L613" t="e">
        <f>_xlfn.RANK.EQ(I613,I$8:I$507,1)</f>
        <v>#N/A</v>
      </c>
      <c r="M613" t="e">
        <f>IF(L613=A613,0,1)</f>
        <v>#N/A</v>
      </c>
      <c r="N613">
        <f>IF(G613&lt;B$2,1,0)</f>
        <v>1</v>
      </c>
      <c r="O613">
        <f>IF(I613&lt;B$2,1,0)</f>
        <v>1</v>
      </c>
      <c r="P613">
        <v>607</v>
      </c>
      <c r="Q613" s="8">
        <f>COUNTIF(I$8:I612,"&lt;"&amp;G613)</f>
        <v>598</v>
      </c>
      <c r="R613" s="8">
        <f>COUNTIFS(H$8:H612,"&gt;"&amp;G613,F$8:F612,"&lt;&gt;1")</f>
        <v>5</v>
      </c>
      <c r="S613">
        <v>602</v>
      </c>
    </row>
    <row r="614" spans="1:19" x14ac:dyDescent="0.3">
      <c r="A614">
        <v>214</v>
      </c>
      <c r="B614">
        <v>0.66032898953215124</v>
      </c>
      <c r="C614">
        <v>0.98516800439466534</v>
      </c>
      <c r="D614" s="4">
        <f>-LN(B614)/F$3</f>
        <v>0.17292379131998095</v>
      </c>
      <c r="E614" s="4">
        <f>1/F$4</f>
        <v>0.20833333333333334</v>
      </c>
      <c r="F614" s="8">
        <v>2</v>
      </c>
      <c r="G614" s="4">
        <v>171.62316937749722</v>
      </c>
      <c r="H614" s="4">
        <f>IF(G614&gt;MAX(I$8:I613),G614,MAX(I$8:I613))</f>
        <v>172.94126342200451</v>
      </c>
      <c r="I614" s="4">
        <f>+H614+E614</f>
        <v>173.14959675533785</v>
      </c>
      <c r="J614" s="4">
        <f>(H614-G614)*O614</f>
        <v>1.3180940445072906</v>
      </c>
      <c r="K614" s="4">
        <f>(I614-H614)*O614</f>
        <v>0.20833333333334281</v>
      </c>
      <c r="L614" t="e">
        <f>_xlfn.RANK.EQ(I614,I$8:I$507,1)</f>
        <v>#N/A</v>
      </c>
      <c r="M614" t="e">
        <f>IF(L614=A614,0,1)</f>
        <v>#N/A</v>
      </c>
      <c r="N614">
        <f>IF(G614&lt;B$2,1,0)</f>
        <v>1</v>
      </c>
      <c r="O614">
        <f>IF(I614&lt;B$2,1,0)</f>
        <v>1</v>
      </c>
      <c r="P614">
        <v>608</v>
      </c>
      <c r="Q614" s="8">
        <f>COUNTIF(I$8:I613,"&lt;"&amp;G614)</f>
        <v>599</v>
      </c>
      <c r="R614" s="8">
        <f>COUNTIFS(H$8:H613,"&gt;"&amp;G614,F$8:F613,"&lt;&gt;1")</f>
        <v>6</v>
      </c>
      <c r="S614">
        <v>602</v>
      </c>
    </row>
    <row r="615" spans="1:19" x14ac:dyDescent="0.3">
      <c r="A615">
        <v>215</v>
      </c>
      <c r="B615">
        <v>0.62614825891903436</v>
      </c>
      <c r="C615">
        <v>0.38419751579332867</v>
      </c>
      <c r="D615" s="4">
        <f>-LN(B615)/F$3</f>
        <v>0.19507004191215757</v>
      </c>
      <c r="E615" s="4">
        <f>1/F$4</f>
        <v>0.20833333333333334</v>
      </c>
      <c r="F615" s="8">
        <v>2</v>
      </c>
      <c r="G615" s="4">
        <v>171.81823941940937</v>
      </c>
      <c r="H615" s="4">
        <f>IF(G615&gt;MAX(I$8:I614),G615,MAX(I$8:I614))</f>
        <v>173.14959675533785</v>
      </c>
      <c r="I615" s="4">
        <f>+H615+E615</f>
        <v>173.3579300886712</v>
      </c>
      <c r="J615" s="4">
        <f>(H615-G615)*O615</f>
        <v>1.3313573359284874</v>
      </c>
      <c r="K615" s="4">
        <f>(I615-H615)*O615</f>
        <v>0.20833333333334281</v>
      </c>
      <c r="L615" t="e">
        <f>_xlfn.RANK.EQ(I615,I$8:I$507,1)</f>
        <v>#N/A</v>
      </c>
      <c r="M615" t="e">
        <f>IF(L615=A615,0,1)</f>
        <v>#N/A</v>
      </c>
      <c r="N615">
        <f>IF(G615&lt;B$2,1,0)</f>
        <v>1</v>
      </c>
      <c r="O615">
        <f>IF(I615&lt;B$2,1,0)</f>
        <v>1</v>
      </c>
      <c r="P615">
        <v>609</v>
      </c>
      <c r="Q615" s="8">
        <f>COUNTIF(I$8:I614,"&lt;"&amp;G615)</f>
        <v>600</v>
      </c>
      <c r="R615" s="8">
        <f>COUNTIFS(H$8:H614,"&gt;"&amp;G615,F$8:F614,"&lt;&gt;1")</f>
        <v>6</v>
      </c>
      <c r="S615">
        <v>603</v>
      </c>
    </row>
    <row r="616" spans="1:19" x14ac:dyDescent="0.3">
      <c r="A616">
        <v>216</v>
      </c>
      <c r="B616">
        <v>0.89898373363444928</v>
      </c>
      <c r="C616">
        <v>0.18616290780358288</v>
      </c>
      <c r="D616" s="4">
        <f>-LN(B616)/F$3</f>
        <v>4.4370974382493336E-2</v>
      </c>
      <c r="E616" s="4">
        <f>1/F$4</f>
        <v>0.20833333333333334</v>
      </c>
      <c r="F616" s="8">
        <v>2</v>
      </c>
      <c r="G616" s="4">
        <v>171.86261039379187</v>
      </c>
      <c r="H616" s="4">
        <f>IF(G616&gt;MAX(I$8:I615),G616,MAX(I$8:I615))</f>
        <v>173.3579300886712</v>
      </c>
      <c r="I616" s="4">
        <f>+H616+E616</f>
        <v>173.56626342200454</v>
      </c>
      <c r="J616" s="4">
        <f>(H616-G616)*O616</f>
        <v>1.4953196948793277</v>
      </c>
      <c r="K616" s="4">
        <f>(I616-H616)*O616</f>
        <v>0.20833333333334281</v>
      </c>
      <c r="L616" t="e">
        <f>_xlfn.RANK.EQ(I616,I$8:I$507,1)</f>
        <v>#N/A</v>
      </c>
      <c r="M616" t="e">
        <f>IF(L616=A616,0,1)</f>
        <v>#N/A</v>
      </c>
      <c r="N616">
        <f>IF(G616&lt;B$2,1,0)</f>
        <v>1</v>
      </c>
      <c r="O616">
        <f>IF(I616&lt;B$2,1,0)</f>
        <v>1</v>
      </c>
      <c r="P616">
        <v>610</v>
      </c>
      <c r="Q616" s="8">
        <f>COUNTIF(I$8:I615,"&lt;"&amp;G616)</f>
        <v>600</v>
      </c>
      <c r="R616" s="8">
        <f>COUNTIFS(H$8:H615,"&gt;"&amp;G616,F$8:F615,"&lt;&gt;1")</f>
        <v>7</v>
      </c>
      <c r="S616">
        <v>603</v>
      </c>
    </row>
    <row r="617" spans="1:19" x14ac:dyDescent="0.3">
      <c r="A617">
        <v>217</v>
      </c>
      <c r="B617">
        <v>0.47538682210760824</v>
      </c>
      <c r="C617">
        <v>0.15161595507675404</v>
      </c>
      <c r="D617" s="4">
        <f>-LN(B617)/F$3</f>
        <v>0.30984435167865754</v>
      </c>
      <c r="E617" s="4">
        <f>1/F$4</f>
        <v>0.20833333333333334</v>
      </c>
      <c r="F617" s="8">
        <v>2</v>
      </c>
      <c r="G617" s="4">
        <v>172.17245474547053</v>
      </c>
      <c r="H617" s="4">
        <f>IF(G617&gt;MAX(I$8:I616),G617,MAX(I$8:I616))</f>
        <v>173.56626342200454</v>
      </c>
      <c r="I617" s="4">
        <f>+H617+E617</f>
        <v>173.77459675533788</v>
      </c>
      <c r="J617" s="4">
        <f>(H617-G617)*O617</f>
        <v>1.3938086765340074</v>
      </c>
      <c r="K617" s="4">
        <f>(I617-H617)*O617</f>
        <v>0.20833333333334281</v>
      </c>
      <c r="L617" t="e">
        <f>_xlfn.RANK.EQ(I617,I$8:I$507,1)</f>
        <v>#N/A</v>
      </c>
      <c r="M617" t="e">
        <f>IF(L617=A617,0,1)</f>
        <v>#N/A</v>
      </c>
      <c r="N617">
        <f>IF(G617&lt;B$2,1,0)</f>
        <v>1</v>
      </c>
      <c r="O617">
        <f>IF(I617&lt;B$2,1,0)</f>
        <v>1</v>
      </c>
      <c r="P617">
        <v>611</v>
      </c>
      <c r="Q617" s="8">
        <f>COUNTIF(I$8:I616,"&lt;"&amp;G617)</f>
        <v>602</v>
      </c>
      <c r="R617" s="8">
        <f>COUNTIFS(H$8:H616,"&gt;"&amp;G617,F$8:F616,"&lt;&gt;1")</f>
        <v>6</v>
      </c>
      <c r="S617">
        <v>605</v>
      </c>
    </row>
    <row r="618" spans="1:19" x14ac:dyDescent="0.3">
      <c r="A618">
        <v>42</v>
      </c>
      <c r="B618">
        <v>0.52845851008636735</v>
      </c>
      <c r="C618">
        <v>0.80462050233466598</v>
      </c>
      <c r="D618" s="4">
        <f>-LN(B618)/D$3</f>
        <v>0.88582080804654562</v>
      </c>
      <c r="E618" s="4">
        <f>1/F$4</f>
        <v>0.20833333333333334</v>
      </c>
      <c r="F618" s="8">
        <v>1</v>
      </c>
      <c r="G618" s="4">
        <v>172.32497874385092</v>
      </c>
      <c r="H618" s="4">
        <f>IF(G618&gt;MAX(I$8:I617),G618,MAX(I$8:I617))</f>
        <v>173.77459675533788</v>
      </c>
      <c r="I618" s="4">
        <f>+H618+E618</f>
        <v>173.98293008867122</v>
      </c>
      <c r="J618" s="4">
        <f>(H618-G618)*O618</f>
        <v>1.4496180114869617</v>
      </c>
      <c r="K618" s="4">
        <f>(I618-H618)*O618</f>
        <v>0.20833333333334281</v>
      </c>
      <c r="L618" t="e">
        <f>_xlfn.RANK.EQ(I618,I$8:I$507,1)</f>
        <v>#N/A</v>
      </c>
      <c r="M618" t="e">
        <f>IF(L618=A618,0,1)</f>
        <v>#N/A</v>
      </c>
      <c r="N618">
        <f>IF(G618&lt;B$2,1,0)</f>
        <v>1</v>
      </c>
      <c r="O618">
        <f>IF(I618&lt;B$2,1,0)</f>
        <v>1</v>
      </c>
      <c r="P618">
        <v>606</v>
      </c>
      <c r="Q618" s="8">
        <f>COUNTIF(I$8:I617,"&lt;"&amp;G618)</f>
        <v>603</v>
      </c>
      <c r="R618" s="8">
        <f>COUNTIFS(H$8:H617,"&gt;"&amp;G618,F$8:F617,"&lt;&gt;1")</f>
        <v>6</v>
      </c>
      <c r="S618">
        <v>606</v>
      </c>
    </row>
    <row r="619" spans="1:19" x14ac:dyDescent="0.3">
      <c r="A619">
        <v>218</v>
      </c>
      <c r="B619">
        <v>0.34418774987029632</v>
      </c>
      <c r="C619">
        <v>0.53511154515213477</v>
      </c>
      <c r="D619" s="4">
        <f>-LN(B619)/F$3</f>
        <v>0.44440332749510686</v>
      </c>
      <c r="E619" s="4">
        <f>1/F$4</f>
        <v>0.20833333333333334</v>
      </c>
      <c r="F619" s="8">
        <v>2</v>
      </c>
      <c r="G619" s="4">
        <v>172.61685807296564</v>
      </c>
      <c r="H619" s="4">
        <f>IF(G619&gt;MAX(I$8:I618),G619,MAX(I$8:I618))</f>
        <v>173.98293008867122</v>
      </c>
      <c r="I619" s="4">
        <f>+H619+E619</f>
        <v>174.19126342200457</v>
      </c>
      <c r="J619" s="4">
        <f>(H619-G619)*O619</f>
        <v>1.3660720157055835</v>
      </c>
      <c r="K619" s="4">
        <f>(I619-H619)*O619</f>
        <v>0.20833333333334281</v>
      </c>
      <c r="L619" t="e">
        <f>_xlfn.RANK.EQ(I619,I$8:I$507,1)</f>
        <v>#N/A</v>
      </c>
      <c r="M619" t="e">
        <f>IF(L619=A619,0,1)</f>
        <v>#N/A</v>
      </c>
      <c r="N619">
        <f>IF(G619&lt;B$2,1,0)</f>
        <v>1</v>
      </c>
      <c r="O619">
        <f>IF(I619&lt;B$2,1,0)</f>
        <v>1</v>
      </c>
      <c r="P619">
        <v>613</v>
      </c>
      <c r="Q619" s="8">
        <f>COUNTIF(I$8:I618,"&lt;"&amp;G619)</f>
        <v>604</v>
      </c>
      <c r="R619" s="8">
        <f>COUNTIFS(H$8:H618,"&gt;"&amp;G619,F$8:F618,"&lt;&gt;1")</f>
        <v>5</v>
      </c>
      <c r="S619">
        <v>608</v>
      </c>
    </row>
    <row r="620" spans="1:19" x14ac:dyDescent="0.3">
      <c r="A620">
        <v>43</v>
      </c>
      <c r="B620">
        <v>0.38972136600848417</v>
      </c>
      <c r="C620">
        <v>0.82415234839930418</v>
      </c>
      <c r="D620" s="4">
        <f>-LN(B620)/D$3</f>
        <v>1.3087822796233317</v>
      </c>
      <c r="E620" s="4">
        <f>1/F$4</f>
        <v>0.20833333333333334</v>
      </c>
      <c r="F620" s="8">
        <v>1</v>
      </c>
      <c r="G620" s="4">
        <v>173.63376102347425</v>
      </c>
      <c r="H620" s="4">
        <f>IF(G620&gt;MAX(I$8:I619),G620,MAX(I$8:I619))</f>
        <v>174.19126342200457</v>
      </c>
      <c r="I620" s="4">
        <f>+H620+E620</f>
        <v>174.39959675533791</v>
      </c>
      <c r="J620" s="4">
        <f>(H620-G620)*O620</f>
        <v>0.55750239853031758</v>
      </c>
      <c r="K620" s="4">
        <f>(I620-H620)*O620</f>
        <v>0.20833333333334281</v>
      </c>
      <c r="L620" t="e">
        <f>_xlfn.RANK.EQ(I620,I$8:I$507,1)</f>
        <v>#N/A</v>
      </c>
      <c r="M620" t="e">
        <f>IF(L620=A620,0,1)</f>
        <v>#N/A</v>
      </c>
      <c r="N620">
        <f>IF(G620&lt;B$2,1,0)</f>
        <v>1</v>
      </c>
      <c r="O620">
        <f>IF(I620&lt;B$2,1,0)</f>
        <v>1</v>
      </c>
      <c r="P620">
        <v>612</v>
      </c>
      <c r="Q620" s="8">
        <f>COUNTIF(I$8:I619,"&lt;"&amp;G620)</f>
        <v>609</v>
      </c>
      <c r="R620" s="8">
        <f>COUNTIFS(H$8:H619,"&gt;"&amp;G620,F$8:F619,"&lt;&gt;1")</f>
        <v>1</v>
      </c>
      <c r="S620">
        <v>612</v>
      </c>
    </row>
    <row r="621" spans="1:19" x14ac:dyDescent="0.3">
      <c r="A621">
        <v>219</v>
      </c>
      <c r="B621">
        <v>9.5309305093539229E-2</v>
      </c>
      <c r="C621">
        <v>0.86297189245277262</v>
      </c>
      <c r="D621" s="4">
        <f>-LN(B621)/F$3</f>
        <v>0.97942826378012715</v>
      </c>
      <c r="E621" s="4">
        <f>1/F$4</f>
        <v>0.20833333333333334</v>
      </c>
      <c r="F621" s="8">
        <v>2</v>
      </c>
      <c r="G621" s="4">
        <v>173.59628633674578</v>
      </c>
      <c r="H621" s="4">
        <f>IF(G621&gt;MAX(I$8:I620),G621,MAX(I$8:I620))</f>
        <v>174.39959675533791</v>
      </c>
      <c r="I621" s="4">
        <f>+H621+E621</f>
        <v>174.60793008867125</v>
      </c>
      <c r="J621" s="4">
        <f>(H621-G621)*O621</f>
        <v>0.80331041859213315</v>
      </c>
      <c r="K621" s="4">
        <f>(I621-H621)*O621</f>
        <v>0.20833333333334281</v>
      </c>
      <c r="L621" t="e">
        <f>_xlfn.RANK.EQ(I621,I$8:I$507,1)</f>
        <v>#N/A</v>
      </c>
      <c r="M621" t="e">
        <f>IF(L621=A621,0,1)</f>
        <v>#N/A</v>
      </c>
      <c r="N621">
        <f>IF(G621&lt;B$2,1,0)</f>
        <v>1</v>
      </c>
      <c r="O621">
        <f>IF(I621&lt;B$2,1,0)</f>
        <v>1</v>
      </c>
      <c r="P621">
        <v>618</v>
      </c>
      <c r="Q621" s="8">
        <f>COUNTIF(I$8:I620,"&lt;"&amp;G621)</f>
        <v>609</v>
      </c>
      <c r="R621" s="8">
        <f>COUNTIFS(H$8:H620,"&gt;"&amp;G621,F$8:F620,"&lt;&gt;1")</f>
        <v>1</v>
      </c>
      <c r="S621">
        <v>613</v>
      </c>
    </row>
    <row r="622" spans="1:19" x14ac:dyDescent="0.3">
      <c r="A622">
        <v>659</v>
      </c>
      <c r="B622">
        <v>1.2543107394634847E-2</v>
      </c>
      <c r="C622">
        <v>0.93115024262215029</v>
      </c>
      <c r="D622" s="4">
        <f>-LN(B622)/F$3</f>
        <v>1.8244099899413122</v>
      </c>
      <c r="E622" s="4">
        <f>1/F$4</f>
        <v>0.20833333333333334</v>
      </c>
      <c r="F622" s="8">
        <v>3</v>
      </c>
      <c r="G622" s="4">
        <v>172.83983526016303</v>
      </c>
      <c r="H622" s="4">
        <f>IF(G622&gt;MAX(I$8:I621),G622,MAX(I$8:I621))</f>
        <v>174.60793008867125</v>
      </c>
      <c r="I622" s="4">
        <f>+H622+E622</f>
        <v>174.8162634220046</v>
      </c>
      <c r="J622" s="4">
        <f>(H622-G622)*O622</f>
        <v>1.7680948285082252</v>
      </c>
      <c r="K622" s="4">
        <f>(I622-H622)*O622</f>
        <v>0.20833333333334281</v>
      </c>
      <c r="L622" t="e">
        <f>_xlfn.RANK.EQ(I622,I$8:I$507,1)</f>
        <v>#N/A</v>
      </c>
      <c r="M622" t="e">
        <f>IF(L622=A622,0,1)</f>
        <v>#N/A</v>
      </c>
      <c r="N622">
        <f>IF(G622&lt;B$2,1,0)</f>
        <v>1</v>
      </c>
      <c r="O622">
        <f>IF(I622&lt;B$2,1,0)</f>
        <v>1</v>
      </c>
      <c r="P622">
        <v>614</v>
      </c>
      <c r="Q622" s="8">
        <f>COUNTIF(I$8:I621,"&lt;"&amp;G622)</f>
        <v>605</v>
      </c>
      <c r="R622" s="8">
        <f>COUNTIFS(H$8:H621,"&gt;"&amp;G622,F$8:F621,"&lt;&gt;1")</f>
        <v>6</v>
      </c>
      <c r="S622">
        <v>614</v>
      </c>
    </row>
    <row r="623" spans="1:19" x14ac:dyDescent="0.3">
      <c r="A623">
        <v>220</v>
      </c>
      <c r="B623">
        <v>0.81359294412060912</v>
      </c>
      <c r="C623">
        <v>0.99099703970458086</v>
      </c>
      <c r="D623" s="4">
        <f>-LN(B623)/F$3</f>
        <v>8.59562944598012E-2</v>
      </c>
      <c r="E623" s="4">
        <f>1/F$4</f>
        <v>0.20833333333333334</v>
      </c>
      <c r="F623" s="8">
        <v>2</v>
      </c>
      <c r="G623" s="4">
        <v>173.68224263120558</v>
      </c>
      <c r="H623" s="4">
        <f>IF(G623&gt;MAX(I$8:I622),G623,MAX(I$8:I622))</f>
        <v>174.8162634220046</v>
      </c>
      <c r="I623" s="4">
        <f>+H623+E623</f>
        <v>175.02459675533794</v>
      </c>
      <c r="J623" s="4">
        <f>(H623-G623)*O623</f>
        <v>1.1340207907990134</v>
      </c>
      <c r="K623" s="4">
        <f>(I623-H623)*O623</f>
        <v>0.20833333333334281</v>
      </c>
      <c r="L623" t="e">
        <f>_xlfn.RANK.EQ(I623,I$8:I$507,1)</f>
        <v>#N/A</v>
      </c>
      <c r="M623" t="e">
        <f>IF(L623=A623,0,1)</f>
        <v>#N/A</v>
      </c>
      <c r="N623">
        <f>IF(G623&lt;B$2,1,0)</f>
        <v>1</v>
      </c>
      <c r="O623">
        <f>IF(I623&lt;B$2,1,0)</f>
        <v>1</v>
      </c>
      <c r="P623">
        <v>621</v>
      </c>
      <c r="Q623" s="8">
        <f>COUNTIF(I$8:I622,"&lt;"&amp;G623)</f>
        <v>609</v>
      </c>
      <c r="R623" s="8">
        <f>COUNTIFS(H$8:H622,"&gt;"&amp;G623,F$8:F622,"&lt;&gt;1")</f>
        <v>3</v>
      </c>
      <c r="S623">
        <v>615</v>
      </c>
    </row>
    <row r="624" spans="1:19" x14ac:dyDescent="0.3">
      <c r="A624">
        <v>660</v>
      </c>
      <c r="B624">
        <v>0.54799035615100555</v>
      </c>
      <c r="C624">
        <v>7.0986053041169464E-2</v>
      </c>
      <c r="D624" s="4">
        <f>-LN(B624)/F$3</f>
        <v>0.25062399602231716</v>
      </c>
      <c r="E624" s="4">
        <f>1/F$4</f>
        <v>0.20833333333333334</v>
      </c>
      <c r="F624" s="8">
        <v>3</v>
      </c>
      <c r="G624" s="4">
        <v>173.09045925618534</v>
      </c>
      <c r="H624" s="4">
        <f>IF(G624&gt;MAX(I$8:I623),G624,MAX(I$8:I623))</f>
        <v>175.02459675533794</v>
      </c>
      <c r="I624" s="4">
        <f>+H624+E624</f>
        <v>175.23293008867128</v>
      </c>
      <c r="J624" s="4">
        <f>(H624-G624)*O624</f>
        <v>1.9341374991525981</v>
      </c>
      <c r="K624" s="4">
        <f>(I624-H624)*O624</f>
        <v>0.20833333333334281</v>
      </c>
      <c r="L624" t="e">
        <f>_xlfn.RANK.EQ(I624,I$8:I$507,1)</f>
        <v>#N/A</v>
      </c>
      <c r="M624" t="e">
        <f>IF(L624=A624,0,1)</f>
        <v>#N/A</v>
      </c>
      <c r="N624">
        <f>IF(G624&lt;B$2,1,0)</f>
        <v>1</v>
      </c>
      <c r="O624">
        <f>IF(I624&lt;B$2,1,0)</f>
        <v>1</v>
      </c>
      <c r="P624">
        <v>615</v>
      </c>
      <c r="Q624" s="8">
        <f>COUNTIF(I$8:I623,"&lt;"&amp;G624)</f>
        <v>606</v>
      </c>
      <c r="R624" s="8">
        <f>COUNTIFS(H$8:H623,"&gt;"&amp;G624,F$8:F623,"&lt;&gt;1")</f>
        <v>7</v>
      </c>
      <c r="S624">
        <v>615</v>
      </c>
    </row>
    <row r="625" spans="1:19" x14ac:dyDescent="0.3">
      <c r="A625">
        <v>44</v>
      </c>
      <c r="B625">
        <v>0.52168340098269605</v>
      </c>
      <c r="C625">
        <v>2.5055696279793694E-2</v>
      </c>
      <c r="D625" s="4">
        <f>-LN(B625)/D$3</f>
        <v>0.90374220365197289</v>
      </c>
      <c r="E625" s="4">
        <f>1/F$4</f>
        <v>0.20833333333333334</v>
      </c>
      <c r="F625" s="8">
        <v>1</v>
      </c>
      <c r="G625" s="4">
        <v>174.53750322712622</v>
      </c>
      <c r="H625" s="4">
        <f>IF(G625&gt;MAX(I$8:I624),G625,MAX(I$8:I624))</f>
        <v>175.23293008867128</v>
      </c>
      <c r="I625" s="4">
        <f>+H625+E625</f>
        <v>175.44126342200462</v>
      </c>
      <c r="J625" s="4">
        <f>(H625-G625)*O625</f>
        <v>0.69542686154505873</v>
      </c>
      <c r="K625" s="4">
        <f>(I625-H625)*O625</f>
        <v>0.20833333333334281</v>
      </c>
      <c r="L625" t="e">
        <f>_xlfn.RANK.EQ(I625,I$8:I$507,1)</f>
        <v>#N/A</v>
      </c>
      <c r="M625" t="e">
        <f>IF(L625=A625,0,1)</f>
        <v>#N/A</v>
      </c>
      <c r="N625">
        <f>IF(G625&lt;B$2,1,0)</f>
        <v>1</v>
      </c>
      <c r="O625">
        <f>IF(I625&lt;B$2,1,0)</f>
        <v>1</v>
      </c>
      <c r="P625">
        <v>616</v>
      </c>
      <c r="Q625" s="8">
        <f>COUNTIF(I$8:I624,"&lt;"&amp;G625)</f>
        <v>613</v>
      </c>
      <c r="R625" s="8">
        <f>COUNTIFS(H$8:H624,"&gt;"&amp;G625,F$8:F624,"&lt;&gt;1")</f>
        <v>3</v>
      </c>
      <c r="S625">
        <v>616</v>
      </c>
    </row>
    <row r="626" spans="1:19" x14ac:dyDescent="0.3">
      <c r="A626">
        <v>661</v>
      </c>
      <c r="B626">
        <v>0.3826715903195288</v>
      </c>
      <c r="C626">
        <v>0.9260231330301828</v>
      </c>
      <c r="D626" s="4">
        <f>-LN(B626)/F$3</f>
        <v>0.40024088506868583</v>
      </c>
      <c r="E626" s="4">
        <f>1/F$4</f>
        <v>0.20833333333333334</v>
      </c>
      <c r="F626" s="8">
        <v>3</v>
      </c>
      <c r="G626" s="4">
        <v>173.49070014125402</v>
      </c>
      <c r="H626" s="4">
        <f>IF(G626&gt;MAX(I$8:I625),G626,MAX(I$8:I625))</f>
        <v>175.44126342200462</v>
      </c>
      <c r="I626" s="4">
        <f>+H626+E626</f>
        <v>175.64959675533797</v>
      </c>
      <c r="J626" s="4">
        <f>(H626-G626)*O626</f>
        <v>1.9505632807506004</v>
      </c>
      <c r="K626" s="4">
        <f>(I626-H626)*O626</f>
        <v>0.20833333333334281</v>
      </c>
      <c r="L626" t="e">
        <f>_xlfn.RANK.EQ(I626,I$8:I$507,1)</f>
        <v>#N/A</v>
      </c>
      <c r="M626" t="e">
        <f>IF(L626=A626,0,1)</f>
        <v>#N/A</v>
      </c>
      <c r="N626">
        <f>IF(G626&lt;B$2,1,0)</f>
        <v>1</v>
      </c>
      <c r="O626">
        <f>IF(I626&lt;B$2,1,0)</f>
        <v>1</v>
      </c>
      <c r="P626">
        <v>617</v>
      </c>
      <c r="Q626" s="8">
        <f>COUNTIF(I$8:I625,"&lt;"&amp;G626)</f>
        <v>608</v>
      </c>
      <c r="R626" s="8">
        <f>COUNTIFS(H$8:H625,"&gt;"&amp;G626,F$8:F625,"&lt;&gt;1")</f>
        <v>6</v>
      </c>
      <c r="S626">
        <v>617</v>
      </c>
    </row>
    <row r="627" spans="1:19" x14ac:dyDescent="0.3">
      <c r="A627">
        <v>221</v>
      </c>
      <c r="B627">
        <v>0.11059907834101383</v>
      </c>
      <c r="C627">
        <v>0.13324381237220373</v>
      </c>
      <c r="D627" s="4">
        <f>-LN(B627)/F$3</f>
        <v>0.91743480133021416</v>
      </c>
      <c r="E627" s="4">
        <f>1/F$4</f>
        <v>0.20833333333333334</v>
      </c>
      <c r="F627" s="8">
        <v>2</v>
      </c>
      <c r="G627" s="4">
        <v>174.5996774325358</v>
      </c>
      <c r="H627" s="4">
        <f>IF(G627&gt;MAX(I$8:I626),G627,MAX(I$8:I626))</f>
        <v>175.64959675533797</v>
      </c>
      <c r="I627" s="4">
        <f>+H627+E627</f>
        <v>175.85793008867131</v>
      </c>
      <c r="J627" s="4">
        <f>(H627-G627)*O627</f>
        <v>1.0499193228021682</v>
      </c>
      <c r="K627" s="4">
        <f>(I627-H627)*O627</f>
        <v>0.20833333333334281</v>
      </c>
      <c r="L627" t="e">
        <f>_xlfn.RANK.EQ(I627,I$8:I$507,1)</f>
        <v>#N/A</v>
      </c>
      <c r="M627" t="e">
        <f>IF(L627=A627,0,1)</f>
        <v>#N/A</v>
      </c>
      <c r="N627">
        <f>IF(G627&lt;B$2,1,0)</f>
        <v>1</v>
      </c>
      <c r="O627">
        <f>IF(I627&lt;B$2,1,0)</f>
        <v>1</v>
      </c>
      <c r="P627">
        <v>623</v>
      </c>
      <c r="Q627" s="8">
        <f>COUNTIF(I$8:I626,"&lt;"&amp;G627)</f>
        <v>613</v>
      </c>
      <c r="R627" s="8">
        <f>COUNTIFS(H$8:H626,"&gt;"&amp;G627,F$8:F626,"&lt;&gt;1")</f>
        <v>4</v>
      </c>
      <c r="S627">
        <v>618</v>
      </c>
    </row>
    <row r="628" spans="1:19" x14ac:dyDescent="0.3">
      <c r="A628">
        <v>45</v>
      </c>
      <c r="B628">
        <v>0.81398968474379707</v>
      </c>
      <c r="C628">
        <v>0.59828485976744894</v>
      </c>
      <c r="D628" s="4">
        <f>-LN(B628)/D$3</f>
        <v>0.28584386856223432</v>
      </c>
      <c r="E628" s="4">
        <f>1/F$4</f>
        <v>0.20833333333333334</v>
      </c>
      <c r="F628" s="8">
        <v>1</v>
      </c>
      <c r="G628" s="4">
        <v>174.82334709568846</v>
      </c>
      <c r="H628" s="4">
        <f>IF(G628&gt;MAX(I$8:I627),G628,MAX(I$8:I627))</f>
        <v>175.85793008867131</v>
      </c>
      <c r="I628" s="4">
        <f>+H628+E628</f>
        <v>176.06626342200465</v>
      </c>
      <c r="J628" s="4">
        <f>(H628-G628)*O628</f>
        <v>1.0345829929828483</v>
      </c>
      <c r="K628" s="4">
        <f>(I628-H628)*O628</f>
        <v>0.20833333333334281</v>
      </c>
      <c r="L628" t="e">
        <f>_xlfn.RANK.EQ(I628,I$8:I$507,1)</f>
        <v>#N/A</v>
      </c>
      <c r="M628" t="e">
        <f>IF(L628=A628,0,1)</f>
        <v>#N/A</v>
      </c>
      <c r="N628">
        <f>IF(G628&lt;B$2,1,0)</f>
        <v>1</v>
      </c>
      <c r="O628">
        <f>IF(I628&lt;B$2,1,0)</f>
        <v>1</v>
      </c>
      <c r="P628">
        <v>619</v>
      </c>
      <c r="Q628" s="8">
        <f>COUNTIF(I$8:I627,"&lt;"&amp;G628)</f>
        <v>615</v>
      </c>
      <c r="R628" s="8">
        <f>COUNTIFS(H$8:H627,"&gt;"&amp;G628,F$8:F627,"&lt;&gt;1")</f>
        <v>3</v>
      </c>
      <c r="S628">
        <v>619</v>
      </c>
    </row>
    <row r="629" spans="1:19" x14ac:dyDescent="0.3">
      <c r="A629">
        <v>46</v>
      </c>
      <c r="B629">
        <v>0.86623737296670433</v>
      </c>
      <c r="C629">
        <v>0.98696859645374924</v>
      </c>
      <c r="D629" s="4">
        <f>-LN(B629)/D$3</f>
        <v>0.19943931284177474</v>
      </c>
      <c r="E629" s="4">
        <f>1/F$4</f>
        <v>0.20833333333333334</v>
      </c>
      <c r="F629" s="8">
        <v>1</v>
      </c>
      <c r="G629" s="4">
        <v>175.02278640853024</v>
      </c>
      <c r="H629" s="4">
        <f>IF(G629&gt;MAX(I$8:I628),G629,MAX(I$8:I628))</f>
        <v>176.06626342200465</v>
      </c>
      <c r="I629" s="4">
        <f>+H629+E629</f>
        <v>176.274596755338</v>
      </c>
      <c r="J629" s="4">
        <f>(H629-G629)*O629</f>
        <v>1.0434770134744156</v>
      </c>
      <c r="K629" s="4">
        <f>(I629-H629)*O629</f>
        <v>0.20833333333334281</v>
      </c>
      <c r="L629" t="e">
        <f>_xlfn.RANK.EQ(I629,I$8:I$507,1)</f>
        <v>#N/A</v>
      </c>
      <c r="M629" t="e">
        <f>IF(L629=A629,0,1)</f>
        <v>#N/A</v>
      </c>
      <c r="N629">
        <f>IF(G629&lt;B$2,1,0)</f>
        <v>1</v>
      </c>
      <c r="O629">
        <f>IF(I629&lt;B$2,1,0)</f>
        <v>1</v>
      </c>
      <c r="P629">
        <v>620</v>
      </c>
      <c r="Q629" s="8">
        <f>COUNTIF(I$8:I628,"&lt;"&amp;G629)</f>
        <v>615</v>
      </c>
      <c r="R629" s="8">
        <f>COUNTIFS(H$8:H628,"&gt;"&amp;G629,F$8:F628,"&lt;&gt;1")</f>
        <v>3</v>
      </c>
      <c r="S629">
        <v>620</v>
      </c>
    </row>
    <row r="630" spans="1:19" x14ac:dyDescent="0.3">
      <c r="A630">
        <v>222</v>
      </c>
      <c r="B630">
        <v>0.26416821802423168</v>
      </c>
      <c r="C630">
        <v>4.4892727439191871E-2</v>
      </c>
      <c r="D630" s="4">
        <f>-LN(B630)/F$3</f>
        <v>0.55465382886213377</v>
      </c>
      <c r="E630" s="4">
        <f>1/F$4</f>
        <v>0.20833333333333334</v>
      </c>
      <c r="F630" s="8">
        <v>2</v>
      </c>
      <c r="G630" s="4">
        <v>175.15433126139794</v>
      </c>
      <c r="H630" s="4">
        <f>IF(G630&gt;MAX(I$8:I629),G630,MAX(I$8:I629))</f>
        <v>176.274596755338</v>
      </c>
      <c r="I630" s="4">
        <f>+H630+E630</f>
        <v>176.48293008867134</v>
      </c>
      <c r="J630" s="4">
        <f>(H630-G630)*O630</f>
        <v>1.1202654939400531</v>
      </c>
      <c r="K630" s="4">
        <f>(I630-H630)*O630</f>
        <v>0.20833333333334281</v>
      </c>
      <c r="L630" t="e">
        <f>_xlfn.RANK.EQ(I630,I$8:I$507,1)</f>
        <v>#N/A</v>
      </c>
      <c r="M630" t="e">
        <f>IF(L630=A630,0,1)</f>
        <v>#N/A</v>
      </c>
      <c r="N630">
        <f>IF(G630&lt;B$2,1,0)</f>
        <v>1</v>
      </c>
      <c r="O630">
        <f>IF(I630&lt;B$2,1,0)</f>
        <v>1</v>
      </c>
      <c r="P630">
        <v>628</v>
      </c>
      <c r="Q630" s="8">
        <f>COUNTIF(I$8:I629,"&lt;"&amp;G630)</f>
        <v>616</v>
      </c>
      <c r="R630" s="8">
        <f>COUNTIFS(H$8:H629,"&gt;"&amp;G630,F$8:F629,"&lt;&gt;1")</f>
        <v>2</v>
      </c>
      <c r="S630">
        <v>621</v>
      </c>
    </row>
    <row r="631" spans="1:19" x14ac:dyDescent="0.3">
      <c r="A631">
        <v>223</v>
      </c>
      <c r="B631">
        <v>0.96984771263771474</v>
      </c>
      <c r="C631">
        <v>4.2023987548448133E-2</v>
      </c>
      <c r="D631" s="4">
        <f>-LN(B631)/F$3</f>
        <v>1.275675712115755E-2</v>
      </c>
      <c r="E631" s="4">
        <f>1/F$4</f>
        <v>0.20833333333333334</v>
      </c>
      <c r="F631" s="8">
        <v>2</v>
      </c>
      <c r="G631" s="4">
        <v>175.16708801851911</v>
      </c>
      <c r="H631" s="4">
        <f>IF(G631&gt;MAX(I$8:I630),G631,MAX(I$8:I630))</f>
        <v>176.48293008867134</v>
      </c>
      <c r="I631" s="4">
        <f>+H631+E631</f>
        <v>176.69126342200468</v>
      </c>
      <c r="J631" s="4">
        <f>(H631-G631)*O631</f>
        <v>1.3158420701522289</v>
      </c>
      <c r="K631" s="4">
        <f>(I631-H631)*O631</f>
        <v>0.20833333333334281</v>
      </c>
      <c r="L631" t="e">
        <f>_xlfn.RANK.EQ(I631,I$8:I$507,1)</f>
        <v>#N/A</v>
      </c>
      <c r="M631" t="e">
        <f>IF(L631=A631,0,1)</f>
        <v>#N/A</v>
      </c>
      <c r="N631">
        <f>IF(G631&lt;B$2,1,0)</f>
        <v>1</v>
      </c>
      <c r="O631">
        <f>IF(I631&lt;B$2,1,0)</f>
        <v>1</v>
      </c>
      <c r="P631">
        <v>630</v>
      </c>
      <c r="Q631" s="8">
        <f>COUNTIF(I$8:I630,"&lt;"&amp;G631)</f>
        <v>616</v>
      </c>
      <c r="R631" s="8">
        <f>COUNTIFS(H$8:H630,"&gt;"&amp;G631,F$8:F630,"&lt;&gt;1")</f>
        <v>3</v>
      </c>
      <c r="S631">
        <v>622</v>
      </c>
    </row>
    <row r="632" spans="1:19" x14ac:dyDescent="0.3">
      <c r="A632">
        <v>662</v>
      </c>
      <c r="B632">
        <v>0.22107608264412365</v>
      </c>
      <c r="C632">
        <v>0.90792565691091642</v>
      </c>
      <c r="D632" s="4">
        <f>-LN(B632)/F$3</f>
        <v>0.62885348806336661</v>
      </c>
      <c r="E632" s="4">
        <f>1/F$4</f>
        <v>0.20833333333333334</v>
      </c>
      <c r="F632" s="8">
        <v>3</v>
      </c>
      <c r="G632" s="4">
        <v>174.11955362931738</v>
      </c>
      <c r="H632" s="4">
        <f>IF(G632&gt;MAX(I$8:I631),G632,MAX(I$8:I631))</f>
        <v>176.69126342200468</v>
      </c>
      <c r="I632" s="4">
        <f>+H632+E632</f>
        <v>176.89959675533802</v>
      </c>
      <c r="J632" s="4">
        <f>(H632-G632)*O632</f>
        <v>2.5717097926873009</v>
      </c>
      <c r="K632" s="4">
        <f>(I632-H632)*O632</f>
        <v>0.20833333333334281</v>
      </c>
      <c r="L632" t="e">
        <f>_xlfn.RANK.EQ(I632,I$8:I$507,1)</f>
        <v>#N/A</v>
      </c>
      <c r="M632" t="e">
        <f>IF(L632=A632,0,1)</f>
        <v>#N/A</v>
      </c>
      <c r="N632">
        <f>IF(G632&lt;B$2,1,0)</f>
        <v>1</v>
      </c>
      <c r="O632">
        <f>IF(I632&lt;B$2,1,0)</f>
        <v>1</v>
      </c>
      <c r="P632">
        <v>622</v>
      </c>
      <c r="Q632" s="8">
        <f>COUNTIF(I$8:I631,"&lt;"&amp;G632)</f>
        <v>611</v>
      </c>
      <c r="R632" s="8">
        <f>COUNTIFS(H$8:H631,"&gt;"&amp;G632,F$8:F631,"&lt;&gt;1")</f>
        <v>8</v>
      </c>
      <c r="S632">
        <v>622</v>
      </c>
    </row>
    <row r="633" spans="1:19" x14ac:dyDescent="0.3">
      <c r="A633">
        <v>224</v>
      </c>
      <c r="B633">
        <v>0.95290993987853634</v>
      </c>
      <c r="C633">
        <v>0.11181981872005371</v>
      </c>
      <c r="D633" s="4">
        <f>-LN(B633)/F$3</f>
        <v>2.0097867289555409E-2</v>
      </c>
      <c r="E633" s="4">
        <f>1/F$4</f>
        <v>0.20833333333333334</v>
      </c>
      <c r="F633" s="8">
        <v>2</v>
      </c>
      <c r="G633" s="4">
        <v>175.18718588580867</v>
      </c>
      <c r="H633" s="4">
        <f>IF(G633&gt;MAX(I$8:I632),G633,MAX(I$8:I632))</f>
        <v>176.89959675533802</v>
      </c>
      <c r="I633" s="4">
        <f>+H633+E633</f>
        <v>177.10793008867137</v>
      </c>
      <c r="J633" s="4">
        <f>(H633-G633)*O633</f>
        <v>1.7124108695293501</v>
      </c>
      <c r="K633" s="4">
        <f>(I633-H633)*O633</f>
        <v>0.20833333333334281</v>
      </c>
      <c r="L633" t="e">
        <f>_xlfn.RANK.EQ(I633,I$8:I$507,1)</f>
        <v>#N/A</v>
      </c>
      <c r="M633" t="e">
        <f>IF(L633=A633,0,1)</f>
        <v>#N/A</v>
      </c>
      <c r="N633">
        <f>IF(G633&lt;B$2,1,0)</f>
        <v>1</v>
      </c>
      <c r="O633">
        <f>IF(I633&lt;B$2,1,0)</f>
        <v>1</v>
      </c>
      <c r="P633">
        <v>632</v>
      </c>
      <c r="Q633" s="8">
        <f>COUNTIF(I$8:I632,"&lt;"&amp;G633)</f>
        <v>616</v>
      </c>
      <c r="R633" s="8">
        <f>COUNTIFS(H$8:H632,"&gt;"&amp;G633,F$8:F632,"&lt;&gt;1")</f>
        <v>5</v>
      </c>
      <c r="S633">
        <v>623</v>
      </c>
    </row>
    <row r="634" spans="1:19" x14ac:dyDescent="0.3">
      <c r="A634">
        <v>47</v>
      </c>
      <c r="B634">
        <v>0.44108401745658743</v>
      </c>
      <c r="C634">
        <v>8.7130344553971978E-2</v>
      </c>
      <c r="D634" s="4">
        <f>-LN(B634)/D$3</f>
        <v>1.1368332026479748</v>
      </c>
      <c r="E634" s="4">
        <f>1/F$4</f>
        <v>0.20833333333333334</v>
      </c>
      <c r="F634" s="8">
        <v>1</v>
      </c>
      <c r="G634" s="4">
        <v>176.15961961117821</v>
      </c>
      <c r="H634" s="4">
        <f>IF(G634&gt;MAX(I$8:I633),G634,MAX(I$8:I633))</f>
        <v>177.10793008867137</v>
      </c>
      <c r="I634" s="4">
        <f>+H634+E634</f>
        <v>177.31626342200471</v>
      </c>
      <c r="J634" s="4">
        <f>(H634-G634)*O634</f>
        <v>0.94831047749315189</v>
      </c>
      <c r="K634" s="4">
        <f>(I634-H634)*O634</f>
        <v>0.20833333333334281</v>
      </c>
      <c r="L634" t="e">
        <f>_xlfn.RANK.EQ(I634,I$8:I$507,1)</f>
        <v>#N/A</v>
      </c>
      <c r="M634" t="e">
        <f>IF(L634=A634,0,1)</f>
        <v>#N/A</v>
      </c>
      <c r="N634">
        <f>IF(G634&lt;B$2,1,0)</f>
        <v>1</v>
      </c>
      <c r="O634">
        <f>IF(I634&lt;B$2,1,0)</f>
        <v>1</v>
      </c>
      <c r="P634">
        <v>624</v>
      </c>
      <c r="Q634" s="8">
        <f>COUNTIF(I$8:I633,"&lt;"&amp;G634)</f>
        <v>621</v>
      </c>
      <c r="R634" s="8">
        <f>COUNTIFS(H$8:H633,"&gt;"&amp;G634,F$8:F633,"&lt;&gt;1")</f>
        <v>4</v>
      </c>
      <c r="S634">
        <v>624</v>
      </c>
    </row>
    <row r="635" spans="1:19" x14ac:dyDescent="0.3">
      <c r="A635">
        <v>225</v>
      </c>
      <c r="B635">
        <v>0.40626239814447462</v>
      </c>
      <c r="C635">
        <v>0.44682149723807491</v>
      </c>
      <c r="D635" s="4">
        <f>-LN(B635)/F$3</f>
        <v>0.37531501137266421</v>
      </c>
      <c r="E635" s="4">
        <f>1/F$4</f>
        <v>0.20833333333333334</v>
      </c>
      <c r="F635" s="8">
        <v>2</v>
      </c>
      <c r="G635" s="4">
        <v>175.56250089718134</v>
      </c>
      <c r="H635" s="4">
        <f>IF(G635&gt;MAX(I$8:I634),G635,MAX(I$8:I634))</f>
        <v>177.31626342200471</v>
      </c>
      <c r="I635" s="4">
        <f>+H635+E635</f>
        <v>177.52459675533805</v>
      </c>
      <c r="J635" s="4">
        <f>(H635-G635)*O635</f>
        <v>1.7537625248233724</v>
      </c>
      <c r="K635" s="4">
        <f>(I635-H635)*O635</f>
        <v>0.20833333333334281</v>
      </c>
      <c r="L635" t="e">
        <f>_xlfn.RANK.EQ(I635,I$8:I$507,1)</f>
        <v>#N/A</v>
      </c>
      <c r="M635" t="e">
        <f>IF(L635=A635,0,1)</f>
        <v>#N/A</v>
      </c>
      <c r="N635">
        <f>IF(G635&lt;B$2,1,0)</f>
        <v>1</v>
      </c>
      <c r="O635">
        <f>IF(I635&lt;B$2,1,0)</f>
        <v>1</v>
      </c>
      <c r="P635">
        <v>635</v>
      </c>
      <c r="Q635" s="8">
        <f>COUNTIF(I$8:I634,"&lt;"&amp;G635)</f>
        <v>618</v>
      </c>
      <c r="R635" s="8">
        <f>COUNTIFS(H$8:H634,"&gt;"&amp;G635,F$8:F634,"&lt;&gt;1")</f>
        <v>5</v>
      </c>
      <c r="S635">
        <v>625</v>
      </c>
    </row>
    <row r="636" spans="1:19" x14ac:dyDescent="0.3">
      <c r="A636">
        <v>663</v>
      </c>
      <c r="B636">
        <v>0.18195135349589525</v>
      </c>
      <c r="C636">
        <v>0.70964690084536275</v>
      </c>
      <c r="D636" s="4">
        <f>-LN(B636)/F$3</f>
        <v>0.71000663171556966</v>
      </c>
      <c r="E636" s="4">
        <f>1/F$4</f>
        <v>0.20833333333333334</v>
      </c>
      <c r="F636" s="8">
        <v>3</v>
      </c>
      <c r="G636" s="4">
        <v>174.82956026103295</v>
      </c>
      <c r="H636" s="4">
        <f>IF(G636&gt;MAX(I$8:I635),G636,MAX(I$8:I635))</f>
        <v>177.52459675533805</v>
      </c>
      <c r="I636" s="4">
        <f>+H636+E636</f>
        <v>177.7329300886714</v>
      </c>
      <c r="J636" s="4">
        <f>(H636-G636)*O636</f>
        <v>2.6950364943050999</v>
      </c>
      <c r="K636" s="4">
        <f>(I636-H636)*O636</f>
        <v>0.20833333333334281</v>
      </c>
      <c r="L636" t="e">
        <f>_xlfn.RANK.EQ(I636,I$8:I$507,1)</f>
        <v>#N/A</v>
      </c>
      <c r="M636" t="e">
        <f>IF(L636=A636,0,1)</f>
        <v>#N/A</v>
      </c>
      <c r="N636">
        <f>IF(G636&lt;B$2,1,0)</f>
        <v>1</v>
      </c>
      <c r="O636">
        <f>IF(I636&lt;B$2,1,0)</f>
        <v>1</v>
      </c>
      <c r="P636">
        <v>625</v>
      </c>
      <c r="Q636" s="8">
        <f>COUNTIF(I$8:I635,"&lt;"&amp;G636)</f>
        <v>615</v>
      </c>
      <c r="R636" s="8">
        <f>COUNTIFS(H$8:H635,"&gt;"&amp;G636,F$8:F635,"&lt;&gt;1")</f>
        <v>8</v>
      </c>
      <c r="S636">
        <v>625</v>
      </c>
    </row>
    <row r="637" spans="1:19" x14ac:dyDescent="0.3">
      <c r="A637">
        <v>664</v>
      </c>
      <c r="B637">
        <v>0.86089663380840475</v>
      </c>
      <c r="C637">
        <v>0.39744254890591141</v>
      </c>
      <c r="D637" s="4">
        <f>-LN(B637)/F$3</f>
        <v>6.2408681420915553E-2</v>
      </c>
      <c r="E637" s="4">
        <f>1/F$4</f>
        <v>0.20833333333333334</v>
      </c>
      <c r="F637" s="8">
        <v>3</v>
      </c>
      <c r="G637" s="4">
        <v>174.89196894245387</v>
      </c>
      <c r="H637" s="4">
        <f>IF(G637&gt;MAX(I$8:I636),G637,MAX(I$8:I636))</f>
        <v>177.7329300886714</v>
      </c>
      <c r="I637" s="4">
        <f>+H637+E637</f>
        <v>177.94126342200474</v>
      </c>
      <c r="J637" s="4">
        <f>(H637-G637)*O637</f>
        <v>2.8409611462175235</v>
      </c>
      <c r="K637" s="4">
        <f>(I637-H637)*O637</f>
        <v>0.20833333333334281</v>
      </c>
      <c r="L637" t="e">
        <f>_xlfn.RANK.EQ(I637,I$8:I$507,1)</f>
        <v>#N/A</v>
      </c>
      <c r="M637" t="e">
        <f>IF(L637=A637,0,1)</f>
        <v>#N/A</v>
      </c>
      <c r="N637">
        <f>IF(G637&lt;B$2,1,0)</f>
        <v>1</v>
      </c>
      <c r="O637">
        <f>IF(I637&lt;B$2,1,0)</f>
        <v>1</v>
      </c>
      <c r="P637">
        <v>626</v>
      </c>
      <c r="Q637" s="8">
        <f>COUNTIF(I$8:I636,"&lt;"&amp;G637)</f>
        <v>615</v>
      </c>
      <c r="R637" s="8">
        <f>COUNTIFS(H$8:H636,"&gt;"&amp;G637,F$8:F636,"&lt;&gt;1")</f>
        <v>9</v>
      </c>
      <c r="S637">
        <v>626</v>
      </c>
    </row>
    <row r="638" spans="1:19" x14ac:dyDescent="0.3">
      <c r="A638">
        <v>226</v>
      </c>
      <c r="B638">
        <v>0.23053682058168279</v>
      </c>
      <c r="C638">
        <v>0.12454603717154454</v>
      </c>
      <c r="D638" s="4">
        <f>-LN(B638)/F$3</f>
        <v>0.61139361961790917</v>
      </c>
      <c r="E638" s="4">
        <f>1/F$4</f>
        <v>0.20833333333333334</v>
      </c>
      <c r="F638" s="8">
        <v>2</v>
      </c>
      <c r="G638" s="4">
        <v>176.17389451679924</v>
      </c>
      <c r="H638" s="4">
        <f>IF(G638&gt;MAX(I$8:I637),G638,MAX(I$8:I637))</f>
        <v>177.94126342200474</v>
      </c>
      <c r="I638" s="4">
        <f>+H638+E638</f>
        <v>178.14959675533808</v>
      </c>
      <c r="J638" s="4">
        <f>(H638-G638)*O638</f>
        <v>1.7673689052055011</v>
      </c>
      <c r="K638" s="4">
        <f>(I638-H638)*O638</f>
        <v>0.20833333333334281</v>
      </c>
      <c r="L638" t="e">
        <f>_xlfn.RANK.EQ(I638,I$8:I$507,1)</f>
        <v>#N/A</v>
      </c>
      <c r="M638" t="e">
        <f>IF(L638=A638,0,1)</f>
        <v>#N/A</v>
      </c>
      <c r="N638">
        <f>IF(G638&lt;B$2,1,0)</f>
        <v>1</v>
      </c>
      <c r="O638">
        <f>IF(I638&lt;B$2,1,0)</f>
        <v>1</v>
      </c>
      <c r="P638">
        <v>637</v>
      </c>
      <c r="Q638" s="8">
        <f>COUNTIF(I$8:I637,"&lt;"&amp;G638)</f>
        <v>621</v>
      </c>
      <c r="R638" s="8">
        <f>COUNTIFS(H$8:H637,"&gt;"&amp;G638,F$8:F637,"&lt;&gt;1")</f>
        <v>7</v>
      </c>
      <c r="S638">
        <v>627</v>
      </c>
    </row>
    <row r="639" spans="1:19" x14ac:dyDescent="0.3">
      <c r="A639">
        <v>665</v>
      </c>
      <c r="B639">
        <v>0.67024750511185038</v>
      </c>
      <c r="C639">
        <v>0.54884487441633356</v>
      </c>
      <c r="D639" s="4">
        <f>-LN(B639)/F$3</f>
        <v>0.16671176008238553</v>
      </c>
      <c r="E639" s="4">
        <f>1/F$4</f>
        <v>0.20833333333333334</v>
      </c>
      <c r="F639" s="8">
        <v>3</v>
      </c>
      <c r="G639" s="4">
        <v>175.05868070253626</v>
      </c>
      <c r="H639" s="4">
        <f>IF(G639&gt;MAX(I$8:I638),G639,MAX(I$8:I638))</f>
        <v>178.14959675533808</v>
      </c>
      <c r="I639" s="4">
        <f>+H639+E639</f>
        <v>178.35793008867142</v>
      </c>
      <c r="J639" s="4">
        <f>(H639-G639)*O639</f>
        <v>3.0909160528018162</v>
      </c>
      <c r="K639" s="4">
        <f>(I639-H639)*O639</f>
        <v>0.20833333333334281</v>
      </c>
      <c r="L639" t="e">
        <f>_xlfn.RANK.EQ(I639,I$8:I$507,1)</f>
        <v>#N/A</v>
      </c>
      <c r="M639" t="e">
        <f>IF(L639=A639,0,1)</f>
        <v>#N/A</v>
      </c>
      <c r="N639">
        <f>IF(G639&lt;B$2,1,0)</f>
        <v>1</v>
      </c>
      <c r="O639">
        <f>IF(I639&lt;B$2,1,0)</f>
        <v>1</v>
      </c>
      <c r="P639">
        <v>627</v>
      </c>
      <c r="Q639" s="8">
        <f>COUNTIF(I$8:I638,"&lt;"&amp;G639)</f>
        <v>616</v>
      </c>
      <c r="R639" s="8">
        <f>COUNTIFS(H$8:H638,"&gt;"&amp;G639,F$8:F638,"&lt;&gt;1")</f>
        <v>10</v>
      </c>
      <c r="S639">
        <v>627</v>
      </c>
    </row>
    <row r="640" spans="1:19" x14ac:dyDescent="0.3">
      <c r="A640">
        <v>227</v>
      </c>
      <c r="B640">
        <v>0.52815332499160739</v>
      </c>
      <c r="C640">
        <v>0.59559923093356115</v>
      </c>
      <c r="D640" s="4">
        <f>-LN(B640)/F$3</f>
        <v>0.26598693716195826</v>
      </c>
      <c r="E640" s="4">
        <f>1/F$4</f>
        <v>0.20833333333333334</v>
      </c>
      <c r="F640" s="8">
        <v>2</v>
      </c>
      <c r="G640" s="4">
        <v>176.43988145396119</v>
      </c>
      <c r="H640" s="4">
        <f>IF(G640&gt;MAX(I$8:I639),G640,MAX(I$8:I639))</f>
        <v>178.35793008867142</v>
      </c>
      <c r="I640" s="4">
        <f>+H640+E640</f>
        <v>178.56626342200477</v>
      </c>
      <c r="J640" s="4">
        <f>(H640-G640)*O640</f>
        <v>1.9180486347102317</v>
      </c>
      <c r="K640" s="4">
        <f>(I640-H640)*O640</f>
        <v>0.20833333333334281</v>
      </c>
      <c r="L640" t="e">
        <f>_xlfn.RANK.EQ(I640,I$8:I$507,1)</f>
        <v>#N/A</v>
      </c>
      <c r="M640" t="e">
        <f>IF(L640=A640,0,1)</f>
        <v>#N/A</v>
      </c>
      <c r="N640">
        <f>IF(G640&lt;B$2,1,0)</f>
        <v>1</v>
      </c>
      <c r="O640">
        <f>IF(I640&lt;B$2,1,0)</f>
        <v>1</v>
      </c>
      <c r="P640">
        <v>638</v>
      </c>
      <c r="Q640" s="8">
        <f>COUNTIF(I$8:I639,"&lt;"&amp;G640)</f>
        <v>622</v>
      </c>
      <c r="R640" s="8">
        <f>COUNTIFS(H$8:H639,"&gt;"&amp;G640,F$8:F639,"&lt;&gt;1")</f>
        <v>8</v>
      </c>
      <c r="S640">
        <v>628</v>
      </c>
    </row>
    <row r="641" spans="1:19" x14ac:dyDescent="0.3">
      <c r="A641">
        <v>228</v>
      </c>
      <c r="B641">
        <v>0.8529007843256935</v>
      </c>
      <c r="C641">
        <v>0.51307718131046476</v>
      </c>
      <c r="D641" s="4">
        <f>-LN(B641)/F$3</f>
        <v>6.6296688357850145E-2</v>
      </c>
      <c r="E641" s="4">
        <f>1/F$4</f>
        <v>0.20833333333333334</v>
      </c>
      <c r="F641" s="8">
        <v>2</v>
      </c>
      <c r="G641" s="4">
        <v>176.50617814231904</v>
      </c>
      <c r="H641" s="4">
        <f>IF(G641&gt;MAX(I$8:I640),G641,MAX(I$8:I640))</f>
        <v>178.56626342200477</v>
      </c>
      <c r="I641" s="4">
        <f>+H641+E641</f>
        <v>178.77459675533811</v>
      </c>
      <c r="J641" s="4">
        <f>(H641-G641)*O641</f>
        <v>2.0600852796857225</v>
      </c>
      <c r="K641" s="4">
        <f>(I641-H641)*O641</f>
        <v>0.20833333333334281</v>
      </c>
      <c r="L641" t="e">
        <f>_xlfn.RANK.EQ(I641,I$8:I$507,1)</f>
        <v>#N/A</v>
      </c>
      <c r="M641" t="e">
        <f>IF(L641=A641,0,1)</f>
        <v>#N/A</v>
      </c>
      <c r="N641">
        <f>IF(G641&lt;B$2,1,0)</f>
        <v>1</v>
      </c>
      <c r="O641">
        <f>IF(I641&lt;B$2,1,0)</f>
        <v>1</v>
      </c>
      <c r="P641">
        <v>639</v>
      </c>
      <c r="Q641" s="8">
        <f>COUNTIF(I$8:I640,"&lt;"&amp;G641)</f>
        <v>623</v>
      </c>
      <c r="R641" s="8">
        <f>COUNTIFS(H$8:H640,"&gt;"&amp;G641,F$8:F640,"&lt;&gt;1")</f>
        <v>8</v>
      </c>
      <c r="S641">
        <v>628</v>
      </c>
    </row>
    <row r="642" spans="1:19" x14ac:dyDescent="0.3">
      <c r="A642">
        <v>48</v>
      </c>
      <c r="B642">
        <v>0.46446119571520128</v>
      </c>
      <c r="C642">
        <v>0.71413312173833432</v>
      </c>
      <c r="D642" s="4">
        <f>-LN(B642)/D$3</f>
        <v>1.0651073112785892</v>
      </c>
      <c r="E642" s="4">
        <f>1/F$4</f>
        <v>0.20833333333333334</v>
      </c>
      <c r="F642" s="8">
        <v>1</v>
      </c>
      <c r="G642" s="4">
        <v>177.2247269224568</v>
      </c>
      <c r="H642" s="4">
        <f>IF(G642&gt;MAX(I$8:I641),G642,MAX(I$8:I641))</f>
        <v>178.77459675533811</v>
      </c>
      <c r="I642" s="4">
        <f>+H642+E642</f>
        <v>178.98293008867145</v>
      </c>
      <c r="J642" s="4">
        <f>(H642-G642)*O642</f>
        <v>1.5498698328813134</v>
      </c>
      <c r="K642" s="4">
        <f>(I642-H642)*O642</f>
        <v>0.20833333333334281</v>
      </c>
      <c r="L642" t="e">
        <f>_xlfn.RANK.EQ(I642,I$8:I$507,1)</f>
        <v>#N/A</v>
      </c>
      <c r="M642" t="e">
        <f>IF(L642=A642,0,1)</f>
        <v>#N/A</v>
      </c>
      <c r="N642">
        <f>IF(G642&lt;B$2,1,0)</f>
        <v>1</v>
      </c>
      <c r="O642">
        <f>IF(I642&lt;B$2,1,0)</f>
        <v>1</v>
      </c>
      <c r="P642">
        <v>629</v>
      </c>
      <c r="Q642" s="8">
        <f>COUNTIF(I$8:I641,"&lt;"&amp;G642)</f>
        <v>626</v>
      </c>
      <c r="R642" s="8">
        <f>COUNTIFS(H$8:H641,"&gt;"&amp;G642,F$8:F641,"&lt;&gt;1")</f>
        <v>7</v>
      </c>
      <c r="S642">
        <v>629</v>
      </c>
    </row>
    <row r="643" spans="1:19" x14ac:dyDescent="0.3">
      <c r="A643">
        <v>49</v>
      </c>
      <c r="B643">
        <v>0.82189397869808034</v>
      </c>
      <c r="C643">
        <v>0.37238685262611776</v>
      </c>
      <c r="D643" s="4">
        <f>-LN(B643)/D$3</f>
        <v>0.2724220443480358</v>
      </c>
      <c r="E643" s="4">
        <f>1/F$4</f>
        <v>0.20833333333333334</v>
      </c>
      <c r="F643" s="8">
        <v>1</v>
      </c>
      <c r="G643" s="4">
        <v>177.49714896680484</v>
      </c>
      <c r="H643" s="4">
        <f>IF(G643&gt;MAX(I$8:I642),G643,MAX(I$8:I642))</f>
        <v>178.98293008867145</v>
      </c>
      <c r="I643" s="4">
        <f>+H643+E643</f>
        <v>179.19126342200479</v>
      </c>
      <c r="J643" s="4">
        <f>(H643-G643)*O643</f>
        <v>1.4857811218666086</v>
      </c>
      <c r="K643" s="4">
        <f>(I643-H643)*O643</f>
        <v>0.20833333333334281</v>
      </c>
      <c r="L643" t="e">
        <f>_xlfn.RANK.EQ(I643,I$8:I$507,1)</f>
        <v>#N/A</v>
      </c>
      <c r="M643" t="e">
        <f>IF(L643=A643,0,1)</f>
        <v>#N/A</v>
      </c>
      <c r="N643">
        <f>IF(G643&lt;B$2,1,0)</f>
        <v>1</v>
      </c>
      <c r="O643">
        <f>IF(I643&lt;B$2,1,0)</f>
        <v>1</v>
      </c>
      <c r="P643">
        <v>631</v>
      </c>
      <c r="Q643" s="8">
        <f>COUNTIF(I$8:I642,"&lt;"&amp;G643)</f>
        <v>627</v>
      </c>
      <c r="R643" s="8">
        <f>COUNTIFS(H$8:H642,"&gt;"&amp;G643,F$8:F642,"&lt;&gt;1")</f>
        <v>6</v>
      </c>
      <c r="S643">
        <v>631</v>
      </c>
    </row>
    <row r="644" spans="1:19" x14ac:dyDescent="0.3">
      <c r="A644">
        <v>229</v>
      </c>
      <c r="B644">
        <v>0.13959166234321116</v>
      </c>
      <c r="C644">
        <v>0.73900570696127199</v>
      </c>
      <c r="D644" s="4">
        <f>-LN(B644)/F$3</f>
        <v>0.82043075657194064</v>
      </c>
      <c r="E644" s="4">
        <f>1/F$4</f>
        <v>0.20833333333333334</v>
      </c>
      <c r="F644" s="8">
        <v>2</v>
      </c>
      <c r="G644" s="4">
        <v>177.32660889889098</v>
      </c>
      <c r="H644" s="4">
        <f>IF(G644&gt;MAX(I$8:I643),G644,MAX(I$8:I643))</f>
        <v>179.19126342200479</v>
      </c>
      <c r="I644" s="4">
        <f>+H644+E644</f>
        <v>179.39959675533814</v>
      </c>
      <c r="J644" s="4">
        <f>(H644-G644)*O644</f>
        <v>1.8646545231138134</v>
      </c>
      <c r="K644" s="4">
        <f>(I644-H644)*O644</f>
        <v>0.20833333333334281</v>
      </c>
      <c r="L644" t="e">
        <f>_xlfn.RANK.EQ(I644,I$8:I$507,1)</f>
        <v>#N/A</v>
      </c>
      <c r="M644" t="e">
        <f>IF(L644=A644,0,1)</f>
        <v>#N/A</v>
      </c>
      <c r="N644">
        <f>IF(G644&lt;B$2,1,0)</f>
        <v>1</v>
      </c>
      <c r="O644">
        <f>IF(I644&lt;B$2,1,0)</f>
        <v>1</v>
      </c>
      <c r="P644">
        <v>644</v>
      </c>
      <c r="Q644" s="8">
        <f>COUNTIF(I$8:I643,"&lt;"&amp;G644)</f>
        <v>627</v>
      </c>
      <c r="R644" s="8">
        <f>COUNTIFS(H$8:H643,"&gt;"&amp;G644,F$8:F643,"&lt;&gt;1")</f>
        <v>6</v>
      </c>
      <c r="S644">
        <v>632</v>
      </c>
    </row>
    <row r="645" spans="1:19" x14ac:dyDescent="0.3">
      <c r="A645">
        <v>50</v>
      </c>
      <c r="B645">
        <v>0.95284890285958435</v>
      </c>
      <c r="C645">
        <v>0.31449324015015107</v>
      </c>
      <c r="D645" s="4">
        <f>-LN(B645)/D$3</f>
        <v>6.7081856720516572E-2</v>
      </c>
      <c r="E645" s="4">
        <f>1/F$4</f>
        <v>0.20833333333333334</v>
      </c>
      <c r="F645" s="8">
        <v>1</v>
      </c>
      <c r="G645" s="4">
        <v>177.56423082352535</v>
      </c>
      <c r="H645" s="4">
        <f>IF(G645&gt;MAX(I$8:I644),G645,MAX(I$8:I644))</f>
        <v>179.39959675533814</v>
      </c>
      <c r="I645" s="4">
        <f>+H645+E645</f>
        <v>179.60793008867148</v>
      </c>
      <c r="J645" s="4">
        <f>(H645-G645)*O645</f>
        <v>1.8353659318127882</v>
      </c>
      <c r="K645" s="4">
        <f>(I645-H645)*O645</f>
        <v>0.20833333333334281</v>
      </c>
      <c r="L645" t="e">
        <f>_xlfn.RANK.EQ(I645,I$8:I$507,1)</f>
        <v>#N/A</v>
      </c>
      <c r="M645" t="e">
        <f>IF(L645=A645,0,1)</f>
        <v>#N/A</v>
      </c>
      <c r="N645">
        <f>IF(G645&lt;B$2,1,0)</f>
        <v>1</v>
      </c>
      <c r="O645">
        <f>IF(I645&lt;B$2,1,0)</f>
        <v>1</v>
      </c>
      <c r="P645">
        <v>633</v>
      </c>
      <c r="Q645" s="8">
        <f>COUNTIF(I$8:I644,"&lt;"&amp;G645)</f>
        <v>628</v>
      </c>
      <c r="R645" s="8">
        <f>COUNTIFS(H$8:H644,"&gt;"&amp;G645,F$8:F644,"&lt;&gt;1")</f>
        <v>6</v>
      </c>
      <c r="S645">
        <v>633</v>
      </c>
    </row>
    <row r="646" spans="1:19" x14ac:dyDescent="0.3">
      <c r="A646">
        <v>230</v>
      </c>
      <c r="B646">
        <v>0.25589770195623646</v>
      </c>
      <c r="C646">
        <v>0.71544541764580216</v>
      </c>
      <c r="D646" s="4">
        <f>-LN(B646)/F$3</f>
        <v>0.56790729837419773</v>
      </c>
      <c r="E646" s="4">
        <f>1/F$4</f>
        <v>0.20833333333333334</v>
      </c>
      <c r="F646" s="8">
        <v>2</v>
      </c>
      <c r="G646" s="4">
        <v>177.89451619726518</v>
      </c>
      <c r="H646" s="4">
        <f>IF(G646&gt;MAX(I$8:I645),G646,MAX(I$8:I645))</f>
        <v>179.60793008867148</v>
      </c>
      <c r="I646" s="4">
        <f>+H646+E646</f>
        <v>179.81626342200482</v>
      </c>
      <c r="J646" s="4">
        <f>(H646-G646)*O646</f>
        <v>1.7134138914063044</v>
      </c>
      <c r="K646" s="4">
        <f>(I646-H646)*O646</f>
        <v>0.20833333333334281</v>
      </c>
      <c r="L646" t="e">
        <f>_xlfn.RANK.EQ(I646,I$8:I$507,1)</f>
        <v>#N/A</v>
      </c>
      <c r="M646" t="e">
        <f>IF(L646=A646,0,1)</f>
        <v>#N/A</v>
      </c>
      <c r="N646">
        <f>IF(G646&lt;B$2,1,0)</f>
        <v>1</v>
      </c>
      <c r="O646">
        <f>IF(I646&lt;B$2,1,0)</f>
        <v>1</v>
      </c>
      <c r="P646">
        <v>647</v>
      </c>
      <c r="Q646" s="8">
        <f>COUNTIF(I$8:I645,"&lt;"&amp;G646)</f>
        <v>629</v>
      </c>
      <c r="R646" s="8">
        <f>COUNTIFS(H$8:H645,"&gt;"&amp;G646,F$8:F645,"&lt;&gt;1")</f>
        <v>5</v>
      </c>
      <c r="S646">
        <v>633</v>
      </c>
    </row>
    <row r="647" spans="1:19" x14ac:dyDescent="0.3">
      <c r="A647">
        <v>231</v>
      </c>
      <c r="B647">
        <v>0.19977416302987763</v>
      </c>
      <c r="C647">
        <v>0.55552842799157687</v>
      </c>
      <c r="D647" s="4">
        <f>-LN(B647)/F$3</f>
        <v>0.67106988970594084</v>
      </c>
      <c r="E647" s="4">
        <f>1/F$4</f>
        <v>0.20833333333333334</v>
      </c>
      <c r="F647" s="8">
        <v>2</v>
      </c>
      <c r="G647" s="4">
        <v>178.56558608697111</v>
      </c>
      <c r="H647" s="4">
        <f>IF(G647&gt;MAX(I$8:I646),G647,MAX(I$8:I646))</f>
        <v>179.81626342200482</v>
      </c>
      <c r="I647" s="4">
        <f>+H647+E647</f>
        <v>180.02459675533817</v>
      </c>
      <c r="J647" s="4">
        <f>(H647-G647)*O647</f>
        <v>1.2506773350337141</v>
      </c>
      <c r="K647" s="4">
        <f>(I647-H647)*O647</f>
        <v>0.20833333333334281</v>
      </c>
      <c r="L647" t="e">
        <f>_xlfn.RANK.EQ(I647,I$8:I$507,1)</f>
        <v>#N/A</v>
      </c>
      <c r="M647" t="e">
        <f>IF(L647=A647,0,1)</f>
        <v>#N/A</v>
      </c>
      <c r="N647">
        <f>IF(G647&lt;B$2,1,0)</f>
        <v>1</v>
      </c>
      <c r="O647">
        <f>IF(I647&lt;B$2,1,0)</f>
        <v>1</v>
      </c>
      <c r="P647">
        <v>651</v>
      </c>
      <c r="Q647" s="8">
        <f>COUNTIF(I$8:I646,"&lt;"&amp;G647)</f>
        <v>632</v>
      </c>
      <c r="R647" s="8">
        <f>COUNTIFS(H$8:H646,"&gt;"&amp;G647,F$8:F646,"&lt;&gt;1")</f>
        <v>3</v>
      </c>
      <c r="S647">
        <v>634</v>
      </c>
    </row>
    <row r="648" spans="1:19" x14ac:dyDescent="0.3">
      <c r="A648">
        <v>666</v>
      </c>
      <c r="B648">
        <v>0.61134678182317581</v>
      </c>
      <c r="C648">
        <v>0.4693746757408368</v>
      </c>
      <c r="D648" s="4">
        <f>-LN(B648)/F$3</f>
        <v>0.20503788185648281</v>
      </c>
      <c r="E648" s="4">
        <f>1/F$4</f>
        <v>0.20833333333333334</v>
      </c>
      <c r="F648" s="8">
        <v>3</v>
      </c>
      <c r="G648" s="4">
        <v>175.26371858439273</v>
      </c>
      <c r="H648" s="4">
        <f>IF(G648&gt;MAX(I$8:I647),G648,MAX(I$8:I647))</f>
        <v>180.02459675533817</v>
      </c>
      <c r="I648" s="4">
        <f>+H648+E648</f>
        <v>180.23293008867151</v>
      </c>
      <c r="J648" s="4">
        <f>(H648-G648)*O648</f>
        <v>4.760878170945432</v>
      </c>
      <c r="K648" s="4">
        <f>(I648-H648)*O648</f>
        <v>0.20833333333334281</v>
      </c>
      <c r="L648" t="e">
        <f>_xlfn.RANK.EQ(I648,I$8:I$507,1)</f>
        <v>#N/A</v>
      </c>
      <c r="M648" t="e">
        <f>IF(L648=A648,0,1)</f>
        <v>#N/A</v>
      </c>
      <c r="N648">
        <f>IF(G648&lt;B$2,1,0)</f>
        <v>1</v>
      </c>
      <c r="O648">
        <f>IF(I648&lt;B$2,1,0)</f>
        <v>1</v>
      </c>
      <c r="P648">
        <v>634</v>
      </c>
      <c r="Q648" s="8">
        <f>COUNTIF(I$8:I647,"&lt;"&amp;G648)</f>
        <v>617</v>
      </c>
      <c r="R648" s="8">
        <f>COUNTIFS(H$8:H647,"&gt;"&amp;G648,F$8:F647,"&lt;&gt;1")</f>
        <v>16</v>
      </c>
      <c r="S648">
        <v>634</v>
      </c>
    </row>
    <row r="649" spans="1:19" x14ac:dyDescent="0.3">
      <c r="A649">
        <v>667</v>
      </c>
      <c r="B649">
        <v>0.45728934598834192</v>
      </c>
      <c r="C649">
        <v>2.6490066225165563E-2</v>
      </c>
      <c r="D649" s="4">
        <f>-LN(B649)/F$3</f>
        <v>0.32601622759644144</v>
      </c>
      <c r="E649" s="4">
        <f>1/F$4</f>
        <v>0.20833333333333334</v>
      </c>
      <c r="F649" s="8">
        <v>3</v>
      </c>
      <c r="G649" s="4">
        <v>175.58973481198919</v>
      </c>
      <c r="H649" s="4">
        <f>IF(G649&gt;MAX(I$8:I648),G649,MAX(I$8:I648))</f>
        <v>180.23293008867151</v>
      </c>
      <c r="I649" s="4">
        <f>+H649+E649</f>
        <v>180.44126342200485</v>
      </c>
      <c r="J649" s="4">
        <f>(H649-G649)*O649</f>
        <v>4.6431952766823201</v>
      </c>
      <c r="K649" s="4">
        <f>(I649-H649)*O649</f>
        <v>0.20833333333334281</v>
      </c>
      <c r="L649" t="e">
        <f>_xlfn.RANK.EQ(I649,I$8:I$507,1)</f>
        <v>#N/A</v>
      </c>
      <c r="M649" t="e">
        <f>IF(L649=A649,0,1)</f>
        <v>#N/A</v>
      </c>
      <c r="N649">
        <f>IF(G649&lt;B$2,1,0)</f>
        <v>1</v>
      </c>
      <c r="O649">
        <f>IF(I649&lt;B$2,1,0)</f>
        <v>1</v>
      </c>
      <c r="P649">
        <v>636</v>
      </c>
      <c r="Q649" s="8">
        <f>COUNTIF(I$8:I648,"&lt;"&amp;G649)</f>
        <v>618</v>
      </c>
      <c r="R649" s="8">
        <f>COUNTIFS(H$8:H648,"&gt;"&amp;G649,F$8:F648,"&lt;&gt;1")</f>
        <v>16</v>
      </c>
      <c r="S649">
        <v>636</v>
      </c>
    </row>
    <row r="650" spans="1:19" x14ac:dyDescent="0.3">
      <c r="A650">
        <v>232</v>
      </c>
      <c r="B650">
        <v>0.32322153386028624</v>
      </c>
      <c r="C650">
        <v>3.109836115604114E-2</v>
      </c>
      <c r="D650" s="4">
        <f>-LN(B650)/F$3</f>
        <v>0.47059055312988118</v>
      </c>
      <c r="E650" s="4">
        <f>1/F$4</f>
        <v>0.20833333333333334</v>
      </c>
      <c r="F650" s="8">
        <v>2</v>
      </c>
      <c r="G650" s="4">
        <v>179.03617664010099</v>
      </c>
      <c r="H650" s="4">
        <f>IF(G650&gt;MAX(I$8:I649),G650,MAX(I$8:I649))</f>
        <v>180.44126342200485</v>
      </c>
      <c r="I650" s="4">
        <f>+H650+E650</f>
        <v>180.64959675533819</v>
      </c>
      <c r="J650" s="4">
        <f>(H650-G650)*O650</f>
        <v>1.4050867819038615</v>
      </c>
      <c r="K650" s="4">
        <f>(I650-H650)*O650</f>
        <v>0.20833333333334281</v>
      </c>
      <c r="L650" t="e">
        <f>_xlfn.RANK.EQ(I650,I$8:I$507,1)</f>
        <v>#N/A</v>
      </c>
      <c r="M650" t="e">
        <f>IF(L650=A650,0,1)</f>
        <v>#N/A</v>
      </c>
      <c r="N650">
        <f>IF(G650&lt;B$2,1,0)</f>
        <v>1</v>
      </c>
      <c r="O650">
        <f>IF(I650&lt;B$2,1,0)</f>
        <v>1</v>
      </c>
      <c r="P650">
        <v>655</v>
      </c>
      <c r="Q650" s="8">
        <f>COUNTIF(I$8:I649,"&lt;"&amp;G650)</f>
        <v>635</v>
      </c>
      <c r="R650" s="8">
        <f>COUNTIFS(H$8:H649,"&gt;"&amp;G650,F$8:F649,"&lt;&gt;1")</f>
        <v>5</v>
      </c>
      <c r="S650">
        <v>637</v>
      </c>
    </row>
    <row r="651" spans="1:19" x14ac:dyDescent="0.3">
      <c r="A651">
        <v>668</v>
      </c>
      <c r="B651">
        <v>8.1209753715628524E-2</v>
      </c>
      <c r="C651">
        <v>0.57020783104953154</v>
      </c>
      <c r="D651" s="4">
        <f>-LN(B651)/F$3</f>
        <v>1.0461332997407062</v>
      </c>
      <c r="E651" s="4">
        <f>1/F$4</f>
        <v>0.20833333333333334</v>
      </c>
      <c r="F651" s="8">
        <v>3</v>
      </c>
      <c r="G651" s="4">
        <v>176.63586811172991</v>
      </c>
      <c r="H651" s="4">
        <f>IF(G651&gt;MAX(I$8:I650),G651,MAX(I$8:I650))</f>
        <v>180.64959675533819</v>
      </c>
      <c r="I651" s="4">
        <f>+H651+E651</f>
        <v>180.85793008867154</v>
      </c>
      <c r="J651" s="4">
        <f>(H651-G651)*O651</f>
        <v>4.0137286436082888</v>
      </c>
      <c r="K651" s="4">
        <f>(I651-H651)*O651</f>
        <v>0.20833333333334281</v>
      </c>
      <c r="L651" t="e">
        <f>_xlfn.RANK.EQ(I651,I$8:I$507,1)</f>
        <v>#N/A</v>
      </c>
      <c r="M651" t="e">
        <f>IF(L651=A651,0,1)</f>
        <v>#N/A</v>
      </c>
      <c r="N651">
        <f>IF(G651&lt;B$2,1,0)</f>
        <v>1</v>
      </c>
      <c r="O651">
        <f>IF(I651&lt;B$2,1,0)</f>
        <v>1</v>
      </c>
      <c r="P651">
        <v>640</v>
      </c>
      <c r="Q651" s="8">
        <f>COUNTIF(I$8:I650,"&lt;"&amp;G651)</f>
        <v>623</v>
      </c>
      <c r="R651" s="8">
        <f>COUNTIFS(H$8:H650,"&gt;"&amp;G651,F$8:F650,"&lt;&gt;1")</f>
        <v>15</v>
      </c>
      <c r="S651">
        <v>640</v>
      </c>
    </row>
    <row r="652" spans="1:19" x14ac:dyDescent="0.3">
      <c r="A652">
        <v>669</v>
      </c>
      <c r="B652">
        <v>0.7159642323068941</v>
      </c>
      <c r="C652">
        <v>0.27958006530961027</v>
      </c>
      <c r="D652" s="4">
        <f>-LN(B652)/F$3</f>
        <v>0.13921877839496563</v>
      </c>
      <c r="E652" s="4">
        <f>1/F$4</f>
        <v>0.20833333333333334</v>
      </c>
      <c r="F652" s="8">
        <v>3</v>
      </c>
      <c r="G652" s="4">
        <v>176.77508689012487</v>
      </c>
      <c r="H652" s="4">
        <f>IF(G652&gt;MAX(I$8:I651),G652,MAX(I$8:I651))</f>
        <v>180.85793008867154</v>
      </c>
      <c r="I652" s="4">
        <f>+H652+E652</f>
        <v>181.06626342200488</v>
      </c>
      <c r="J652" s="4">
        <f>(H652-G652)*O652</f>
        <v>4.0828431985466693</v>
      </c>
      <c r="K652" s="4">
        <f>(I652-H652)*O652</f>
        <v>0.20833333333334281</v>
      </c>
      <c r="L652" t="e">
        <f>_xlfn.RANK.EQ(I652,I$8:I$507,1)</f>
        <v>#N/A</v>
      </c>
      <c r="M652" t="e">
        <f>IF(L652=A652,0,1)</f>
        <v>#N/A</v>
      </c>
      <c r="N652">
        <f>IF(G652&lt;B$2,1,0)</f>
        <v>1</v>
      </c>
      <c r="O652">
        <f>IF(I652&lt;B$2,1,0)</f>
        <v>1</v>
      </c>
      <c r="P652">
        <v>641</v>
      </c>
      <c r="Q652" s="8">
        <f>COUNTIF(I$8:I651,"&lt;"&amp;G652)</f>
        <v>624</v>
      </c>
      <c r="R652" s="8">
        <f>COUNTIFS(H$8:H651,"&gt;"&amp;G652,F$8:F651,"&lt;&gt;1")</f>
        <v>15</v>
      </c>
      <c r="S652">
        <v>641</v>
      </c>
    </row>
    <row r="653" spans="1:19" x14ac:dyDescent="0.3">
      <c r="A653">
        <v>233</v>
      </c>
      <c r="B653">
        <v>8.7221900082399981E-2</v>
      </c>
      <c r="C653">
        <v>0.20416882839442121</v>
      </c>
      <c r="D653" s="4">
        <f>-LN(B653)/F$3</f>
        <v>1.0163749299439881</v>
      </c>
      <c r="E653" s="4">
        <f>1/F$4</f>
        <v>0.20833333333333334</v>
      </c>
      <c r="F653" s="8">
        <v>2</v>
      </c>
      <c r="G653" s="4">
        <v>180.05255157004498</v>
      </c>
      <c r="H653" s="4">
        <f>IF(G653&gt;MAX(I$8:I652),G653,MAX(I$8:I652))</f>
        <v>181.06626342200488</v>
      </c>
      <c r="I653" s="4">
        <f>+H653+E653</f>
        <v>181.27459675533822</v>
      </c>
      <c r="J653" s="4">
        <f>(H653-G653)*O653</f>
        <v>1.0137118519598971</v>
      </c>
      <c r="K653" s="4">
        <f>(I653-H653)*O653</f>
        <v>0.20833333333334281</v>
      </c>
      <c r="L653" t="e">
        <f>_xlfn.RANK.EQ(I653,I$8:I$507,1)</f>
        <v>#N/A</v>
      </c>
      <c r="M653" t="e">
        <f>IF(L653=A653,0,1)</f>
        <v>#N/A</v>
      </c>
      <c r="N653">
        <f>IF(G653&lt;B$2,1,0)</f>
        <v>1</v>
      </c>
      <c r="O653">
        <f>IF(I653&lt;B$2,1,0)</f>
        <v>1</v>
      </c>
      <c r="P653">
        <v>660</v>
      </c>
      <c r="Q653" s="8">
        <f>COUNTIF(I$8:I652,"&lt;"&amp;G653)</f>
        <v>640</v>
      </c>
      <c r="R653" s="8">
        <f>COUNTIFS(H$8:H652,"&gt;"&amp;G653,F$8:F652,"&lt;&gt;1")</f>
        <v>4</v>
      </c>
      <c r="S653">
        <v>642</v>
      </c>
    </row>
    <row r="654" spans="1:19" x14ac:dyDescent="0.3">
      <c r="A654">
        <v>234</v>
      </c>
      <c r="B654">
        <v>0.89367351298562581</v>
      </c>
      <c r="C654">
        <v>0.62349314859462268</v>
      </c>
      <c r="D654" s="4">
        <f>-LN(B654)/F$3</f>
        <v>4.6839486880128782E-2</v>
      </c>
      <c r="E654" s="4">
        <f>1/F$4</f>
        <v>0.20833333333333334</v>
      </c>
      <c r="F654" s="8">
        <v>2</v>
      </c>
      <c r="G654" s="4">
        <v>180.0993910569251</v>
      </c>
      <c r="H654" s="4">
        <f>IF(G654&gt;MAX(I$8:I653),G654,MAX(I$8:I653))</f>
        <v>181.27459675533822</v>
      </c>
      <c r="I654" s="4">
        <f>+H654+E654</f>
        <v>181.48293008867157</v>
      </c>
      <c r="J654" s="4">
        <f>(H654-G654)*O654</f>
        <v>1.1752056984131229</v>
      </c>
      <c r="K654" s="4">
        <f>(I654-H654)*O654</f>
        <v>0.20833333333334281</v>
      </c>
      <c r="L654" t="e">
        <f>_xlfn.RANK.EQ(I654,I$8:I$507,1)</f>
        <v>#N/A</v>
      </c>
      <c r="M654" t="e">
        <f>IF(L654=A654,0,1)</f>
        <v>#N/A</v>
      </c>
      <c r="N654">
        <f>IF(G654&lt;B$2,1,0)</f>
        <v>1</v>
      </c>
      <c r="O654">
        <f>IF(I654&lt;B$2,1,0)</f>
        <v>1</v>
      </c>
      <c r="P654">
        <v>661</v>
      </c>
      <c r="Q654" s="8">
        <f>COUNTIF(I$8:I653,"&lt;"&amp;G654)</f>
        <v>640</v>
      </c>
      <c r="R654" s="8">
        <f>COUNTIFS(H$8:H653,"&gt;"&amp;G654,F$8:F653,"&lt;&gt;1")</f>
        <v>5</v>
      </c>
      <c r="S654">
        <v>642</v>
      </c>
    </row>
    <row r="655" spans="1:19" x14ac:dyDescent="0.3">
      <c r="A655">
        <v>670</v>
      </c>
      <c r="B655">
        <v>0.81698049867244482</v>
      </c>
      <c r="C655">
        <v>0.67268898586993009</v>
      </c>
      <c r="D655" s="4">
        <f>-LN(B655)/F$3</f>
        <v>8.4225022433744051E-2</v>
      </c>
      <c r="E655" s="4">
        <f>1/F$4</f>
        <v>0.20833333333333334</v>
      </c>
      <c r="F655" s="8">
        <v>3</v>
      </c>
      <c r="G655" s="4">
        <v>176.85931191255861</v>
      </c>
      <c r="H655" s="4">
        <f>IF(G655&gt;MAX(I$8:I654),G655,MAX(I$8:I654))</f>
        <v>181.48293008867157</v>
      </c>
      <c r="I655" s="4">
        <f>+H655+E655</f>
        <v>181.69126342200491</v>
      </c>
      <c r="J655" s="4">
        <f>(H655-G655)*O655</f>
        <v>4.6236181761129558</v>
      </c>
      <c r="K655" s="4">
        <f>(I655-H655)*O655</f>
        <v>0.20833333333334281</v>
      </c>
      <c r="L655" t="e">
        <f>_xlfn.RANK.EQ(I655,I$8:I$507,1)</f>
        <v>#N/A</v>
      </c>
      <c r="M655" t="e">
        <f>IF(L655=A655,0,1)</f>
        <v>#N/A</v>
      </c>
      <c r="N655">
        <f>IF(G655&lt;B$2,1,0)</f>
        <v>1</v>
      </c>
      <c r="O655">
        <f>IF(I655&lt;B$2,1,0)</f>
        <v>1</v>
      </c>
      <c r="P655">
        <v>642</v>
      </c>
      <c r="Q655" s="8">
        <f>COUNTIF(I$8:I654,"&lt;"&amp;G655)</f>
        <v>624</v>
      </c>
      <c r="R655" s="8">
        <f>COUNTIFS(H$8:H654,"&gt;"&amp;G655,F$8:F654,"&lt;&gt;1")</f>
        <v>18</v>
      </c>
      <c r="S655">
        <v>642</v>
      </c>
    </row>
    <row r="656" spans="1:19" x14ac:dyDescent="0.3">
      <c r="A656">
        <v>671</v>
      </c>
      <c r="B656">
        <v>0.42359691152684104</v>
      </c>
      <c r="C656">
        <v>0.80220954008606216</v>
      </c>
      <c r="D656" s="4">
        <f>-LN(B656)/F$3</f>
        <v>0.35790539845607849</v>
      </c>
      <c r="E656" s="4">
        <f>1/F$4</f>
        <v>0.20833333333333334</v>
      </c>
      <c r="F656" s="8">
        <v>3</v>
      </c>
      <c r="G656" s="4">
        <v>177.21721731101468</v>
      </c>
      <c r="H656" s="4">
        <f>IF(G656&gt;MAX(I$8:I655),G656,MAX(I$8:I655))</f>
        <v>181.69126342200491</v>
      </c>
      <c r="I656" s="4">
        <f>+H656+E656</f>
        <v>181.89959675533825</v>
      </c>
      <c r="J656" s="4">
        <f>(H656-G656)*O656</f>
        <v>4.4740461109902299</v>
      </c>
      <c r="K656" s="4">
        <f>(I656-H656)*O656</f>
        <v>0.20833333333334281</v>
      </c>
      <c r="L656" t="e">
        <f>_xlfn.RANK.EQ(I656,I$8:I$507,1)</f>
        <v>#N/A</v>
      </c>
      <c r="M656" t="e">
        <f>IF(L656=A656,0,1)</f>
        <v>#N/A</v>
      </c>
      <c r="N656">
        <f>IF(G656&lt;B$2,1,0)</f>
        <v>1</v>
      </c>
      <c r="O656">
        <f>IF(I656&lt;B$2,1,0)</f>
        <v>1</v>
      </c>
      <c r="P656">
        <v>643</v>
      </c>
      <c r="Q656" s="8">
        <f>COUNTIF(I$8:I655,"&lt;"&amp;G656)</f>
        <v>626</v>
      </c>
      <c r="R656" s="8">
        <f>COUNTIFS(H$8:H655,"&gt;"&amp;G656,F$8:F655,"&lt;&gt;1")</f>
        <v>18</v>
      </c>
      <c r="S656">
        <v>643</v>
      </c>
    </row>
    <row r="657" spans="1:19" x14ac:dyDescent="0.3">
      <c r="A657">
        <v>235</v>
      </c>
      <c r="B657">
        <v>0.17471846675008393</v>
      </c>
      <c r="C657">
        <v>0.83657338175603502</v>
      </c>
      <c r="D657" s="4">
        <f>-LN(B657)/F$3</f>
        <v>0.72690806747205983</v>
      </c>
      <c r="E657" s="4">
        <f>1/F$4</f>
        <v>0.20833333333333334</v>
      </c>
      <c r="F657" s="8">
        <v>2</v>
      </c>
      <c r="G657" s="4">
        <v>180.82629912439717</v>
      </c>
      <c r="H657" s="4">
        <f>IF(G657&gt;MAX(I$8:I656),G657,MAX(I$8:I656))</f>
        <v>181.89959675533825</v>
      </c>
      <c r="I657" s="4">
        <f>+H657+E657</f>
        <v>182.10793008867159</v>
      </c>
      <c r="J657" s="4">
        <f>(H657-G657)*O657</f>
        <v>1.0732976309410844</v>
      </c>
      <c r="K657" s="4">
        <f>(I657-H657)*O657</f>
        <v>0.20833333333334281</v>
      </c>
      <c r="L657" t="e">
        <f>_xlfn.RANK.EQ(I657,I$8:I$507,1)</f>
        <v>#N/A</v>
      </c>
      <c r="M657" t="e">
        <f>IF(L657=A657,0,1)</f>
        <v>#N/A</v>
      </c>
      <c r="N657">
        <f>IF(G657&lt;B$2,1,0)</f>
        <v>1</v>
      </c>
      <c r="O657">
        <f>IF(I657&lt;B$2,1,0)</f>
        <v>1</v>
      </c>
      <c r="P657">
        <v>663</v>
      </c>
      <c r="Q657" s="8">
        <f>COUNTIF(I$8:I656,"&lt;"&amp;G657)</f>
        <v>643</v>
      </c>
      <c r="R657" s="8">
        <f>COUNTIFS(H$8:H656,"&gt;"&amp;G657,F$8:F656,"&lt;&gt;1")</f>
        <v>5</v>
      </c>
      <c r="S657">
        <v>645</v>
      </c>
    </row>
    <row r="658" spans="1:19" x14ac:dyDescent="0.3">
      <c r="A658">
        <v>672</v>
      </c>
      <c r="B658">
        <v>0.59883419293801687</v>
      </c>
      <c r="C658">
        <v>0.369457075716422</v>
      </c>
      <c r="D658" s="4">
        <f>-LN(B658)/F$3</f>
        <v>0.21365438568001993</v>
      </c>
      <c r="E658" s="4">
        <f>1/F$4</f>
        <v>0.20833333333333334</v>
      </c>
      <c r="F658" s="8">
        <v>3</v>
      </c>
      <c r="G658" s="4">
        <v>177.43087169669471</v>
      </c>
      <c r="H658" s="4">
        <f>IF(G658&gt;MAX(I$8:I657),G658,MAX(I$8:I657))</f>
        <v>182.10793008867159</v>
      </c>
      <c r="I658" s="4">
        <f>+H658+E658</f>
        <v>182.31626342200494</v>
      </c>
      <c r="J658" s="4">
        <f>(H658-G658)*O658</f>
        <v>4.6770583919768853</v>
      </c>
      <c r="K658" s="4">
        <f>(I658-H658)*O658</f>
        <v>0.20833333333334281</v>
      </c>
      <c r="L658" t="e">
        <f>_xlfn.RANK.EQ(I658,I$8:I$507,1)</f>
        <v>#N/A</v>
      </c>
      <c r="M658" t="e">
        <f>IF(L658=A658,0,1)</f>
        <v>#N/A</v>
      </c>
      <c r="N658">
        <f>IF(G658&lt;B$2,1,0)</f>
        <v>1</v>
      </c>
      <c r="O658">
        <f>IF(I658&lt;B$2,1,0)</f>
        <v>1</v>
      </c>
      <c r="P658">
        <v>645</v>
      </c>
      <c r="Q658" s="8">
        <f>COUNTIF(I$8:I657,"&lt;"&amp;G658)</f>
        <v>627</v>
      </c>
      <c r="R658" s="8">
        <f>COUNTIFS(H$8:H657,"&gt;"&amp;G658,F$8:F657,"&lt;&gt;1")</f>
        <v>19</v>
      </c>
      <c r="S658">
        <v>645</v>
      </c>
    </row>
    <row r="659" spans="1:19" x14ac:dyDescent="0.3">
      <c r="A659">
        <v>236</v>
      </c>
      <c r="B659">
        <v>0.74370555742057554</v>
      </c>
      <c r="C659">
        <v>0.42432935575426495</v>
      </c>
      <c r="D659" s="4">
        <f>-LN(B659)/F$3</f>
        <v>0.12337919943180016</v>
      </c>
      <c r="E659" s="4">
        <f>1/F$4</f>
        <v>0.20833333333333334</v>
      </c>
      <c r="F659" s="8">
        <v>2</v>
      </c>
      <c r="G659" s="4">
        <v>180.94967832382898</v>
      </c>
      <c r="H659" s="4">
        <f>IF(G659&gt;MAX(I$8:I658),G659,MAX(I$8:I658))</f>
        <v>182.31626342200494</v>
      </c>
      <c r="I659" s="4">
        <f>+H659+E659</f>
        <v>182.52459675533828</v>
      </c>
      <c r="J659" s="4">
        <f>(H659-G659)*O659</f>
        <v>1.3665850981759604</v>
      </c>
      <c r="K659" s="4">
        <f>(I659-H659)*O659</f>
        <v>0.20833333333334281</v>
      </c>
      <c r="L659" t="e">
        <f>_xlfn.RANK.EQ(I659,I$8:I$507,1)</f>
        <v>#N/A</v>
      </c>
      <c r="M659" t="e">
        <f>IF(L659=A659,0,1)</f>
        <v>#N/A</v>
      </c>
      <c r="N659">
        <f>IF(G659&lt;B$2,1,0)</f>
        <v>1</v>
      </c>
      <c r="O659">
        <f>IF(I659&lt;B$2,1,0)</f>
        <v>1</v>
      </c>
      <c r="P659">
        <v>664</v>
      </c>
      <c r="Q659" s="8">
        <f>COUNTIF(I$8:I658,"&lt;"&amp;G659)</f>
        <v>644</v>
      </c>
      <c r="R659" s="8">
        <f>COUNTIFS(H$8:H658,"&gt;"&amp;G659,F$8:F658,"&lt;&gt;1")</f>
        <v>6</v>
      </c>
      <c r="S659">
        <v>646</v>
      </c>
    </row>
    <row r="660" spans="1:19" x14ac:dyDescent="0.3">
      <c r="A660">
        <v>237</v>
      </c>
      <c r="B660">
        <v>0.76070436719870604</v>
      </c>
      <c r="C660">
        <v>0.55970946378978848</v>
      </c>
      <c r="D660" s="4">
        <f>-LN(B660)/F$3</f>
        <v>0.11396269832044238</v>
      </c>
      <c r="E660" s="4">
        <f>1/F$4</f>
        <v>0.20833333333333334</v>
      </c>
      <c r="F660" s="8">
        <v>2</v>
      </c>
      <c r="G660" s="4">
        <v>181.06364102214943</v>
      </c>
      <c r="H660" s="4">
        <f>IF(G660&gt;MAX(I$8:I659),G660,MAX(I$8:I659))</f>
        <v>182.52459675533828</v>
      </c>
      <c r="I660" s="4">
        <f>+H660+E660</f>
        <v>182.73293008867162</v>
      </c>
      <c r="J660" s="4">
        <f>(H660-G660)*O660</f>
        <v>1.4609557331888539</v>
      </c>
      <c r="K660" s="4">
        <f>(I660-H660)*O660</f>
        <v>0.20833333333334281</v>
      </c>
      <c r="L660" t="e">
        <f>_xlfn.RANK.EQ(I660,I$8:I$507,1)</f>
        <v>#N/A</v>
      </c>
      <c r="M660" t="e">
        <f>IF(L660=A660,0,1)</f>
        <v>#N/A</v>
      </c>
      <c r="N660">
        <f>IF(G660&lt;B$2,1,0)</f>
        <v>1</v>
      </c>
      <c r="O660">
        <f>IF(I660&lt;B$2,1,0)</f>
        <v>1</v>
      </c>
      <c r="P660">
        <v>665</v>
      </c>
      <c r="Q660" s="8">
        <f>COUNTIF(I$8:I659,"&lt;"&amp;G660)</f>
        <v>644</v>
      </c>
      <c r="R660" s="8">
        <f>COUNTIFS(H$8:H659,"&gt;"&amp;G660,F$8:F659,"&lt;&gt;1")</f>
        <v>7</v>
      </c>
      <c r="S660">
        <v>646</v>
      </c>
    </row>
    <row r="661" spans="1:19" x14ac:dyDescent="0.3">
      <c r="A661">
        <v>673</v>
      </c>
      <c r="B661">
        <v>0.41526535843989382</v>
      </c>
      <c r="C661">
        <v>0.65321817682424388</v>
      </c>
      <c r="D661" s="4">
        <f>-LN(B661)/F$3</f>
        <v>0.36618231048521893</v>
      </c>
      <c r="E661" s="4">
        <f>1/F$4</f>
        <v>0.20833333333333334</v>
      </c>
      <c r="F661" s="8">
        <v>3</v>
      </c>
      <c r="G661" s="4">
        <v>177.79705400717992</v>
      </c>
      <c r="H661" s="4">
        <f>IF(G661&gt;MAX(I$8:I660),G661,MAX(I$8:I660))</f>
        <v>182.73293008867162</v>
      </c>
      <c r="I661" s="4">
        <f>+H661+E661</f>
        <v>182.94126342200497</v>
      </c>
      <c r="J661" s="4">
        <f>(H661-G661)*O661</f>
        <v>4.9358760814916991</v>
      </c>
      <c r="K661" s="4">
        <f>(I661-H661)*O661</f>
        <v>0.20833333333334281</v>
      </c>
      <c r="L661" t="e">
        <f>_xlfn.RANK.EQ(I661,I$8:I$507,1)</f>
        <v>#N/A</v>
      </c>
      <c r="M661" t="e">
        <f>IF(L661=A661,0,1)</f>
        <v>#N/A</v>
      </c>
      <c r="N661">
        <f>IF(G661&lt;B$2,1,0)</f>
        <v>1</v>
      </c>
      <c r="O661">
        <f>IF(I661&lt;B$2,1,0)</f>
        <v>1</v>
      </c>
      <c r="P661">
        <v>646</v>
      </c>
      <c r="Q661" s="8">
        <f>COUNTIF(I$8:I660,"&lt;"&amp;G661)</f>
        <v>629</v>
      </c>
      <c r="R661" s="8">
        <f>COUNTIFS(H$8:H660,"&gt;"&amp;G661,F$8:F660,"&lt;&gt;1")</f>
        <v>20</v>
      </c>
      <c r="S661">
        <v>646</v>
      </c>
    </row>
    <row r="662" spans="1:19" x14ac:dyDescent="0.3">
      <c r="A662">
        <v>674</v>
      </c>
      <c r="B662">
        <v>0.456678975798822</v>
      </c>
      <c r="C662">
        <v>0.7864925077059236</v>
      </c>
      <c r="D662" s="4">
        <f>-LN(B662)/F$3</f>
        <v>0.32657274786972801</v>
      </c>
      <c r="E662" s="4">
        <f>1/F$4</f>
        <v>0.20833333333333334</v>
      </c>
      <c r="F662" s="8">
        <v>3</v>
      </c>
      <c r="G662" s="4">
        <v>178.12362675504966</v>
      </c>
      <c r="H662" s="4">
        <f>IF(G662&gt;MAX(I$8:I661),G662,MAX(I$8:I661))</f>
        <v>182.94126342200497</v>
      </c>
      <c r="I662" s="4">
        <f>+H662+E662</f>
        <v>183.14959675533831</v>
      </c>
      <c r="J662" s="4">
        <f>(H662-G662)*O662</f>
        <v>4.817636666955309</v>
      </c>
      <c r="K662" s="4">
        <f>(I662-H662)*O662</f>
        <v>0.20833333333334281</v>
      </c>
      <c r="L662" t="e">
        <f>_xlfn.RANK.EQ(I662,I$8:I$507,1)</f>
        <v>#N/A</v>
      </c>
      <c r="M662" t="e">
        <f>IF(L662=A662,0,1)</f>
        <v>#N/A</v>
      </c>
      <c r="N662">
        <f>IF(G662&lt;B$2,1,0)</f>
        <v>1</v>
      </c>
      <c r="O662">
        <f>IF(I662&lt;B$2,1,0)</f>
        <v>1</v>
      </c>
      <c r="P662">
        <v>648</v>
      </c>
      <c r="Q662" s="8">
        <f>COUNTIF(I$8:I661,"&lt;"&amp;G662)</f>
        <v>630</v>
      </c>
      <c r="R662" s="8">
        <f>COUNTIFS(H$8:H661,"&gt;"&amp;G662,F$8:F661,"&lt;&gt;1")</f>
        <v>20</v>
      </c>
      <c r="S662">
        <v>648</v>
      </c>
    </row>
    <row r="663" spans="1:19" x14ac:dyDescent="0.3">
      <c r="A663">
        <v>675</v>
      </c>
      <c r="B663">
        <v>0.80904568620868555</v>
      </c>
      <c r="C663">
        <v>0.11017181920834987</v>
      </c>
      <c r="D663" s="4">
        <f>-LN(B663)/F$3</f>
        <v>8.8291621280130281E-2</v>
      </c>
      <c r="E663" s="4">
        <f>1/F$4</f>
        <v>0.20833333333333334</v>
      </c>
      <c r="F663" s="8">
        <v>3</v>
      </c>
      <c r="G663" s="4">
        <v>178.21191837632978</v>
      </c>
      <c r="H663" s="4">
        <f>IF(G663&gt;MAX(I$8:I662),G663,MAX(I$8:I662))</f>
        <v>183.14959675533831</v>
      </c>
      <c r="I663" s="4">
        <f>+H663+E663</f>
        <v>183.35793008867165</v>
      </c>
      <c r="J663" s="4">
        <f>(H663-G663)*O663</f>
        <v>4.9376783790085312</v>
      </c>
      <c r="K663" s="4">
        <f>(I663-H663)*O663</f>
        <v>0.20833333333334281</v>
      </c>
      <c r="L663" t="e">
        <f>_xlfn.RANK.EQ(I663,I$8:I$507,1)</f>
        <v>#N/A</v>
      </c>
      <c r="M663" t="e">
        <f>IF(L663=A663,0,1)</f>
        <v>#N/A</v>
      </c>
      <c r="N663">
        <f>IF(G663&lt;B$2,1,0)</f>
        <v>1</v>
      </c>
      <c r="O663">
        <f>IF(I663&lt;B$2,1,0)</f>
        <v>1</v>
      </c>
      <c r="P663">
        <v>649</v>
      </c>
      <c r="Q663" s="8">
        <f>COUNTIF(I$8:I662,"&lt;"&amp;G663)</f>
        <v>631</v>
      </c>
      <c r="R663" s="8">
        <f>COUNTIFS(H$8:H662,"&gt;"&amp;G663,F$8:F662,"&lt;&gt;1")</f>
        <v>20</v>
      </c>
      <c r="S663">
        <v>649</v>
      </c>
    </row>
    <row r="664" spans="1:19" x14ac:dyDescent="0.3">
      <c r="A664">
        <v>238</v>
      </c>
      <c r="B664">
        <v>0.1564989165929136</v>
      </c>
      <c r="C664">
        <v>0.21863460188604389</v>
      </c>
      <c r="D664" s="4">
        <f>-LN(B664)/F$3</f>
        <v>0.77279424656453255</v>
      </c>
      <c r="E664" s="4">
        <f>1/F$4</f>
        <v>0.20833333333333334</v>
      </c>
      <c r="F664" s="8">
        <v>2</v>
      </c>
      <c r="G664" s="4">
        <v>181.83643526871396</v>
      </c>
      <c r="H664" s="4">
        <f>IF(G664&gt;MAX(I$8:I663),G664,MAX(I$8:I663))</f>
        <v>183.35793008867165</v>
      </c>
      <c r="I664" s="4">
        <f>+H664+E664</f>
        <v>183.56626342200499</v>
      </c>
      <c r="J664" s="4">
        <f>(H664-G664)*O664</f>
        <v>1.5214948199576952</v>
      </c>
      <c r="K664" s="4">
        <f>(I664-H664)*O664</f>
        <v>0.20833333333334281</v>
      </c>
      <c r="L664" t="e">
        <f>_xlfn.RANK.EQ(I664,I$8:I$507,1)</f>
        <v>#N/A</v>
      </c>
      <c r="M664" t="e">
        <f>IF(L664=A664,0,1)</f>
        <v>#N/A</v>
      </c>
      <c r="N664">
        <f>IF(G664&lt;B$2,1,0)</f>
        <v>1</v>
      </c>
      <c r="O664">
        <f>IF(I664&lt;B$2,1,0)</f>
        <v>1</v>
      </c>
      <c r="P664">
        <v>666</v>
      </c>
      <c r="Q664" s="8">
        <f>COUNTIF(I$8:I663,"&lt;"&amp;G664)</f>
        <v>648</v>
      </c>
      <c r="R664" s="8">
        <f>COUNTIFS(H$8:H663,"&gt;"&amp;G664,F$8:F663,"&lt;&gt;1")</f>
        <v>7</v>
      </c>
      <c r="S664">
        <v>650</v>
      </c>
    </row>
    <row r="665" spans="1:19" x14ac:dyDescent="0.3">
      <c r="A665">
        <v>676</v>
      </c>
      <c r="B665">
        <v>0.97601245155186622</v>
      </c>
      <c r="C665">
        <v>0.43662831507309185</v>
      </c>
      <c r="D665" s="4">
        <f>-LN(B665)/F$3</f>
        <v>1.0116639547023316E-2</v>
      </c>
      <c r="E665" s="4">
        <f>1/F$4</f>
        <v>0.20833333333333334</v>
      </c>
      <c r="F665" s="8">
        <v>3</v>
      </c>
      <c r="G665" s="4">
        <v>178.2220350158768</v>
      </c>
      <c r="H665" s="4">
        <f>IF(G665&gt;MAX(I$8:I664),G665,MAX(I$8:I664))</f>
        <v>183.56626342200499</v>
      </c>
      <c r="I665" s="4">
        <f>+H665+E665</f>
        <v>183.77459675533834</v>
      </c>
      <c r="J665" s="4">
        <f>(H665-G665)*O665</f>
        <v>5.3442284061281953</v>
      </c>
      <c r="K665" s="4">
        <f>(I665-H665)*O665</f>
        <v>0.20833333333334281</v>
      </c>
      <c r="L665" t="e">
        <f>_xlfn.RANK.EQ(I665,I$8:I$507,1)</f>
        <v>#N/A</v>
      </c>
      <c r="M665" t="e">
        <f>IF(L665=A665,0,1)</f>
        <v>#N/A</v>
      </c>
      <c r="N665">
        <f>IF(G665&lt;B$2,1,0)</f>
        <v>1</v>
      </c>
      <c r="O665">
        <f>IF(I665&lt;B$2,1,0)</f>
        <v>1</v>
      </c>
      <c r="P665">
        <v>650</v>
      </c>
      <c r="Q665" s="8">
        <f>COUNTIF(I$8:I664,"&lt;"&amp;G665)</f>
        <v>631</v>
      </c>
      <c r="R665" s="8">
        <f>COUNTIFS(H$8:H664,"&gt;"&amp;G665,F$8:F664,"&lt;&gt;1")</f>
        <v>22</v>
      </c>
      <c r="S665">
        <v>650</v>
      </c>
    </row>
    <row r="666" spans="1:19" x14ac:dyDescent="0.3">
      <c r="A666">
        <v>677</v>
      </c>
      <c r="B666">
        <v>0.34165471358378857</v>
      </c>
      <c r="C666">
        <v>0.65999328592791529</v>
      </c>
      <c r="D666" s="4">
        <f>-LN(B666)/F$3</f>
        <v>0.44748110888438691</v>
      </c>
      <c r="E666" s="4">
        <f>1/F$4</f>
        <v>0.20833333333333334</v>
      </c>
      <c r="F666" s="8">
        <v>3</v>
      </c>
      <c r="G666" s="4">
        <v>178.66951612476117</v>
      </c>
      <c r="H666" s="4">
        <f>IF(G666&gt;MAX(I$8:I665),G666,MAX(I$8:I665))</f>
        <v>183.77459675533834</v>
      </c>
      <c r="I666" s="4">
        <f>+H666+E666</f>
        <v>183.98293008867168</v>
      </c>
      <c r="J666" s="4">
        <f>(H666-G666)*O666</f>
        <v>5.105080630577163</v>
      </c>
      <c r="K666" s="4">
        <f>(I666-H666)*O666</f>
        <v>0.20833333333334281</v>
      </c>
      <c r="L666" t="e">
        <f>_xlfn.RANK.EQ(I666,I$8:I$507,1)</f>
        <v>#N/A</v>
      </c>
      <c r="M666" t="e">
        <f>IF(L666=A666,0,1)</f>
        <v>#N/A</v>
      </c>
      <c r="N666">
        <f>IF(G666&lt;B$2,1,0)</f>
        <v>1</v>
      </c>
      <c r="O666">
        <f>IF(I666&lt;B$2,1,0)</f>
        <v>1</v>
      </c>
      <c r="P666">
        <v>652</v>
      </c>
      <c r="Q666" s="8">
        <f>COUNTIF(I$8:I665,"&lt;"&amp;G666)</f>
        <v>633</v>
      </c>
      <c r="R666" s="8">
        <f>COUNTIFS(H$8:H665,"&gt;"&amp;G666,F$8:F665,"&lt;&gt;1")</f>
        <v>21</v>
      </c>
      <c r="S666">
        <v>652</v>
      </c>
    </row>
    <row r="667" spans="1:19" x14ac:dyDescent="0.3">
      <c r="A667">
        <v>239</v>
      </c>
      <c r="B667">
        <v>0.27265236365855894</v>
      </c>
      <c r="C667">
        <v>0.26303903317361982</v>
      </c>
      <c r="D667" s="4">
        <f>-LN(B667)/F$3</f>
        <v>0.54148237018471657</v>
      </c>
      <c r="E667" s="4">
        <f>1/F$4</f>
        <v>0.20833333333333334</v>
      </c>
      <c r="F667" s="8">
        <v>2</v>
      </c>
      <c r="G667" s="4">
        <v>182.37791763889868</v>
      </c>
      <c r="H667" s="4">
        <f>IF(G667&gt;MAX(I$8:I666),G667,MAX(I$8:I666))</f>
        <v>183.98293008867168</v>
      </c>
      <c r="I667" s="4">
        <f>+H667+E667</f>
        <v>184.19126342200502</v>
      </c>
      <c r="J667" s="4">
        <f>(H667-G667)*O667</f>
        <v>1.6050124497729996</v>
      </c>
      <c r="K667" s="4">
        <f>(I667-H667)*O667</f>
        <v>0.20833333333334281</v>
      </c>
      <c r="L667" t="e">
        <f>_xlfn.RANK.EQ(I667,I$8:I$507,1)</f>
        <v>#N/A</v>
      </c>
      <c r="M667" t="e">
        <f>IF(L667=A667,0,1)</f>
        <v>#N/A</v>
      </c>
      <c r="N667">
        <f>IF(G667&lt;B$2,1,0)</f>
        <v>1</v>
      </c>
      <c r="O667">
        <f>IF(I667&lt;B$2,1,0)</f>
        <v>1</v>
      </c>
      <c r="P667">
        <v>667</v>
      </c>
      <c r="Q667" s="8">
        <f>COUNTIF(I$8:I666,"&lt;"&amp;G667)</f>
        <v>651</v>
      </c>
      <c r="R667" s="8">
        <f>COUNTIFS(H$8:H666,"&gt;"&amp;G667,F$8:F666,"&lt;&gt;1")</f>
        <v>7</v>
      </c>
      <c r="S667">
        <v>653</v>
      </c>
    </row>
    <row r="668" spans="1:19" x14ac:dyDescent="0.3">
      <c r="A668">
        <v>678</v>
      </c>
      <c r="B668">
        <v>0.52934354686117135</v>
      </c>
      <c r="C668">
        <v>0.59630115665150918</v>
      </c>
      <c r="D668" s="4">
        <f>-LN(B668)/F$3</f>
        <v>0.26504901289647242</v>
      </c>
      <c r="E668" s="4">
        <f>1/F$4</f>
        <v>0.20833333333333334</v>
      </c>
      <c r="F668" s="8">
        <v>3</v>
      </c>
      <c r="G668" s="4">
        <v>178.93456513765764</v>
      </c>
      <c r="H668" s="4">
        <f>IF(G668&gt;MAX(I$8:I667),G668,MAX(I$8:I667))</f>
        <v>184.19126342200502</v>
      </c>
      <c r="I668" s="4">
        <f>+H668+E668</f>
        <v>184.39959675533837</v>
      </c>
      <c r="J668" s="4">
        <f>(H668-G668)*O668</f>
        <v>5.2566982843473795</v>
      </c>
      <c r="K668" s="4">
        <f>(I668-H668)*O668</f>
        <v>0.20833333333334281</v>
      </c>
      <c r="L668" t="e">
        <f>_xlfn.RANK.EQ(I668,I$8:I$507,1)</f>
        <v>#N/A</v>
      </c>
      <c r="M668" t="e">
        <f>IF(L668=A668,0,1)</f>
        <v>#N/A</v>
      </c>
      <c r="N668">
        <f>IF(G668&lt;B$2,1,0)</f>
        <v>1</v>
      </c>
      <c r="O668">
        <f>IF(I668&lt;B$2,1,0)</f>
        <v>1</v>
      </c>
      <c r="P668">
        <v>653</v>
      </c>
      <c r="Q668" s="8">
        <f>COUNTIF(I$8:I667,"&lt;"&amp;G668)</f>
        <v>634</v>
      </c>
      <c r="R668" s="8">
        <f>COUNTIFS(H$8:H667,"&gt;"&amp;G668,F$8:F667,"&lt;&gt;1")</f>
        <v>23</v>
      </c>
      <c r="S668">
        <v>653</v>
      </c>
    </row>
    <row r="669" spans="1:19" x14ac:dyDescent="0.3">
      <c r="A669">
        <v>240</v>
      </c>
      <c r="B669">
        <v>0.58140812402722253</v>
      </c>
      <c r="C669">
        <v>0.91735587633899962</v>
      </c>
      <c r="D669" s="4">
        <f>-LN(B669)/F$3</f>
        <v>0.22595929905831208</v>
      </c>
      <c r="E669" s="4">
        <f>1/F$4</f>
        <v>0.20833333333333334</v>
      </c>
      <c r="F669" s="8">
        <v>2</v>
      </c>
      <c r="G669" s="4">
        <v>182.60387693795698</v>
      </c>
      <c r="H669" s="4">
        <f>IF(G669&gt;MAX(I$8:I668),G669,MAX(I$8:I668))</f>
        <v>184.39959675533837</v>
      </c>
      <c r="I669" s="4">
        <f>+H669+E669</f>
        <v>184.60793008867171</v>
      </c>
      <c r="J669" s="4">
        <f>(H669-G669)*O669</f>
        <v>1.7957198173813822</v>
      </c>
      <c r="K669" s="4">
        <f>(I669-H669)*O669</f>
        <v>0.20833333333334281</v>
      </c>
      <c r="L669" t="e">
        <f>_xlfn.RANK.EQ(I669,I$8:I$507,1)</f>
        <v>#N/A</v>
      </c>
      <c r="M669" t="e">
        <f>IF(L669=A669,0,1)</f>
        <v>#N/A</v>
      </c>
      <c r="N669">
        <f>IF(G669&lt;B$2,1,0)</f>
        <v>1</v>
      </c>
      <c r="O669">
        <f>IF(I669&lt;B$2,1,0)</f>
        <v>1</v>
      </c>
      <c r="P669">
        <v>668</v>
      </c>
      <c r="Q669" s="8">
        <f>COUNTIF(I$8:I668,"&lt;"&amp;G669)</f>
        <v>652</v>
      </c>
      <c r="R669" s="8">
        <f>COUNTIFS(H$8:H668,"&gt;"&amp;G669,F$8:F668,"&lt;&gt;1")</f>
        <v>8</v>
      </c>
      <c r="S669">
        <v>654</v>
      </c>
    </row>
    <row r="670" spans="1:19" x14ac:dyDescent="0.3">
      <c r="A670">
        <v>679</v>
      </c>
      <c r="B670">
        <v>0.95947141941587577</v>
      </c>
      <c r="C670">
        <v>0.82503738517410807</v>
      </c>
      <c r="D670" s="4">
        <f>-LN(B670)/F$3</f>
        <v>1.7238646222440916E-2</v>
      </c>
      <c r="E670" s="4">
        <f>1/F$4</f>
        <v>0.20833333333333334</v>
      </c>
      <c r="F670" s="8">
        <v>3</v>
      </c>
      <c r="G670" s="4">
        <v>178.95180378388008</v>
      </c>
      <c r="H670" s="4">
        <f>IF(G670&gt;MAX(I$8:I669),G670,MAX(I$8:I669))</f>
        <v>184.60793008867171</v>
      </c>
      <c r="I670" s="4">
        <f>+H670+E670</f>
        <v>184.81626342200505</v>
      </c>
      <c r="J670" s="4">
        <f>(H670-G670)*O670</f>
        <v>5.656126304791627</v>
      </c>
      <c r="K670" s="4">
        <f>(I670-H670)*O670</f>
        <v>0.20833333333334281</v>
      </c>
      <c r="L670" t="e">
        <f>_xlfn.RANK.EQ(I670,I$8:I$507,1)</f>
        <v>#N/A</v>
      </c>
      <c r="M670" t="e">
        <f>IF(L670=A670,0,1)</f>
        <v>#N/A</v>
      </c>
      <c r="N670">
        <f>IF(G670&lt;B$2,1,0)</f>
        <v>1</v>
      </c>
      <c r="O670">
        <f>IF(I670&lt;B$2,1,0)</f>
        <v>1</v>
      </c>
      <c r="P670">
        <v>654</v>
      </c>
      <c r="Q670" s="8">
        <f>COUNTIF(I$8:I669,"&lt;"&amp;G670)</f>
        <v>634</v>
      </c>
      <c r="R670" s="8">
        <f>COUNTIFS(H$8:H669,"&gt;"&amp;G670,F$8:F669,"&lt;&gt;1")</f>
        <v>25</v>
      </c>
      <c r="S670">
        <v>654</v>
      </c>
    </row>
    <row r="671" spans="1:19" x14ac:dyDescent="0.3">
      <c r="A671">
        <v>241</v>
      </c>
      <c r="B671">
        <v>0.47984252449110387</v>
      </c>
      <c r="C671">
        <v>0.53874324777977844</v>
      </c>
      <c r="D671" s="4">
        <f>-LN(B671)/F$3</f>
        <v>0.30595720953546163</v>
      </c>
      <c r="E671" s="4">
        <f>1/F$4</f>
        <v>0.20833333333333334</v>
      </c>
      <c r="F671" s="8">
        <v>2</v>
      </c>
      <c r="G671" s="4">
        <v>182.90983414749243</v>
      </c>
      <c r="H671" s="4">
        <f>IF(G671&gt;MAX(I$8:I670),G671,MAX(I$8:I670))</f>
        <v>184.81626342200505</v>
      </c>
      <c r="I671" s="4">
        <f>+H671+E671</f>
        <v>185.02459675533839</v>
      </c>
      <c r="J671" s="4">
        <f>(H671-G671)*O671</f>
        <v>1.9064292745126181</v>
      </c>
      <c r="K671" s="4">
        <f>(I671-H671)*O671</f>
        <v>0.20833333333334281</v>
      </c>
      <c r="L671" t="e">
        <f>_xlfn.RANK.EQ(I671,I$8:I$507,1)</f>
        <v>#N/A</v>
      </c>
      <c r="M671" t="e">
        <f>IF(L671=A671,0,1)</f>
        <v>#N/A</v>
      </c>
      <c r="N671">
        <f>IF(G671&lt;B$2,1,0)</f>
        <v>1</v>
      </c>
      <c r="O671">
        <f>IF(I671&lt;B$2,1,0)</f>
        <v>1</v>
      </c>
      <c r="P671">
        <v>669</v>
      </c>
      <c r="Q671" s="8">
        <f>COUNTIF(I$8:I670,"&lt;"&amp;G671)</f>
        <v>653</v>
      </c>
      <c r="R671" s="8">
        <f>COUNTIFS(H$8:H670,"&gt;"&amp;G671,F$8:F670,"&lt;&gt;1")</f>
        <v>9</v>
      </c>
      <c r="S671">
        <v>655</v>
      </c>
    </row>
    <row r="672" spans="1:19" x14ac:dyDescent="0.3">
      <c r="A672">
        <v>680</v>
      </c>
      <c r="B672">
        <v>0.64818262276070437</v>
      </c>
      <c r="C672">
        <v>0.95516830957976018</v>
      </c>
      <c r="D672" s="4">
        <f>-LN(B672)/F$3</f>
        <v>0.18065949878630719</v>
      </c>
      <c r="E672" s="4">
        <f>1/F$4</f>
        <v>0.20833333333333334</v>
      </c>
      <c r="F672" s="8">
        <v>3</v>
      </c>
      <c r="G672" s="4">
        <v>179.13246328266638</v>
      </c>
      <c r="H672" s="4">
        <f>IF(G672&gt;MAX(I$8:I671),G672,MAX(I$8:I671))</f>
        <v>185.02459675533839</v>
      </c>
      <c r="I672" s="4">
        <f>+H672+E672</f>
        <v>185.23293008867174</v>
      </c>
      <c r="J672" s="4">
        <f>(H672-G672)*O672</f>
        <v>5.8921334726720147</v>
      </c>
      <c r="K672" s="4">
        <f>(I672-H672)*O672</f>
        <v>0.20833333333334281</v>
      </c>
      <c r="L672" t="e">
        <f>_xlfn.RANK.EQ(I672,I$8:I$507,1)</f>
        <v>#N/A</v>
      </c>
      <c r="M672" t="e">
        <f>IF(L672=A672,0,1)</f>
        <v>#N/A</v>
      </c>
      <c r="N672">
        <f>IF(G672&lt;B$2,1,0)</f>
        <v>1</v>
      </c>
      <c r="O672">
        <f>IF(I672&lt;B$2,1,0)</f>
        <v>1</v>
      </c>
      <c r="P672">
        <v>656</v>
      </c>
      <c r="Q672" s="8">
        <f>COUNTIF(I$8:I671,"&lt;"&amp;G672)</f>
        <v>635</v>
      </c>
      <c r="R672" s="8">
        <f>COUNTIFS(H$8:H671,"&gt;"&amp;G672,F$8:F671,"&lt;&gt;1")</f>
        <v>27</v>
      </c>
      <c r="S672">
        <v>656</v>
      </c>
    </row>
    <row r="673" spans="1:19" x14ac:dyDescent="0.3">
      <c r="A673">
        <v>242</v>
      </c>
      <c r="B673">
        <v>0.42143009735404524</v>
      </c>
      <c r="C673">
        <v>0.58131656849879454</v>
      </c>
      <c r="D673" s="4">
        <f>-LN(B673)/F$3</f>
        <v>0.36004223244584699</v>
      </c>
      <c r="E673" s="4">
        <f>1/F$4</f>
        <v>0.20833333333333334</v>
      </c>
      <c r="F673" s="8">
        <v>2</v>
      </c>
      <c r="G673" s="4">
        <v>183.26987637993827</v>
      </c>
      <c r="H673" s="4">
        <f>IF(G673&gt;MAX(I$8:I672),G673,MAX(I$8:I672))</f>
        <v>185.23293008867174</v>
      </c>
      <c r="I673" s="4">
        <f>+H673+E673</f>
        <v>185.44126342200508</v>
      </c>
      <c r="J673" s="4">
        <f>(H673-G673)*O673</f>
        <v>1.9630537087334687</v>
      </c>
      <c r="K673" s="4">
        <f>(I673-H673)*O673</f>
        <v>0.20833333333334281</v>
      </c>
      <c r="L673" t="e">
        <f>_xlfn.RANK.EQ(I673,I$8:I$507,1)</f>
        <v>#N/A</v>
      </c>
      <c r="M673" t="e">
        <f>IF(L673=A673,0,1)</f>
        <v>#N/A</v>
      </c>
      <c r="N673">
        <f>IF(G673&lt;B$2,1,0)</f>
        <v>1</v>
      </c>
      <c r="O673">
        <f>IF(I673&lt;B$2,1,0)</f>
        <v>1</v>
      </c>
      <c r="P673">
        <v>671</v>
      </c>
      <c r="Q673" s="8">
        <f>COUNTIF(I$8:I672,"&lt;"&amp;G673)</f>
        <v>655</v>
      </c>
      <c r="R673" s="8">
        <f>COUNTIFS(H$8:H672,"&gt;"&amp;G673,F$8:F672,"&lt;&gt;1")</f>
        <v>9</v>
      </c>
      <c r="S673">
        <v>657</v>
      </c>
    </row>
    <row r="674" spans="1:19" x14ac:dyDescent="0.3">
      <c r="A674">
        <v>243</v>
      </c>
      <c r="B674">
        <v>0.85338908047730944</v>
      </c>
      <c r="C674">
        <v>0.25431073946348459</v>
      </c>
      <c r="D674" s="4">
        <f>-LN(B674)/F$3</f>
        <v>6.6058209844215482E-2</v>
      </c>
      <c r="E674" s="4">
        <f>1/F$4</f>
        <v>0.20833333333333334</v>
      </c>
      <c r="F674" s="8">
        <v>2</v>
      </c>
      <c r="G674" s="4">
        <v>183.33593458978248</v>
      </c>
      <c r="H674" s="4">
        <f>IF(G674&gt;MAX(I$8:I673),G674,MAX(I$8:I673))</f>
        <v>185.44126342200508</v>
      </c>
      <c r="I674" s="4">
        <f>+H674+E674</f>
        <v>185.64959675533842</v>
      </c>
      <c r="J674" s="4">
        <f>(H674-G674)*O674</f>
        <v>2.1053288322225967</v>
      </c>
      <c r="K674" s="4">
        <f>(I674-H674)*O674</f>
        <v>0.20833333333334281</v>
      </c>
      <c r="L674" t="e">
        <f>_xlfn.RANK.EQ(I674,I$8:I$507,1)</f>
        <v>#N/A</v>
      </c>
      <c r="M674" t="e">
        <f>IF(L674=A674,0,1)</f>
        <v>#N/A</v>
      </c>
      <c r="N674">
        <f>IF(G674&lt;B$2,1,0)</f>
        <v>1</v>
      </c>
      <c r="O674">
        <f>IF(I674&lt;B$2,1,0)</f>
        <v>1</v>
      </c>
      <c r="P674">
        <v>672</v>
      </c>
      <c r="Q674" s="8">
        <f>COUNTIF(I$8:I673,"&lt;"&amp;G674)</f>
        <v>655</v>
      </c>
      <c r="R674" s="8">
        <f>COUNTIFS(H$8:H673,"&gt;"&amp;G674,F$8:F673,"&lt;&gt;1")</f>
        <v>10</v>
      </c>
      <c r="S674">
        <v>657</v>
      </c>
    </row>
    <row r="675" spans="1:19" x14ac:dyDescent="0.3">
      <c r="A675">
        <v>681</v>
      </c>
      <c r="B675">
        <v>0.26920377208777124</v>
      </c>
      <c r="C675">
        <v>0.8282418286690878</v>
      </c>
      <c r="D675" s="4">
        <f>-LN(B675)/F$3</f>
        <v>0.54678611212359041</v>
      </c>
      <c r="E675" s="4">
        <f>1/F$4</f>
        <v>0.20833333333333334</v>
      </c>
      <c r="F675" s="8">
        <v>3</v>
      </c>
      <c r="G675" s="4">
        <v>179.67924939478996</v>
      </c>
      <c r="H675" s="4">
        <f>IF(G675&gt;MAX(I$8:I674),G675,MAX(I$8:I674))</f>
        <v>185.64959675533842</v>
      </c>
      <c r="I675" s="4">
        <f>+H675+E675</f>
        <v>185.85793008867176</v>
      </c>
      <c r="J675" s="4">
        <f>(H675-G675)*O675</f>
        <v>5.9703473605484589</v>
      </c>
      <c r="K675" s="4">
        <f>(I675-H675)*O675</f>
        <v>0.20833333333334281</v>
      </c>
      <c r="L675" t="e">
        <f>_xlfn.RANK.EQ(I675,I$8:I$507,1)</f>
        <v>#N/A</v>
      </c>
      <c r="M675" t="e">
        <f>IF(L675=A675,0,1)</f>
        <v>#N/A</v>
      </c>
      <c r="N675">
        <f>IF(G675&lt;B$2,1,0)</f>
        <v>1</v>
      </c>
      <c r="O675">
        <f>IF(I675&lt;B$2,1,0)</f>
        <v>1</v>
      </c>
      <c r="P675">
        <v>657</v>
      </c>
      <c r="Q675" s="8">
        <f>COUNTIF(I$8:I674,"&lt;"&amp;G675)</f>
        <v>638</v>
      </c>
      <c r="R675" s="8">
        <f>COUNTIFS(H$8:H674,"&gt;"&amp;G675,F$8:F674,"&lt;&gt;1")</f>
        <v>28</v>
      </c>
      <c r="S675">
        <v>657</v>
      </c>
    </row>
    <row r="676" spans="1:19" x14ac:dyDescent="0.3">
      <c r="A676">
        <v>244</v>
      </c>
      <c r="B676">
        <v>0.78499710074159978</v>
      </c>
      <c r="C676">
        <v>0.77019562364574112</v>
      </c>
      <c r="D676" s="4">
        <f>-LN(B676)/F$3</f>
        <v>0.10086468938722991</v>
      </c>
      <c r="E676" s="4">
        <f>1/F$4</f>
        <v>0.20833333333333334</v>
      </c>
      <c r="F676" s="8">
        <v>2</v>
      </c>
      <c r="G676" s="4">
        <v>183.43679927916972</v>
      </c>
      <c r="H676" s="4">
        <f>IF(G676&gt;MAX(I$8:I675),G676,MAX(I$8:I675))</f>
        <v>185.85793008867176</v>
      </c>
      <c r="I676" s="4">
        <f>+H676+E676</f>
        <v>186.06626342200511</v>
      </c>
      <c r="J676" s="4">
        <f>(H676-G676)*O676</f>
        <v>2.4211308095020456</v>
      </c>
      <c r="K676" s="4">
        <f>(I676-H676)*O676</f>
        <v>0.20833333333334281</v>
      </c>
      <c r="L676" t="e">
        <f>_xlfn.RANK.EQ(I676,I$8:I$507,1)</f>
        <v>#N/A</v>
      </c>
      <c r="M676" t="e">
        <f>IF(L676=A676,0,1)</f>
        <v>#N/A</v>
      </c>
      <c r="N676">
        <f>IF(G676&lt;B$2,1,0)</f>
        <v>1</v>
      </c>
      <c r="O676">
        <f>IF(I676&lt;B$2,1,0)</f>
        <v>1</v>
      </c>
      <c r="P676">
        <v>673</v>
      </c>
      <c r="Q676" s="8">
        <f>COUNTIF(I$8:I675,"&lt;"&amp;G676)</f>
        <v>656</v>
      </c>
      <c r="R676" s="8">
        <f>COUNTIFS(H$8:H675,"&gt;"&amp;G676,F$8:F675,"&lt;&gt;1")</f>
        <v>11</v>
      </c>
      <c r="S676">
        <v>658</v>
      </c>
    </row>
    <row r="677" spans="1:19" x14ac:dyDescent="0.3">
      <c r="A677">
        <v>245</v>
      </c>
      <c r="B677">
        <v>0.81524094363231303</v>
      </c>
      <c r="C677">
        <v>0.30674153874324778</v>
      </c>
      <c r="D677" s="4">
        <f>-LN(B677)/F$3</f>
        <v>8.5113155447677211E-2</v>
      </c>
      <c r="E677" s="4">
        <f>1/F$4</f>
        <v>0.20833333333333334</v>
      </c>
      <c r="F677" s="8">
        <v>2</v>
      </c>
      <c r="G677" s="4">
        <v>183.52191243461741</v>
      </c>
      <c r="H677" s="4">
        <f>IF(G677&gt;MAX(I$8:I676),G677,MAX(I$8:I676))</f>
        <v>186.06626342200511</v>
      </c>
      <c r="I677" s="4">
        <f>+H677+E677</f>
        <v>186.27459675533845</v>
      </c>
      <c r="J677" s="4">
        <f>(H677-G677)*O677</f>
        <v>2.5443509873877019</v>
      </c>
      <c r="K677" s="4">
        <f>(I677-H677)*O677</f>
        <v>0.20833333333334281</v>
      </c>
      <c r="L677" t="e">
        <f>_xlfn.RANK.EQ(I677,I$8:I$507,1)</f>
        <v>#N/A</v>
      </c>
      <c r="M677" t="e">
        <f>IF(L677=A677,0,1)</f>
        <v>#N/A</v>
      </c>
      <c r="N677">
        <f>IF(G677&lt;B$2,1,0)</f>
        <v>1</v>
      </c>
      <c r="O677">
        <f>IF(I677&lt;B$2,1,0)</f>
        <v>1</v>
      </c>
      <c r="P677">
        <v>674</v>
      </c>
      <c r="Q677" s="8">
        <f>COUNTIF(I$8:I676,"&lt;"&amp;G677)</f>
        <v>656</v>
      </c>
      <c r="R677" s="8">
        <f>COUNTIFS(H$8:H676,"&gt;"&amp;G677,F$8:F676,"&lt;&gt;1")</f>
        <v>12</v>
      </c>
      <c r="S677">
        <v>658</v>
      </c>
    </row>
    <row r="678" spans="1:19" x14ac:dyDescent="0.3">
      <c r="A678">
        <v>682</v>
      </c>
      <c r="B678">
        <v>0.97097689748832672</v>
      </c>
      <c r="C678">
        <v>0.7814569536423841</v>
      </c>
      <c r="D678" s="4">
        <f>-LN(B678)/F$3</f>
        <v>1.2271918111607199E-2</v>
      </c>
      <c r="E678" s="4">
        <f>1/F$4</f>
        <v>0.20833333333333334</v>
      </c>
      <c r="F678" s="8">
        <v>3</v>
      </c>
      <c r="G678" s="4">
        <v>179.69152131290156</v>
      </c>
      <c r="H678" s="4">
        <f>IF(G678&gt;MAX(I$8:I677),G678,MAX(I$8:I677))</f>
        <v>186.27459675533845</v>
      </c>
      <c r="I678" s="4">
        <f>+H678+E678</f>
        <v>186.48293008867179</v>
      </c>
      <c r="J678" s="4">
        <f>(H678-G678)*O678</f>
        <v>6.5830754424368934</v>
      </c>
      <c r="K678" s="4">
        <f>(I678-H678)*O678</f>
        <v>0.20833333333334281</v>
      </c>
      <c r="L678" t="e">
        <f>_xlfn.RANK.EQ(I678,I$8:I$507,1)</f>
        <v>#N/A</v>
      </c>
      <c r="M678" t="e">
        <f>IF(L678=A678,0,1)</f>
        <v>#N/A</v>
      </c>
      <c r="N678">
        <f>IF(G678&lt;B$2,1,0)</f>
        <v>1</v>
      </c>
      <c r="O678">
        <f>IF(I678&lt;B$2,1,0)</f>
        <v>1</v>
      </c>
      <c r="P678">
        <v>658</v>
      </c>
      <c r="Q678" s="8">
        <f>COUNTIF(I$8:I677,"&lt;"&amp;G678)</f>
        <v>638</v>
      </c>
      <c r="R678" s="8">
        <f>COUNTIFS(H$8:H677,"&gt;"&amp;G678,F$8:F677,"&lt;&gt;1")</f>
        <v>31</v>
      </c>
      <c r="S678">
        <v>658</v>
      </c>
    </row>
    <row r="679" spans="1:19" x14ac:dyDescent="0.3">
      <c r="A679">
        <v>683</v>
      </c>
      <c r="B679">
        <v>0.79177220984527119</v>
      </c>
      <c r="C679">
        <v>0.61613818781090735</v>
      </c>
      <c r="D679" s="4">
        <f>-LN(B679)/F$3</f>
        <v>9.7283975986762472E-2</v>
      </c>
      <c r="E679" s="4">
        <f>1/F$4</f>
        <v>0.20833333333333334</v>
      </c>
      <c r="F679" s="8">
        <v>3</v>
      </c>
      <c r="G679" s="4">
        <v>179.78880528888831</v>
      </c>
      <c r="H679" s="4">
        <f>IF(G679&gt;MAX(I$8:I678),G679,MAX(I$8:I678))</f>
        <v>186.48293008867179</v>
      </c>
      <c r="I679" s="4">
        <f>+H679+E679</f>
        <v>186.69126342200514</v>
      </c>
      <c r="J679" s="4">
        <f>(H679-G679)*O679</f>
        <v>6.6941247997834807</v>
      </c>
      <c r="K679" s="4">
        <f>(I679-H679)*O679</f>
        <v>0.20833333333334281</v>
      </c>
      <c r="L679" t="e">
        <f>_xlfn.RANK.EQ(I679,I$8:I$507,1)</f>
        <v>#N/A</v>
      </c>
      <c r="M679" t="e">
        <f>IF(L679=A679,0,1)</f>
        <v>#N/A</v>
      </c>
      <c r="N679">
        <f>IF(G679&lt;B$2,1,0)</f>
        <v>1</v>
      </c>
      <c r="O679">
        <f>IF(I679&lt;B$2,1,0)</f>
        <v>1</v>
      </c>
      <c r="P679">
        <v>659</v>
      </c>
      <c r="Q679" s="8">
        <f>COUNTIF(I$8:I678,"&lt;"&amp;G679)</f>
        <v>638</v>
      </c>
      <c r="R679" s="8">
        <f>COUNTIFS(H$8:H678,"&gt;"&amp;G679,F$8:F678,"&lt;&gt;1")</f>
        <v>32</v>
      </c>
      <c r="S679">
        <v>659</v>
      </c>
    </row>
    <row r="680" spans="1:19" x14ac:dyDescent="0.3">
      <c r="A680">
        <v>246</v>
      </c>
      <c r="B680">
        <v>0.2272408215582751</v>
      </c>
      <c r="C680">
        <v>0.8775902584917753</v>
      </c>
      <c r="D680" s="4">
        <f>-LN(B680)/F$3</f>
        <v>0.61739372330113407</v>
      </c>
      <c r="E680" s="4">
        <f>1/F$4</f>
        <v>0.20833333333333334</v>
      </c>
      <c r="F680" s="8">
        <v>2</v>
      </c>
      <c r="G680" s="4">
        <v>184.13930615791853</v>
      </c>
      <c r="H680" s="4">
        <f>IF(G680&gt;MAX(I$8:I679),G680,MAX(I$8:I679))</f>
        <v>186.69126342200514</v>
      </c>
      <c r="I680" s="4">
        <f>+H680+E680</f>
        <v>186.89959675533848</v>
      </c>
      <c r="J680" s="4">
        <f>(H680-G680)*O680</f>
        <v>2.5519572640866102</v>
      </c>
      <c r="K680" s="4">
        <f>(I680-H680)*O680</f>
        <v>0.20833333333334281</v>
      </c>
      <c r="L680" t="e">
        <f>_xlfn.RANK.EQ(I680,I$8:I$507,1)</f>
        <v>#N/A</v>
      </c>
      <c r="M680" t="e">
        <f>IF(L680=A680,0,1)</f>
        <v>#N/A</v>
      </c>
      <c r="N680">
        <f>IF(G680&lt;B$2,1,0)</f>
        <v>1</v>
      </c>
      <c r="O680">
        <f>IF(I680&lt;B$2,1,0)</f>
        <v>1</v>
      </c>
      <c r="P680">
        <v>677</v>
      </c>
      <c r="Q680" s="8">
        <f>COUNTIF(I$8:I679,"&lt;"&amp;G680)</f>
        <v>659</v>
      </c>
      <c r="R680" s="8">
        <f>COUNTIFS(H$8:H679,"&gt;"&amp;G680,F$8:F679,"&lt;&gt;1")</f>
        <v>12</v>
      </c>
      <c r="S680">
        <v>661</v>
      </c>
    </row>
    <row r="681" spans="1:19" x14ac:dyDescent="0.3">
      <c r="A681">
        <v>684</v>
      </c>
      <c r="B681">
        <v>0.18939786980803858</v>
      </c>
      <c r="C681">
        <v>0.29419843134861295</v>
      </c>
      <c r="D681" s="4">
        <f>-LN(B681)/F$3</f>
        <v>0.6932938938946076</v>
      </c>
      <c r="E681" s="4">
        <f>1/F$4</f>
        <v>0.20833333333333334</v>
      </c>
      <c r="F681" s="8">
        <v>3</v>
      </c>
      <c r="G681" s="4">
        <v>180.48209918278292</v>
      </c>
      <c r="H681" s="4">
        <f>IF(G681&gt;MAX(I$8:I680),G681,MAX(I$8:I680))</f>
        <v>186.89959675533848</v>
      </c>
      <c r="I681" s="4">
        <f>+H681+E681</f>
        <v>187.10793008867182</v>
      </c>
      <c r="J681" s="4">
        <f>(H681-G681)*O681</f>
        <v>6.4174975725555612</v>
      </c>
      <c r="K681" s="4">
        <f>(I681-H681)*O681</f>
        <v>0.20833333333334281</v>
      </c>
      <c r="L681" t="e">
        <f>_xlfn.RANK.EQ(I681,I$8:I$507,1)</f>
        <v>#N/A</v>
      </c>
      <c r="M681" t="e">
        <f>IF(L681=A681,0,1)</f>
        <v>#N/A</v>
      </c>
      <c r="N681">
        <f>IF(G681&lt;B$2,1,0)</f>
        <v>1</v>
      </c>
      <c r="O681">
        <f>IF(I681&lt;B$2,1,0)</f>
        <v>1</v>
      </c>
      <c r="P681">
        <v>662</v>
      </c>
      <c r="Q681" s="8">
        <f>COUNTIF(I$8:I680,"&lt;"&amp;G681)</f>
        <v>642</v>
      </c>
      <c r="R681" s="8">
        <f>COUNTIFS(H$8:H680,"&gt;"&amp;G681,F$8:F680,"&lt;&gt;1")</f>
        <v>30</v>
      </c>
      <c r="S681">
        <v>662</v>
      </c>
    </row>
    <row r="682" spans="1:19" x14ac:dyDescent="0.3">
      <c r="A682">
        <v>247</v>
      </c>
      <c r="B682">
        <v>4.9073763237403485E-2</v>
      </c>
      <c r="C682">
        <v>0.82427442243720817</v>
      </c>
      <c r="D682" s="4">
        <f>-LN(B682)/F$3</f>
        <v>1.2560128085901967</v>
      </c>
      <c r="E682" s="4">
        <f>1/F$4</f>
        <v>0.20833333333333334</v>
      </c>
      <c r="F682" s="8">
        <v>2</v>
      </c>
      <c r="G682" s="4">
        <v>185.39531896650871</v>
      </c>
      <c r="H682" s="4">
        <f>IF(G682&gt;MAX(I$8:I681),G682,MAX(I$8:I681))</f>
        <v>187.10793008867182</v>
      </c>
      <c r="I682" s="4">
        <f>+H682+E682</f>
        <v>187.31626342200516</v>
      </c>
      <c r="J682" s="4">
        <f>(H682-G682)*O682</f>
        <v>1.7126111221631106</v>
      </c>
      <c r="K682" s="4">
        <f>(I682-H682)*O682</f>
        <v>0.20833333333334281</v>
      </c>
      <c r="L682" t="e">
        <f>_xlfn.RANK.EQ(I682,I$8:I$507,1)</f>
        <v>#N/A</v>
      </c>
      <c r="M682" t="e">
        <f>IF(L682=A682,0,1)</f>
        <v>#N/A</v>
      </c>
      <c r="N682">
        <f>IF(G682&lt;B$2,1,0)</f>
        <v>1</v>
      </c>
      <c r="O682">
        <f>IF(I682&lt;B$2,1,0)</f>
        <v>1</v>
      </c>
      <c r="P682">
        <v>679</v>
      </c>
      <c r="Q682" s="8">
        <f>COUNTIF(I$8:I681,"&lt;"&amp;G682)</f>
        <v>665</v>
      </c>
      <c r="R682" s="8">
        <f>COUNTIFS(H$8:H681,"&gt;"&amp;G682,F$8:F681,"&lt;&gt;1")</f>
        <v>8</v>
      </c>
      <c r="S682">
        <v>667</v>
      </c>
    </row>
    <row r="683" spans="1:19" x14ac:dyDescent="0.3">
      <c r="A683">
        <v>248</v>
      </c>
      <c r="B683">
        <v>0.21201208532975249</v>
      </c>
      <c r="C683">
        <v>0.90469069490646081</v>
      </c>
      <c r="D683" s="4">
        <f>-LN(B683)/F$3</f>
        <v>0.6462966665260429</v>
      </c>
      <c r="E683" s="4">
        <f>1/F$4</f>
        <v>0.20833333333333334</v>
      </c>
      <c r="F683" s="8">
        <v>2</v>
      </c>
      <c r="G683" s="4">
        <v>186.04161563303475</v>
      </c>
      <c r="H683" s="4">
        <f>IF(G683&gt;MAX(I$8:I682),G683,MAX(I$8:I682))</f>
        <v>187.31626342200516</v>
      </c>
      <c r="I683" s="4">
        <f>+H683+E683</f>
        <v>187.52459675533851</v>
      </c>
      <c r="J683" s="4">
        <f>(H683-G683)*O683</f>
        <v>1.2746477889704124</v>
      </c>
      <c r="K683" s="4">
        <f>(I683-H683)*O683</f>
        <v>0.20833333333334281</v>
      </c>
      <c r="L683" t="e">
        <f>_xlfn.RANK.EQ(I683,I$8:I$507,1)</f>
        <v>#N/A</v>
      </c>
      <c r="M683" t="e">
        <f>IF(L683=A683,0,1)</f>
        <v>#N/A</v>
      </c>
      <c r="N683">
        <f>IF(G683&lt;B$2,1,0)</f>
        <v>1</v>
      </c>
      <c r="O683">
        <f>IF(I683&lt;B$2,1,0)</f>
        <v>1</v>
      </c>
      <c r="P683">
        <v>683</v>
      </c>
      <c r="Q683" s="8">
        <f>COUNTIF(I$8:I682,"&lt;"&amp;G683)</f>
        <v>668</v>
      </c>
      <c r="R683" s="8">
        <f>COUNTIFS(H$8:H682,"&gt;"&amp;G683,F$8:F682,"&lt;&gt;1")</f>
        <v>6</v>
      </c>
      <c r="S683">
        <v>670</v>
      </c>
    </row>
    <row r="684" spans="1:19" x14ac:dyDescent="0.3">
      <c r="A684">
        <v>685</v>
      </c>
      <c r="B684">
        <v>1.8311105685598315E-3</v>
      </c>
      <c r="C684">
        <v>0.41810357982116153</v>
      </c>
      <c r="D684" s="4">
        <f>-LN(B684)/F$3</f>
        <v>2.6261802617222014</v>
      </c>
      <c r="E684" s="4">
        <f>1/F$4</f>
        <v>0.20833333333333334</v>
      </c>
      <c r="F684" s="8">
        <v>3</v>
      </c>
      <c r="G684" s="4">
        <v>183.10827944450511</v>
      </c>
      <c r="H684" s="4">
        <f>IF(G684&gt;MAX(I$8:I683),G684,MAX(I$8:I683))</f>
        <v>187.52459675533851</v>
      </c>
      <c r="I684" s="4">
        <f>+H684+E684</f>
        <v>187.73293008867185</v>
      </c>
      <c r="J684" s="4">
        <f>(H684-G684)*O684</f>
        <v>4.4163173108333922</v>
      </c>
      <c r="K684" s="4">
        <f>(I684-H684)*O684</f>
        <v>0.20833333333334281</v>
      </c>
      <c r="L684" t="e">
        <f>_xlfn.RANK.EQ(I684,I$8:I$507,1)</f>
        <v>#N/A</v>
      </c>
      <c r="M684" t="e">
        <f>IF(L684=A684,0,1)</f>
        <v>#N/A</v>
      </c>
      <c r="N684">
        <f>IF(G684&lt;B$2,1,0)</f>
        <v>1</v>
      </c>
      <c r="O684">
        <f>IF(I684&lt;B$2,1,0)</f>
        <v>1</v>
      </c>
      <c r="P684">
        <v>670</v>
      </c>
      <c r="Q684" s="8">
        <f>COUNTIF(I$8:I683,"&lt;"&amp;G684)</f>
        <v>654</v>
      </c>
      <c r="R684" s="8">
        <f>COUNTIFS(H$8:H683,"&gt;"&amp;G684,F$8:F683,"&lt;&gt;1")</f>
        <v>21</v>
      </c>
      <c r="S684">
        <v>670</v>
      </c>
    </row>
    <row r="685" spans="1:19" x14ac:dyDescent="0.3">
      <c r="A685">
        <v>249</v>
      </c>
      <c r="B685">
        <v>0.9310892056031983</v>
      </c>
      <c r="C685">
        <v>0.7083346049378948</v>
      </c>
      <c r="D685" s="4">
        <f>-LN(B685)/F$3</f>
        <v>2.9750078883662E-2</v>
      </c>
      <c r="E685" s="4">
        <f>1/F$4</f>
        <v>0.20833333333333334</v>
      </c>
      <c r="F685" s="8">
        <v>2</v>
      </c>
      <c r="G685" s="4">
        <v>186.07136571191842</v>
      </c>
      <c r="H685" s="4">
        <f>IF(G685&gt;MAX(I$8:I684),G685,MAX(I$8:I684))</f>
        <v>187.73293008867185</v>
      </c>
      <c r="I685" s="4">
        <f>+H685+E685</f>
        <v>187.94126342200519</v>
      </c>
      <c r="J685" s="4">
        <f>(H685-G685)*O685</f>
        <v>1.6615643767534323</v>
      </c>
      <c r="K685" s="4">
        <f>(I685-H685)*O685</f>
        <v>0.20833333333334281</v>
      </c>
      <c r="L685" t="e">
        <f>_xlfn.RANK.EQ(I685,I$8:I$507,1)</f>
        <v>#N/A</v>
      </c>
      <c r="M685" t="e">
        <f>IF(L685=A685,0,1)</f>
        <v>#N/A</v>
      </c>
      <c r="N685">
        <f>IF(G685&lt;B$2,1,0)</f>
        <v>1</v>
      </c>
      <c r="O685">
        <f>IF(I685&lt;B$2,1,0)</f>
        <v>1</v>
      </c>
      <c r="P685">
        <v>684</v>
      </c>
      <c r="Q685" s="8">
        <f>COUNTIF(I$8:I684,"&lt;"&amp;G685)</f>
        <v>669</v>
      </c>
      <c r="R685" s="8">
        <f>COUNTIFS(H$8:H684,"&gt;"&amp;G685,F$8:F684,"&lt;&gt;1")</f>
        <v>7</v>
      </c>
      <c r="S685">
        <v>671</v>
      </c>
    </row>
    <row r="686" spans="1:19" x14ac:dyDescent="0.3">
      <c r="A686">
        <v>250</v>
      </c>
      <c r="B686">
        <v>0.37067781609546191</v>
      </c>
      <c r="C686">
        <v>0.24417859431745353</v>
      </c>
      <c r="D686" s="4">
        <f>-LN(B686)/F$3</f>
        <v>0.41350917245744301</v>
      </c>
      <c r="E686" s="4">
        <f>1/F$4</f>
        <v>0.20833333333333334</v>
      </c>
      <c r="F686" s="8">
        <v>2</v>
      </c>
      <c r="G686" s="4">
        <v>186.48487488437587</v>
      </c>
      <c r="H686" s="4">
        <f>IF(G686&gt;MAX(I$8:I685),G686,MAX(I$8:I685))</f>
        <v>187.94126342200519</v>
      </c>
      <c r="I686" s="4">
        <f>+H686+E686</f>
        <v>188.14959675533854</v>
      </c>
      <c r="J686" s="4">
        <f>(H686-G686)*O686</f>
        <v>1.4563885376293229</v>
      </c>
      <c r="K686" s="4">
        <f>(I686-H686)*O686</f>
        <v>0.20833333333334281</v>
      </c>
      <c r="L686" t="e">
        <f>_xlfn.RANK.EQ(I686,I$8:I$507,1)</f>
        <v>#N/A</v>
      </c>
      <c r="M686" t="e">
        <f>IF(L686=A686,0,1)</f>
        <v>#N/A</v>
      </c>
      <c r="N686">
        <f>IF(G686&lt;B$2,1,0)</f>
        <v>1</v>
      </c>
      <c r="O686">
        <f>IF(I686&lt;B$2,1,0)</f>
        <v>1</v>
      </c>
      <c r="P686">
        <v>685</v>
      </c>
      <c r="Q686" s="8">
        <f>COUNTIF(I$8:I685,"&lt;"&amp;G686)</f>
        <v>671</v>
      </c>
      <c r="R686" s="8">
        <f>COUNTIFS(H$8:H685,"&gt;"&amp;G686,F$8:F685,"&lt;&gt;1")</f>
        <v>6</v>
      </c>
      <c r="S686">
        <v>673</v>
      </c>
    </row>
    <row r="687" spans="1:19" x14ac:dyDescent="0.3">
      <c r="A687">
        <v>686</v>
      </c>
      <c r="B687">
        <v>0.29224524674214913</v>
      </c>
      <c r="C687">
        <v>0.9582811975463118</v>
      </c>
      <c r="D687" s="4">
        <f>-LN(B687)/F$3</f>
        <v>0.51256747629898947</v>
      </c>
      <c r="E687" s="4">
        <f>1/F$4</f>
        <v>0.20833333333333334</v>
      </c>
      <c r="F687" s="8">
        <v>3</v>
      </c>
      <c r="G687" s="4">
        <v>183.6208469208041</v>
      </c>
      <c r="H687" s="4">
        <f>IF(G687&gt;MAX(I$8:I686),G687,MAX(I$8:I686))</f>
        <v>188.14959675533854</v>
      </c>
      <c r="I687" s="4">
        <f>+H687+E687</f>
        <v>188.35793008867188</v>
      </c>
      <c r="J687" s="4">
        <f>(H687-G687)*O687</f>
        <v>4.5287498345344375</v>
      </c>
      <c r="K687" s="4">
        <f>(I687-H687)*O687</f>
        <v>0.20833333333334281</v>
      </c>
      <c r="L687" t="e">
        <f>_xlfn.RANK.EQ(I687,I$8:I$507,1)</f>
        <v>#N/A</v>
      </c>
      <c r="M687" t="e">
        <f>IF(L687=A687,0,1)</f>
        <v>#N/A</v>
      </c>
      <c r="N687">
        <f>IF(G687&lt;B$2,1,0)</f>
        <v>1</v>
      </c>
      <c r="O687">
        <f>IF(I687&lt;B$2,1,0)</f>
        <v>1</v>
      </c>
      <c r="P687">
        <v>675</v>
      </c>
      <c r="Q687" s="8">
        <f>COUNTIF(I$8:I686,"&lt;"&amp;G687)</f>
        <v>657</v>
      </c>
      <c r="R687" s="8">
        <f>COUNTIFS(H$8:H686,"&gt;"&amp;G687,F$8:F686,"&lt;&gt;1")</f>
        <v>21</v>
      </c>
      <c r="S687">
        <v>675</v>
      </c>
    </row>
    <row r="688" spans="1:19" x14ac:dyDescent="0.3">
      <c r="A688">
        <v>687</v>
      </c>
      <c r="B688">
        <v>0.50691244239631339</v>
      </c>
      <c r="C688">
        <v>0.94354075746940524</v>
      </c>
      <c r="D688" s="4">
        <f>-LN(B688)/F$3</f>
        <v>0.28309041156168469</v>
      </c>
      <c r="E688" s="4">
        <f>1/F$4</f>
        <v>0.20833333333333334</v>
      </c>
      <c r="F688" s="8">
        <v>3</v>
      </c>
      <c r="G688" s="4">
        <v>183.90393733236579</v>
      </c>
      <c r="H688" s="4">
        <f>IF(G688&gt;MAX(I$8:I687),G688,MAX(I$8:I687))</f>
        <v>188.35793008867188</v>
      </c>
      <c r="I688" s="4">
        <f>+H688+E688</f>
        <v>188.56626342200522</v>
      </c>
      <c r="J688" s="4">
        <f>(H688-G688)*O688</f>
        <v>4.4539927563060928</v>
      </c>
      <c r="K688" s="4">
        <f>(I688-H688)*O688</f>
        <v>0.20833333333334281</v>
      </c>
      <c r="L688" t="e">
        <f>_xlfn.RANK.EQ(I688,I$8:I$507,1)</f>
        <v>#N/A</v>
      </c>
      <c r="M688" t="e">
        <f>IF(L688=A688,0,1)</f>
        <v>#N/A</v>
      </c>
      <c r="N688">
        <f>IF(G688&lt;B$2,1,0)</f>
        <v>1</v>
      </c>
      <c r="O688">
        <f>IF(I688&lt;B$2,1,0)</f>
        <v>1</v>
      </c>
      <c r="P688">
        <v>676</v>
      </c>
      <c r="Q688" s="8">
        <f>COUNTIF(I$8:I687,"&lt;"&amp;G688)</f>
        <v>658</v>
      </c>
      <c r="R688" s="8">
        <f>COUNTIFS(H$8:H687,"&gt;"&amp;G688,F$8:F687,"&lt;&gt;1")</f>
        <v>21</v>
      </c>
      <c r="S688">
        <v>676</v>
      </c>
    </row>
    <row r="689" spans="1:19" x14ac:dyDescent="0.3">
      <c r="A689">
        <v>251</v>
      </c>
      <c r="B689">
        <v>0.10074159978026673</v>
      </c>
      <c r="C689">
        <v>5.160679952391125E-2</v>
      </c>
      <c r="D689" s="4">
        <f>-LN(B689)/F$3</f>
        <v>0.95633185770924634</v>
      </c>
      <c r="E689" s="4">
        <f>1/F$4</f>
        <v>0.20833333333333334</v>
      </c>
      <c r="F689" s="8">
        <v>2</v>
      </c>
      <c r="G689" s="4">
        <v>187.44120674208511</v>
      </c>
      <c r="H689" s="4">
        <f>IF(G689&gt;MAX(I$8:I688),G689,MAX(I$8:I688))</f>
        <v>188.56626342200522</v>
      </c>
      <c r="I689" s="4">
        <f>+H689+E689</f>
        <v>188.77459675533856</v>
      </c>
      <c r="J689" s="4">
        <f>(H689-G689)*O689</f>
        <v>1.1250566799201067</v>
      </c>
      <c r="K689" s="4">
        <f>(I689-H689)*O689</f>
        <v>0.20833333333334281</v>
      </c>
      <c r="L689" t="e">
        <f>_xlfn.RANK.EQ(I689,I$8:I$507,1)</f>
        <v>#N/A</v>
      </c>
      <c r="M689" t="e">
        <f>IF(L689=A689,0,1)</f>
        <v>#N/A</v>
      </c>
      <c r="N689">
        <f>IF(G689&lt;B$2,1,0)</f>
        <v>1</v>
      </c>
      <c r="O689">
        <f>IF(I689&lt;B$2,1,0)</f>
        <v>1</v>
      </c>
      <c r="P689">
        <v>687</v>
      </c>
      <c r="Q689" s="8">
        <f>COUNTIF(I$8:I688,"&lt;"&amp;G689)</f>
        <v>675</v>
      </c>
      <c r="R689" s="8">
        <f>COUNTIFS(H$8:H688,"&gt;"&amp;G689,F$8:F688,"&lt;&gt;1")</f>
        <v>5</v>
      </c>
      <c r="S689">
        <v>677</v>
      </c>
    </row>
    <row r="690" spans="1:19" x14ac:dyDescent="0.3">
      <c r="A690">
        <v>688</v>
      </c>
      <c r="B690">
        <v>0.2980742820520646</v>
      </c>
      <c r="C690">
        <v>0.64647358623004847</v>
      </c>
      <c r="D690" s="4">
        <f>-LN(B690)/F$3</f>
        <v>0.50433856454496118</v>
      </c>
      <c r="E690" s="4">
        <f>1/F$4</f>
        <v>0.20833333333333334</v>
      </c>
      <c r="F690" s="8">
        <v>3</v>
      </c>
      <c r="G690" s="4">
        <v>184.40827589691074</v>
      </c>
      <c r="H690" s="4">
        <f>IF(G690&gt;MAX(I$8:I689),G690,MAX(I$8:I689))</f>
        <v>188.77459675533856</v>
      </c>
      <c r="I690" s="4">
        <f>+H690+E690</f>
        <v>188.98293008867191</v>
      </c>
      <c r="J690" s="4">
        <f>(H690-G690)*O690</f>
        <v>4.3663208584278266</v>
      </c>
      <c r="K690" s="4">
        <f>(I690-H690)*O690</f>
        <v>0.20833333333334281</v>
      </c>
      <c r="L690" t="e">
        <f>_xlfn.RANK.EQ(I690,I$8:I$507,1)</f>
        <v>#N/A</v>
      </c>
      <c r="M690" t="e">
        <f>IF(L690=A690,0,1)</f>
        <v>#N/A</v>
      </c>
      <c r="N690">
        <f>IF(G690&lt;B$2,1,0)</f>
        <v>1</v>
      </c>
      <c r="O690">
        <f>IF(I690&lt;B$2,1,0)</f>
        <v>1</v>
      </c>
      <c r="P690">
        <v>678</v>
      </c>
      <c r="Q690" s="8">
        <f>COUNTIF(I$8:I689,"&lt;"&amp;G690)</f>
        <v>661</v>
      </c>
      <c r="R690" s="8">
        <f>COUNTIFS(H$8:H689,"&gt;"&amp;G690,F$8:F689,"&lt;&gt;1")</f>
        <v>20</v>
      </c>
      <c r="S690">
        <v>678</v>
      </c>
    </row>
    <row r="691" spans="1:19" x14ac:dyDescent="0.3">
      <c r="A691">
        <v>689</v>
      </c>
      <c r="B691">
        <v>4.0345469527268286E-2</v>
      </c>
      <c r="C691">
        <v>0.63332010864589372</v>
      </c>
      <c r="D691" s="4">
        <f>-LN(B691)/F$3</f>
        <v>1.3376150708098968</v>
      </c>
      <c r="E691" s="4">
        <f>1/F$4</f>
        <v>0.20833333333333334</v>
      </c>
      <c r="F691" s="8">
        <v>3</v>
      </c>
      <c r="G691" s="4">
        <v>185.74589096772064</v>
      </c>
      <c r="H691" s="4">
        <f>IF(G691&gt;MAX(I$8:I690),G691,MAX(I$8:I690))</f>
        <v>188.98293008867191</v>
      </c>
      <c r="I691" s="4">
        <f>+H691+E691</f>
        <v>189.19126342200525</v>
      </c>
      <c r="J691" s="4">
        <f>(H691-G691)*O691</f>
        <v>3.2370391209512661</v>
      </c>
      <c r="K691" s="4">
        <f>(I691-H691)*O691</f>
        <v>0.20833333333334281</v>
      </c>
      <c r="L691" t="e">
        <f>_xlfn.RANK.EQ(I691,I$8:I$507,1)</f>
        <v>#N/A</v>
      </c>
      <c r="M691" t="e">
        <f>IF(L691=A691,0,1)</f>
        <v>#N/A</v>
      </c>
      <c r="N691">
        <f>IF(G691&lt;B$2,1,0)</f>
        <v>1</v>
      </c>
      <c r="O691">
        <f>IF(I691&lt;B$2,1,0)</f>
        <v>1</v>
      </c>
      <c r="P691">
        <v>680</v>
      </c>
      <c r="Q691" s="8">
        <f>COUNTIF(I$8:I690,"&lt;"&amp;G691)</f>
        <v>667</v>
      </c>
      <c r="R691" s="8">
        <f>COUNTIFS(H$8:H690,"&gt;"&amp;G691,F$8:F690,"&lt;&gt;1")</f>
        <v>15</v>
      </c>
      <c r="S691">
        <v>680</v>
      </c>
    </row>
    <row r="692" spans="1:19" x14ac:dyDescent="0.3">
      <c r="A692">
        <v>690</v>
      </c>
      <c r="B692">
        <v>0.70207831049531544</v>
      </c>
      <c r="C692">
        <v>0.67052217169713435</v>
      </c>
      <c r="D692" s="4">
        <f>-LN(B692)/F$3</f>
        <v>0.14737930323575618</v>
      </c>
      <c r="E692" s="4">
        <f>1/F$4</f>
        <v>0.20833333333333334</v>
      </c>
      <c r="F692" s="8">
        <v>3</v>
      </c>
      <c r="G692" s="4">
        <v>185.89327027095641</v>
      </c>
      <c r="H692" s="4">
        <f>IF(G692&gt;MAX(I$8:I691),G692,MAX(I$8:I691))</f>
        <v>189.19126342200525</v>
      </c>
      <c r="I692" s="4">
        <f>+H692+E692</f>
        <v>189.39959675533859</v>
      </c>
      <c r="J692" s="4">
        <f>(H692-G692)*O692</f>
        <v>3.2979931510488427</v>
      </c>
      <c r="K692" s="4">
        <f>(I692-H692)*O692</f>
        <v>0.20833333333334281</v>
      </c>
      <c r="L692" t="e">
        <f>_xlfn.RANK.EQ(I692,I$8:I$507,1)</f>
        <v>#N/A</v>
      </c>
      <c r="M692" t="e">
        <f>IF(L692=A692,0,1)</f>
        <v>#N/A</v>
      </c>
      <c r="N692">
        <f>IF(G692&lt;B$2,1,0)</f>
        <v>1</v>
      </c>
      <c r="O692">
        <f>IF(I692&lt;B$2,1,0)</f>
        <v>1</v>
      </c>
      <c r="P692">
        <v>681</v>
      </c>
      <c r="Q692" s="8">
        <f>COUNTIF(I$8:I691,"&lt;"&amp;G692)</f>
        <v>668</v>
      </c>
      <c r="R692" s="8">
        <f>COUNTIFS(H$8:H691,"&gt;"&amp;G692,F$8:F691,"&lt;&gt;1")</f>
        <v>15</v>
      </c>
      <c r="S692">
        <v>681</v>
      </c>
    </row>
    <row r="693" spans="1:19" x14ac:dyDescent="0.3">
      <c r="A693">
        <v>691</v>
      </c>
      <c r="B693">
        <v>0.84389782403027436</v>
      </c>
      <c r="C693">
        <v>0.21176793725394452</v>
      </c>
      <c r="D693" s="4">
        <f>-LN(B693)/F$3</f>
        <v>7.0718272204261787E-2</v>
      </c>
      <c r="E693" s="4">
        <f>1/F$4</f>
        <v>0.20833333333333334</v>
      </c>
      <c r="F693" s="8">
        <v>3</v>
      </c>
      <c r="G693" s="4">
        <v>185.96398854316067</v>
      </c>
      <c r="H693" s="4">
        <f>IF(G693&gt;MAX(I$8:I692),G693,MAX(I$8:I692))</f>
        <v>189.39959675533859</v>
      </c>
      <c r="I693" s="4">
        <f>+H693+E693</f>
        <v>189.60793008867194</v>
      </c>
      <c r="J693" s="4">
        <f>(H693-G693)*O693</f>
        <v>3.4356082121779252</v>
      </c>
      <c r="K693" s="4">
        <f>(I693-H693)*O693</f>
        <v>0.20833333333334281</v>
      </c>
      <c r="L693" t="e">
        <f>_xlfn.RANK.EQ(I693,I$8:I$507,1)</f>
        <v>#N/A</v>
      </c>
      <c r="M693" t="e">
        <f>IF(L693=A693,0,1)</f>
        <v>#N/A</v>
      </c>
      <c r="N693">
        <f>IF(G693&lt;B$2,1,0)</f>
        <v>1</v>
      </c>
      <c r="O693">
        <f>IF(I693&lt;B$2,1,0)</f>
        <v>1</v>
      </c>
      <c r="P693">
        <v>682</v>
      </c>
      <c r="Q693" s="8">
        <f>COUNTIF(I$8:I692,"&lt;"&amp;G693)</f>
        <v>668</v>
      </c>
      <c r="R693" s="8">
        <f>COUNTIFS(H$8:H692,"&gt;"&amp;G693,F$8:F692,"&lt;&gt;1")</f>
        <v>16</v>
      </c>
      <c r="S693">
        <v>682</v>
      </c>
    </row>
    <row r="694" spans="1:19" x14ac:dyDescent="0.3">
      <c r="A694">
        <v>692</v>
      </c>
      <c r="B694">
        <v>0.16006958220160528</v>
      </c>
      <c r="C694">
        <v>0.1913205359050264</v>
      </c>
      <c r="D694" s="4">
        <f>-LN(B694)/F$3</f>
        <v>0.76339444563541103</v>
      </c>
      <c r="E694" s="4">
        <f>1/F$4</f>
        <v>0.20833333333333334</v>
      </c>
      <c r="F694" s="8">
        <v>3</v>
      </c>
      <c r="G694" s="4">
        <v>186.72738298879608</v>
      </c>
      <c r="H694" s="4">
        <f>IF(G694&gt;MAX(I$8:I693),G694,MAX(I$8:I693))</f>
        <v>189.60793008867194</v>
      </c>
      <c r="I694" s="4">
        <f>+H694+E694</f>
        <v>189.81626342200528</v>
      </c>
      <c r="J694" s="4">
        <f>(H694-G694)*O694</f>
        <v>2.8805470998758551</v>
      </c>
      <c r="K694" s="4">
        <f>(I694-H694)*O694</f>
        <v>0.20833333333334281</v>
      </c>
      <c r="L694" t="e">
        <f>_xlfn.RANK.EQ(I694,I$8:I$507,1)</f>
        <v>#N/A</v>
      </c>
      <c r="M694" t="e">
        <f>IF(L694=A694,0,1)</f>
        <v>#N/A</v>
      </c>
      <c r="N694">
        <f>IF(G694&lt;B$2,1,0)</f>
        <v>1</v>
      </c>
      <c r="O694">
        <f>IF(I694&lt;B$2,1,0)</f>
        <v>1</v>
      </c>
      <c r="P694">
        <v>686</v>
      </c>
      <c r="Q694" s="8">
        <f>COUNTIF(I$8:I693,"&lt;"&amp;G694)</f>
        <v>672</v>
      </c>
      <c r="R694" s="8">
        <f>COUNTIFS(H$8:H693,"&gt;"&amp;G694,F$8:F693,"&lt;&gt;1")</f>
        <v>13</v>
      </c>
      <c r="S694">
        <v>686</v>
      </c>
    </row>
    <row r="695" spans="1:19" x14ac:dyDescent="0.3">
      <c r="D695" s="4"/>
      <c r="E695" s="4"/>
      <c r="G695" s="4"/>
      <c r="H695" s="4"/>
      <c r="I695" s="4"/>
      <c r="J695" s="4"/>
      <c r="K695" s="4"/>
    </row>
    <row r="696" spans="1:19" x14ac:dyDescent="0.3">
      <c r="D696" s="4"/>
      <c r="E696" s="4"/>
      <c r="G696" s="4"/>
      <c r="H696" s="4"/>
      <c r="I696" s="4"/>
      <c r="J696" s="4"/>
      <c r="K696" s="4"/>
    </row>
    <row r="697" spans="1:19" x14ac:dyDescent="0.3">
      <c r="D697" s="4"/>
      <c r="E697" s="4"/>
      <c r="G697" s="4"/>
      <c r="H697" s="4"/>
      <c r="I697" s="4"/>
      <c r="J697" s="4"/>
      <c r="K697" s="4"/>
    </row>
    <row r="698" spans="1:19" x14ac:dyDescent="0.3">
      <c r="D698" s="4"/>
      <c r="E698" s="4"/>
      <c r="G698" s="4"/>
      <c r="H698" s="4"/>
      <c r="I698" s="4"/>
      <c r="J698" s="4"/>
      <c r="K698" s="4"/>
    </row>
    <row r="699" spans="1:19" x14ac:dyDescent="0.3">
      <c r="D699" s="4"/>
      <c r="E699" s="4"/>
      <c r="G699" s="4"/>
      <c r="H699" s="4"/>
      <c r="I699" s="4"/>
      <c r="J699" s="4"/>
      <c r="K699" s="4"/>
    </row>
    <row r="700" spans="1:19" x14ac:dyDescent="0.3">
      <c r="D700" s="4"/>
      <c r="E700" s="4"/>
      <c r="G700" s="4"/>
      <c r="H700" s="4"/>
      <c r="I700" s="4"/>
      <c r="J700" s="4"/>
      <c r="K700" s="4"/>
    </row>
    <row r="701" spans="1:19" x14ac:dyDescent="0.3">
      <c r="D701" s="4"/>
      <c r="E701" s="4"/>
      <c r="G701" s="4"/>
      <c r="H701" s="4"/>
      <c r="I701" s="4"/>
      <c r="J701" s="4"/>
      <c r="K701" s="4"/>
    </row>
    <row r="702" spans="1:19" x14ac:dyDescent="0.3">
      <c r="D702" s="4"/>
      <c r="E702" s="4"/>
      <c r="G702" s="4"/>
      <c r="H702" s="4"/>
      <c r="I702" s="4"/>
      <c r="J702" s="4"/>
      <c r="K702" s="4"/>
    </row>
    <row r="703" spans="1:19" x14ac:dyDescent="0.3">
      <c r="D703" s="4"/>
      <c r="E703" s="4"/>
      <c r="G703" s="4"/>
      <c r="H703" s="4"/>
      <c r="I703" s="4"/>
      <c r="J703" s="4"/>
      <c r="K703" s="4"/>
    </row>
    <row r="704" spans="1:19" x14ac:dyDescent="0.3">
      <c r="D704" s="4"/>
      <c r="E704" s="4"/>
      <c r="G704" s="4"/>
      <c r="H704" s="4"/>
      <c r="I704" s="4"/>
      <c r="J704" s="4"/>
      <c r="K704" s="4"/>
    </row>
    <row r="705" spans="4:11" x14ac:dyDescent="0.3">
      <c r="D705" s="4"/>
      <c r="E705" s="4"/>
      <c r="G705" s="4"/>
      <c r="H705" s="4"/>
      <c r="I705" s="4"/>
      <c r="J705" s="4"/>
      <c r="K705" s="4"/>
    </row>
    <row r="706" spans="4:11" x14ac:dyDescent="0.3">
      <c r="D706" s="4"/>
      <c r="E706" s="4"/>
      <c r="G706" s="4"/>
      <c r="H706" s="4"/>
      <c r="I706" s="4"/>
      <c r="J706" s="4"/>
      <c r="K706" s="4"/>
    </row>
    <row r="707" spans="4:11" x14ac:dyDescent="0.3">
      <c r="D707" s="4"/>
      <c r="E707" s="4"/>
      <c r="G707" s="4"/>
      <c r="H707" s="4"/>
      <c r="I707" s="4"/>
      <c r="J707" s="4"/>
      <c r="K707" s="4"/>
    </row>
    <row r="708" spans="4:11" x14ac:dyDescent="0.3">
      <c r="D708" s="4"/>
      <c r="E708" s="4"/>
      <c r="G708" s="4"/>
      <c r="H708" s="4"/>
      <c r="I708" s="4"/>
      <c r="J708" s="4"/>
      <c r="K708" s="4"/>
    </row>
    <row r="709" spans="4:11" x14ac:dyDescent="0.3">
      <c r="D709" s="4"/>
      <c r="E709" s="4"/>
      <c r="G709" s="4"/>
      <c r="H709" s="4"/>
      <c r="I709" s="4"/>
      <c r="J709" s="4"/>
      <c r="K709" s="4"/>
    </row>
    <row r="710" spans="4:11" x14ac:dyDescent="0.3">
      <c r="D710" s="4"/>
      <c r="E710" s="4"/>
      <c r="G710" s="4"/>
      <c r="H710" s="4"/>
      <c r="I710" s="4"/>
      <c r="J710" s="4"/>
      <c r="K710" s="4"/>
    </row>
    <row r="711" spans="4:11" x14ac:dyDescent="0.3">
      <c r="D711" s="4"/>
      <c r="E711" s="4"/>
      <c r="G711" s="4"/>
      <c r="H711" s="4"/>
      <c r="I711" s="4"/>
      <c r="J711" s="4"/>
      <c r="K711" s="4"/>
    </row>
    <row r="712" spans="4:11" x14ac:dyDescent="0.3">
      <c r="D712" s="4"/>
      <c r="E712" s="4"/>
      <c r="G712" s="4"/>
      <c r="H712" s="4"/>
      <c r="I712" s="4"/>
      <c r="J712" s="4"/>
      <c r="K712" s="4"/>
    </row>
    <row r="713" spans="4:11" x14ac:dyDescent="0.3">
      <c r="D713" s="4"/>
      <c r="E713" s="4"/>
      <c r="G713" s="4"/>
      <c r="H713" s="4"/>
      <c r="I713" s="4"/>
      <c r="J713" s="4"/>
      <c r="K713" s="4"/>
    </row>
    <row r="714" spans="4:11" x14ac:dyDescent="0.3">
      <c r="D714" s="4"/>
      <c r="E714" s="4"/>
      <c r="G714" s="4"/>
      <c r="H714" s="4"/>
      <c r="I714" s="4"/>
      <c r="J714" s="4"/>
      <c r="K714" s="4"/>
    </row>
    <row r="715" spans="4:11" x14ac:dyDescent="0.3">
      <c r="D715" s="4"/>
      <c r="E715" s="4"/>
      <c r="G715" s="4"/>
      <c r="H715" s="4"/>
      <c r="I715" s="4"/>
      <c r="J715" s="4"/>
      <c r="K715" s="4"/>
    </row>
    <row r="716" spans="4:11" x14ac:dyDescent="0.3">
      <c r="D716" s="4"/>
      <c r="E716" s="4"/>
      <c r="G716" s="4"/>
      <c r="H716" s="4"/>
      <c r="I716" s="4"/>
      <c r="J716" s="4"/>
      <c r="K716" s="4"/>
    </row>
    <row r="717" spans="4:11" x14ac:dyDescent="0.3">
      <c r="D717" s="4"/>
      <c r="E717" s="4"/>
      <c r="G717" s="4"/>
      <c r="H717" s="4"/>
      <c r="I717" s="4"/>
      <c r="J717" s="4"/>
      <c r="K717" s="4"/>
    </row>
    <row r="718" spans="4:11" x14ac:dyDescent="0.3">
      <c r="D718" s="4"/>
      <c r="E718" s="4"/>
      <c r="G718" s="4"/>
      <c r="H718" s="4"/>
      <c r="I718" s="4"/>
      <c r="J718" s="4"/>
      <c r="K718" s="4"/>
    </row>
    <row r="719" spans="4:11" x14ac:dyDescent="0.3">
      <c r="D719" s="4"/>
      <c r="E719" s="4"/>
      <c r="G719" s="4"/>
      <c r="H719" s="4"/>
      <c r="I719" s="4"/>
      <c r="J719" s="4"/>
      <c r="K719" s="4"/>
    </row>
    <row r="720" spans="4:11" x14ac:dyDescent="0.3">
      <c r="D720" s="4"/>
      <c r="E720" s="4"/>
      <c r="G720" s="4"/>
      <c r="H720" s="4"/>
      <c r="I720" s="4"/>
      <c r="J720" s="4"/>
      <c r="K720" s="4"/>
    </row>
    <row r="721" spans="4:11" x14ac:dyDescent="0.3">
      <c r="D721" s="4"/>
      <c r="E721" s="4"/>
      <c r="G721" s="4"/>
      <c r="H721" s="4"/>
      <c r="I721" s="4"/>
      <c r="J721" s="4"/>
      <c r="K721" s="4"/>
    </row>
    <row r="722" spans="4:11" x14ac:dyDescent="0.3">
      <c r="D722" s="4"/>
      <c r="E722" s="4"/>
      <c r="G722" s="4"/>
      <c r="H722" s="4"/>
      <c r="I722" s="4"/>
      <c r="J722" s="4"/>
      <c r="K722" s="4"/>
    </row>
    <row r="723" spans="4:11" x14ac:dyDescent="0.3">
      <c r="D723" s="4"/>
      <c r="E723" s="4"/>
      <c r="G723" s="4"/>
      <c r="H723" s="4"/>
      <c r="I723" s="4"/>
      <c r="J723" s="4"/>
      <c r="K723" s="4"/>
    </row>
    <row r="724" spans="4:11" x14ac:dyDescent="0.3">
      <c r="D724" s="4"/>
      <c r="E724" s="4"/>
      <c r="G724" s="4"/>
      <c r="H724" s="4"/>
      <c r="I724" s="4"/>
      <c r="J724" s="4"/>
      <c r="K724" s="4"/>
    </row>
    <row r="725" spans="4:11" x14ac:dyDescent="0.3">
      <c r="D725" s="4"/>
      <c r="E725" s="4"/>
      <c r="G725" s="4"/>
      <c r="H725" s="4"/>
      <c r="I725" s="4"/>
      <c r="J725" s="4"/>
      <c r="K725" s="4"/>
    </row>
    <row r="726" spans="4:11" x14ac:dyDescent="0.3">
      <c r="D726" s="4"/>
      <c r="E726" s="4"/>
      <c r="G726" s="4"/>
      <c r="H726" s="4"/>
      <c r="I726" s="4"/>
      <c r="J726" s="4"/>
      <c r="K726" s="4"/>
    </row>
    <row r="727" spans="4:11" x14ac:dyDescent="0.3">
      <c r="D727" s="4"/>
      <c r="E727" s="4"/>
      <c r="G727" s="4"/>
      <c r="H727" s="4"/>
      <c r="I727" s="4"/>
      <c r="J727" s="4"/>
      <c r="K727" s="4"/>
    </row>
    <row r="728" spans="4:11" x14ac:dyDescent="0.3">
      <c r="D728" s="4"/>
      <c r="E728" s="4"/>
      <c r="G728" s="4"/>
      <c r="H728" s="4"/>
      <c r="I728" s="4"/>
      <c r="J728" s="4"/>
      <c r="K728" s="4"/>
    </row>
    <row r="729" spans="4:11" x14ac:dyDescent="0.3">
      <c r="D729" s="4"/>
      <c r="E729" s="4"/>
      <c r="G729" s="4"/>
      <c r="H729" s="4"/>
      <c r="I729" s="4"/>
      <c r="J729" s="4"/>
      <c r="K729" s="4"/>
    </row>
    <row r="730" spans="4:11" x14ac:dyDescent="0.3">
      <c r="D730" s="4"/>
      <c r="E730" s="4"/>
      <c r="G730" s="4"/>
      <c r="H730" s="4"/>
      <c r="I730" s="4"/>
      <c r="J730" s="4"/>
      <c r="K730" s="4"/>
    </row>
    <row r="731" spans="4:11" x14ac:dyDescent="0.3">
      <c r="D731" s="4"/>
      <c r="E731" s="4"/>
      <c r="G731" s="4"/>
      <c r="H731" s="4"/>
      <c r="I731" s="4"/>
      <c r="J731" s="4"/>
      <c r="K731" s="4"/>
    </row>
    <row r="732" spans="4:11" x14ac:dyDescent="0.3">
      <c r="D732" s="4"/>
      <c r="E732" s="4"/>
      <c r="G732" s="4"/>
      <c r="H732" s="4"/>
      <c r="I732" s="4"/>
      <c r="J732" s="4"/>
      <c r="K732" s="4"/>
    </row>
    <row r="733" spans="4:11" x14ac:dyDescent="0.3">
      <c r="D733" s="4"/>
      <c r="E733" s="4"/>
      <c r="G733" s="4"/>
      <c r="H733" s="4"/>
      <c r="I733" s="4"/>
      <c r="J733" s="4"/>
      <c r="K733" s="4"/>
    </row>
    <row r="734" spans="4:11" x14ac:dyDescent="0.3">
      <c r="D734" s="4"/>
      <c r="E734" s="4"/>
      <c r="G734" s="4"/>
      <c r="H734" s="4"/>
      <c r="I734" s="4"/>
      <c r="J734" s="4"/>
      <c r="K734" s="4"/>
    </row>
    <row r="735" spans="4:11" x14ac:dyDescent="0.3">
      <c r="D735" s="4"/>
      <c r="E735" s="4"/>
      <c r="G735" s="4"/>
      <c r="H735" s="4"/>
      <c r="I735" s="4"/>
      <c r="J735" s="4"/>
      <c r="K735" s="4"/>
    </row>
    <row r="736" spans="4:11" x14ac:dyDescent="0.3">
      <c r="D736" s="4"/>
      <c r="E736" s="4"/>
      <c r="G736" s="4"/>
      <c r="H736" s="4"/>
      <c r="I736" s="4"/>
      <c r="J736" s="4"/>
      <c r="K736" s="4"/>
    </row>
    <row r="737" spans="4:11" x14ac:dyDescent="0.3">
      <c r="D737" s="4"/>
      <c r="E737" s="4"/>
      <c r="G737" s="4"/>
      <c r="H737" s="4"/>
      <c r="I737" s="4"/>
      <c r="J737" s="4"/>
      <c r="K737" s="4"/>
    </row>
    <row r="738" spans="4:11" x14ac:dyDescent="0.3">
      <c r="D738" s="4"/>
      <c r="E738" s="4"/>
      <c r="G738" s="4"/>
      <c r="H738" s="4"/>
      <c r="I738" s="4"/>
      <c r="J738" s="4"/>
      <c r="K738" s="4"/>
    </row>
    <row r="739" spans="4:11" x14ac:dyDescent="0.3">
      <c r="D739" s="4"/>
      <c r="E739" s="4"/>
      <c r="G739" s="4"/>
      <c r="H739" s="4"/>
      <c r="I739" s="4"/>
      <c r="J739" s="4"/>
      <c r="K739" s="4"/>
    </row>
    <row r="740" spans="4:11" x14ac:dyDescent="0.3">
      <c r="D740" s="4"/>
      <c r="E740" s="4"/>
      <c r="G740" s="4"/>
      <c r="H740" s="4"/>
      <c r="I740" s="4"/>
      <c r="J740" s="4"/>
      <c r="K740" s="4"/>
    </row>
    <row r="741" spans="4:11" x14ac:dyDescent="0.3">
      <c r="D741" s="4"/>
      <c r="E741" s="4"/>
      <c r="G741" s="4"/>
      <c r="H741" s="4"/>
      <c r="I741" s="4"/>
      <c r="J741" s="4"/>
      <c r="K741" s="4"/>
    </row>
    <row r="742" spans="4:11" x14ac:dyDescent="0.3">
      <c r="D742" s="4"/>
      <c r="E742" s="4"/>
      <c r="G742" s="4"/>
      <c r="H742" s="4"/>
      <c r="I742" s="4"/>
      <c r="J742" s="4"/>
      <c r="K742" s="4"/>
    </row>
    <row r="743" spans="4:11" x14ac:dyDescent="0.3">
      <c r="D743" s="4"/>
      <c r="E743" s="4"/>
      <c r="G743" s="4"/>
      <c r="H743" s="4"/>
      <c r="I743" s="4"/>
      <c r="J743" s="4"/>
      <c r="K743" s="4"/>
    </row>
    <row r="744" spans="4:11" x14ac:dyDescent="0.3">
      <c r="D744" s="4"/>
      <c r="E744" s="4"/>
      <c r="G744" s="4"/>
      <c r="H744" s="4"/>
      <c r="I744" s="4"/>
      <c r="J744" s="4"/>
      <c r="K744" s="4"/>
    </row>
    <row r="745" spans="4:11" x14ac:dyDescent="0.3">
      <c r="D745" s="4"/>
      <c r="E745" s="4"/>
      <c r="G745" s="4"/>
      <c r="H745" s="4"/>
      <c r="I745" s="4"/>
      <c r="J745" s="4"/>
      <c r="K745" s="4"/>
    </row>
    <row r="746" spans="4:11" x14ac:dyDescent="0.3">
      <c r="D746" s="4"/>
      <c r="E746" s="4"/>
      <c r="G746" s="4"/>
      <c r="H746" s="4"/>
      <c r="I746" s="4"/>
      <c r="J746" s="4"/>
      <c r="K746" s="4"/>
    </row>
    <row r="747" spans="4:11" x14ac:dyDescent="0.3">
      <c r="D747" s="4"/>
      <c r="E747" s="4"/>
      <c r="G747" s="4"/>
      <c r="H747" s="4"/>
      <c r="I747" s="4"/>
      <c r="J747" s="4"/>
      <c r="K747" s="4"/>
    </row>
    <row r="748" spans="4:11" x14ac:dyDescent="0.3">
      <c r="D748" s="4"/>
      <c r="E748" s="4"/>
      <c r="G748" s="4"/>
      <c r="H748" s="4"/>
      <c r="I748" s="4"/>
      <c r="J748" s="4"/>
      <c r="K748" s="4"/>
    </row>
    <row r="749" spans="4:11" x14ac:dyDescent="0.3">
      <c r="D749" s="4"/>
      <c r="E749" s="4"/>
      <c r="G749" s="4"/>
      <c r="H749" s="4"/>
      <c r="I749" s="4"/>
      <c r="J749" s="4"/>
      <c r="K749" s="4"/>
    </row>
    <row r="750" spans="4:11" x14ac:dyDescent="0.3">
      <c r="D750" s="4"/>
      <c r="E750" s="4"/>
      <c r="G750" s="4"/>
      <c r="H750" s="4"/>
      <c r="I750" s="4"/>
      <c r="J750" s="4"/>
      <c r="K750" s="4"/>
    </row>
    <row r="751" spans="4:11" x14ac:dyDescent="0.3">
      <c r="D751" s="4"/>
      <c r="E751" s="4"/>
      <c r="G751" s="4"/>
      <c r="H751" s="4"/>
      <c r="I751" s="4"/>
      <c r="J751" s="4"/>
      <c r="K751" s="4"/>
    </row>
    <row r="752" spans="4:11" x14ac:dyDescent="0.3">
      <c r="D752" s="4"/>
      <c r="E752" s="4"/>
      <c r="G752" s="4"/>
      <c r="H752" s="4"/>
      <c r="I752" s="4"/>
      <c r="J752" s="4"/>
      <c r="K752" s="4"/>
    </row>
    <row r="753" spans="4:11" x14ac:dyDescent="0.3">
      <c r="D753" s="4"/>
      <c r="E753" s="4"/>
      <c r="G753" s="4"/>
      <c r="H753" s="4"/>
      <c r="I753" s="4"/>
      <c r="J753" s="4"/>
      <c r="K753" s="4"/>
    </row>
    <row r="754" spans="4:11" x14ac:dyDescent="0.3">
      <c r="D754" s="4"/>
      <c r="E754" s="4"/>
      <c r="G754" s="4"/>
      <c r="H754" s="4"/>
      <c r="I754" s="4"/>
      <c r="J754" s="4"/>
      <c r="K754" s="4"/>
    </row>
    <row r="755" spans="4:11" x14ac:dyDescent="0.3">
      <c r="D755" s="4"/>
      <c r="E755" s="4"/>
      <c r="G755" s="4"/>
      <c r="H755" s="4"/>
      <c r="I755" s="4"/>
      <c r="J755" s="4"/>
      <c r="K755" s="4"/>
    </row>
    <row r="756" spans="4:11" x14ac:dyDescent="0.3">
      <c r="D756" s="4"/>
      <c r="E756" s="4"/>
      <c r="G756" s="4"/>
      <c r="H756" s="4"/>
      <c r="I756" s="4"/>
      <c r="J756" s="4"/>
      <c r="K756" s="4"/>
    </row>
    <row r="757" spans="4:11" x14ac:dyDescent="0.3">
      <c r="D757" s="4"/>
      <c r="E757" s="4"/>
      <c r="G757" s="4"/>
      <c r="H757" s="4"/>
      <c r="I757" s="4"/>
      <c r="J757" s="4"/>
      <c r="K757" s="4"/>
    </row>
    <row r="758" spans="4:11" x14ac:dyDescent="0.3">
      <c r="D758" s="4"/>
      <c r="E758" s="4"/>
      <c r="G758" s="4"/>
      <c r="H758" s="4"/>
      <c r="I758" s="4"/>
      <c r="J758" s="4"/>
      <c r="K758" s="4"/>
    </row>
    <row r="759" spans="4:11" x14ac:dyDescent="0.3">
      <c r="D759" s="4"/>
      <c r="E759" s="4"/>
      <c r="G759" s="4"/>
      <c r="H759" s="4"/>
      <c r="I759" s="4"/>
      <c r="J759" s="4"/>
      <c r="K759" s="4"/>
    </row>
    <row r="760" spans="4:11" x14ac:dyDescent="0.3">
      <c r="D760" s="4"/>
      <c r="E760" s="4"/>
      <c r="G760" s="4"/>
      <c r="H760" s="4"/>
      <c r="I760" s="4"/>
      <c r="J760" s="4"/>
      <c r="K760" s="4"/>
    </row>
    <row r="761" spans="4:11" x14ac:dyDescent="0.3">
      <c r="D761" s="4"/>
      <c r="E761" s="4"/>
      <c r="G761" s="4"/>
      <c r="H761" s="4"/>
      <c r="I761" s="4"/>
      <c r="J761" s="4"/>
      <c r="K761" s="4"/>
    </row>
    <row r="762" spans="4:11" x14ac:dyDescent="0.3">
      <c r="D762" s="4"/>
      <c r="E762" s="4"/>
      <c r="G762" s="4"/>
      <c r="H762" s="4"/>
      <c r="I762" s="4"/>
      <c r="J762" s="4"/>
      <c r="K762" s="4"/>
    </row>
    <row r="763" spans="4:11" x14ac:dyDescent="0.3">
      <c r="D763" s="4"/>
      <c r="E763" s="4"/>
      <c r="G763" s="4"/>
      <c r="H763" s="4"/>
      <c r="I763" s="4"/>
      <c r="J763" s="4"/>
      <c r="K763" s="4"/>
    </row>
    <row r="764" spans="4:11" x14ac:dyDescent="0.3">
      <c r="D764" s="4"/>
      <c r="E764" s="4"/>
      <c r="G764" s="4"/>
      <c r="H764" s="4"/>
      <c r="I764" s="4"/>
      <c r="J764" s="4"/>
      <c r="K764" s="4"/>
    </row>
    <row r="765" spans="4:11" x14ac:dyDescent="0.3">
      <c r="D765" s="4"/>
      <c r="E765" s="4"/>
      <c r="G765" s="4"/>
      <c r="H765" s="4"/>
      <c r="I765" s="4"/>
      <c r="J765" s="4"/>
      <c r="K765" s="4"/>
    </row>
    <row r="766" spans="4:11" x14ac:dyDescent="0.3">
      <c r="D766" s="4"/>
      <c r="E766" s="4"/>
      <c r="G766" s="4"/>
      <c r="H766" s="4"/>
      <c r="I766" s="4"/>
      <c r="J766" s="4"/>
      <c r="K766" s="4"/>
    </row>
    <row r="767" spans="4:11" x14ac:dyDescent="0.3">
      <c r="D767" s="4"/>
      <c r="E767" s="4"/>
      <c r="G767" s="4"/>
      <c r="H767" s="4"/>
      <c r="I767" s="4"/>
      <c r="J767" s="4"/>
      <c r="K767" s="4"/>
    </row>
    <row r="768" spans="4:11" x14ac:dyDescent="0.3">
      <c r="D768" s="4"/>
      <c r="E768" s="4"/>
      <c r="G768" s="4"/>
      <c r="H768" s="4"/>
      <c r="I768" s="4"/>
      <c r="J768" s="4"/>
      <c r="K768" s="4"/>
    </row>
    <row r="769" spans="4:11" x14ac:dyDescent="0.3">
      <c r="D769" s="4"/>
      <c r="E769" s="4"/>
      <c r="G769" s="4"/>
      <c r="H769" s="4"/>
      <c r="I769" s="4"/>
      <c r="J769" s="4"/>
      <c r="K769" s="4"/>
    </row>
    <row r="770" spans="4:11" x14ac:dyDescent="0.3">
      <c r="D770" s="4"/>
      <c r="E770" s="4"/>
      <c r="G770" s="4"/>
      <c r="H770" s="4"/>
      <c r="I770" s="4"/>
      <c r="J770" s="4"/>
      <c r="K770" s="4"/>
    </row>
    <row r="771" spans="4:11" x14ac:dyDescent="0.3">
      <c r="D771" s="4"/>
      <c r="E771" s="4"/>
      <c r="G771" s="4"/>
      <c r="H771" s="4"/>
      <c r="I771" s="4"/>
      <c r="J771" s="4"/>
      <c r="K771" s="4"/>
    </row>
    <row r="772" spans="4:11" x14ac:dyDescent="0.3">
      <c r="D772" s="4"/>
      <c r="E772" s="4"/>
      <c r="G772" s="4"/>
      <c r="H772" s="4"/>
      <c r="I772" s="4"/>
      <c r="J772" s="4"/>
      <c r="K772" s="4"/>
    </row>
    <row r="773" spans="4:11" x14ac:dyDescent="0.3">
      <c r="D773" s="4"/>
      <c r="E773" s="4"/>
      <c r="G773" s="4"/>
      <c r="H773" s="4"/>
      <c r="I773" s="4"/>
      <c r="J773" s="4"/>
      <c r="K773" s="4"/>
    </row>
    <row r="774" spans="4:11" x14ac:dyDescent="0.3">
      <c r="D774" s="4"/>
      <c r="E774" s="4"/>
      <c r="G774" s="4"/>
      <c r="H774" s="4"/>
      <c r="I774" s="4"/>
      <c r="J774" s="4"/>
      <c r="K774" s="4"/>
    </row>
    <row r="775" spans="4:11" x14ac:dyDescent="0.3">
      <c r="D775" s="4"/>
      <c r="E775" s="4"/>
      <c r="G775" s="4"/>
      <c r="H775" s="4"/>
      <c r="I775" s="4"/>
      <c r="J775" s="4"/>
      <c r="K775" s="4"/>
    </row>
    <row r="776" spans="4:11" x14ac:dyDescent="0.3">
      <c r="D776" s="4"/>
      <c r="E776" s="4"/>
      <c r="G776" s="4"/>
      <c r="H776" s="4"/>
      <c r="I776" s="4"/>
      <c r="J776" s="4"/>
      <c r="K776" s="4"/>
    </row>
    <row r="777" spans="4:11" x14ac:dyDescent="0.3">
      <c r="D777" s="4"/>
      <c r="E777" s="4"/>
      <c r="G777" s="4"/>
      <c r="H777" s="4"/>
      <c r="I777" s="4"/>
      <c r="J777" s="4"/>
      <c r="K777" s="4"/>
    </row>
    <row r="778" spans="4:11" x14ac:dyDescent="0.3">
      <c r="D778" s="4"/>
      <c r="E778" s="4"/>
      <c r="G778" s="4"/>
      <c r="H778" s="4"/>
      <c r="I778" s="4"/>
      <c r="J778" s="4"/>
      <c r="K778" s="4"/>
    </row>
    <row r="779" spans="4:11" x14ac:dyDescent="0.3">
      <c r="D779" s="4"/>
      <c r="E779" s="4"/>
      <c r="G779" s="4"/>
      <c r="H779" s="4"/>
      <c r="I779" s="4"/>
      <c r="J779" s="4"/>
      <c r="K779" s="4"/>
    </row>
    <row r="780" spans="4:11" x14ac:dyDescent="0.3">
      <c r="D780" s="4"/>
      <c r="E780" s="4"/>
      <c r="G780" s="4"/>
      <c r="H780" s="4"/>
      <c r="I780" s="4"/>
      <c r="J780" s="4"/>
      <c r="K780" s="4"/>
    </row>
    <row r="781" spans="4:11" x14ac:dyDescent="0.3">
      <c r="D781" s="4"/>
      <c r="E781" s="4"/>
      <c r="G781" s="4"/>
      <c r="H781" s="4"/>
      <c r="I781" s="4"/>
      <c r="J781" s="4"/>
      <c r="K781" s="4"/>
    </row>
    <row r="782" spans="4:11" x14ac:dyDescent="0.3">
      <c r="D782" s="4"/>
      <c r="E782" s="4"/>
      <c r="G782" s="4"/>
      <c r="H782" s="4"/>
      <c r="I782" s="4"/>
      <c r="J782" s="4"/>
      <c r="K782" s="4"/>
    </row>
    <row r="783" spans="4:11" x14ac:dyDescent="0.3">
      <c r="D783" s="4"/>
      <c r="E783" s="4"/>
      <c r="G783" s="4"/>
      <c r="H783" s="4"/>
      <c r="I783" s="4"/>
      <c r="J783" s="4"/>
      <c r="K783" s="4"/>
    </row>
    <row r="784" spans="4:11" x14ac:dyDescent="0.3">
      <c r="D784" s="4"/>
      <c r="E784" s="4"/>
      <c r="G784" s="4"/>
      <c r="H784" s="4"/>
      <c r="I784" s="4"/>
      <c r="J784" s="4"/>
      <c r="K784" s="4"/>
    </row>
    <row r="785" spans="4:11" x14ac:dyDescent="0.3">
      <c r="D785" s="4"/>
      <c r="E785" s="4"/>
      <c r="G785" s="4"/>
      <c r="H785" s="4"/>
      <c r="I785" s="4"/>
      <c r="J785" s="4"/>
      <c r="K785" s="4"/>
    </row>
    <row r="786" spans="4:11" x14ac:dyDescent="0.3">
      <c r="D786" s="4"/>
      <c r="E786" s="4"/>
      <c r="G786" s="4"/>
      <c r="H786" s="4"/>
      <c r="I786" s="4"/>
      <c r="J786" s="4"/>
      <c r="K786" s="4"/>
    </row>
    <row r="787" spans="4:11" x14ac:dyDescent="0.3">
      <c r="D787" s="4"/>
      <c r="E787" s="4"/>
      <c r="G787" s="4"/>
      <c r="H787" s="4"/>
      <c r="I787" s="4"/>
      <c r="J787" s="4"/>
      <c r="K787" s="4"/>
    </row>
    <row r="788" spans="4:11" x14ac:dyDescent="0.3">
      <c r="D788" s="4"/>
      <c r="E788" s="4"/>
      <c r="G788" s="4"/>
      <c r="H788" s="4"/>
      <c r="I788" s="4"/>
      <c r="J788" s="4"/>
      <c r="K788" s="4"/>
    </row>
    <row r="789" spans="4:11" x14ac:dyDescent="0.3">
      <c r="D789" s="4"/>
      <c r="E789" s="4"/>
      <c r="G789" s="4"/>
      <c r="H789" s="4"/>
      <c r="I789" s="4"/>
      <c r="J789" s="4"/>
      <c r="K789" s="4"/>
    </row>
    <row r="790" spans="4:11" x14ac:dyDescent="0.3">
      <c r="D790" s="4"/>
      <c r="E790" s="4"/>
      <c r="G790" s="4"/>
      <c r="H790" s="4"/>
      <c r="I790" s="4"/>
      <c r="J790" s="4"/>
      <c r="K790" s="4"/>
    </row>
    <row r="791" spans="4:11" x14ac:dyDescent="0.3">
      <c r="D791" s="4"/>
      <c r="E791" s="4"/>
      <c r="G791" s="4"/>
      <c r="H791" s="4"/>
      <c r="I791" s="4"/>
      <c r="J791" s="4"/>
      <c r="K791" s="4"/>
    </row>
    <row r="792" spans="4:11" x14ac:dyDescent="0.3">
      <c r="D792" s="4"/>
      <c r="E792" s="4"/>
      <c r="G792" s="4"/>
      <c r="H792" s="4"/>
      <c r="I792" s="4"/>
      <c r="J792" s="4"/>
      <c r="K792" s="4"/>
    </row>
    <row r="793" spans="4:11" x14ac:dyDescent="0.3">
      <c r="D793" s="4"/>
      <c r="E793" s="4"/>
      <c r="G793" s="4"/>
      <c r="H793" s="4"/>
      <c r="I793" s="4"/>
      <c r="J793" s="4"/>
      <c r="K793" s="4"/>
    </row>
    <row r="794" spans="4:11" x14ac:dyDescent="0.3">
      <c r="D794" s="4"/>
      <c r="E794" s="4"/>
      <c r="G794" s="4"/>
      <c r="H794" s="4"/>
      <c r="I794" s="4"/>
      <c r="J794" s="4"/>
      <c r="K794" s="4"/>
    </row>
    <row r="795" spans="4:11" x14ac:dyDescent="0.3">
      <c r="D795" s="4"/>
      <c r="E795" s="4"/>
      <c r="G795" s="4"/>
      <c r="H795" s="4"/>
      <c r="I795" s="4"/>
      <c r="J795" s="4"/>
      <c r="K795" s="4"/>
    </row>
    <row r="796" spans="4:11" x14ac:dyDescent="0.3">
      <c r="D796" s="4"/>
      <c r="E796" s="4"/>
      <c r="G796" s="4"/>
      <c r="H796" s="4"/>
      <c r="I796" s="4"/>
      <c r="J796" s="4"/>
      <c r="K796" s="4"/>
    </row>
    <row r="797" spans="4:11" x14ac:dyDescent="0.3">
      <c r="D797" s="4"/>
      <c r="E797" s="4"/>
      <c r="G797" s="4"/>
      <c r="H797" s="4"/>
      <c r="I797" s="4"/>
      <c r="J797" s="4"/>
      <c r="K797" s="4"/>
    </row>
    <row r="798" spans="4:11" x14ac:dyDescent="0.3">
      <c r="D798" s="4"/>
      <c r="E798" s="4"/>
      <c r="G798" s="4"/>
      <c r="H798" s="4"/>
      <c r="I798" s="4"/>
      <c r="J798" s="4"/>
      <c r="K798" s="4"/>
    </row>
    <row r="799" spans="4:11" x14ac:dyDescent="0.3">
      <c r="D799" s="4"/>
      <c r="E799" s="4"/>
      <c r="G799" s="4"/>
      <c r="H799" s="4"/>
      <c r="I799" s="4"/>
      <c r="J799" s="4"/>
      <c r="K799" s="4"/>
    </row>
    <row r="800" spans="4:11" x14ac:dyDescent="0.3">
      <c r="D800" s="4"/>
      <c r="E800" s="4"/>
      <c r="G800" s="4"/>
      <c r="H800" s="4"/>
      <c r="I800" s="4"/>
      <c r="J800" s="4"/>
      <c r="K800" s="4"/>
    </row>
    <row r="801" spans="4:11" x14ac:dyDescent="0.3">
      <c r="D801" s="4"/>
      <c r="E801" s="4"/>
      <c r="G801" s="4"/>
      <c r="H801" s="4"/>
      <c r="I801" s="4"/>
      <c r="J801" s="4"/>
      <c r="K801" s="4"/>
    </row>
    <row r="802" spans="4:11" x14ac:dyDescent="0.3">
      <c r="D802" s="4"/>
      <c r="E802" s="4"/>
      <c r="G802" s="4"/>
      <c r="H802" s="4"/>
      <c r="I802" s="4"/>
      <c r="J802" s="4"/>
      <c r="K802" s="4"/>
    </row>
    <row r="803" spans="4:11" x14ac:dyDescent="0.3">
      <c r="D803" s="4"/>
      <c r="E803" s="4"/>
      <c r="G803" s="4"/>
      <c r="H803" s="4"/>
      <c r="I803" s="4"/>
      <c r="J803" s="4"/>
      <c r="K803" s="4"/>
    </row>
    <row r="804" spans="4:11" x14ac:dyDescent="0.3">
      <c r="D804" s="4"/>
      <c r="E804" s="4"/>
      <c r="G804" s="4"/>
      <c r="H804" s="4"/>
      <c r="I804" s="4"/>
      <c r="J804" s="4"/>
      <c r="K804" s="4"/>
    </row>
    <row r="805" spans="4:11" x14ac:dyDescent="0.3">
      <c r="D805" s="4"/>
      <c r="E805" s="4"/>
      <c r="G805" s="4"/>
      <c r="H805" s="4"/>
      <c r="I805" s="4"/>
      <c r="J805" s="4"/>
      <c r="K805" s="4"/>
    </row>
    <row r="806" spans="4:11" x14ac:dyDescent="0.3">
      <c r="D806" s="4"/>
      <c r="E806" s="4"/>
      <c r="G806" s="4"/>
      <c r="H806" s="4"/>
      <c r="I806" s="4"/>
      <c r="J806" s="4"/>
      <c r="K806" s="4"/>
    </row>
    <row r="807" spans="4:11" x14ac:dyDescent="0.3">
      <c r="D807" s="4"/>
      <c r="E807" s="4"/>
      <c r="G807" s="4"/>
      <c r="H807" s="4"/>
      <c r="I807" s="4"/>
      <c r="J807" s="4"/>
      <c r="K807" s="4"/>
    </row>
    <row r="808" spans="4:11" x14ac:dyDescent="0.3">
      <c r="D808" s="4"/>
      <c r="E808" s="4"/>
      <c r="G808" s="4"/>
      <c r="H808" s="4"/>
      <c r="I808" s="4"/>
      <c r="J808" s="4"/>
      <c r="K808" s="4"/>
    </row>
    <row r="809" spans="4:11" x14ac:dyDescent="0.3">
      <c r="D809" s="4"/>
      <c r="E809" s="4"/>
      <c r="G809" s="4"/>
      <c r="H809" s="4"/>
      <c r="I809" s="4"/>
      <c r="J809" s="4"/>
      <c r="K809" s="4"/>
    </row>
    <row r="810" spans="4:11" x14ac:dyDescent="0.3">
      <c r="D810" s="4"/>
      <c r="E810" s="4"/>
      <c r="G810" s="4"/>
      <c r="H810" s="4"/>
      <c r="I810" s="4"/>
      <c r="J810" s="4"/>
      <c r="K810" s="4"/>
    </row>
    <row r="811" spans="4:11" x14ac:dyDescent="0.3">
      <c r="D811" s="4"/>
      <c r="E811" s="4"/>
      <c r="G811" s="4"/>
      <c r="H811" s="4"/>
      <c r="I811" s="4"/>
      <c r="J811" s="4"/>
      <c r="K811" s="4"/>
    </row>
    <row r="812" spans="4:11" x14ac:dyDescent="0.3">
      <c r="D812" s="4"/>
      <c r="E812" s="4"/>
      <c r="G812" s="4"/>
      <c r="H812" s="4"/>
      <c r="I812" s="4"/>
      <c r="J812" s="4"/>
      <c r="K812" s="4"/>
    </row>
    <row r="813" spans="4:11" x14ac:dyDescent="0.3">
      <c r="D813" s="4"/>
      <c r="E813" s="4"/>
      <c r="G813" s="4"/>
      <c r="H813" s="4"/>
      <c r="I813" s="4"/>
      <c r="J813" s="4"/>
      <c r="K813" s="4"/>
    </row>
    <row r="814" spans="4:11" x14ac:dyDescent="0.3">
      <c r="D814" s="4"/>
      <c r="E814" s="4"/>
      <c r="G814" s="4"/>
      <c r="H814" s="4"/>
      <c r="I814" s="4"/>
      <c r="J814" s="4"/>
      <c r="K814" s="4"/>
    </row>
    <row r="815" spans="4:11" x14ac:dyDescent="0.3">
      <c r="D815" s="4"/>
      <c r="E815" s="4"/>
      <c r="G815" s="4"/>
      <c r="H815" s="4"/>
      <c r="I815" s="4"/>
      <c r="J815" s="4"/>
      <c r="K815" s="4"/>
    </row>
    <row r="816" spans="4:11" x14ac:dyDescent="0.3">
      <c r="D816" s="4"/>
      <c r="E816" s="4"/>
      <c r="G816" s="4"/>
      <c r="H816" s="4"/>
      <c r="I816" s="4"/>
      <c r="J816" s="4"/>
      <c r="K816" s="4"/>
    </row>
    <row r="817" spans="4:11" x14ac:dyDescent="0.3">
      <c r="D817" s="4"/>
      <c r="E817" s="4"/>
      <c r="G817" s="4"/>
      <c r="H817" s="4"/>
      <c r="I817" s="4"/>
      <c r="J817" s="4"/>
      <c r="K817" s="4"/>
    </row>
    <row r="818" spans="4:11" x14ac:dyDescent="0.3">
      <c r="D818" s="4"/>
      <c r="E818" s="4"/>
      <c r="G818" s="4"/>
      <c r="H818" s="4"/>
      <c r="I818" s="4"/>
      <c r="J818" s="4"/>
      <c r="K818" s="4"/>
    </row>
    <row r="819" spans="4:11" x14ac:dyDescent="0.3">
      <c r="D819" s="4"/>
      <c r="E819" s="4"/>
      <c r="G819" s="4"/>
      <c r="H819" s="4"/>
      <c r="I819" s="4"/>
      <c r="J819" s="4"/>
      <c r="K819" s="4"/>
    </row>
    <row r="820" spans="4:11" x14ac:dyDescent="0.3">
      <c r="D820" s="4"/>
      <c r="E820" s="4"/>
      <c r="G820" s="4"/>
      <c r="H820" s="4"/>
      <c r="I820" s="4"/>
      <c r="J820" s="4"/>
      <c r="K820" s="4"/>
    </row>
    <row r="821" spans="4:11" x14ac:dyDescent="0.3">
      <c r="D821" s="4"/>
      <c r="E821" s="4"/>
      <c r="G821" s="4"/>
      <c r="H821" s="4"/>
      <c r="I821" s="4"/>
      <c r="J821" s="4"/>
      <c r="K821" s="4"/>
    </row>
    <row r="822" spans="4:11" x14ac:dyDescent="0.3">
      <c r="D822" s="4"/>
      <c r="E822" s="4"/>
      <c r="G822" s="4"/>
      <c r="H822" s="4"/>
      <c r="I822" s="4"/>
      <c r="J822" s="4"/>
      <c r="K822" s="4"/>
    </row>
    <row r="823" spans="4:11" x14ac:dyDescent="0.3">
      <c r="D823" s="4"/>
      <c r="E823" s="4"/>
      <c r="G823" s="4"/>
      <c r="H823" s="4"/>
      <c r="I823" s="4"/>
      <c r="J823" s="4"/>
      <c r="K823" s="4"/>
    </row>
    <row r="824" spans="4:11" x14ac:dyDescent="0.3">
      <c r="D824" s="4"/>
      <c r="E824" s="4"/>
      <c r="G824" s="4"/>
      <c r="H824" s="4"/>
      <c r="I824" s="4"/>
      <c r="J824" s="4"/>
      <c r="K824" s="4"/>
    </row>
    <row r="825" spans="4:11" x14ac:dyDescent="0.3">
      <c r="D825" s="4"/>
      <c r="E825" s="4"/>
      <c r="G825" s="4"/>
      <c r="H825" s="4"/>
      <c r="I825" s="4"/>
      <c r="J825" s="4"/>
      <c r="K825" s="4"/>
    </row>
    <row r="826" spans="4:11" x14ac:dyDescent="0.3">
      <c r="D826" s="4"/>
      <c r="E826" s="4"/>
      <c r="G826" s="4"/>
      <c r="H826" s="4"/>
      <c r="I826" s="4"/>
      <c r="J826" s="4"/>
      <c r="K826" s="4"/>
    </row>
    <row r="827" spans="4:11" x14ac:dyDescent="0.3">
      <c r="D827" s="4"/>
      <c r="E827" s="4"/>
      <c r="G827" s="4"/>
      <c r="H827" s="4"/>
      <c r="I827" s="4"/>
      <c r="J827" s="4"/>
      <c r="K827" s="4"/>
    </row>
    <row r="828" spans="4:11" x14ac:dyDescent="0.3">
      <c r="D828" s="4"/>
      <c r="E828" s="4"/>
      <c r="G828" s="4"/>
      <c r="H828" s="4"/>
      <c r="I828" s="4"/>
      <c r="J828" s="4"/>
      <c r="K828" s="4"/>
    </row>
    <row r="829" spans="4:11" x14ac:dyDescent="0.3">
      <c r="D829" s="4"/>
      <c r="E829" s="4"/>
      <c r="G829" s="4"/>
      <c r="H829" s="4"/>
      <c r="I829" s="4"/>
      <c r="J829" s="4"/>
      <c r="K829" s="4"/>
    </row>
    <row r="830" spans="4:11" x14ac:dyDescent="0.3">
      <c r="D830" s="4"/>
      <c r="E830" s="4"/>
      <c r="G830" s="4"/>
      <c r="H830" s="4"/>
      <c r="I830" s="4"/>
      <c r="J830" s="4"/>
      <c r="K830" s="4"/>
    </row>
    <row r="831" spans="4:11" x14ac:dyDescent="0.3">
      <c r="D831" s="4"/>
      <c r="E831" s="4"/>
      <c r="G831" s="4"/>
      <c r="H831" s="4"/>
      <c r="I831" s="4"/>
      <c r="J831" s="4"/>
      <c r="K831" s="4"/>
    </row>
    <row r="832" spans="4:11" x14ac:dyDescent="0.3">
      <c r="D832" s="4"/>
      <c r="E832" s="4"/>
      <c r="G832" s="4"/>
      <c r="H832" s="4"/>
      <c r="I832" s="4"/>
      <c r="J832" s="4"/>
      <c r="K832" s="4"/>
    </row>
    <row r="833" spans="4:11" x14ac:dyDescent="0.3">
      <c r="D833" s="4"/>
      <c r="E833" s="4"/>
      <c r="G833" s="4"/>
      <c r="H833" s="4"/>
      <c r="I833" s="4"/>
      <c r="J833" s="4"/>
      <c r="K833" s="4"/>
    </row>
    <row r="834" spans="4:11" x14ac:dyDescent="0.3">
      <c r="D834" s="4"/>
      <c r="E834" s="4"/>
      <c r="G834" s="4"/>
      <c r="H834" s="4"/>
      <c r="I834" s="4"/>
      <c r="J834" s="4"/>
      <c r="K834" s="4"/>
    </row>
    <row r="835" spans="4:11" x14ac:dyDescent="0.3">
      <c r="D835" s="4"/>
      <c r="E835" s="4"/>
      <c r="G835" s="4"/>
      <c r="H835" s="4"/>
      <c r="I835" s="4"/>
      <c r="J835" s="4"/>
      <c r="K835" s="4"/>
    </row>
    <row r="836" spans="4:11" x14ac:dyDescent="0.3">
      <c r="D836" s="4"/>
      <c r="E836" s="4"/>
      <c r="G836" s="4"/>
      <c r="H836" s="4"/>
      <c r="I836" s="4"/>
      <c r="J836" s="4"/>
      <c r="K836" s="4"/>
    </row>
    <row r="837" spans="4:11" x14ac:dyDescent="0.3">
      <c r="D837" s="4"/>
      <c r="E837" s="4"/>
      <c r="G837" s="4"/>
      <c r="H837" s="4"/>
      <c r="I837" s="4"/>
      <c r="J837" s="4"/>
      <c r="K837" s="4"/>
    </row>
    <row r="838" spans="4:11" x14ac:dyDescent="0.3">
      <c r="D838" s="4"/>
      <c r="E838" s="4"/>
      <c r="G838" s="4"/>
      <c r="H838" s="4"/>
      <c r="I838" s="4"/>
      <c r="J838" s="4"/>
      <c r="K838" s="4"/>
    </row>
    <row r="839" spans="4:11" x14ac:dyDescent="0.3">
      <c r="D839" s="4"/>
      <c r="E839" s="4"/>
      <c r="G839" s="4"/>
      <c r="H839" s="4"/>
      <c r="I839" s="4"/>
      <c r="J839" s="4"/>
      <c r="K839" s="4"/>
    </row>
    <row r="840" spans="4:11" x14ac:dyDescent="0.3">
      <c r="D840" s="4"/>
      <c r="E840" s="4"/>
      <c r="G840" s="4"/>
      <c r="H840" s="4"/>
      <c r="I840" s="4"/>
      <c r="J840" s="4"/>
      <c r="K840" s="4"/>
    </row>
    <row r="841" spans="4:11" x14ac:dyDescent="0.3">
      <c r="D841" s="4"/>
      <c r="E841" s="4"/>
      <c r="G841" s="4"/>
      <c r="H841" s="4"/>
      <c r="I841" s="4"/>
      <c r="J841" s="4"/>
      <c r="K841" s="4"/>
    </row>
    <row r="842" spans="4:11" x14ac:dyDescent="0.3">
      <c r="D842" s="4"/>
      <c r="E842" s="4"/>
      <c r="G842" s="4"/>
      <c r="H842" s="4"/>
      <c r="I842" s="4"/>
      <c r="J842" s="4"/>
      <c r="K842" s="4"/>
    </row>
    <row r="843" spans="4:11" x14ac:dyDescent="0.3">
      <c r="D843" s="4"/>
      <c r="E843" s="4"/>
      <c r="G843" s="4"/>
      <c r="H843" s="4"/>
      <c r="I843" s="4"/>
      <c r="J843" s="4"/>
      <c r="K843" s="4"/>
    </row>
    <row r="844" spans="4:11" x14ac:dyDescent="0.3">
      <c r="D844" s="4"/>
      <c r="E844" s="4"/>
      <c r="G844" s="4"/>
      <c r="H844" s="4"/>
      <c r="I844" s="4"/>
      <c r="J844" s="4"/>
      <c r="K844" s="4"/>
    </row>
    <row r="845" spans="4:11" x14ac:dyDescent="0.3">
      <c r="D845" s="4"/>
      <c r="E845" s="4"/>
      <c r="G845" s="4"/>
      <c r="H845" s="4"/>
      <c r="I845" s="4"/>
      <c r="J845" s="4"/>
      <c r="K845" s="4"/>
    </row>
    <row r="846" spans="4:11" x14ac:dyDescent="0.3">
      <c r="D846" s="4"/>
      <c r="E846" s="4"/>
      <c r="G846" s="4"/>
      <c r="H846" s="4"/>
      <c r="I846" s="4"/>
      <c r="J846" s="4"/>
      <c r="K846" s="4"/>
    </row>
    <row r="847" spans="4:11" x14ac:dyDescent="0.3">
      <c r="D847" s="4"/>
      <c r="E847" s="4"/>
      <c r="G847" s="4"/>
      <c r="H847" s="4"/>
      <c r="I847" s="4"/>
      <c r="J847" s="4"/>
      <c r="K847" s="4"/>
    </row>
    <row r="848" spans="4:11" x14ac:dyDescent="0.3">
      <c r="D848" s="4"/>
      <c r="E848" s="4"/>
      <c r="G848" s="4"/>
      <c r="H848" s="4"/>
      <c r="I848" s="4"/>
      <c r="J848" s="4"/>
      <c r="K848" s="4"/>
    </row>
    <row r="849" spans="4:11" x14ac:dyDescent="0.3">
      <c r="D849" s="4"/>
      <c r="E849" s="4"/>
      <c r="G849" s="4"/>
      <c r="H849" s="4"/>
      <c r="I849" s="4"/>
      <c r="J849" s="4"/>
      <c r="K849" s="4"/>
    </row>
    <row r="850" spans="4:11" x14ac:dyDescent="0.3">
      <c r="D850" s="4"/>
      <c r="E850" s="4"/>
      <c r="G850" s="4"/>
      <c r="H850" s="4"/>
      <c r="I850" s="4"/>
      <c r="J850" s="4"/>
      <c r="K850" s="4"/>
    </row>
    <row r="851" spans="4:11" x14ac:dyDescent="0.3">
      <c r="D851" s="4"/>
      <c r="E851" s="4"/>
      <c r="G851" s="4"/>
      <c r="H851" s="4"/>
      <c r="I851" s="4"/>
      <c r="J851" s="4"/>
      <c r="K851" s="4"/>
    </row>
    <row r="852" spans="4:11" x14ac:dyDescent="0.3">
      <c r="D852" s="4"/>
      <c r="E852" s="4"/>
      <c r="G852" s="4"/>
      <c r="H852" s="4"/>
      <c r="I852" s="4"/>
      <c r="J852" s="4"/>
      <c r="K852" s="4"/>
    </row>
    <row r="853" spans="4:11" x14ac:dyDescent="0.3">
      <c r="D853" s="4"/>
      <c r="E853" s="4"/>
      <c r="G853" s="4"/>
      <c r="H853" s="4"/>
      <c r="I853" s="4"/>
      <c r="J853" s="4"/>
      <c r="K853" s="4"/>
    </row>
    <row r="854" spans="4:11" x14ac:dyDescent="0.3">
      <c r="D854" s="4"/>
      <c r="E854" s="4"/>
      <c r="G854" s="4"/>
      <c r="H854" s="4"/>
      <c r="I854" s="4"/>
      <c r="J854" s="4"/>
      <c r="K854" s="4"/>
    </row>
    <row r="855" spans="4:11" x14ac:dyDescent="0.3">
      <c r="D855" s="4"/>
      <c r="E855" s="4"/>
      <c r="G855" s="4"/>
      <c r="H855" s="4"/>
      <c r="I855" s="4"/>
      <c r="J855" s="4"/>
      <c r="K855" s="4"/>
    </row>
    <row r="856" spans="4:11" x14ac:dyDescent="0.3">
      <c r="D856" s="4"/>
      <c r="E856" s="4"/>
      <c r="G856" s="4"/>
      <c r="H856" s="4"/>
      <c r="I856" s="4"/>
      <c r="J856" s="4"/>
      <c r="K856" s="4"/>
    </row>
    <row r="857" spans="4:11" x14ac:dyDescent="0.3">
      <c r="D857" s="4"/>
      <c r="E857" s="4"/>
      <c r="G857" s="4"/>
      <c r="H857" s="4"/>
      <c r="I857" s="4"/>
      <c r="J857" s="4"/>
      <c r="K857" s="4"/>
    </row>
    <row r="858" spans="4:11" x14ac:dyDescent="0.3">
      <c r="D858" s="4"/>
      <c r="E858" s="4"/>
      <c r="G858" s="4"/>
      <c r="H858" s="4"/>
      <c r="I858" s="4"/>
      <c r="J858" s="4"/>
      <c r="K858" s="4"/>
    </row>
    <row r="859" spans="4:11" x14ac:dyDescent="0.3">
      <c r="D859" s="4"/>
      <c r="E859" s="4"/>
      <c r="G859" s="4"/>
      <c r="H859" s="4"/>
      <c r="I859" s="4"/>
      <c r="J859" s="4"/>
      <c r="K859" s="4"/>
    </row>
    <row r="860" spans="4:11" x14ac:dyDescent="0.3">
      <c r="D860" s="4"/>
      <c r="E860" s="4"/>
      <c r="G860" s="4"/>
      <c r="H860" s="4"/>
      <c r="I860" s="4"/>
      <c r="J860" s="4"/>
      <c r="K860" s="4"/>
    </row>
    <row r="861" spans="4:11" x14ac:dyDescent="0.3">
      <c r="D861" s="4"/>
      <c r="E861" s="4"/>
      <c r="G861" s="4"/>
      <c r="H861" s="4"/>
      <c r="I861" s="4"/>
      <c r="J861" s="4"/>
      <c r="K861" s="4"/>
    </row>
    <row r="862" spans="4:11" x14ac:dyDescent="0.3">
      <c r="D862" s="4"/>
      <c r="E862" s="4"/>
      <c r="G862" s="4"/>
      <c r="H862" s="4"/>
      <c r="I862" s="4"/>
      <c r="J862" s="4"/>
      <c r="K862" s="4"/>
    </row>
    <row r="863" spans="4:11" x14ac:dyDescent="0.3">
      <c r="D863" s="4"/>
      <c r="E863" s="4"/>
      <c r="G863" s="4"/>
      <c r="H863" s="4"/>
      <c r="I863" s="4"/>
      <c r="J863" s="4"/>
      <c r="K863" s="4"/>
    </row>
    <row r="864" spans="4:11" x14ac:dyDescent="0.3">
      <c r="D864" s="4"/>
      <c r="E864" s="4"/>
      <c r="G864" s="4"/>
      <c r="H864" s="4"/>
      <c r="I864" s="4"/>
      <c r="J864" s="4"/>
      <c r="K864" s="4"/>
    </row>
    <row r="865" spans="4:11" x14ac:dyDescent="0.3">
      <c r="D865" s="4"/>
      <c r="E865" s="4"/>
      <c r="G865" s="4"/>
      <c r="H865" s="4"/>
      <c r="I865" s="4"/>
      <c r="J865" s="4"/>
      <c r="K865" s="4"/>
    </row>
    <row r="866" spans="4:11" x14ac:dyDescent="0.3">
      <c r="D866" s="4"/>
      <c r="E866" s="4"/>
      <c r="G866" s="4"/>
      <c r="H866" s="4"/>
      <c r="I866" s="4"/>
      <c r="J866" s="4"/>
      <c r="K866" s="4"/>
    </row>
    <row r="867" spans="4:11" x14ac:dyDescent="0.3">
      <c r="D867" s="4"/>
      <c r="E867" s="4"/>
      <c r="G867" s="4"/>
      <c r="H867" s="4"/>
      <c r="I867" s="4"/>
      <c r="J867" s="4"/>
      <c r="K867" s="4"/>
    </row>
    <row r="868" spans="4:11" x14ac:dyDescent="0.3">
      <c r="D868" s="4"/>
      <c r="E868" s="4"/>
      <c r="G868" s="4"/>
      <c r="H868" s="4"/>
      <c r="I868" s="4"/>
      <c r="J868" s="4"/>
      <c r="K868" s="4"/>
    </row>
    <row r="869" spans="4:11" x14ac:dyDescent="0.3">
      <c r="D869" s="4"/>
      <c r="E869" s="4"/>
      <c r="G869" s="4"/>
      <c r="H869" s="4"/>
      <c r="I869" s="4"/>
      <c r="J869" s="4"/>
      <c r="K869" s="4"/>
    </row>
    <row r="870" spans="4:11" x14ac:dyDescent="0.3">
      <c r="D870" s="4"/>
      <c r="E870" s="4"/>
      <c r="G870" s="4"/>
      <c r="H870" s="4"/>
      <c r="I870" s="4"/>
      <c r="J870" s="4"/>
      <c r="K870" s="4"/>
    </row>
    <row r="871" spans="4:11" x14ac:dyDescent="0.3">
      <c r="D871" s="4"/>
      <c r="E871" s="4"/>
      <c r="G871" s="4"/>
      <c r="H871" s="4"/>
      <c r="I871" s="4"/>
      <c r="J871" s="4"/>
      <c r="K871" s="4"/>
    </row>
    <row r="872" spans="4:11" x14ac:dyDescent="0.3">
      <c r="D872" s="4"/>
      <c r="E872" s="4"/>
      <c r="G872" s="4"/>
      <c r="H872" s="4"/>
      <c r="I872" s="4"/>
      <c r="J872" s="4"/>
      <c r="K872" s="4"/>
    </row>
    <row r="873" spans="4:11" x14ac:dyDescent="0.3">
      <c r="D873" s="4"/>
      <c r="E873" s="4"/>
      <c r="G873" s="4"/>
      <c r="H873" s="4"/>
      <c r="I873" s="4"/>
      <c r="J873" s="4"/>
      <c r="K873" s="4"/>
    </row>
    <row r="874" spans="4:11" x14ac:dyDescent="0.3">
      <c r="D874" s="4"/>
      <c r="E874" s="4"/>
      <c r="G874" s="4"/>
      <c r="H874" s="4"/>
      <c r="I874" s="4"/>
      <c r="J874" s="4"/>
      <c r="K874" s="4"/>
    </row>
    <row r="875" spans="4:11" x14ac:dyDescent="0.3">
      <c r="D875" s="4"/>
      <c r="E875" s="4"/>
      <c r="G875" s="4"/>
      <c r="H875" s="4"/>
      <c r="I875" s="4"/>
      <c r="J875" s="4"/>
      <c r="K875" s="4"/>
    </row>
    <row r="876" spans="4:11" x14ac:dyDescent="0.3">
      <c r="D876" s="4"/>
      <c r="E876" s="4"/>
      <c r="G876" s="4"/>
      <c r="H876" s="4"/>
      <c r="I876" s="4"/>
      <c r="J876" s="4"/>
      <c r="K876" s="4"/>
    </row>
    <row r="877" spans="4:11" x14ac:dyDescent="0.3">
      <c r="D877" s="4"/>
      <c r="E877" s="4"/>
      <c r="G877" s="4"/>
      <c r="H877" s="4"/>
      <c r="I877" s="4"/>
      <c r="J877" s="4"/>
      <c r="K877" s="4"/>
    </row>
    <row r="878" spans="4:11" x14ac:dyDescent="0.3">
      <c r="D878" s="4"/>
      <c r="E878" s="4"/>
      <c r="G878" s="4"/>
      <c r="H878" s="4"/>
      <c r="I878" s="4"/>
      <c r="J878" s="4"/>
      <c r="K878" s="4"/>
    </row>
    <row r="879" spans="4:11" x14ac:dyDescent="0.3">
      <c r="D879" s="4"/>
      <c r="E879" s="4"/>
      <c r="G879" s="4"/>
      <c r="H879" s="4"/>
      <c r="I879" s="4"/>
      <c r="J879" s="4"/>
      <c r="K879" s="4"/>
    </row>
    <row r="880" spans="4:11" x14ac:dyDescent="0.3">
      <c r="D880" s="4"/>
      <c r="E880" s="4"/>
      <c r="G880" s="4"/>
      <c r="H880" s="4"/>
      <c r="I880" s="4"/>
      <c r="J880" s="4"/>
      <c r="K880" s="4"/>
    </row>
    <row r="881" spans="4:11" x14ac:dyDescent="0.3">
      <c r="D881" s="4"/>
      <c r="E881" s="4"/>
      <c r="G881" s="4"/>
      <c r="H881" s="4"/>
      <c r="I881" s="4"/>
      <c r="J881" s="4"/>
      <c r="K881" s="4"/>
    </row>
    <row r="882" spans="4:11" x14ac:dyDescent="0.3">
      <c r="D882" s="4"/>
      <c r="E882" s="4"/>
      <c r="G882" s="4"/>
      <c r="H882" s="4"/>
      <c r="I882" s="4"/>
      <c r="J882" s="4"/>
      <c r="K882" s="4"/>
    </row>
    <row r="883" spans="4:11" x14ac:dyDescent="0.3">
      <c r="D883" s="4"/>
      <c r="E883" s="4"/>
      <c r="G883" s="4"/>
      <c r="H883" s="4"/>
      <c r="I883" s="4"/>
      <c r="J883" s="4"/>
      <c r="K883" s="4"/>
    </row>
    <row r="884" spans="4:11" x14ac:dyDescent="0.3">
      <c r="D884" s="4"/>
      <c r="E884" s="4"/>
      <c r="G884" s="4"/>
      <c r="H884" s="4"/>
      <c r="I884" s="4"/>
      <c r="J884" s="4"/>
      <c r="K884" s="4"/>
    </row>
    <row r="885" spans="4:11" x14ac:dyDescent="0.3">
      <c r="D885" s="4"/>
      <c r="E885" s="4"/>
      <c r="G885" s="4"/>
      <c r="H885" s="4"/>
      <c r="I885" s="4"/>
      <c r="J885" s="4"/>
      <c r="K885" s="4"/>
    </row>
    <row r="886" spans="4:11" x14ac:dyDescent="0.3">
      <c r="D886" s="4"/>
      <c r="E886" s="4"/>
      <c r="G886" s="4"/>
      <c r="H886" s="4"/>
      <c r="I886" s="4"/>
      <c r="J886" s="4"/>
      <c r="K886" s="4"/>
    </row>
    <row r="887" spans="4:11" x14ac:dyDescent="0.3">
      <c r="D887" s="4"/>
      <c r="E887" s="4"/>
      <c r="G887" s="4"/>
      <c r="H887" s="4"/>
      <c r="I887" s="4"/>
      <c r="J887" s="4"/>
      <c r="K887" s="4"/>
    </row>
    <row r="888" spans="4:11" x14ac:dyDescent="0.3">
      <c r="D888" s="4"/>
      <c r="E888" s="4"/>
      <c r="G888" s="4"/>
      <c r="H888" s="4"/>
      <c r="I888" s="4"/>
      <c r="J888" s="4"/>
      <c r="K888" s="4"/>
    </row>
    <row r="889" spans="4:11" x14ac:dyDescent="0.3">
      <c r="D889" s="4"/>
      <c r="E889" s="4"/>
      <c r="G889" s="4"/>
      <c r="H889" s="4"/>
      <c r="I889" s="4"/>
      <c r="J889" s="4"/>
      <c r="K889" s="4"/>
    </row>
    <row r="890" spans="4:11" x14ac:dyDescent="0.3">
      <c r="D890" s="4"/>
      <c r="E890" s="4"/>
      <c r="G890" s="4"/>
      <c r="H890" s="4"/>
      <c r="I890" s="4"/>
      <c r="J890" s="4"/>
      <c r="K890" s="4"/>
    </row>
    <row r="891" spans="4:11" x14ac:dyDescent="0.3">
      <c r="D891" s="4"/>
      <c r="E891" s="4"/>
      <c r="G891" s="4"/>
      <c r="H891" s="4"/>
      <c r="I891" s="4"/>
      <c r="J891" s="4"/>
      <c r="K891" s="4"/>
    </row>
    <row r="892" spans="4:11" x14ac:dyDescent="0.3">
      <c r="D892" s="4"/>
      <c r="E892" s="4"/>
      <c r="G892" s="4"/>
      <c r="H892" s="4"/>
      <c r="I892" s="4"/>
      <c r="J892" s="4"/>
      <c r="K892" s="4"/>
    </row>
    <row r="893" spans="4:11" x14ac:dyDescent="0.3">
      <c r="D893" s="4"/>
      <c r="E893" s="4"/>
      <c r="G893" s="4"/>
      <c r="H893" s="4"/>
      <c r="I893" s="4"/>
      <c r="J893" s="4"/>
      <c r="K893" s="4"/>
    </row>
    <row r="894" spans="4:11" x14ac:dyDescent="0.3">
      <c r="D894" s="4"/>
      <c r="E894" s="4"/>
      <c r="G894" s="4"/>
      <c r="H894" s="4"/>
      <c r="I894" s="4"/>
      <c r="J894" s="4"/>
      <c r="K894" s="4"/>
    </row>
    <row r="895" spans="4:11" x14ac:dyDescent="0.3">
      <c r="D895" s="4"/>
      <c r="E895" s="4"/>
      <c r="G895" s="4"/>
      <c r="H895" s="4"/>
      <c r="I895" s="4"/>
      <c r="J895" s="4"/>
      <c r="K895" s="4"/>
    </row>
    <row r="896" spans="4:11" x14ac:dyDescent="0.3">
      <c r="D896" s="4"/>
      <c r="E896" s="4"/>
      <c r="G896" s="4"/>
      <c r="H896" s="4"/>
      <c r="I896" s="4"/>
      <c r="J896" s="4"/>
      <c r="K896" s="4"/>
    </row>
    <row r="897" spans="4:11" x14ac:dyDescent="0.3">
      <c r="D897" s="4"/>
      <c r="E897" s="4"/>
      <c r="G897" s="4"/>
      <c r="H897" s="4"/>
      <c r="I897" s="4"/>
      <c r="J897" s="4"/>
      <c r="K897" s="4"/>
    </row>
    <row r="898" spans="4:11" x14ac:dyDescent="0.3">
      <c r="D898" s="4"/>
      <c r="E898" s="4"/>
      <c r="G898" s="4"/>
      <c r="H898" s="4"/>
      <c r="I898" s="4"/>
      <c r="J898" s="4"/>
      <c r="K898" s="4"/>
    </row>
    <row r="899" spans="4:11" x14ac:dyDescent="0.3">
      <c r="D899" s="4"/>
      <c r="E899" s="4"/>
      <c r="G899" s="4"/>
      <c r="H899" s="4"/>
      <c r="I899" s="4"/>
      <c r="J899" s="4"/>
      <c r="K899" s="4"/>
    </row>
    <row r="900" spans="4:11" x14ac:dyDescent="0.3">
      <c r="D900" s="4"/>
      <c r="E900" s="4"/>
      <c r="G900" s="4"/>
      <c r="H900" s="4"/>
      <c r="I900" s="4"/>
      <c r="J900" s="4"/>
      <c r="K900" s="4"/>
    </row>
    <row r="901" spans="4:11" x14ac:dyDescent="0.3">
      <c r="D901" s="4"/>
      <c r="E901" s="4"/>
      <c r="G901" s="4"/>
      <c r="H901" s="4"/>
      <c r="I901" s="4"/>
      <c r="J901" s="4"/>
      <c r="K901" s="4"/>
    </row>
    <row r="902" spans="4:11" x14ac:dyDescent="0.3">
      <c r="D902" s="4"/>
      <c r="E902" s="4"/>
      <c r="G902" s="4"/>
      <c r="H902" s="4"/>
      <c r="I902" s="4"/>
      <c r="J902" s="4"/>
      <c r="K902" s="4"/>
    </row>
    <row r="903" spans="4:11" x14ac:dyDescent="0.3">
      <c r="D903" s="4"/>
      <c r="E903" s="4"/>
      <c r="G903" s="4"/>
      <c r="H903" s="4"/>
      <c r="I903" s="4"/>
      <c r="J903" s="4"/>
      <c r="K903" s="4"/>
    </row>
    <row r="904" spans="4:11" x14ac:dyDescent="0.3">
      <c r="D904" s="4"/>
      <c r="E904" s="4"/>
      <c r="G904" s="4"/>
      <c r="H904" s="4"/>
      <c r="I904" s="4"/>
      <c r="J904" s="4"/>
      <c r="K904" s="4"/>
    </row>
    <row r="905" spans="4:11" x14ac:dyDescent="0.3">
      <c r="D905" s="4"/>
      <c r="E905" s="4"/>
      <c r="G905" s="4"/>
      <c r="H905" s="4"/>
      <c r="I905" s="4"/>
      <c r="J905" s="4"/>
      <c r="K905" s="4"/>
    </row>
    <row r="906" spans="4:11" x14ac:dyDescent="0.3">
      <c r="D906" s="4"/>
      <c r="E906" s="4"/>
      <c r="G906" s="4"/>
      <c r="H906" s="4"/>
      <c r="I906" s="4"/>
      <c r="J906" s="4"/>
      <c r="K906" s="4"/>
    </row>
    <row r="907" spans="4:11" x14ac:dyDescent="0.3">
      <c r="D907" s="4"/>
      <c r="E907" s="4"/>
      <c r="G907" s="4"/>
      <c r="H907" s="4"/>
      <c r="I907" s="4"/>
      <c r="J907" s="4"/>
      <c r="K907" s="4"/>
    </row>
    <row r="908" spans="4:11" x14ac:dyDescent="0.3">
      <c r="D908" s="4"/>
      <c r="E908" s="4"/>
      <c r="G908" s="4"/>
      <c r="H908" s="4"/>
      <c r="I908" s="4"/>
      <c r="J908" s="4"/>
      <c r="K908" s="4"/>
    </row>
    <row r="909" spans="4:11" x14ac:dyDescent="0.3">
      <c r="D909" s="4"/>
      <c r="E909" s="4"/>
      <c r="G909" s="4"/>
      <c r="H909" s="4"/>
      <c r="I909" s="4"/>
      <c r="J909" s="4"/>
      <c r="K909" s="4"/>
    </row>
    <row r="910" spans="4:11" x14ac:dyDescent="0.3">
      <c r="D910" s="4"/>
      <c r="E910" s="4"/>
      <c r="G910" s="4"/>
      <c r="H910" s="4"/>
      <c r="I910" s="4"/>
      <c r="J910" s="4"/>
      <c r="K910" s="4"/>
    </row>
    <row r="911" spans="4:11" x14ac:dyDescent="0.3">
      <c r="D911" s="4"/>
      <c r="E911" s="4"/>
      <c r="G911" s="4"/>
      <c r="H911" s="4"/>
      <c r="I911" s="4"/>
      <c r="J911" s="4"/>
      <c r="K911" s="4"/>
    </row>
    <row r="912" spans="4:11" x14ac:dyDescent="0.3">
      <c r="D912" s="4"/>
      <c r="E912" s="4"/>
      <c r="G912" s="4"/>
      <c r="H912" s="4"/>
      <c r="I912" s="4"/>
      <c r="J912" s="4"/>
      <c r="K912" s="4"/>
    </row>
    <row r="913" spans="4:11" x14ac:dyDescent="0.3">
      <c r="D913" s="4"/>
      <c r="E913" s="4"/>
      <c r="G913" s="4"/>
      <c r="H913" s="4"/>
      <c r="I913" s="4"/>
      <c r="J913" s="4"/>
      <c r="K913" s="4"/>
    </row>
    <row r="914" spans="4:11" x14ac:dyDescent="0.3">
      <c r="D914" s="4"/>
      <c r="E914" s="4"/>
      <c r="G914" s="4"/>
      <c r="H914" s="4"/>
      <c r="I914" s="4"/>
      <c r="J914" s="4"/>
      <c r="K914" s="4"/>
    </row>
    <row r="915" spans="4:11" x14ac:dyDescent="0.3">
      <c r="D915" s="4"/>
      <c r="E915" s="4"/>
      <c r="G915" s="4"/>
      <c r="H915" s="4"/>
      <c r="I915" s="4"/>
      <c r="J915" s="4"/>
      <c r="K915" s="4"/>
    </row>
    <row r="916" spans="4:11" x14ac:dyDescent="0.3">
      <c r="D916" s="4"/>
      <c r="E916" s="4"/>
      <c r="G916" s="4"/>
      <c r="H916" s="4"/>
      <c r="I916" s="4"/>
      <c r="J916" s="4"/>
      <c r="K916" s="4"/>
    </row>
    <row r="917" spans="4:11" x14ac:dyDescent="0.3">
      <c r="D917" s="4"/>
      <c r="E917" s="4"/>
      <c r="G917" s="4"/>
      <c r="H917" s="4"/>
      <c r="I917" s="4"/>
      <c r="J917" s="4"/>
      <c r="K917" s="4"/>
    </row>
    <row r="918" spans="4:11" x14ac:dyDescent="0.3">
      <c r="D918" s="4"/>
      <c r="E918" s="4"/>
      <c r="G918" s="4"/>
      <c r="H918" s="4"/>
      <c r="I918" s="4"/>
      <c r="J918" s="4"/>
      <c r="K918" s="4"/>
    </row>
    <row r="919" spans="4:11" x14ac:dyDescent="0.3">
      <c r="D919" s="4"/>
      <c r="E919" s="4"/>
      <c r="G919" s="4"/>
      <c r="H919" s="4"/>
      <c r="I919" s="4"/>
      <c r="J919" s="4"/>
      <c r="K919" s="4"/>
    </row>
    <row r="920" spans="4:11" x14ac:dyDescent="0.3">
      <c r="D920" s="4"/>
      <c r="E920" s="4"/>
      <c r="G920" s="4"/>
      <c r="H920" s="4"/>
      <c r="I920" s="4"/>
      <c r="J920" s="4"/>
      <c r="K920" s="4"/>
    </row>
    <row r="921" spans="4:11" x14ac:dyDescent="0.3">
      <c r="D921" s="4"/>
      <c r="E921" s="4"/>
      <c r="G921" s="4"/>
      <c r="H921" s="4"/>
      <c r="I921" s="4"/>
      <c r="J921" s="4"/>
      <c r="K921" s="4"/>
    </row>
    <row r="922" spans="4:11" x14ac:dyDescent="0.3">
      <c r="D922" s="4"/>
      <c r="E922" s="4"/>
      <c r="G922" s="4"/>
      <c r="H922" s="4"/>
      <c r="I922" s="4"/>
      <c r="J922" s="4"/>
      <c r="K922" s="4"/>
    </row>
    <row r="923" spans="4:11" x14ac:dyDescent="0.3">
      <c r="D923" s="4"/>
      <c r="E923" s="4"/>
      <c r="G923" s="4"/>
      <c r="H923" s="4"/>
      <c r="I923" s="4"/>
      <c r="J923" s="4"/>
      <c r="K923" s="4"/>
    </row>
    <row r="924" spans="4:11" x14ac:dyDescent="0.3">
      <c r="D924" s="4"/>
      <c r="E924" s="4"/>
      <c r="G924" s="4"/>
      <c r="H924" s="4"/>
      <c r="I924" s="4"/>
      <c r="J924" s="4"/>
      <c r="K924" s="4"/>
    </row>
    <row r="925" spans="4:11" x14ac:dyDescent="0.3">
      <c r="D925" s="4"/>
      <c r="E925" s="4"/>
      <c r="G925" s="4"/>
      <c r="H925" s="4"/>
      <c r="I925" s="4"/>
      <c r="J925" s="4"/>
      <c r="K925" s="4"/>
    </row>
    <row r="926" spans="4:11" x14ac:dyDescent="0.3">
      <c r="D926" s="4"/>
      <c r="E926" s="4"/>
      <c r="G926" s="4"/>
      <c r="H926" s="4"/>
      <c r="I926" s="4"/>
      <c r="J926" s="4"/>
      <c r="K926" s="4"/>
    </row>
    <row r="927" spans="4:11" x14ac:dyDescent="0.3">
      <c r="D927" s="4"/>
      <c r="E927" s="4"/>
      <c r="G927" s="4"/>
      <c r="H927" s="4"/>
      <c r="I927" s="4"/>
      <c r="J927" s="4"/>
      <c r="K927" s="4"/>
    </row>
    <row r="928" spans="4:11" x14ac:dyDescent="0.3">
      <c r="D928" s="4"/>
      <c r="E928" s="4"/>
      <c r="G928" s="4"/>
      <c r="H928" s="4"/>
      <c r="I928" s="4"/>
      <c r="J928" s="4"/>
      <c r="K928" s="4"/>
    </row>
    <row r="929" spans="4:11" x14ac:dyDescent="0.3">
      <c r="D929" s="4"/>
      <c r="E929" s="4"/>
      <c r="G929" s="4"/>
      <c r="H929" s="4"/>
      <c r="I929" s="4"/>
      <c r="J929" s="4"/>
      <c r="K929" s="4"/>
    </row>
    <row r="930" spans="4:11" x14ac:dyDescent="0.3">
      <c r="D930" s="4"/>
      <c r="E930" s="4"/>
      <c r="G930" s="4"/>
      <c r="H930" s="4"/>
      <c r="I930" s="4"/>
      <c r="J930" s="4"/>
      <c r="K930" s="4"/>
    </row>
    <row r="931" spans="4:11" x14ac:dyDescent="0.3">
      <c r="D931" s="4"/>
      <c r="E931" s="4"/>
      <c r="G931" s="4"/>
      <c r="H931" s="4"/>
      <c r="I931" s="4"/>
      <c r="J931" s="4"/>
      <c r="K931" s="4"/>
    </row>
    <row r="932" spans="4:11" x14ac:dyDescent="0.3">
      <c r="D932" s="4"/>
      <c r="E932" s="4"/>
      <c r="G932" s="4"/>
      <c r="H932" s="4"/>
      <c r="I932" s="4"/>
      <c r="J932" s="4"/>
      <c r="K932" s="4"/>
    </row>
    <row r="933" spans="4:11" x14ac:dyDescent="0.3">
      <c r="D933" s="4"/>
      <c r="E933" s="4"/>
      <c r="G933" s="4"/>
      <c r="H933" s="4"/>
      <c r="I933" s="4"/>
      <c r="J933" s="4"/>
      <c r="K933" s="4"/>
    </row>
    <row r="934" spans="4:11" x14ac:dyDescent="0.3">
      <c r="D934" s="4"/>
      <c r="E934" s="4"/>
      <c r="G934" s="4"/>
      <c r="H934" s="4"/>
      <c r="I934" s="4"/>
      <c r="J934" s="4"/>
      <c r="K934" s="4"/>
    </row>
    <row r="935" spans="4:11" x14ac:dyDescent="0.3">
      <c r="D935" s="4"/>
      <c r="E935" s="4"/>
      <c r="G935" s="4"/>
      <c r="H935" s="4"/>
      <c r="I935" s="4"/>
      <c r="J935" s="4"/>
      <c r="K935" s="4"/>
    </row>
    <row r="936" spans="4:11" x14ac:dyDescent="0.3">
      <c r="D936" s="4"/>
      <c r="E936" s="4"/>
      <c r="G936" s="4"/>
      <c r="H936" s="4"/>
      <c r="I936" s="4"/>
      <c r="J936" s="4"/>
      <c r="K936" s="4"/>
    </row>
    <row r="937" spans="4:11" x14ac:dyDescent="0.3">
      <c r="D937" s="4"/>
      <c r="E937" s="4"/>
      <c r="G937" s="4"/>
      <c r="H937" s="4"/>
      <c r="I937" s="4"/>
      <c r="J937" s="4"/>
      <c r="K937" s="4"/>
    </row>
    <row r="938" spans="4:11" x14ac:dyDescent="0.3">
      <c r="D938" s="4"/>
      <c r="E938" s="4"/>
      <c r="G938" s="4"/>
      <c r="H938" s="4"/>
      <c r="I938" s="4"/>
      <c r="J938" s="4"/>
      <c r="K938" s="4"/>
    </row>
    <row r="939" spans="4:11" x14ac:dyDescent="0.3">
      <c r="D939" s="4"/>
      <c r="E939" s="4"/>
      <c r="G939" s="4"/>
      <c r="H939" s="4"/>
      <c r="I939" s="4"/>
      <c r="J939" s="4"/>
      <c r="K939" s="4"/>
    </row>
    <row r="940" spans="4:11" x14ac:dyDescent="0.3">
      <c r="D940" s="4"/>
      <c r="E940" s="4"/>
      <c r="G940" s="4"/>
      <c r="H940" s="4"/>
      <c r="I940" s="4"/>
      <c r="J940" s="4"/>
      <c r="K940" s="4"/>
    </row>
    <row r="941" spans="4:11" x14ac:dyDescent="0.3">
      <c r="D941" s="4"/>
      <c r="E941" s="4"/>
      <c r="G941" s="4"/>
      <c r="H941" s="4"/>
      <c r="I941" s="4"/>
      <c r="J941" s="4"/>
      <c r="K941" s="4"/>
    </row>
    <row r="942" spans="4:11" x14ac:dyDescent="0.3">
      <c r="D942" s="4"/>
      <c r="E942" s="4"/>
      <c r="G942" s="4"/>
      <c r="H942" s="4"/>
      <c r="I942" s="4"/>
      <c r="J942" s="4"/>
      <c r="K942" s="4"/>
    </row>
    <row r="943" spans="4:11" x14ac:dyDescent="0.3">
      <c r="D943" s="4"/>
      <c r="E943" s="4"/>
      <c r="G943" s="4"/>
      <c r="H943" s="4"/>
      <c r="I943" s="4"/>
      <c r="J943" s="4"/>
      <c r="K943" s="4"/>
    </row>
    <row r="944" spans="4:11" x14ac:dyDescent="0.3">
      <c r="D944" s="4"/>
      <c r="E944" s="4"/>
      <c r="G944" s="4"/>
      <c r="H944" s="4"/>
      <c r="I944" s="4"/>
      <c r="J944" s="4"/>
      <c r="K944" s="4"/>
    </row>
    <row r="945" spans="4:11" x14ac:dyDescent="0.3">
      <c r="D945" s="4"/>
      <c r="E945" s="4"/>
      <c r="G945" s="4"/>
      <c r="H945" s="4"/>
      <c r="I945" s="4"/>
      <c r="J945" s="4"/>
      <c r="K945" s="4"/>
    </row>
    <row r="946" spans="4:11" x14ac:dyDescent="0.3">
      <c r="D946" s="4"/>
      <c r="E946" s="4"/>
      <c r="G946" s="4"/>
      <c r="H946" s="4"/>
      <c r="I946" s="4"/>
      <c r="J946" s="4"/>
      <c r="K946" s="4"/>
    </row>
    <row r="947" spans="4:11" x14ac:dyDescent="0.3">
      <c r="D947" s="4"/>
      <c r="E947" s="4"/>
      <c r="G947" s="4"/>
      <c r="H947" s="4"/>
      <c r="I947" s="4"/>
      <c r="J947" s="4"/>
      <c r="K947" s="4"/>
    </row>
    <row r="948" spans="4:11" x14ac:dyDescent="0.3">
      <c r="D948" s="4"/>
      <c r="E948" s="4"/>
      <c r="G948" s="4"/>
      <c r="H948" s="4"/>
      <c r="I948" s="4"/>
      <c r="J948" s="4"/>
      <c r="K948" s="4"/>
    </row>
    <row r="949" spans="4:11" x14ac:dyDescent="0.3">
      <c r="D949" s="4"/>
      <c r="E949" s="4"/>
      <c r="G949" s="4"/>
      <c r="H949" s="4"/>
      <c r="I949" s="4"/>
      <c r="J949" s="4"/>
      <c r="K949" s="4"/>
    </row>
    <row r="950" spans="4:11" x14ac:dyDescent="0.3">
      <c r="D950" s="4"/>
      <c r="E950" s="4"/>
      <c r="G950" s="4"/>
      <c r="H950" s="4"/>
      <c r="I950" s="4"/>
      <c r="J950" s="4"/>
      <c r="K950" s="4"/>
    </row>
    <row r="951" spans="4:11" x14ac:dyDescent="0.3">
      <c r="D951" s="4"/>
      <c r="E951" s="4"/>
      <c r="G951" s="4"/>
      <c r="H951" s="4"/>
      <c r="I951" s="4"/>
      <c r="J951" s="4"/>
      <c r="K951" s="4"/>
    </row>
    <row r="952" spans="4:11" x14ac:dyDescent="0.3">
      <c r="D952" s="4"/>
      <c r="E952" s="4"/>
      <c r="G952" s="4"/>
      <c r="H952" s="4"/>
      <c r="I952" s="4"/>
      <c r="J952" s="4"/>
      <c r="K952" s="4"/>
    </row>
    <row r="953" spans="4:11" x14ac:dyDescent="0.3">
      <c r="D953" s="4"/>
      <c r="E953" s="4"/>
      <c r="G953" s="4"/>
      <c r="H953" s="4"/>
      <c r="I953" s="4"/>
      <c r="J953" s="4"/>
      <c r="K953" s="4"/>
    </row>
    <row r="954" spans="4:11" x14ac:dyDescent="0.3">
      <c r="D954" s="4"/>
      <c r="E954" s="4"/>
      <c r="G954" s="4"/>
      <c r="H954" s="4"/>
      <c r="I954" s="4"/>
      <c r="J954" s="4"/>
      <c r="K954" s="4"/>
    </row>
    <row r="955" spans="4:11" x14ac:dyDescent="0.3">
      <c r="D955" s="4"/>
      <c r="E955" s="4"/>
      <c r="G955" s="4"/>
      <c r="H955" s="4"/>
      <c r="I955" s="4"/>
      <c r="J955" s="4"/>
      <c r="K955" s="4"/>
    </row>
    <row r="956" spans="4:11" x14ac:dyDescent="0.3">
      <c r="D956" s="4"/>
      <c r="E956" s="4"/>
      <c r="G956" s="4"/>
      <c r="H956" s="4"/>
      <c r="I956" s="4"/>
      <c r="J956" s="4"/>
      <c r="K956" s="4"/>
    </row>
    <row r="957" spans="4:11" x14ac:dyDescent="0.3">
      <c r="D957" s="4"/>
      <c r="E957" s="4"/>
      <c r="G957" s="4"/>
      <c r="H957" s="4"/>
      <c r="I957" s="4"/>
      <c r="J957" s="4"/>
      <c r="K957" s="4"/>
    </row>
    <row r="958" spans="4:11" x14ac:dyDescent="0.3">
      <c r="D958" s="4"/>
      <c r="E958" s="4"/>
      <c r="G958" s="4"/>
      <c r="H958" s="4"/>
      <c r="I958" s="4"/>
      <c r="J958" s="4"/>
      <c r="K958" s="4"/>
    </row>
    <row r="959" spans="4:11" x14ac:dyDescent="0.3">
      <c r="D959" s="4"/>
      <c r="E959" s="4"/>
      <c r="G959" s="4"/>
      <c r="H959" s="4"/>
      <c r="I959" s="4"/>
      <c r="J959" s="4"/>
      <c r="K959" s="4"/>
    </row>
    <row r="960" spans="4:11" x14ac:dyDescent="0.3">
      <c r="D960" s="4"/>
      <c r="E960" s="4"/>
      <c r="G960" s="4"/>
      <c r="H960" s="4"/>
      <c r="I960" s="4"/>
      <c r="J960" s="4"/>
      <c r="K960" s="4"/>
    </row>
    <row r="961" spans="4:11" x14ac:dyDescent="0.3">
      <c r="D961" s="4"/>
      <c r="E961" s="4"/>
      <c r="G961" s="4"/>
      <c r="H961" s="4"/>
      <c r="I961" s="4"/>
      <c r="J961" s="4"/>
      <c r="K961" s="4"/>
    </row>
    <row r="962" spans="4:11" x14ac:dyDescent="0.3">
      <c r="D962" s="4"/>
      <c r="E962" s="4"/>
      <c r="G962" s="4"/>
      <c r="H962" s="4"/>
      <c r="I962" s="4"/>
      <c r="J962" s="4"/>
      <c r="K962" s="4"/>
    </row>
    <row r="963" spans="4:11" x14ac:dyDescent="0.3">
      <c r="D963" s="4"/>
      <c r="E963" s="4"/>
      <c r="G963" s="4"/>
      <c r="H963" s="4"/>
      <c r="I963" s="4"/>
      <c r="J963" s="4"/>
      <c r="K963" s="4"/>
    </row>
    <row r="964" spans="4:11" x14ac:dyDescent="0.3">
      <c r="D964" s="4"/>
      <c r="E964" s="4"/>
      <c r="G964" s="4"/>
      <c r="H964" s="4"/>
      <c r="I964" s="4"/>
      <c r="J964" s="4"/>
      <c r="K964" s="4"/>
    </row>
    <row r="965" spans="4:11" x14ac:dyDescent="0.3">
      <c r="D965" s="4"/>
      <c r="E965" s="4"/>
      <c r="G965" s="4"/>
      <c r="H965" s="4"/>
      <c r="I965" s="4"/>
      <c r="J965" s="4"/>
      <c r="K965" s="4"/>
    </row>
    <row r="966" spans="4:11" x14ac:dyDescent="0.3">
      <c r="D966" s="4"/>
      <c r="E966" s="4"/>
      <c r="G966" s="4"/>
      <c r="H966" s="4"/>
      <c r="I966" s="4"/>
      <c r="J966" s="4"/>
      <c r="K966" s="4"/>
    </row>
    <row r="967" spans="4:11" x14ac:dyDescent="0.3">
      <c r="D967" s="4"/>
      <c r="E967" s="4"/>
      <c r="G967" s="4"/>
      <c r="H967" s="4"/>
      <c r="I967" s="4"/>
      <c r="J967" s="4"/>
      <c r="K967" s="4"/>
    </row>
    <row r="968" spans="4:11" x14ac:dyDescent="0.3">
      <c r="D968" s="4"/>
      <c r="E968" s="4"/>
      <c r="G968" s="4"/>
      <c r="H968" s="4"/>
      <c r="I968" s="4"/>
      <c r="J968" s="4"/>
      <c r="K968" s="4"/>
    </row>
    <row r="969" spans="4:11" x14ac:dyDescent="0.3">
      <c r="D969" s="4"/>
      <c r="E969" s="4"/>
      <c r="G969" s="4"/>
      <c r="H969" s="4"/>
      <c r="I969" s="4"/>
      <c r="J969" s="4"/>
      <c r="K969" s="4"/>
    </row>
    <row r="970" spans="4:11" x14ac:dyDescent="0.3">
      <c r="D970" s="4"/>
      <c r="E970" s="4"/>
      <c r="G970" s="4"/>
      <c r="H970" s="4"/>
      <c r="I970" s="4"/>
      <c r="J970" s="4"/>
      <c r="K970" s="4"/>
    </row>
    <row r="971" spans="4:11" x14ac:dyDescent="0.3">
      <c r="D971" s="4"/>
      <c r="E971" s="4"/>
      <c r="G971" s="4"/>
      <c r="H971" s="4"/>
      <c r="I971" s="4"/>
      <c r="J971" s="4"/>
      <c r="K971" s="4"/>
    </row>
    <row r="972" spans="4:11" x14ac:dyDescent="0.3">
      <c r="D972" s="4"/>
      <c r="E972" s="4"/>
      <c r="G972" s="4"/>
      <c r="H972" s="4"/>
      <c r="I972" s="4"/>
      <c r="J972" s="4"/>
      <c r="K972" s="4"/>
    </row>
    <row r="973" spans="4:11" x14ac:dyDescent="0.3">
      <c r="D973" s="4"/>
      <c r="E973" s="4"/>
      <c r="G973" s="4"/>
      <c r="H973" s="4"/>
      <c r="I973" s="4"/>
      <c r="J973" s="4"/>
      <c r="K973" s="4"/>
    </row>
    <row r="974" spans="4:11" x14ac:dyDescent="0.3">
      <c r="D974" s="4"/>
      <c r="E974" s="4"/>
      <c r="G974" s="4"/>
      <c r="H974" s="4"/>
      <c r="I974" s="4"/>
      <c r="J974" s="4"/>
      <c r="K974" s="4"/>
    </row>
    <row r="975" spans="4:11" x14ac:dyDescent="0.3">
      <c r="D975" s="4"/>
      <c r="E975" s="4"/>
      <c r="G975" s="4"/>
      <c r="H975" s="4"/>
      <c r="I975" s="4"/>
      <c r="J975" s="4"/>
      <c r="K975" s="4"/>
    </row>
    <row r="976" spans="4:11" x14ac:dyDescent="0.3">
      <c r="D976" s="4"/>
      <c r="E976" s="4"/>
      <c r="G976" s="4"/>
      <c r="H976" s="4"/>
      <c r="I976" s="4"/>
      <c r="J976" s="4"/>
      <c r="K976" s="4"/>
    </row>
    <row r="977" spans="4:11" x14ac:dyDescent="0.3">
      <c r="D977" s="4"/>
      <c r="E977" s="4"/>
      <c r="G977" s="4"/>
      <c r="H977" s="4"/>
      <c r="I977" s="4"/>
      <c r="J977" s="4"/>
      <c r="K977" s="4"/>
    </row>
    <row r="978" spans="4:11" x14ac:dyDescent="0.3">
      <c r="D978" s="4"/>
      <c r="E978" s="4"/>
      <c r="G978" s="4"/>
      <c r="H978" s="4"/>
      <c r="I978" s="4"/>
      <c r="J978" s="4"/>
      <c r="K978" s="4"/>
    </row>
    <row r="979" spans="4:11" x14ac:dyDescent="0.3">
      <c r="D979" s="4"/>
      <c r="E979" s="4"/>
      <c r="G979" s="4"/>
      <c r="H979" s="4"/>
      <c r="I979" s="4"/>
      <c r="J979" s="4"/>
      <c r="K979" s="4"/>
    </row>
    <row r="980" spans="4:11" x14ac:dyDescent="0.3">
      <c r="D980" s="4"/>
      <c r="E980" s="4"/>
      <c r="G980" s="4"/>
      <c r="H980" s="4"/>
      <c r="I980" s="4"/>
      <c r="J980" s="4"/>
      <c r="K980" s="4"/>
    </row>
    <row r="981" spans="4:11" x14ac:dyDescent="0.3">
      <c r="D981" s="4"/>
      <c r="E981" s="4"/>
      <c r="G981" s="4"/>
      <c r="H981" s="4"/>
      <c r="I981" s="4"/>
      <c r="J981" s="4"/>
      <c r="K981" s="4"/>
    </row>
    <row r="982" spans="4:11" x14ac:dyDescent="0.3">
      <c r="D982" s="4"/>
      <c r="E982" s="4"/>
      <c r="G982" s="4"/>
      <c r="H982" s="4"/>
      <c r="I982" s="4"/>
      <c r="J982" s="4"/>
      <c r="K982" s="4"/>
    </row>
    <row r="983" spans="4:11" x14ac:dyDescent="0.3">
      <c r="D983" s="4"/>
      <c r="E983" s="4"/>
      <c r="G983" s="4"/>
      <c r="H983" s="4"/>
      <c r="I983" s="4"/>
      <c r="J983" s="4"/>
      <c r="K983" s="4"/>
    </row>
    <row r="984" spans="4:11" x14ac:dyDescent="0.3">
      <c r="D984" s="4"/>
      <c r="E984" s="4"/>
      <c r="G984" s="4"/>
      <c r="H984" s="4"/>
      <c r="I984" s="4"/>
      <c r="J984" s="4"/>
      <c r="K984" s="4"/>
    </row>
    <row r="985" spans="4:11" x14ac:dyDescent="0.3">
      <c r="D985" s="4"/>
      <c r="E985" s="4"/>
      <c r="G985" s="4"/>
      <c r="H985" s="4"/>
      <c r="I985" s="4"/>
      <c r="J985" s="4"/>
      <c r="K985" s="4"/>
    </row>
    <row r="986" spans="4:11" x14ac:dyDescent="0.3">
      <c r="D986" s="4"/>
      <c r="E986" s="4"/>
      <c r="G986" s="4"/>
      <c r="H986" s="4"/>
      <c r="I986" s="4"/>
      <c r="J986" s="4"/>
      <c r="K986" s="4"/>
    </row>
    <row r="987" spans="4:11" x14ac:dyDescent="0.3">
      <c r="D987" s="4"/>
      <c r="E987" s="4"/>
      <c r="G987" s="4"/>
      <c r="H987" s="4"/>
      <c r="I987" s="4"/>
      <c r="J987" s="4"/>
      <c r="K987" s="4"/>
    </row>
    <row r="988" spans="4:11" x14ac:dyDescent="0.3">
      <c r="D988" s="4"/>
      <c r="E988" s="4"/>
      <c r="G988" s="4"/>
      <c r="H988" s="4"/>
      <c r="I988" s="4"/>
      <c r="J988" s="4"/>
      <c r="K988" s="4"/>
    </row>
    <row r="989" spans="4:11" x14ac:dyDescent="0.3">
      <c r="D989" s="4"/>
      <c r="E989" s="4"/>
      <c r="G989" s="4"/>
      <c r="H989" s="4"/>
      <c r="I989" s="4"/>
      <c r="J989" s="4"/>
      <c r="K989" s="4"/>
    </row>
    <row r="990" spans="4:11" x14ac:dyDescent="0.3">
      <c r="D990" s="4"/>
      <c r="E990" s="4"/>
      <c r="G990" s="4"/>
      <c r="H990" s="4"/>
      <c r="I990" s="4"/>
      <c r="J990" s="4"/>
      <c r="K990" s="4"/>
    </row>
    <row r="991" spans="4:11" x14ac:dyDescent="0.3">
      <c r="D991" s="4"/>
      <c r="E991" s="4"/>
      <c r="G991" s="4"/>
      <c r="H991" s="4"/>
      <c r="I991" s="4"/>
      <c r="J991" s="4"/>
      <c r="K991" s="4"/>
    </row>
    <row r="992" spans="4:11" x14ac:dyDescent="0.3">
      <c r="D992" s="4"/>
      <c r="E992" s="4"/>
      <c r="G992" s="4"/>
      <c r="H992" s="4"/>
      <c r="I992" s="4"/>
      <c r="J992" s="4"/>
      <c r="K992" s="4"/>
    </row>
    <row r="993" spans="4:11" x14ac:dyDescent="0.3">
      <c r="D993" s="4"/>
      <c r="E993" s="4"/>
      <c r="G993" s="4"/>
      <c r="H993" s="4"/>
      <c r="I993" s="4"/>
      <c r="J993" s="4"/>
      <c r="K993" s="4"/>
    </row>
    <row r="994" spans="4:11" x14ac:dyDescent="0.3">
      <c r="D994" s="4"/>
      <c r="E994" s="4"/>
      <c r="G994" s="4"/>
      <c r="H994" s="4"/>
      <c r="I994" s="4"/>
      <c r="J994" s="4"/>
      <c r="K994" s="4"/>
    </row>
    <row r="995" spans="4:11" x14ac:dyDescent="0.3">
      <c r="D995" s="4"/>
      <c r="E995" s="4"/>
      <c r="G995" s="4"/>
      <c r="H995" s="4"/>
      <c r="I995" s="4"/>
      <c r="J995" s="4"/>
      <c r="K995" s="4"/>
    </row>
    <row r="996" spans="4:11" x14ac:dyDescent="0.3">
      <c r="D996" s="4"/>
      <c r="E996" s="4"/>
      <c r="G996" s="4"/>
      <c r="H996" s="4"/>
      <c r="I996" s="4"/>
      <c r="J996" s="4"/>
      <c r="K996" s="4"/>
    </row>
    <row r="997" spans="4:11" x14ac:dyDescent="0.3">
      <c r="D997" s="4"/>
      <c r="E997" s="4"/>
      <c r="G997" s="4"/>
      <c r="H997" s="4"/>
      <c r="I997" s="4"/>
      <c r="J997" s="4"/>
      <c r="K997" s="4"/>
    </row>
    <row r="998" spans="4:11" x14ac:dyDescent="0.3">
      <c r="D998" s="4"/>
      <c r="E998" s="4"/>
      <c r="G998" s="4"/>
      <c r="H998" s="4"/>
      <c r="I998" s="4"/>
      <c r="J998" s="4"/>
      <c r="K998" s="4"/>
    </row>
    <row r="999" spans="4:11" x14ac:dyDescent="0.3">
      <c r="D999" s="4"/>
      <c r="E999" s="4"/>
      <c r="G999" s="4"/>
      <c r="H999" s="4"/>
      <c r="I999" s="4"/>
      <c r="J999" s="4"/>
      <c r="K999" s="4"/>
    </row>
    <row r="1000" spans="4:11" x14ac:dyDescent="0.3">
      <c r="D1000" s="4"/>
      <c r="E1000" s="4"/>
      <c r="G1000" s="4"/>
      <c r="H1000" s="4"/>
      <c r="I1000" s="4"/>
      <c r="J1000" s="4"/>
      <c r="K1000" s="4"/>
    </row>
    <row r="1001" spans="4:11" x14ac:dyDescent="0.3">
      <c r="D1001" s="4"/>
      <c r="E1001" s="4"/>
      <c r="G1001" s="4"/>
      <c r="H1001" s="4"/>
      <c r="I1001" s="4"/>
      <c r="J1001" s="4"/>
      <c r="K1001" s="4"/>
    </row>
    <row r="1002" spans="4:11" x14ac:dyDescent="0.3">
      <c r="D1002" s="4"/>
      <c r="E1002" s="4"/>
      <c r="G1002" s="4"/>
      <c r="H1002" s="4"/>
      <c r="I1002" s="4"/>
      <c r="J1002" s="4"/>
      <c r="K1002" s="4"/>
    </row>
    <row r="1003" spans="4:11" x14ac:dyDescent="0.3">
      <c r="D1003" s="4"/>
      <c r="E1003" s="4"/>
      <c r="G1003" s="4"/>
      <c r="H1003" s="4"/>
      <c r="I1003" s="4"/>
      <c r="J1003" s="4"/>
      <c r="K1003" s="4"/>
    </row>
    <row r="1004" spans="4:11" x14ac:dyDescent="0.3">
      <c r="D1004" s="4"/>
      <c r="E1004" s="4"/>
      <c r="G1004" s="4"/>
      <c r="H1004" s="4"/>
      <c r="I1004" s="4"/>
      <c r="J1004" s="4"/>
      <c r="K1004" s="4"/>
    </row>
    <row r="1005" spans="4:11" x14ac:dyDescent="0.3">
      <c r="D1005" s="4"/>
      <c r="E1005" s="4"/>
      <c r="G1005" s="4"/>
      <c r="H1005" s="4"/>
      <c r="I1005" s="4"/>
      <c r="J1005" s="4"/>
      <c r="K1005" s="4"/>
    </row>
    <row r="1006" spans="4:11" x14ac:dyDescent="0.3">
      <c r="D1006" s="4"/>
      <c r="E1006" s="4"/>
      <c r="G1006" s="4"/>
      <c r="H1006" s="4"/>
      <c r="I1006" s="4"/>
      <c r="J1006" s="4"/>
      <c r="K1006" s="4"/>
    </row>
    <row r="1007" spans="4:11" x14ac:dyDescent="0.3">
      <c r="D1007" s="4"/>
      <c r="E1007" s="4"/>
      <c r="G1007" s="4"/>
      <c r="H1007" s="4"/>
      <c r="I1007" s="4"/>
      <c r="J1007" s="4"/>
      <c r="K1007" s="4"/>
    </row>
    <row r="1008" spans="4:11" x14ac:dyDescent="0.3">
      <c r="H1008" s="4"/>
      <c r="I1008" s="4"/>
      <c r="J1008" s="4"/>
      <c r="K1008" s="4"/>
    </row>
    <row r="1009" spans="8:11" x14ac:dyDescent="0.3">
      <c r="H1009" s="4"/>
      <c r="I1009" s="4"/>
      <c r="J1009" s="4"/>
      <c r="K1009" s="4"/>
    </row>
    <row r="1010" spans="8:11" x14ac:dyDescent="0.3">
      <c r="H1010" s="4"/>
      <c r="I1010" s="4"/>
      <c r="J1010" s="4"/>
      <c r="K1010" s="4"/>
    </row>
    <row r="1011" spans="8:11" x14ac:dyDescent="0.3">
      <c r="H1011" s="4"/>
      <c r="I1011" s="4"/>
      <c r="J1011" s="4"/>
      <c r="K1011" s="4"/>
    </row>
    <row r="1012" spans="8:11" x14ac:dyDescent="0.3">
      <c r="H1012" s="4"/>
      <c r="I1012" s="4"/>
      <c r="J1012" s="4"/>
      <c r="K1012" s="4"/>
    </row>
    <row r="1013" spans="8:11" x14ac:dyDescent="0.3">
      <c r="H1013" s="4"/>
      <c r="I1013" s="4"/>
      <c r="J1013" s="4"/>
      <c r="K1013" s="4"/>
    </row>
    <row r="1014" spans="8:11" x14ac:dyDescent="0.3">
      <c r="H1014" s="4"/>
      <c r="I1014" s="4"/>
      <c r="J1014" s="4"/>
      <c r="K1014" s="4"/>
    </row>
    <row r="1015" spans="8:11" x14ac:dyDescent="0.3">
      <c r="H1015" s="4"/>
      <c r="I1015" s="4"/>
      <c r="J1015" s="4"/>
      <c r="K1015" s="4"/>
    </row>
    <row r="1016" spans="8:11" x14ac:dyDescent="0.3">
      <c r="H1016" s="4"/>
      <c r="I1016" s="4"/>
      <c r="J1016" s="4"/>
      <c r="K1016" s="4"/>
    </row>
    <row r="1017" spans="8:11" x14ac:dyDescent="0.3">
      <c r="H1017" s="4"/>
      <c r="I1017" s="4"/>
      <c r="J1017" s="4"/>
      <c r="K1017" s="4"/>
    </row>
    <row r="1018" spans="8:11" x14ac:dyDescent="0.3">
      <c r="H1018" s="4"/>
      <c r="I1018" s="4"/>
      <c r="J1018" s="4"/>
      <c r="K1018" s="4"/>
    </row>
    <row r="1019" spans="8:11" x14ac:dyDescent="0.3">
      <c r="H1019" s="4"/>
      <c r="I1019" s="4"/>
      <c r="J1019" s="4"/>
      <c r="K1019" s="4"/>
    </row>
    <row r="1020" spans="8:11" x14ac:dyDescent="0.3">
      <c r="H1020" s="4"/>
      <c r="I1020" s="4"/>
      <c r="J1020" s="4"/>
      <c r="K1020" s="4"/>
    </row>
    <row r="1021" spans="8:11" x14ac:dyDescent="0.3">
      <c r="H1021" s="4"/>
      <c r="I1021" s="4"/>
      <c r="J1021" s="4"/>
      <c r="K1021" s="4"/>
    </row>
    <row r="1022" spans="8:11" x14ac:dyDescent="0.3">
      <c r="H1022" s="4"/>
      <c r="I1022" s="4"/>
      <c r="J1022" s="4"/>
      <c r="K1022" s="4"/>
    </row>
    <row r="1023" spans="8:11" x14ac:dyDescent="0.3">
      <c r="H1023" s="4"/>
      <c r="I1023" s="4"/>
      <c r="J1023" s="4"/>
      <c r="K1023" s="4"/>
    </row>
    <row r="1024" spans="8:11" x14ac:dyDescent="0.3">
      <c r="H1024" s="4"/>
      <c r="I1024" s="4"/>
      <c r="J1024" s="4"/>
      <c r="K1024" s="4"/>
    </row>
    <row r="1025" spans="8:11" x14ac:dyDescent="0.3">
      <c r="H1025" s="4"/>
      <c r="I1025" s="4"/>
      <c r="J1025" s="4"/>
      <c r="K1025" s="4"/>
    </row>
    <row r="1026" spans="8:11" x14ac:dyDescent="0.3">
      <c r="H1026" s="4"/>
      <c r="I1026" s="4"/>
      <c r="J1026" s="4"/>
      <c r="K1026" s="4"/>
    </row>
    <row r="1027" spans="8:11" x14ac:dyDescent="0.3">
      <c r="H1027" s="4"/>
      <c r="I1027" s="4"/>
      <c r="J1027" s="4"/>
      <c r="K1027" s="4"/>
    </row>
    <row r="1028" spans="8:11" x14ac:dyDescent="0.3">
      <c r="H1028" s="4"/>
      <c r="I1028" s="4"/>
      <c r="J1028" s="4"/>
      <c r="K1028" s="4"/>
    </row>
    <row r="1029" spans="8:11" x14ac:dyDescent="0.3">
      <c r="H1029" s="4"/>
      <c r="I1029" s="4"/>
      <c r="J1029" s="4"/>
      <c r="K1029" s="4"/>
    </row>
    <row r="1030" spans="8:11" x14ac:dyDescent="0.3">
      <c r="H1030" s="4"/>
      <c r="I1030" s="4"/>
      <c r="J1030" s="4"/>
      <c r="K1030" s="4"/>
    </row>
    <row r="1031" spans="8:11" x14ac:dyDescent="0.3">
      <c r="H1031" s="4"/>
      <c r="I1031" s="4"/>
      <c r="J1031" s="4"/>
      <c r="K1031" s="4"/>
    </row>
    <row r="1032" spans="8:11" x14ac:dyDescent="0.3">
      <c r="H1032" s="4"/>
      <c r="I1032" s="4"/>
      <c r="J1032" s="4"/>
      <c r="K1032" s="4"/>
    </row>
    <row r="1033" spans="8:11" x14ac:dyDescent="0.3">
      <c r="H1033" s="4"/>
      <c r="I1033" s="4"/>
      <c r="J1033" s="4"/>
      <c r="K1033" s="4"/>
    </row>
    <row r="1034" spans="8:11" x14ac:dyDescent="0.3">
      <c r="H1034" s="4"/>
      <c r="I1034" s="4"/>
      <c r="J1034" s="4"/>
      <c r="K1034" s="4"/>
    </row>
    <row r="1035" spans="8:11" x14ac:dyDescent="0.3">
      <c r="H1035" s="4"/>
      <c r="I1035" s="4"/>
      <c r="J1035" s="4"/>
      <c r="K1035" s="4"/>
    </row>
    <row r="1036" spans="8:11" x14ac:dyDescent="0.3">
      <c r="H1036" s="4"/>
      <c r="I1036" s="4"/>
      <c r="J1036" s="4"/>
      <c r="K1036" s="4"/>
    </row>
    <row r="1037" spans="8:11" x14ac:dyDescent="0.3">
      <c r="H1037" s="4"/>
      <c r="I1037" s="4"/>
      <c r="J1037" s="4"/>
      <c r="K1037" s="4"/>
    </row>
    <row r="1038" spans="8:11" x14ac:dyDescent="0.3">
      <c r="H1038" s="4"/>
      <c r="I1038" s="4"/>
      <c r="J1038" s="4"/>
      <c r="K1038" s="4"/>
    </row>
    <row r="1039" spans="8:11" x14ac:dyDescent="0.3">
      <c r="H1039" s="4"/>
      <c r="I1039" s="4"/>
      <c r="J1039" s="4"/>
      <c r="K1039" s="4"/>
    </row>
    <row r="1040" spans="8:11" x14ac:dyDescent="0.3">
      <c r="H1040" s="4"/>
      <c r="I1040" s="4"/>
      <c r="J1040" s="4"/>
      <c r="K1040" s="4"/>
    </row>
    <row r="1041" spans="8:15" x14ac:dyDescent="0.3">
      <c r="H1041" s="4"/>
      <c r="I1041" s="4"/>
      <c r="J1041" s="4"/>
      <c r="K1041" s="4"/>
    </row>
    <row r="1042" spans="8:15" x14ac:dyDescent="0.3">
      <c r="H1042" s="4"/>
      <c r="I1042" s="4"/>
      <c r="J1042" s="4"/>
      <c r="K1042" s="4"/>
    </row>
    <row r="1043" spans="8:15" x14ac:dyDescent="0.3">
      <c r="H1043" s="4"/>
      <c r="I1043" s="4"/>
      <c r="J1043" s="4"/>
      <c r="K1043" s="4"/>
    </row>
    <row r="1044" spans="8:15" x14ac:dyDescent="0.3">
      <c r="H1044" s="4">
        <f>IF(G1044&gt;MAX(I$8:I1043),G1044,MAX(I$8:I1043))</f>
        <v>189.81626342200528</v>
      </c>
      <c r="I1044" s="4">
        <f t="shared" ref="I1044:I1047" si="0">+H1044+E1044</f>
        <v>189.81626342200528</v>
      </c>
      <c r="J1044" s="4">
        <f t="shared" ref="J1044:J1047" si="1">(H1044-G1044)*O1044</f>
        <v>189.81626342200528</v>
      </c>
      <c r="K1044" s="4">
        <f t="shared" ref="K1044:K1047" si="2">(I1044-H1044)*O1044</f>
        <v>0</v>
      </c>
      <c r="L1044" t="e">
        <f t="shared" ref="L1044:L1047" si="3">_xlfn.RANK.EQ(I1044,I$8:I$507,1)</f>
        <v>#N/A</v>
      </c>
      <c r="M1044" t="e">
        <f t="shared" ref="M1044:M1047" si="4">IF(L1044=A1044,0,1)</f>
        <v>#N/A</v>
      </c>
      <c r="N1044">
        <f t="shared" ref="N1044:N1047" si="5">IF(G1044&lt;B$2,1,0)</f>
        <v>1</v>
      </c>
      <c r="O1044">
        <f t="shared" ref="O1044:O1047" si="6">IF(I1044&lt;B$2,1,0)</f>
        <v>1</v>
      </c>
    </row>
    <row r="1045" spans="8:15" x14ac:dyDescent="0.3">
      <c r="H1045" s="4">
        <f>IF(G1045&gt;MAX(I$8:I1044),G1045,MAX(I$8:I1044))</f>
        <v>189.81626342200528</v>
      </c>
      <c r="I1045" s="4">
        <f t="shared" si="0"/>
        <v>189.81626342200528</v>
      </c>
      <c r="J1045" s="4">
        <f t="shared" si="1"/>
        <v>189.81626342200528</v>
      </c>
      <c r="K1045" s="4">
        <f t="shared" si="2"/>
        <v>0</v>
      </c>
      <c r="L1045" t="e">
        <f t="shared" si="3"/>
        <v>#N/A</v>
      </c>
      <c r="M1045" t="e">
        <f t="shared" si="4"/>
        <v>#N/A</v>
      </c>
      <c r="N1045">
        <f t="shared" si="5"/>
        <v>1</v>
      </c>
      <c r="O1045">
        <f t="shared" si="6"/>
        <v>1</v>
      </c>
    </row>
    <row r="1046" spans="8:15" x14ac:dyDescent="0.3">
      <c r="H1046" s="4">
        <f>IF(G1046&gt;MAX(I$8:I1045),G1046,MAX(I$8:I1045))</f>
        <v>189.81626342200528</v>
      </c>
      <c r="I1046" s="4">
        <f t="shared" si="0"/>
        <v>189.81626342200528</v>
      </c>
      <c r="J1046" s="4">
        <f t="shared" si="1"/>
        <v>189.81626342200528</v>
      </c>
      <c r="K1046" s="4">
        <f t="shared" si="2"/>
        <v>0</v>
      </c>
      <c r="L1046" t="e">
        <f t="shared" si="3"/>
        <v>#N/A</v>
      </c>
      <c r="M1046" t="e">
        <f t="shared" si="4"/>
        <v>#N/A</v>
      </c>
      <c r="N1046">
        <f t="shared" si="5"/>
        <v>1</v>
      </c>
      <c r="O1046">
        <f t="shared" si="6"/>
        <v>1</v>
      </c>
    </row>
    <row r="1047" spans="8:15" x14ac:dyDescent="0.3">
      <c r="H1047" s="4">
        <f>IF(G1047&gt;MAX(I$8:I1046),G1047,MAX(I$8:I1046))</f>
        <v>189.81626342200528</v>
      </c>
      <c r="I1047" s="4">
        <f t="shared" si="0"/>
        <v>189.81626342200528</v>
      </c>
      <c r="J1047" s="4">
        <f t="shared" si="1"/>
        <v>189.81626342200528</v>
      </c>
      <c r="K1047" s="4">
        <f t="shared" si="2"/>
        <v>0</v>
      </c>
      <c r="L1047" t="e">
        <f t="shared" si="3"/>
        <v>#N/A</v>
      </c>
      <c r="M1047" t="e">
        <f t="shared" si="4"/>
        <v>#N/A</v>
      </c>
      <c r="N1047">
        <f t="shared" si="5"/>
        <v>1</v>
      </c>
      <c r="O1047">
        <f t="shared" si="6"/>
        <v>1</v>
      </c>
    </row>
  </sheetData>
  <sortState ref="A8:AB694">
    <sortCondition ref="S8:S694"/>
    <sortCondition ref="F8:F69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7"/>
  <sheetViews>
    <sheetView tabSelected="1" zoomScale="70" zoomScaleNormal="70" workbookViewId="0">
      <selection activeCell="AE26" sqref="AE26"/>
    </sheetView>
  </sheetViews>
  <sheetFormatPr defaultRowHeight="14.4" x14ac:dyDescent="0.3"/>
  <cols>
    <col min="1" max="1" width="7.44140625" customWidth="1"/>
    <col min="6" max="6" width="8.109375" style="8" customWidth="1"/>
    <col min="7" max="9" width="15" customWidth="1"/>
    <col min="10" max="10" width="16.5546875" customWidth="1"/>
    <col min="11" max="11" width="16.6640625" customWidth="1"/>
    <col min="12" max="12" width="9.88671875" hidden="1" customWidth="1"/>
    <col min="13" max="13" width="9.5546875" hidden="1" customWidth="1"/>
    <col min="17" max="17" width="0" style="8" hidden="1" customWidth="1"/>
    <col min="18" max="18" width="9.109375" style="15"/>
    <col min="19" max="19" width="8.5546875" customWidth="1"/>
    <col min="20" max="20" width="9" customWidth="1"/>
    <col min="24" max="24" width="27.44140625" customWidth="1"/>
  </cols>
  <sheetData>
    <row r="1" spans="1:31" x14ac:dyDescent="0.3">
      <c r="B1" t="s">
        <v>37</v>
      </c>
      <c r="J1" s="5">
        <f>SUMIF(F$8:F$748,1,J$8:J$748)/O1</f>
        <v>0.36489675916401026</v>
      </c>
      <c r="K1" s="4">
        <f>SUMIF(F$8:F$1007,1,K$8:K$1007)/O1</f>
        <v>0.20833333333333631</v>
      </c>
      <c r="O1">
        <f>SUMIF(F8:F1007,1,O8:O1007)</f>
        <v>50</v>
      </c>
      <c r="Q1" s="17" t="s">
        <v>45</v>
      </c>
      <c r="R1" s="7">
        <f>B3/B4</f>
        <v>0.05</v>
      </c>
      <c r="S1" s="17" t="s">
        <v>46</v>
      </c>
      <c r="T1" s="7">
        <f>1/B4</f>
        <v>0.20833333333333334</v>
      </c>
    </row>
    <row r="2" spans="1:31" x14ac:dyDescent="0.3">
      <c r="A2" t="s">
        <v>15</v>
      </c>
      <c r="B2">
        <v>190</v>
      </c>
      <c r="J2" s="5">
        <f>SUMIF(F$8:F$748,2,J$8:J$748)/O2</f>
        <v>0.56387636499541771</v>
      </c>
      <c r="K2" s="4">
        <f>SUMIF(F$8:F$1007,2,K$8:K$1007)/O2</f>
        <v>0.20833333333333767</v>
      </c>
      <c r="O2">
        <f>SUMIF(F8:F1007,2,O8:O1007)</f>
        <v>201</v>
      </c>
      <c r="Q2" s="17" t="s">
        <v>48</v>
      </c>
      <c r="R2" s="7">
        <f>D3/D4</f>
        <v>0.15</v>
      </c>
      <c r="S2" s="17" t="s">
        <v>49</v>
      </c>
      <c r="T2" s="7">
        <f>1/D4</f>
        <v>0.20833333333333334</v>
      </c>
    </row>
    <row r="3" spans="1:31" x14ac:dyDescent="0.3">
      <c r="A3" s="6" t="s">
        <v>25</v>
      </c>
      <c r="B3" s="7">
        <f>0.05*B4</f>
        <v>0.24</v>
      </c>
      <c r="C3" s="6" t="s">
        <v>26</v>
      </c>
      <c r="D3" s="7">
        <f>0.15*D4</f>
        <v>0.72</v>
      </c>
      <c r="E3" s="6" t="s">
        <v>28</v>
      </c>
      <c r="F3" s="7">
        <f>0.5*F4</f>
        <v>2.4</v>
      </c>
      <c r="J3" s="5">
        <f>SUMIF(F$8:F$748,3,J$8:J$748)/O3</f>
        <v>0.75744239650087897</v>
      </c>
      <c r="K3" s="4">
        <f>SUMIF(F$8:F$1007,3,K$8:K$1007)/O3</f>
        <v>0.20833333333333534</v>
      </c>
      <c r="O3">
        <f>SUMIF(F8:F1007,3,O8:O1007)</f>
        <v>436</v>
      </c>
      <c r="Q3" s="17" t="s">
        <v>50</v>
      </c>
      <c r="R3" s="7">
        <f>F3/F4</f>
        <v>0.5</v>
      </c>
      <c r="S3" s="17" t="s">
        <v>51</v>
      </c>
      <c r="T3" s="7">
        <f>1/F4</f>
        <v>0.20833333333333334</v>
      </c>
      <c r="AB3" s="17" t="s">
        <v>55</v>
      </c>
      <c r="AC3" s="7">
        <f>B3/B4</f>
        <v>0.05</v>
      </c>
      <c r="AD3" s="17" t="s">
        <v>56</v>
      </c>
      <c r="AE3" s="7">
        <v>0.05</v>
      </c>
    </row>
    <row r="4" spans="1:31" x14ac:dyDescent="0.3">
      <c r="A4" s="6" t="s">
        <v>24</v>
      </c>
      <c r="B4" s="7">
        <f>3+18/10</f>
        <v>4.8</v>
      </c>
      <c r="C4" s="6" t="s">
        <v>27</v>
      </c>
      <c r="D4" s="7">
        <f>3+18/10</f>
        <v>4.8</v>
      </c>
      <c r="E4" s="6" t="s">
        <v>29</v>
      </c>
      <c r="F4" s="7">
        <f>3+18/10</f>
        <v>4.8</v>
      </c>
      <c r="S4" s="13"/>
      <c r="AB4" s="17" t="s">
        <v>57</v>
      </c>
      <c r="AC4" s="7">
        <f>D3/D4</f>
        <v>0.15</v>
      </c>
      <c r="AD4" s="17" t="s">
        <v>58</v>
      </c>
      <c r="AE4" s="7">
        <f>AC3+AC4</f>
        <v>0.2</v>
      </c>
    </row>
    <row r="5" spans="1:31" x14ac:dyDescent="0.3">
      <c r="G5" t="s">
        <v>5</v>
      </c>
      <c r="H5" t="s">
        <v>6</v>
      </c>
      <c r="I5" t="s">
        <v>7</v>
      </c>
      <c r="AB5" s="17" t="s">
        <v>59</v>
      </c>
      <c r="AC5" s="7">
        <f>F3/F4</f>
        <v>0.5</v>
      </c>
      <c r="AD5" s="17" t="s">
        <v>60</v>
      </c>
      <c r="AE5" s="7">
        <f>AC3+AC4+AC5</f>
        <v>0.7</v>
      </c>
    </row>
    <row r="6" spans="1:31" ht="15.6" x14ac:dyDescent="0.35">
      <c r="A6" t="s">
        <v>0</v>
      </c>
      <c r="B6" s="1" t="s">
        <v>1</v>
      </c>
      <c r="C6" s="1" t="s">
        <v>3</v>
      </c>
      <c r="D6" s="1" t="s">
        <v>2</v>
      </c>
      <c r="E6" s="1" t="s">
        <v>43</v>
      </c>
      <c r="F6" s="9" t="s">
        <v>23</v>
      </c>
      <c r="G6" s="1" t="s">
        <v>8</v>
      </c>
      <c r="H6" s="1" t="s">
        <v>9</v>
      </c>
      <c r="I6" s="1" t="s">
        <v>10</v>
      </c>
      <c r="J6" t="s">
        <v>30</v>
      </c>
      <c r="K6" t="s">
        <v>31</v>
      </c>
      <c r="N6" t="s">
        <v>22</v>
      </c>
      <c r="O6" t="s">
        <v>16</v>
      </c>
      <c r="P6" s="2" t="s">
        <v>33</v>
      </c>
      <c r="Q6" s="8" t="s">
        <v>32</v>
      </c>
      <c r="R6" s="15" t="s">
        <v>34</v>
      </c>
      <c r="S6" t="s">
        <v>35</v>
      </c>
      <c r="AB6" s="17"/>
    </row>
    <row r="7" spans="1:31" s="2" customFormat="1" x14ac:dyDescent="0.3">
      <c r="B7" s="3"/>
      <c r="C7" s="3"/>
      <c r="D7" s="3"/>
      <c r="E7" s="3"/>
      <c r="F7" s="10"/>
      <c r="J7" s="5">
        <f>SUM(J8:J1007)/O7</f>
        <v>0.67223998864143053</v>
      </c>
      <c r="K7" s="5">
        <f>SUM(K8:K1007)/O7</f>
        <v>0.20833333333333612</v>
      </c>
      <c r="N7" s="2">
        <f>SUM(N8:N1007)</f>
        <v>687</v>
      </c>
      <c r="O7" s="2">
        <f>SUM(O8:O1007)</f>
        <v>687</v>
      </c>
      <c r="Q7" s="12"/>
      <c r="Y7" s="2" t="s">
        <v>40</v>
      </c>
      <c r="Z7" s="2" t="s">
        <v>36</v>
      </c>
      <c r="AA7" s="2" t="s">
        <v>41</v>
      </c>
      <c r="AB7" s="2" t="s">
        <v>42</v>
      </c>
      <c r="AC7" s="2" t="s">
        <v>61</v>
      </c>
      <c r="AD7" s="2" t="s">
        <v>62</v>
      </c>
      <c r="AE7" s="2" t="s">
        <v>63</v>
      </c>
    </row>
    <row r="8" spans="1:31" x14ac:dyDescent="0.3">
      <c r="A8">
        <v>51</v>
      </c>
      <c r="B8">
        <v>0.99288918729209263</v>
      </c>
      <c r="C8">
        <v>0.6334727011932737</v>
      </c>
      <c r="D8" s="4">
        <f>-LN(B8)/D$3</f>
        <v>9.9114097624794176E-3</v>
      </c>
      <c r="E8" s="4">
        <f>1/F$4</f>
        <v>0.20833333333333334</v>
      </c>
      <c r="F8" s="8">
        <v>2</v>
      </c>
      <c r="G8" s="4">
        <v>9.9114097624794176E-3</v>
      </c>
      <c r="H8" s="4">
        <f>+G8</f>
        <v>9.9114097624794176E-3</v>
      </c>
      <c r="I8" s="4">
        <f t="shared" ref="I8:I71" si="0">+H8+E8</f>
        <v>0.21824474309581277</v>
      </c>
      <c r="J8" s="4">
        <f t="shared" ref="J8:J71" si="1">(H8-G8)*O8</f>
        <v>0</v>
      </c>
      <c r="K8" s="4">
        <f t="shared" ref="K8:K71" si="2">(I8-H8)*O8</f>
        <v>0.20833333333333334</v>
      </c>
      <c r="L8">
        <f t="shared" ref="L8:L71" si="3">_xlfn.RANK.EQ(I8,I$8:I$507,1)</f>
        <v>1</v>
      </c>
      <c r="M8">
        <f t="shared" ref="M8:M71" si="4">IF(L8=A8,0,1)</f>
        <v>1</v>
      </c>
      <c r="N8">
        <f t="shared" ref="N8:N71" si="5">IF(G8&lt;B$2,1,0)</f>
        <v>1</v>
      </c>
      <c r="O8">
        <f t="shared" ref="O8:O71" si="6">IF(I8&lt;B$2,1,0)</f>
        <v>1</v>
      </c>
      <c r="P8">
        <v>1</v>
      </c>
      <c r="Q8" s="8">
        <v>0</v>
      </c>
      <c r="R8" s="15">
        <v>0</v>
      </c>
      <c r="S8">
        <v>1</v>
      </c>
      <c r="W8" s="4"/>
      <c r="X8" t="s">
        <v>12</v>
      </c>
      <c r="Y8" s="4">
        <f>+J7</f>
        <v>0.67223998864143053</v>
      </c>
      <c r="Z8" s="4">
        <f>J1</f>
        <v>0.36489675916401026</v>
      </c>
      <c r="AA8" s="4">
        <f>J2</f>
        <v>0.56387636499541771</v>
      </c>
      <c r="AB8" s="4">
        <f>J3</f>
        <v>0.75744239650087897</v>
      </c>
      <c r="AC8" s="4">
        <f>(AC9*AC3+AD9*AC4+AE9*AC5)/(1-AE3)/2</f>
        <v>7.6754385964912283E-2</v>
      </c>
      <c r="AD8" s="4">
        <f>(AC9*AC3+AD9*AC4+AE9*AC5)/(1-AE4)/(1-AE3)/2</f>
        <v>9.5942982456140344E-2</v>
      </c>
      <c r="AE8" s="4">
        <f>(AC9*AC3+AD9*AC4+AE9*AC5)/(1-AF15)/(1-AE4)/2</f>
        <v>9.1145833333333329E-2</v>
      </c>
    </row>
    <row r="9" spans="1:31" x14ac:dyDescent="0.3">
      <c r="A9">
        <v>52</v>
      </c>
      <c r="B9">
        <v>0.94668416394543287</v>
      </c>
      <c r="C9">
        <v>5.2644428846095159E-2</v>
      </c>
      <c r="D9" s="4">
        <f>-LN(B9)/D$3</f>
        <v>7.6096880034519587E-2</v>
      </c>
      <c r="E9" s="4">
        <f>1/F$4</f>
        <v>0.20833333333333334</v>
      </c>
      <c r="F9" s="8">
        <v>2</v>
      </c>
      <c r="G9" s="4">
        <v>8.600828979699901E-2</v>
      </c>
      <c r="H9" s="4">
        <f>IF(G9&gt;MAX(I$8:I8),G9,MAX(I$8:I8))</f>
        <v>0.21824474309581277</v>
      </c>
      <c r="I9" s="4">
        <f t="shared" si="0"/>
        <v>0.42657807642914614</v>
      </c>
      <c r="J9" s="4">
        <f t="shared" si="1"/>
        <v>0.13223645329881376</v>
      </c>
      <c r="K9" s="4">
        <f t="shared" si="2"/>
        <v>0.20833333333333337</v>
      </c>
      <c r="L9">
        <f t="shared" si="3"/>
        <v>2</v>
      </c>
      <c r="M9">
        <f t="shared" si="4"/>
        <v>1</v>
      </c>
      <c r="N9">
        <f t="shared" si="5"/>
        <v>1</v>
      </c>
      <c r="O9">
        <f t="shared" si="6"/>
        <v>1</v>
      </c>
      <c r="P9">
        <v>2</v>
      </c>
      <c r="Q9" s="8">
        <f>COUNTIF(I$8:I8,"&lt;"&amp;G9)</f>
        <v>0</v>
      </c>
      <c r="R9" s="16">
        <f>COUNTIFS(H$8:H8,"&gt;"&amp;G9,F$8:F8,"&lt;&gt;1")</f>
        <v>0</v>
      </c>
      <c r="S9">
        <v>2</v>
      </c>
      <c r="X9" t="s">
        <v>13</v>
      </c>
      <c r="Y9" s="4">
        <f>+K7</f>
        <v>0.20833333333333612</v>
      </c>
      <c r="Z9" s="4">
        <f>K1</f>
        <v>0.20833333333333631</v>
      </c>
      <c r="AA9" s="4">
        <f>K2</f>
        <v>0.20833333333333767</v>
      </c>
      <c r="AB9" s="4">
        <f>K3</f>
        <v>0.20833333333333534</v>
      </c>
      <c r="AC9" s="4">
        <f>1/B4</f>
        <v>0.20833333333333334</v>
      </c>
      <c r="AD9" s="4">
        <f>1/D4</f>
        <v>0.20833333333333334</v>
      </c>
      <c r="AE9" s="4">
        <f>1/F4</f>
        <v>0.20833333333333334</v>
      </c>
    </row>
    <row r="10" spans="1:31" x14ac:dyDescent="0.3">
      <c r="A10">
        <v>257</v>
      </c>
      <c r="B10">
        <v>0.23963133640552994</v>
      </c>
      <c r="C10">
        <v>0.22666096987823114</v>
      </c>
      <c r="D10" s="4">
        <f>-LN(B10)/F$3</f>
        <v>0.59527234789959682</v>
      </c>
      <c r="E10" s="4">
        <f>1/F$4</f>
        <v>0.20833333333333334</v>
      </c>
      <c r="F10" s="8">
        <v>3</v>
      </c>
      <c r="G10" s="4">
        <v>0.59527234789959682</v>
      </c>
      <c r="H10" s="4">
        <f>IF(G10&gt;MAX(I$8:I9),G10,MAX(I$8:I9))</f>
        <v>0.59527234789959682</v>
      </c>
      <c r="I10" s="4">
        <f t="shared" si="0"/>
        <v>0.80360568123293019</v>
      </c>
      <c r="J10" s="4">
        <f t="shared" si="1"/>
        <v>0</v>
      </c>
      <c r="K10" s="4">
        <f t="shared" si="2"/>
        <v>0.20833333333333337</v>
      </c>
      <c r="L10">
        <f t="shared" si="3"/>
        <v>3</v>
      </c>
      <c r="M10">
        <f t="shared" si="4"/>
        <v>1</v>
      </c>
      <c r="N10">
        <f t="shared" si="5"/>
        <v>1</v>
      </c>
      <c r="O10">
        <f t="shared" si="6"/>
        <v>1</v>
      </c>
      <c r="P10">
        <v>3</v>
      </c>
      <c r="Q10" s="8">
        <f>COUNTIF(I$8:I9,"&lt;"&amp;G10)</f>
        <v>2</v>
      </c>
      <c r="R10" s="16">
        <f>COUNTIFS(H$8:H9,"&gt;"&amp;G10,F$8:F9,"&lt;&gt;1")</f>
        <v>0</v>
      </c>
      <c r="S10">
        <v>3</v>
      </c>
      <c r="X10" t="s">
        <v>14</v>
      </c>
      <c r="Y10" s="4">
        <f>+Y8+Y9</f>
        <v>0.88057332197476668</v>
      </c>
      <c r="Z10" s="4">
        <f t="shared" ref="Z10:AB10" si="7">+Z8+Z9</f>
        <v>0.57323009249734658</v>
      </c>
      <c r="AA10" s="4">
        <f t="shared" si="7"/>
        <v>0.77220969832875541</v>
      </c>
      <c r="AB10" s="4">
        <f t="shared" si="7"/>
        <v>0.96577572983421434</v>
      </c>
      <c r="AC10" s="4">
        <f>AC8+AC9</f>
        <v>0.28508771929824561</v>
      </c>
      <c r="AD10" s="4">
        <f t="shared" ref="AD10:AE10" si="8">AD8+AD9</f>
        <v>0.30427631578947367</v>
      </c>
      <c r="AE10" s="4">
        <f t="shared" si="8"/>
        <v>0.29947916666666669</v>
      </c>
    </row>
    <row r="11" spans="1:31" x14ac:dyDescent="0.3">
      <c r="A11">
        <v>258</v>
      </c>
      <c r="B11">
        <v>0.56782738731040372</v>
      </c>
      <c r="C11">
        <v>0.2153996398815882</v>
      </c>
      <c r="D11" s="4">
        <f>-LN(B11)/F$3</f>
        <v>0.23580741751120002</v>
      </c>
      <c r="E11" s="4">
        <f>1/F$4</f>
        <v>0.20833333333333334</v>
      </c>
      <c r="F11" s="8">
        <v>3</v>
      </c>
      <c r="G11" s="4">
        <v>0.83107976541079687</v>
      </c>
      <c r="H11" s="4">
        <f>IF(G11&gt;MAX(I$8:I10),G11,MAX(I$8:I10))</f>
        <v>0.83107976541079687</v>
      </c>
      <c r="I11" s="4">
        <f t="shared" si="0"/>
        <v>1.0394130987441301</v>
      </c>
      <c r="J11" s="4">
        <f t="shared" si="1"/>
        <v>0</v>
      </c>
      <c r="K11" s="4">
        <f t="shared" si="2"/>
        <v>0.20833333333333326</v>
      </c>
      <c r="L11">
        <f t="shared" si="3"/>
        <v>4</v>
      </c>
      <c r="M11">
        <f t="shared" si="4"/>
        <v>1</v>
      </c>
      <c r="N11">
        <f t="shared" si="5"/>
        <v>1</v>
      </c>
      <c r="O11">
        <f t="shared" si="6"/>
        <v>1</v>
      </c>
      <c r="P11">
        <v>4</v>
      </c>
      <c r="Q11" s="8">
        <f>COUNTIF(I$8:I10,"&lt;"&amp;G11)</f>
        <v>3</v>
      </c>
      <c r="R11" s="16">
        <f>COUNTIFS(H$8:H10,"&gt;"&amp;G11,F$8:F10,"&lt;&gt;1")</f>
        <v>0</v>
      </c>
      <c r="S11">
        <v>4</v>
      </c>
      <c r="X11" t="s">
        <v>17</v>
      </c>
      <c r="Y11" s="4">
        <f>+O7/B2</f>
        <v>3.6157894736842104</v>
      </c>
      <c r="Z11" s="4">
        <f>+O1/B2</f>
        <v>0.26315789473684209</v>
      </c>
      <c r="AA11" s="4">
        <f>+O2/B2</f>
        <v>1.0578947368421052</v>
      </c>
      <c r="AB11" s="4">
        <f>+O3/B2</f>
        <v>2.2947368421052632</v>
      </c>
      <c r="AC11" s="4">
        <f>B3</f>
        <v>0.24</v>
      </c>
      <c r="AD11" s="4">
        <f>D3</f>
        <v>0.72</v>
      </c>
      <c r="AE11" s="4">
        <f>F3</f>
        <v>2.4</v>
      </c>
    </row>
    <row r="12" spans="1:31" x14ac:dyDescent="0.3">
      <c r="A12">
        <v>259</v>
      </c>
      <c r="B12">
        <v>0.76964629047517319</v>
      </c>
      <c r="C12">
        <v>0.98504593035676136</v>
      </c>
      <c r="D12" s="4">
        <f>-LN(B12)/F$3</f>
        <v>0.10909343028882364</v>
      </c>
      <c r="E12" s="4">
        <f>1/F$4</f>
        <v>0.20833333333333334</v>
      </c>
      <c r="F12" s="8">
        <v>3</v>
      </c>
      <c r="G12" s="4">
        <v>0.94017319569962055</v>
      </c>
      <c r="H12" s="4">
        <f>IF(G12&gt;MAX(I$8:I11),G12,MAX(I$8:I11))</f>
        <v>1.0394130987441301</v>
      </c>
      <c r="I12" s="4">
        <f t="shared" si="0"/>
        <v>1.2477464320774634</v>
      </c>
      <c r="J12" s="4">
        <f t="shared" si="1"/>
        <v>9.9239903044509581E-2</v>
      </c>
      <c r="K12" s="4">
        <f t="shared" si="2"/>
        <v>0.20833333333333326</v>
      </c>
      <c r="L12">
        <f t="shared" si="3"/>
        <v>5</v>
      </c>
      <c r="M12">
        <f t="shared" si="4"/>
        <v>1</v>
      </c>
      <c r="N12">
        <f t="shared" si="5"/>
        <v>1</v>
      </c>
      <c r="O12">
        <f t="shared" si="6"/>
        <v>1</v>
      </c>
      <c r="P12">
        <v>5</v>
      </c>
      <c r="Q12" s="8">
        <f>COUNTIF(I$8:I11,"&lt;"&amp;G12)</f>
        <v>3</v>
      </c>
      <c r="R12" s="16">
        <f>COUNTIFS(H$8:H11,"&gt;"&amp;G12,F$8:F11,"&lt;&gt;1")</f>
        <v>0</v>
      </c>
      <c r="S12">
        <v>5</v>
      </c>
      <c r="X12" t="s">
        <v>18</v>
      </c>
      <c r="Y12" s="4">
        <f>+Y8*Y11</f>
        <v>2.4306782747192779</v>
      </c>
      <c r="Z12" s="4">
        <f t="shared" ref="Z12:AA12" si="9">+Z8*Z11</f>
        <v>9.6025462937897432E-2</v>
      </c>
      <c r="AA12" s="4">
        <f t="shared" si="9"/>
        <v>0.59652183875831033</v>
      </c>
      <c r="AB12" s="4">
        <f>+AB8*AB11</f>
        <v>1.7381309730230696</v>
      </c>
      <c r="AC12" s="4">
        <f>AC8*AC11</f>
        <v>1.8421052631578946E-2</v>
      </c>
      <c r="AD12" s="4">
        <f t="shared" ref="AD12:AE12" si="10">AD8*AD11</f>
        <v>6.9078947368421045E-2</v>
      </c>
      <c r="AE12" s="4">
        <f t="shared" si="10"/>
        <v>0.21874999999999997</v>
      </c>
    </row>
    <row r="13" spans="1:31" x14ac:dyDescent="0.3">
      <c r="A13">
        <v>53</v>
      </c>
      <c r="B13">
        <v>0.2457655568102054</v>
      </c>
      <c r="C13">
        <v>0.73079622791222876</v>
      </c>
      <c r="D13" s="4">
        <f>-LN(B13)/D$3</f>
        <v>1.9491350257775542</v>
      </c>
      <c r="E13" s="4">
        <f>1/F$4</f>
        <v>0.20833333333333334</v>
      </c>
      <c r="F13" s="8">
        <v>2</v>
      </c>
      <c r="G13" s="4">
        <v>2.0351433155745533</v>
      </c>
      <c r="H13" s="4">
        <f>IF(G13&gt;MAX(I$8:I12),G13,MAX(I$8:I12))</f>
        <v>2.0351433155745533</v>
      </c>
      <c r="I13" s="4">
        <f t="shared" si="0"/>
        <v>2.2434766489078868</v>
      </c>
      <c r="J13" s="4">
        <f t="shared" si="1"/>
        <v>0</v>
      </c>
      <c r="K13" s="4">
        <f t="shared" si="2"/>
        <v>0.20833333333333348</v>
      </c>
      <c r="L13">
        <f t="shared" si="3"/>
        <v>6</v>
      </c>
      <c r="M13">
        <f t="shared" si="4"/>
        <v>1</v>
      </c>
      <c r="N13">
        <f t="shared" si="5"/>
        <v>1</v>
      </c>
      <c r="O13">
        <f t="shared" si="6"/>
        <v>1</v>
      </c>
      <c r="P13">
        <v>6</v>
      </c>
      <c r="Q13" s="8">
        <f>COUNTIF(I$8:I12,"&lt;"&amp;G13)</f>
        <v>5</v>
      </c>
      <c r="R13" s="16">
        <f>COUNTIFS(H$8:H12,"&gt;"&amp;G13,F$8:F12,"&lt;&gt;1")</f>
        <v>0</v>
      </c>
      <c r="S13">
        <v>6</v>
      </c>
      <c r="X13" t="s">
        <v>19</v>
      </c>
      <c r="Y13" s="4">
        <f>+Y9*Y11</f>
        <v>0.75328947368422061</v>
      </c>
      <c r="Z13" s="4">
        <f t="shared" ref="Z13:AB13" si="11">+Z9*Z11</f>
        <v>5.4824561403509553E-2</v>
      </c>
      <c r="AA13" s="4">
        <f t="shared" si="11"/>
        <v>0.22039473684210983</v>
      </c>
      <c r="AB13" s="4">
        <f t="shared" si="11"/>
        <v>0.47807017543860109</v>
      </c>
      <c r="AC13" s="4">
        <f>AC9*B3</f>
        <v>0.05</v>
      </c>
      <c r="AD13" s="4">
        <f>AD9*D3</f>
        <v>0.15</v>
      </c>
      <c r="AE13" s="4">
        <f>AE9*F3</f>
        <v>0.5</v>
      </c>
    </row>
    <row r="14" spans="1:31" x14ac:dyDescent="0.3">
      <c r="A14">
        <v>260</v>
      </c>
      <c r="B14">
        <v>7.138279366435743E-2</v>
      </c>
      <c r="C14">
        <v>0.49934385204626608</v>
      </c>
      <c r="D14" s="4">
        <f>-LN(B14)/F$3</f>
        <v>1.099874343238002</v>
      </c>
      <c r="E14" s="4">
        <f>1/F$4</f>
        <v>0.20833333333333334</v>
      </c>
      <c r="F14" s="8">
        <v>3</v>
      </c>
      <c r="G14" s="4">
        <v>2.0400475389376225</v>
      </c>
      <c r="H14" s="4">
        <f>IF(G14&gt;MAX(I$8:I13),G14,MAX(I$8:I13))</f>
        <v>2.2434766489078868</v>
      </c>
      <c r="I14" s="4">
        <f t="shared" si="0"/>
        <v>2.4518099822412203</v>
      </c>
      <c r="J14" s="4">
        <f t="shared" si="1"/>
        <v>0.20342910997026431</v>
      </c>
      <c r="K14" s="4">
        <f t="shared" si="2"/>
        <v>0.20833333333333348</v>
      </c>
      <c r="L14">
        <f t="shared" si="3"/>
        <v>7</v>
      </c>
      <c r="M14">
        <f t="shared" si="4"/>
        <v>1</v>
      </c>
      <c r="N14">
        <f t="shared" si="5"/>
        <v>1</v>
      </c>
      <c r="O14">
        <f t="shared" si="6"/>
        <v>1</v>
      </c>
      <c r="P14">
        <v>7</v>
      </c>
      <c r="Q14" s="8">
        <f>COUNTIF(I$8:I13,"&lt;"&amp;G14)</f>
        <v>5</v>
      </c>
      <c r="R14" s="16">
        <f>COUNTIFS(H$8:H13,"&gt;"&amp;G14,F$8:F13,"&lt;&gt;1")</f>
        <v>0</v>
      </c>
      <c r="S14">
        <v>7</v>
      </c>
      <c r="X14" t="s">
        <v>21</v>
      </c>
      <c r="Y14" s="4">
        <f>+Y10*Y11</f>
        <v>3.1839677484034983</v>
      </c>
      <c r="Z14" s="4">
        <f t="shared" ref="Z14:AB14" si="12">+Z10*Z11</f>
        <v>0.15085002434140699</v>
      </c>
      <c r="AA14" s="4">
        <f t="shared" si="12"/>
        <v>0.81691657560042019</v>
      </c>
      <c r="AB14" s="4">
        <f t="shared" si="12"/>
        <v>2.2162011484616708</v>
      </c>
      <c r="AC14" s="4">
        <f>AC3/(1-AC3)</f>
        <v>5.2631578947368425E-2</v>
      </c>
      <c r="AD14" s="4">
        <f>AC4/(1-AC4)</f>
        <v>0.17647058823529413</v>
      </c>
      <c r="AE14" s="4">
        <f>AC5/(1-AC5)</f>
        <v>1</v>
      </c>
    </row>
    <row r="15" spans="1:31" x14ac:dyDescent="0.3">
      <c r="A15">
        <v>261</v>
      </c>
      <c r="B15">
        <v>0.54573198644978183</v>
      </c>
      <c r="C15">
        <v>0.89446699423200171</v>
      </c>
      <c r="D15" s="4">
        <f>-LN(B15)/F$3</f>
        <v>0.25234470460838354</v>
      </c>
      <c r="E15" s="4">
        <f>1/F$4</f>
        <v>0.20833333333333334</v>
      </c>
      <c r="F15" s="8">
        <v>3</v>
      </c>
      <c r="G15" s="4">
        <v>2.292392243546006</v>
      </c>
      <c r="H15" s="4">
        <f>IF(G15&gt;MAX(I$8:I14),G15,MAX(I$8:I14))</f>
        <v>2.4518099822412203</v>
      </c>
      <c r="I15" s="4">
        <f t="shared" si="0"/>
        <v>2.6601433155745537</v>
      </c>
      <c r="J15" s="4">
        <f t="shared" si="1"/>
        <v>0.15941773869521425</v>
      </c>
      <c r="K15" s="4">
        <f t="shared" si="2"/>
        <v>0.20833333333333348</v>
      </c>
      <c r="L15">
        <f t="shared" si="3"/>
        <v>8</v>
      </c>
      <c r="M15">
        <f t="shared" si="4"/>
        <v>1</v>
      </c>
      <c r="N15">
        <f t="shared" si="5"/>
        <v>1</v>
      </c>
      <c r="O15">
        <f t="shared" si="6"/>
        <v>1</v>
      </c>
      <c r="P15">
        <v>9</v>
      </c>
      <c r="Q15" s="8">
        <f>COUNTIF(I$8:I14,"&lt;"&amp;G15)</f>
        <v>6</v>
      </c>
      <c r="R15" s="16">
        <f>COUNTIFS(H$8:H14,"&gt;"&amp;G15,F$8:F14,"&lt;&gt;1")</f>
        <v>0</v>
      </c>
      <c r="S15">
        <v>8</v>
      </c>
      <c r="X15" t="s">
        <v>20</v>
      </c>
      <c r="Y15" s="4">
        <f t="shared" ref="Y15:AB15" si="13">+Y11/$B$4</f>
        <v>0.75328947368421051</v>
      </c>
      <c r="Z15" s="4">
        <f t="shared" si="13"/>
        <v>5.4824561403508769E-2</v>
      </c>
      <c r="AA15" s="4">
        <f t="shared" si="13"/>
        <v>0.22039473684210525</v>
      </c>
      <c r="AB15" s="4">
        <f t="shared" si="13"/>
        <v>0.47807017543859653</v>
      </c>
      <c r="AC15" s="4">
        <f>B3/B4</f>
        <v>0.05</v>
      </c>
      <c r="AD15" s="4">
        <f>D3/D4</f>
        <v>0.15</v>
      </c>
      <c r="AE15" s="4">
        <f>F3/F4</f>
        <v>0.5</v>
      </c>
    </row>
    <row r="16" spans="1:31" x14ac:dyDescent="0.3">
      <c r="A16">
        <v>262</v>
      </c>
      <c r="B16">
        <v>0.18088320566423535</v>
      </c>
      <c r="C16">
        <v>0.17184972685934019</v>
      </c>
      <c r="D16" s="4">
        <f>-LN(B16)/F$3</f>
        <v>0.7124598869031441</v>
      </c>
      <c r="E16" s="4">
        <f>1/F$4</f>
        <v>0.20833333333333334</v>
      </c>
      <c r="F16" s="8">
        <v>3</v>
      </c>
      <c r="G16" s="4">
        <v>3.0048521304491502</v>
      </c>
      <c r="H16" s="4">
        <f>IF(G16&gt;MAX(I$8:I15),G16,MAX(I$8:I15))</f>
        <v>3.0048521304491502</v>
      </c>
      <c r="I16" s="4">
        <f t="shared" si="0"/>
        <v>3.2131854637824837</v>
      </c>
      <c r="J16" s="4">
        <f t="shared" si="1"/>
        <v>0</v>
      </c>
      <c r="K16" s="4">
        <f t="shared" si="2"/>
        <v>0.20833333333333348</v>
      </c>
      <c r="L16">
        <f t="shared" si="3"/>
        <v>9</v>
      </c>
      <c r="M16">
        <f t="shared" si="4"/>
        <v>1</v>
      </c>
      <c r="N16">
        <f t="shared" si="5"/>
        <v>1</v>
      </c>
      <c r="O16">
        <f t="shared" si="6"/>
        <v>1</v>
      </c>
      <c r="P16">
        <v>8</v>
      </c>
      <c r="Q16" s="8">
        <f>COUNTIF(I$8:I15,"&lt;"&amp;G16)</f>
        <v>8</v>
      </c>
      <c r="R16" s="16">
        <f>COUNTIFS(H$8:H15,"&gt;"&amp;G16,F$8:F15,"&lt;&gt;1")</f>
        <v>0</v>
      </c>
      <c r="S16">
        <v>8</v>
      </c>
    </row>
    <row r="17" spans="1:29" x14ac:dyDescent="0.3">
      <c r="A17">
        <v>54</v>
      </c>
      <c r="B17">
        <v>0.22016052735984373</v>
      </c>
      <c r="C17">
        <v>0.19757683034760581</v>
      </c>
      <c r="D17" s="4">
        <f>-LN(B17)/D$3</f>
        <v>2.1019421234609719</v>
      </c>
      <c r="E17" s="4">
        <f>1/F$4</f>
        <v>0.20833333333333334</v>
      </c>
      <c r="F17" s="8">
        <v>2</v>
      </c>
      <c r="G17" s="4">
        <v>4.1370854390355252</v>
      </c>
      <c r="H17" s="4">
        <f>IF(G17&gt;MAX(I$8:I16),G17,MAX(I$8:I16))</f>
        <v>4.1370854390355252</v>
      </c>
      <c r="I17" s="4">
        <f t="shared" si="0"/>
        <v>4.3454187723688582</v>
      </c>
      <c r="J17" s="4">
        <f t="shared" si="1"/>
        <v>0</v>
      </c>
      <c r="K17" s="4">
        <f t="shared" si="2"/>
        <v>0.20833333333333304</v>
      </c>
      <c r="L17">
        <f t="shared" si="3"/>
        <v>10</v>
      </c>
      <c r="M17">
        <f t="shared" si="4"/>
        <v>1</v>
      </c>
      <c r="N17">
        <f t="shared" si="5"/>
        <v>1</v>
      </c>
      <c r="O17">
        <f t="shared" si="6"/>
        <v>1</v>
      </c>
      <c r="P17">
        <v>10</v>
      </c>
      <c r="Q17" s="8">
        <f>COUNTIF(I$8:I16,"&lt;"&amp;G17)</f>
        <v>9</v>
      </c>
      <c r="R17" s="16">
        <f>COUNTIFS(H$8:H16,"&gt;"&amp;G17,F$8:F16,"&lt;&gt;1")</f>
        <v>0</v>
      </c>
      <c r="S17">
        <v>10</v>
      </c>
      <c r="X17" t="s">
        <v>54</v>
      </c>
      <c r="Z17">
        <f>Z15*Z8</f>
        <v>2.0005304778728632E-2</v>
      </c>
      <c r="AA17">
        <f t="shared" ref="AA17" si="14">AA15*AA8</f>
        <v>0.12427538307464797</v>
      </c>
      <c r="AB17">
        <f>AB15*AB8</f>
        <v>0.36211061937980621</v>
      </c>
      <c r="AC17" s="18">
        <f>SUM(Z17:AB17)</f>
        <v>0.50639130723318282</v>
      </c>
    </row>
    <row r="18" spans="1:29" x14ac:dyDescent="0.3">
      <c r="A18">
        <v>1</v>
      </c>
      <c r="B18">
        <v>0.32282479323709828</v>
      </c>
      <c r="C18">
        <v>0.38074892422254097</v>
      </c>
      <c r="D18" s="4">
        <f>-LN(B18)/B$3</f>
        <v>4.7110230780394113</v>
      </c>
      <c r="E18" s="4">
        <f>1/F$4</f>
        <v>0.20833333333333334</v>
      </c>
      <c r="F18" s="11">
        <v>1</v>
      </c>
      <c r="G18" s="4">
        <v>4.7110230780394113</v>
      </c>
      <c r="H18" s="4">
        <f>IF(G18&gt;MAX(I$8:I17),G18,MAX(I$8:I17))</f>
        <v>4.7110230780394113</v>
      </c>
      <c r="I18" s="4">
        <f t="shared" si="0"/>
        <v>4.9193564113727444</v>
      </c>
      <c r="J18" s="4">
        <f t="shared" si="1"/>
        <v>0</v>
      </c>
      <c r="K18" s="4">
        <f t="shared" si="2"/>
        <v>0.20833333333333304</v>
      </c>
      <c r="L18">
        <f t="shared" si="3"/>
        <v>11</v>
      </c>
      <c r="M18">
        <f t="shared" si="4"/>
        <v>1</v>
      </c>
      <c r="N18">
        <f t="shared" si="5"/>
        <v>1</v>
      </c>
      <c r="O18">
        <f t="shared" si="6"/>
        <v>1</v>
      </c>
      <c r="P18">
        <v>11</v>
      </c>
      <c r="Q18" s="8">
        <f>COUNTIF(I$8:I17,"&lt;"&amp;G18)</f>
        <v>10</v>
      </c>
      <c r="R18" s="16">
        <f>COUNTIFS(H$8:H17,"&gt;"&amp;G18,F$8:F17,"&lt;&gt;1")</f>
        <v>0</v>
      </c>
      <c r="S18">
        <v>11</v>
      </c>
    </row>
    <row r="19" spans="1:29" x14ac:dyDescent="0.3">
      <c r="A19">
        <v>263</v>
      </c>
      <c r="B19">
        <v>1.0528885769219032E-2</v>
      </c>
      <c r="C19">
        <v>0.62092959379863888</v>
      </c>
      <c r="D19" s="4">
        <f>-LN(B19)/F$3</f>
        <v>1.8973469888850101</v>
      </c>
      <c r="E19" s="4">
        <f>1/F$4</f>
        <v>0.20833333333333334</v>
      </c>
      <c r="F19" s="8">
        <v>3</v>
      </c>
      <c r="G19" s="4">
        <v>4.9021991193341599</v>
      </c>
      <c r="H19" s="4">
        <f>IF(G19&gt;MAX(I$8:I18),G19,MAX(I$8:I18))</f>
        <v>4.9193564113727444</v>
      </c>
      <c r="I19" s="4">
        <f t="shared" si="0"/>
        <v>5.1276897447060774</v>
      </c>
      <c r="J19" s="4">
        <f t="shared" si="1"/>
        <v>1.7157292038584515E-2</v>
      </c>
      <c r="K19" s="4">
        <f t="shared" si="2"/>
        <v>0.20833333333333304</v>
      </c>
      <c r="L19">
        <f t="shared" si="3"/>
        <v>12</v>
      </c>
      <c r="M19">
        <f t="shared" si="4"/>
        <v>1</v>
      </c>
      <c r="N19">
        <f t="shared" si="5"/>
        <v>1</v>
      </c>
      <c r="O19">
        <f t="shared" si="6"/>
        <v>1</v>
      </c>
      <c r="P19">
        <v>12</v>
      </c>
      <c r="Q19" s="8">
        <f>COUNTIF(I$8:I18,"&lt;"&amp;G19)</f>
        <v>10</v>
      </c>
      <c r="R19" s="16">
        <f>COUNTIFS(H$8:H18,"&gt;"&amp;G19,F$8:F18,"&lt;&gt;1")</f>
        <v>0</v>
      </c>
      <c r="S19">
        <v>12</v>
      </c>
    </row>
    <row r="20" spans="1:29" x14ac:dyDescent="0.3">
      <c r="A20">
        <v>264</v>
      </c>
      <c r="B20">
        <v>8.7160863063447988E-2</v>
      </c>
      <c r="C20">
        <v>0.92144535660878324</v>
      </c>
      <c r="D20" s="4">
        <f>-LN(B20)/F$3</f>
        <v>1.0166666112066287</v>
      </c>
      <c r="E20" s="4">
        <f>1/F$4</f>
        <v>0.20833333333333334</v>
      </c>
      <c r="F20" s="8">
        <v>3</v>
      </c>
      <c r="G20" s="4">
        <v>5.918865730540789</v>
      </c>
      <c r="H20" s="4">
        <f>IF(G20&gt;MAX(I$8:I19),G20,MAX(I$8:I19))</f>
        <v>5.918865730540789</v>
      </c>
      <c r="I20" s="4">
        <f t="shared" si="0"/>
        <v>6.1271990638741221</v>
      </c>
      <c r="J20" s="4">
        <f t="shared" si="1"/>
        <v>0</v>
      </c>
      <c r="K20" s="4">
        <f t="shared" si="2"/>
        <v>0.20833333333333304</v>
      </c>
      <c r="L20">
        <f t="shared" si="3"/>
        <v>13</v>
      </c>
      <c r="M20">
        <f t="shared" si="4"/>
        <v>1</v>
      </c>
      <c r="N20">
        <f t="shared" si="5"/>
        <v>1</v>
      </c>
      <c r="O20">
        <f t="shared" si="6"/>
        <v>1</v>
      </c>
      <c r="P20">
        <v>13</v>
      </c>
      <c r="Q20" s="8">
        <f>COUNTIF(I$8:I19,"&lt;"&amp;G20)</f>
        <v>12</v>
      </c>
      <c r="R20" s="16">
        <f>COUNTIFS(H$8:H19,"&gt;"&amp;G20,F$8:F19,"&lt;&gt;1")</f>
        <v>0</v>
      </c>
      <c r="S20">
        <v>13</v>
      </c>
    </row>
    <row r="21" spans="1:29" x14ac:dyDescent="0.3">
      <c r="A21">
        <v>2</v>
      </c>
      <c r="B21">
        <v>0.7048554948576311</v>
      </c>
      <c r="C21">
        <v>0.92733542893765064</v>
      </c>
      <c r="D21" s="4">
        <f>-LN(B21)/B$3</f>
        <v>1.4573436208858872</v>
      </c>
      <c r="E21" s="4">
        <f>1/F$4</f>
        <v>0.20833333333333334</v>
      </c>
      <c r="F21" s="8">
        <v>1</v>
      </c>
      <c r="G21" s="4">
        <v>6.1683666989252988</v>
      </c>
      <c r="H21" s="4">
        <f>IF(G21&gt;MAX(I$8:I20),G21,MAX(I$8:I20))</f>
        <v>6.1683666989252988</v>
      </c>
      <c r="I21" s="4">
        <f t="shared" si="0"/>
        <v>6.3767000322586318</v>
      </c>
      <c r="J21" s="4">
        <f t="shared" si="1"/>
        <v>0</v>
      </c>
      <c r="K21" s="4">
        <f t="shared" si="2"/>
        <v>0.20833333333333304</v>
      </c>
      <c r="L21">
        <f t="shared" si="3"/>
        <v>14</v>
      </c>
      <c r="M21">
        <f t="shared" si="4"/>
        <v>1</v>
      </c>
      <c r="N21">
        <f t="shared" si="5"/>
        <v>1</v>
      </c>
      <c r="O21">
        <f t="shared" si="6"/>
        <v>1</v>
      </c>
      <c r="P21">
        <v>14</v>
      </c>
      <c r="Q21" s="8">
        <f>COUNTIF(I$8:I20,"&lt;"&amp;G21)</f>
        <v>13</v>
      </c>
      <c r="R21" s="16">
        <f>COUNTIFS(H$8:H20,"&gt;"&amp;G21,F$8:F20,"&lt;&gt;1")</f>
        <v>0</v>
      </c>
      <c r="S21">
        <v>14</v>
      </c>
    </row>
    <row r="22" spans="1:29" x14ac:dyDescent="0.3">
      <c r="A22">
        <v>265</v>
      </c>
      <c r="B22">
        <v>0.34748374889370404</v>
      </c>
      <c r="C22">
        <v>0.10174871059297463</v>
      </c>
      <c r="D22" s="4">
        <f>-LN(B22)/F$3</f>
        <v>0.44043224201848197</v>
      </c>
      <c r="E22" s="4">
        <f>1/F$4</f>
        <v>0.20833333333333334</v>
      </c>
      <c r="F22" s="8">
        <v>3</v>
      </c>
      <c r="G22" s="4">
        <v>6.3592979725592711</v>
      </c>
      <c r="H22" s="4">
        <f>IF(G22&gt;MAX(I$8:I21),G22,MAX(I$8:I21))</f>
        <v>6.3767000322586318</v>
      </c>
      <c r="I22" s="4">
        <f t="shared" si="0"/>
        <v>6.5850333655919648</v>
      </c>
      <c r="J22" s="4">
        <f t="shared" si="1"/>
        <v>1.7402059699360706E-2</v>
      </c>
      <c r="K22" s="4">
        <f t="shared" si="2"/>
        <v>0.20833333333333304</v>
      </c>
      <c r="L22">
        <f t="shared" si="3"/>
        <v>15</v>
      </c>
      <c r="M22">
        <f t="shared" si="4"/>
        <v>1</v>
      </c>
      <c r="N22">
        <f t="shared" si="5"/>
        <v>1</v>
      </c>
      <c r="O22">
        <f t="shared" si="6"/>
        <v>1</v>
      </c>
      <c r="P22">
        <v>15</v>
      </c>
      <c r="Q22" s="8">
        <f>COUNTIF(I$8:I21,"&lt;"&amp;G22)</f>
        <v>13</v>
      </c>
      <c r="R22" s="16">
        <f>COUNTIFS(H$8:H21,"&gt;"&amp;G22,F$8:F21,"&lt;&gt;1")</f>
        <v>0</v>
      </c>
      <c r="S22">
        <v>15</v>
      </c>
    </row>
    <row r="23" spans="1:29" x14ac:dyDescent="0.3">
      <c r="A23">
        <v>55</v>
      </c>
      <c r="B23">
        <v>0.12280648213141271</v>
      </c>
      <c r="C23">
        <v>0.86928922391430408</v>
      </c>
      <c r="D23" s="4">
        <f>-LN(B23)/D$3</f>
        <v>2.9127020535775121</v>
      </c>
      <c r="E23" s="4">
        <f>1/F$4</f>
        <v>0.20833333333333334</v>
      </c>
      <c r="F23" s="8">
        <v>2</v>
      </c>
      <c r="G23" s="4">
        <v>7.0497874926130368</v>
      </c>
      <c r="H23" s="4">
        <f>IF(G23&gt;MAX(I$8:I22),G23,MAX(I$8:I22))</f>
        <v>7.0497874926130368</v>
      </c>
      <c r="I23" s="4">
        <f t="shared" si="0"/>
        <v>7.2581208259463699</v>
      </c>
      <c r="J23" s="4">
        <f t="shared" si="1"/>
        <v>0</v>
      </c>
      <c r="K23" s="4">
        <f t="shared" si="2"/>
        <v>0.20833333333333304</v>
      </c>
      <c r="L23">
        <f t="shared" si="3"/>
        <v>16</v>
      </c>
      <c r="M23">
        <f t="shared" si="4"/>
        <v>1</v>
      </c>
      <c r="N23">
        <f t="shared" si="5"/>
        <v>1</v>
      </c>
      <c r="O23">
        <f t="shared" si="6"/>
        <v>1</v>
      </c>
      <c r="P23">
        <v>16</v>
      </c>
      <c r="Q23" s="8">
        <f>COUNTIF(I$8:I22,"&lt;"&amp;G23)</f>
        <v>15</v>
      </c>
      <c r="R23" s="16">
        <f>COUNTIFS(H$8:H22,"&gt;"&amp;G23,F$8:F22,"&lt;&gt;1")</f>
        <v>0</v>
      </c>
      <c r="S23">
        <v>16</v>
      </c>
    </row>
    <row r="24" spans="1:29" x14ac:dyDescent="0.3">
      <c r="A24">
        <v>266</v>
      </c>
      <c r="B24">
        <v>3.4730063783684803E-2</v>
      </c>
      <c r="C24">
        <v>0.74047059541611993</v>
      </c>
      <c r="D24" s="4">
        <f>-LN(B24)/F$3</f>
        <v>1.4000623231954616</v>
      </c>
      <c r="E24" s="4">
        <f>1/F$4</f>
        <v>0.20833333333333334</v>
      </c>
      <c r="F24" s="8">
        <v>3</v>
      </c>
      <c r="G24" s="4">
        <v>7.7593602957547327</v>
      </c>
      <c r="H24" s="4">
        <f>IF(G24&gt;MAX(I$8:I23),G24,MAX(I$8:I23))</f>
        <v>7.7593602957547327</v>
      </c>
      <c r="I24" s="4">
        <f t="shared" si="0"/>
        <v>7.9676936290880658</v>
      </c>
      <c r="J24" s="4">
        <f t="shared" si="1"/>
        <v>0</v>
      </c>
      <c r="K24" s="4">
        <f t="shared" si="2"/>
        <v>0.20833333333333304</v>
      </c>
      <c r="L24">
        <f t="shared" si="3"/>
        <v>17</v>
      </c>
      <c r="M24">
        <f t="shared" si="4"/>
        <v>1</v>
      </c>
      <c r="N24">
        <f t="shared" si="5"/>
        <v>1</v>
      </c>
      <c r="O24">
        <f t="shared" si="6"/>
        <v>1</v>
      </c>
      <c r="P24">
        <v>17</v>
      </c>
      <c r="Q24" s="8">
        <f>COUNTIF(I$8:I23,"&lt;"&amp;G24)</f>
        <v>16</v>
      </c>
      <c r="R24" s="16">
        <f>COUNTIFS(H$8:H23,"&gt;"&amp;G24,F$8:F23,"&lt;&gt;1")</f>
        <v>0</v>
      </c>
      <c r="S24">
        <v>17</v>
      </c>
    </row>
    <row r="25" spans="1:29" x14ac:dyDescent="0.3">
      <c r="A25">
        <v>267</v>
      </c>
      <c r="B25">
        <v>0.25144199957274088</v>
      </c>
      <c r="C25">
        <v>0.50950651570177308</v>
      </c>
      <c r="D25" s="4">
        <f>-LN(B25)/F$3</f>
        <v>0.57522622251658084</v>
      </c>
      <c r="E25" s="4">
        <f>1/F$4</f>
        <v>0.20833333333333334</v>
      </c>
      <c r="F25" s="8">
        <v>3</v>
      </c>
      <c r="G25" s="4">
        <v>8.3345865182713137</v>
      </c>
      <c r="H25" s="4">
        <f>IF(G25&gt;MAX(I$8:I24),G25,MAX(I$8:I24))</f>
        <v>8.3345865182713137</v>
      </c>
      <c r="I25" s="4">
        <f t="shared" si="0"/>
        <v>8.5429198516046476</v>
      </c>
      <c r="J25" s="4">
        <f t="shared" si="1"/>
        <v>0</v>
      </c>
      <c r="K25" s="4">
        <f t="shared" si="2"/>
        <v>0.20833333333333393</v>
      </c>
      <c r="L25">
        <f t="shared" si="3"/>
        <v>18</v>
      </c>
      <c r="M25">
        <f t="shared" si="4"/>
        <v>1</v>
      </c>
      <c r="N25">
        <f t="shared" si="5"/>
        <v>1</v>
      </c>
      <c r="O25">
        <f t="shared" si="6"/>
        <v>1</v>
      </c>
      <c r="P25">
        <v>18</v>
      </c>
      <c r="Q25" s="8">
        <f>COUNTIF(I$8:I24,"&lt;"&amp;G25)</f>
        <v>17</v>
      </c>
      <c r="R25" s="16">
        <f>COUNTIFS(H$8:H24,"&gt;"&amp;G25,F$8:F24,"&lt;&gt;1")</f>
        <v>0</v>
      </c>
      <c r="S25">
        <v>18</v>
      </c>
    </row>
    <row r="26" spans="1:29" x14ac:dyDescent="0.3">
      <c r="A26">
        <v>268</v>
      </c>
      <c r="B26">
        <v>0.21680349131748405</v>
      </c>
      <c r="C26">
        <v>0.97463911862544639</v>
      </c>
      <c r="D26" s="4">
        <f>-LN(B26)/F$3</f>
        <v>0.63698496070140753</v>
      </c>
      <c r="E26" s="4">
        <f>1/F$4</f>
        <v>0.20833333333333334</v>
      </c>
      <c r="F26" s="8">
        <v>3</v>
      </c>
      <c r="G26" s="4">
        <v>8.9715714789727219</v>
      </c>
      <c r="H26" s="4">
        <f>IF(G26&gt;MAX(I$8:I25),G26,MAX(I$8:I25))</f>
        <v>8.9715714789727219</v>
      </c>
      <c r="I26" s="4">
        <f t="shared" si="0"/>
        <v>9.1799048123060558</v>
      </c>
      <c r="J26" s="4">
        <f t="shared" si="1"/>
        <v>0</v>
      </c>
      <c r="K26" s="4">
        <f t="shared" si="2"/>
        <v>0.20833333333333393</v>
      </c>
      <c r="L26">
        <f t="shared" si="3"/>
        <v>19</v>
      </c>
      <c r="M26">
        <f t="shared" si="4"/>
        <v>1</v>
      </c>
      <c r="N26">
        <f t="shared" si="5"/>
        <v>1</v>
      </c>
      <c r="O26">
        <f t="shared" si="6"/>
        <v>1</v>
      </c>
      <c r="P26">
        <v>19</v>
      </c>
      <c r="Q26" s="8">
        <f>COUNTIF(I$8:I25,"&lt;"&amp;G26)</f>
        <v>18</v>
      </c>
      <c r="R26" s="16">
        <f>COUNTIFS(H$8:H25,"&gt;"&amp;G26,F$8:F25,"&lt;&gt;1")</f>
        <v>0</v>
      </c>
      <c r="S26">
        <v>19</v>
      </c>
    </row>
    <row r="27" spans="1:29" x14ac:dyDescent="0.3">
      <c r="A27">
        <v>269</v>
      </c>
      <c r="B27">
        <v>0.62218085268715473</v>
      </c>
      <c r="C27">
        <v>0.27942747276223029</v>
      </c>
      <c r="D27" s="4">
        <f>-LN(B27)/F$3</f>
        <v>0.19771852856593541</v>
      </c>
      <c r="E27" s="4">
        <f>1/F$4</f>
        <v>0.20833333333333334</v>
      </c>
      <c r="F27" s="8">
        <v>3</v>
      </c>
      <c r="G27" s="4">
        <v>9.1692900075386579</v>
      </c>
      <c r="H27" s="4">
        <f>IF(G27&gt;MAX(I$8:I26),G27,MAX(I$8:I26))</f>
        <v>9.1799048123060558</v>
      </c>
      <c r="I27" s="4">
        <f t="shared" si="0"/>
        <v>9.3882381456393897</v>
      </c>
      <c r="J27" s="4">
        <f t="shared" si="1"/>
        <v>1.0614804767397956E-2</v>
      </c>
      <c r="K27" s="4">
        <f t="shared" si="2"/>
        <v>0.20833333333333393</v>
      </c>
      <c r="L27">
        <f t="shared" si="3"/>
        <v>20</v>
      </c>
      <c r="M27">
        <f t="shared" si="4"/>
        <v>1</v>
      </c>
      <c r="N27">
        <f t="shared" si="5"/>
        <v>1</v>
      </c>
      <c r="O27">
        <f t="shared" si="6"/>
        <v>1</v>
      </c>
      <c r="P27">
        <v>20</v>
      </c>
      <c r="Q27" s="8">
        <f>COUNTIF(I$8:I26,"&lt;"&amp;G27)</f>
        <v>18</v>
      </c>
      <c r="R27" s="16">
        <f>COUNTIFS(H$8:H26,"&gt;"&amp;G27,F$8:F26,"&lt;&gt;1")</f>
        <v>0</v>
      </c>
      <c r="S27">
        <v>20</v>
      </c>
    </row>
    <row r="28" spans="1:29" x14ac:dyDescent="0.3">
      <c r="A28">
        <v>270</v>
      </c>
      <c r="B28">
        <v>0.55772576067384871</v>
      </c>
      <c r="C28">
        <v>0.71321756645405443</v>
      </c>
      <c r="D28" s="4">
        <f>-LN(B28)/F$3</f>
        <v>0.24328662739058524</v>
      </c>
      <c r="E28" s="4">
        <f>1/F$4</f>
        <v>0.20833333333333334</v>
      </c>
      <c r="F28" s="8">
        <v>3</v>
      </c>
      <c r="G28" s="4">
        <v>9.412576634929243</v>
      </c>
      <c r="H28" s="4">
        <f>IF(G28&gt;MAX(I$8:I27),G28,MAX(I$8:I27))</f>
        <v>9.412576634929243</v>
      </c>
      <c r="I28" s="4">
        <f t="shared" si="0"/>
        <v>9.6209099682625769</v>
      </c>
      <c r="J28" s="4">
        <f t="shared" si="1"/>
        <v>0</v>
      </c>
      <c r="K28" s="4">
        <f t="shared" si="2"/>
        <v>0.20833333333333393</v>
      </c>
      <c r="L28">
        <f t="shared" si="3"/>
        <v>21</v>
      </c>
      <c r="M28">
        <f t="shared" si="4"/>
        <v>1</v>
      </c>
      <c r="N28">
        <f t="shared" si="5"/>
        <v>1</v>
      </c>
      <c r="O28">
        <f t="shared" si="6"/>
        <v>1</v>
      </c>
      <c r="P28">
        <v>21</v>
      </c>
      <c r="Q28" s="8">
        <f>COUNTIF(I$8:I27,"&lt;"&amp;G28)</f>
        <v>20</v>
      </c>
      <c r="R28" s="16">
        <f>COUNTIFS(H$8:H27,"&gt;"&amp;G28,F$8:F27,"&lt;&gt;1")</f>
        <v>0</v>
      </c>
      <c r="S28">
        <v>21</v>
      </c>
    </row>
    <row r="29" spans="1:29" x14ac:dyDescent="0.3">
      <c r="A29">
        <v>271</v>
      </c>
      <c r="B29">
        <v>0.62779625843073827</v>
      </c>
      <c r="C29">
        <v>0.52116458632160401</v>
      </c>
      <c r="D29" s="4">
        <f>-LN(B29)/F$3</f>
        <v>0.19397483100121238</v>
      </c>
      <c r="E29" s="4">
        <f>1/F$4</f>
        <v>0.20833333333333334</v>
      </c>
      <c r="F29" s="8">
        <v>3</v>
      </c>
      <c r="G29" s="4">
        <v>9.6065514659304547</v>
      </c>
      <c r="H29" s="4">
        <f>IF(G29&gt;MAX(I$8:I28),G29,MAX(I$8:I28))</f>
        <v>9.6209099682625769</v>
      </c>
      <c r="I29" s="4">
        <f t="shared" si="0"/>
        <v>9.8292433015959109</v>
      </c>
      <c r="J29" s="4">
        <f t="shared" si="1"/>
        <v>1.4358502332122214E-2</v>
      </c>
      <c r="K29" s="4">
        <f t="shared" si="2"/>
        <v>0.20833333333333393</v>
      </c>
      <c r="L29">
        <f t="shared" si="3"/>
        <v>22</v>
      </c>
      <c r="M29">
        <f t="shared" si="4"/>
        <v>1</v>
      </c>
      <c r="N29">
        <f t="shared" si="5"/>
        <v>1</v>
      </c>
      <c r="O29">
        <f t="shared" si="6"/>
        <v>1</v>
      </c>
      <c r="P29">
        <v>22</v>
      </c>
      <c r="Q29" s="8">
        <f>COUNTIF(I$8:I28,"&lt;"&amp;G29)</f>
        <v>20</v>
      </c>
      <c r="R29" s="16">
        <f>COUNTIFS(H$8:H28,"&gt;"&amp;G29,F$8:F28,"&lt;&gt;1")</f>
        <v>0</v>
      </c>
      <c r="S29">
        <v>22</v>
      </c>
    </row>
    <row r="30" spans="1:29" x14ac:dyDescent="0.3">
      <c r="A30">
        <v>56</v>
      </c>
      <c r="B30">
        <v>0.11450544755394147</v>
      </c>
      <c r="C30">
        <v>0.41074861903744619</v>
      </c>
      <c r="D30" s="4">
        <f>-LN(B30)/D$3</f>
        <v>3.0099067780962065</v>
      </c>
      <c r="E30" s="4">
        <f>1/F$4</f>
        <v>0.20833333333333334</v>
      </c>
      <c r="F30" s="8">
        <v>2</v>
      </c>
      <c r="G30" s="4">
        <v>10.059694270709244</v>
      </c>
      <c r="H30" s="4">
        <f>IF(G30&gt;MAX(I$8:I29),G30,MAX(I$8:I29))</f>
        <v>10.059694270709244</v>
      </c>
      <c r="I30" s="4">
        <f t="shared" si="0"/>
        <v>10.268027604042578</v>
      </c>
      <c r="J30" s="4">
        <f t="shared" si="1"/>
        <v>0</v>
      </c>
      <c r="K30" s="4">
        <f t="shared" si="2"/>
        <v>0.20833333333333393</v>
      </c>
      <c r="L30">
        <f t="shared" si="3"/>
        <v>23</v>
      </c>
      <c r="M30">
        <f t="shared" si="4"/>
        <v>1</v>
      </c>
      <c r="N30">
        <f t="shared" si="5"/>
        <v>1</v>
      </c>
      <c r="O30">
        <f t="shared" si="6"/>
        <v>1</v>
      </c>
      <c r="P30">
        <v>23</v>
      </c>
      <c r="Q30" s="8">
        <f>COUNTIF(I$8:I29,"&lt;"&amp;G30)</f>
        <v>22</v>
      </c>
      <c r="R30" s="16">
        <f>COUNTIFS(H$8:H29,"&gt;"&amp;G30,F$8:F29,"&lt;&gt;1")</f>
        <v>0</v>
      </c>
      <c r="S30">
        <v>23</v>
      </c>
    </row>
    <row r="31" spans="1:29" x14ac:dyDescent="0.3">
      <c r="A31">
        <v>272</v>
      </c>
      <c r="B31">
        <v>0.29276406140324107</v>
      </c>
      <c r="C31">
        <v>0.80813013092440567</v>
      </c>
      <c r="D31" s="4">
        <f>-LN(B31)/F$3</f>
        <v>0.51182843564059843</v>
      </c>
      <c r="E31" s="4">
        <f>1/F$4</f>
        <v>0.20833333333333334</v>
      </c>
      <c r="F31" s="8">
        <v>3</v>
      </c>
      <c r="G31" s="4">
        <v>10.118379901571053</v>
      </c>
      <c r="H31" s="4">
        <f>IF(G31&gt;MAX(I$8:I30),G31,MAX(I$8:I30))</f>
        <v>10.268027604042578</v>
      </c>
      <c r="I31" s="4">
        <f t="shared" si="0"/>
        <v>10.476360937375912</v>
      </c>
      <c r="J31" s="4">
        <f t="shared" si="1"/>
        <v>0.14964770247152437</v>
      </c>
      <c r="K31" s="4">
        <f t="shared" si="2"/>
        <v>0.20833333333333393</v>
      </c>
      <c r="L31">
        <f t="shared" si="3"/>
        <v>24</v>
      </c>
      <c r="M31">
        <f t="shared" si="4"/>
        <v>1</v>
      </c>
      <c r="N31">
        <f t="shared" si="5"/>
        <v>1</v>
      </c>
      <c r="O31">
        <f t="shared" si="6"/>
        <v>1</v>
      </c>
      <c r="P31">
        <v>24</v>
      </c>
      <c r="Q31" s="8">
        <f>COUNTIF(I$8:I30,"&lt;"&amp;G31)</f>
        <v>22</v>
      </c>
      <c r="R31" s="16">
        <f>COUNTIFS(H$8:H30,"&gt;"&amp;G31,F$8:F30,"&lt;&gt;1")</f>
        <v>0</v>
      </c>
      <c r="S31">
        <v>24</v>
      </c>
    </row>
    <row r="32" spans="1:29" x14ac:dyDescent="0.3">
      <c r="A32">
        <v>273</v>
      </c>
      <c r="B32">
        <v>0.65617847224341563</v>
      </c>
      <c r="C32">
        <v>0.19919431134983367</v>
      </c>
      <c r="D32" s="4">
        <f>-LN(B32)/F$3</f>
        <v>0.17555102737223124</v>
      </c>
      <c r="E32" s="4">
        <f>1/F$4</f>
        <v>0.20833333333333334</v>
      </c>
      <c r="F32" s="8">
        <v>3</v>
      </c>
      <c r="G32" s="4">
        <v>10.293930928943285</v>
      </c>
      <c r="H32" s="4">
        <f>IF(G32&gt;MAX(I$8:I31),G32,MAX(I$8:I31))</f>
        <v>10.476360937375912</v>
      </c>
      <c r="I32" s="4">
        <f t="shared" si="0"/>
        <v>10.684694270709246</v>
      </c>
      <c r="J32" s="4">
        <f t="shared" si="1"/>
        <v>0.18243000843262713</v>
      </c>
      <c r="K32" s="4">
        <f t="shared" si="2"/>
        <v>0.20833333333333393</v>
      </c>
      <c r="L32">
        <f t="shared" si="3"/>
        <v>25</v>
      </c>
      <c r="M32">
        <f t="shared" si="4"/>
        <v>1</v>
      </c>
      <c r="N32">
        <f t="shared" si="5"/>
        <v>1</v>
      </c>
      <c r="O32">
        <f t="shared" si="6"/>
        <v>1</v>
      </c>
      <c r="P32">
        <v>25</v>
      </c>
      <c r="Q32" s="8">
        <f>COUNTIF(I$8:I31,"&lt;"&amp;G32)</f>
        <v>23</v>
      </c>
      <c r="R32" s="16">
        <f>COUNTIFS(H$8:H31,"&gt;"&amp;G32,F$8:F31,"&lt;&gt;1")</f>
        <v>0</v>
      </c>
      <c r="S32">
        <v>25</v>
      </c>
    </row>
    <row r="33" spans="1:25" x14ac:dyDescent="0.3">
      <c r="A33">
        <v>274</v>
      </c>
      <c r="B33">
        <v>3.9490951261940369E-2</v>
      </c>
      <c r="C33">
        <v>0.61720633564256722</v>
      </c>
      <c r="D33" s="4">
        <f>-LN(B33)/F$3</f>
        <v>1.3465348813727243</v>
      </c>
      <c r="E33" s="4">
        <f>1/F$4</f>
        <v>0.20833333333333334</v>
      </c>
      <c r="F33" s="8">
        <v>3</v>
      </c>
      <c r="G33" s="4">
        <v>11.640465810316009</v>
      </c>
      <c r="H33" s="4">
        <f>IF(G33&gt;MAX(I$8:I32),G33,MAX(I$8:I32))</f>
        <v>11.640465810316009</v>
      </c>
      <c r="I33" s="4">
        <f t="shared" si="0"/>
        <v>11.848799143649343</v>
      </c>
      <c r="J33" s="4">
        <f t="shared" si="1"/>
        <v>0</v>
      </c>
      <c r="K33" s="4">
        <f t="shared" si="2"/>
        <v>0.20833333333333393</v>
      </c>
      <c r="L33">
        <f t="shared" si="3"/>
        <v>26</v>
      </c>
      <c r="M33">
        <f t="shared" si="4"/>
        <v>1</v>
      </c>
      <c r="N33">
        <f t="shared" si="5"/>
        <v>1</v>
      </c>
      <c r="O33">
        <f t="shared" si="6"/>
        <v>1</v>
      </c>
      <c r="P33">
        <v>26</v>
      </c>
      <c r="Q33" s="8">
        <f>COUNTIF(I$8:I32,"&lt;"&amp;G33)</f>
        <v>25</v>
      </c>
      <c r="R33" s="16">
        <f>COUNTIFS(H$8:H32,"&gt;"&amp;G33,F$8:F32,"&lt;&gt;1")</f>
        <v>0</v>
      </c>
      <c r="S33">
        <v>26</v>
      </c>
    </row>
    <row r="34" spans="1:25" x14ac:dyDescent="0.3">
      <c r="A34">
        <v>275</v>
      </c>
      <c r="B34">
        <v>0.32389294106875821</v>
      </c>
      <c r="C34">
        <v>4.7883541367839594E-2</v>
      </c>
      <c r="D34" s="4">
        <f>-LN(B34)/F$3</f>
        <v>0.46972593608065061</v>
      </c>
      <c r="E34" s="4">
        <f>1/F$4</f>
        <v>0.20833333333333334</v>
      </c>
      <c r="F34" s="8">
        <v>3</v>
      </c>
      <c r="G34" s="4">
        <v>12.110191746396659</v>
      </c>
      <c r="H34" s="4">
        <f>IF(G34&gt;MAX(I$8:I33),G34,MAX(I$8:I33))</f>
        <v>12.110191746396659</v>
      </c>
      <c r="I34" s="4">
        <f t="shared" si="0"/>
        <v>12.318525079729993</v>
      </c>
      <c r="J34" s="4">
        <f t="shared" si="1"/>
        <v>0</v>
      </c>
      <c r="K34" s="4">
        <f t="shared" si="2"/>
        <v>0.20833333333333393</v>
      </c>
      <c r="L34">
        <f t="shared" si="3"/>
        <v>27</v>
      </c>
      <c r="M34">
        <f t="shared" si="4"/>
        <v>1</v>
      </c>
      <c r="N34">
        <f t="shared" si="5"/>
        <v>1</v>
      </c>
      <c r="O34">
        <f t="shared" si="6"/>
        <v>1</v>
      </c>
      <c r="P34">
        <v>27</v>
      </c>
      <c r="Q34" s="8">
        <f>COUNTIF(I$8:I33,"&lt;"&amp;G34)</f>
        <v>26</v>
      </c>
      <c r="R34" s="16">
        <f>COUNTIFS(H$8:H33,"&gt;"&amp;G34,F$8:F33,"&lt;&gt;1")</f>
        <v>0</v>
      </c>
      <c r="S34">
        <v>27</v>
      </c>
    </row>
    <row r="35" spans="1:25" x14ac:dyDescent="0.3">
      <c r="A35">
        <v>276</v>
      </c>
      <c r="B35">
        <v>0.10254219183935057</v>
      </c>
      <c r="C35">
        <v>0.82631916257210003</v>
      </c>
      <c r="D35" s="4">
        <f>-LN(B35)/F$3</f>
        <v>0.94895039058255581</v>
      </c>
      <c r="E35" s="4">
        <f>1/F$4</f>
        <v>0.20833333333333334</v>
      </c>
      <c r="F35" s="8">
        <v>3</v>
      </c>
      <c r="G35" s="4">
        <v>13.059142136979215</v>
      </c>
      <c r="H35" s="4">
        <f>IF(G35&gt;MAX(I$8:I34),G35,MAX(I$8:I34))</f>
        <v>13.059142136979215</v>
      </c>
      <c r="I35" s="4">
        <f t="shared" si="0"/>
        <v>13.267475470312549</v>
      </c>
      <c r="J35" s="4">
        <f t="shared" si="1"/>
        <v>0</v>
      </c>
      <c r="K35" s="4">
        <f t="shared" si="2"/>
        <v>0.20833333333333393</v>
      </c>
      <c r="L35">
        <f t="shared" si="3"/>
        <v>28</v>
      </c>
      <c r="M35">
        <f t="shared" si="4"/>
        <v>1</v>
      </c>
      <c r="N35">
        <f t="shared" si="5"/>
        <v>1</v>
      </c>
      <c r="O35">
        <f t="shared" si="6"/>
        <v>1</v>
      </c>
      <c r="P35">
        <v>28</v>
      </c>
      <c r="Q35" s="8">
        <f>COUNTIF(I$8:I34,"&lt;"&amp;G35)</f>
        <v>27</v>
      </c>
      <c r="R35" s="16">
        <f>COUNTIFS(H$8:H34,"&gt;"&amp;G35,F$8:F34,"&lt;&gt;1")</f>
        <v>0</v>
      </c>
      <c r="S35">
        <v>28</v>
      </c>
      <c r="Y35" s="4"/>
    </row>
    <row r="36" spans="1:25" x14ac:dyDescent="0.3">
      <c r="A36">
        <v>277</v>
      </c>
      <c r="B36">
        <v>0.56575212866603597</v>
      </c>
      <c r="C36">
        <v>0.40601825006866665</v>
      </c>
      <c r="D36" s="4">
        <f>-LN(B36)/F$3</f>
        <v>0.23733301329983578</v>
      </c>
      <c r="E36" s="4">
        <f>1/F$4</f>
        <v>0.20833333333333334</v>
      </c>
      <c r="F36" s="8">
        <v>3</v>
      </c>
      <c r="G36" s="4">
        <v>13.296475150279051</v>
      </c>
      <c r="H36" s="4">
        <f>IF(G36&gt;MAX(I$8:I35),G36,MAX(I$8:I35))</f>
        <v>13.296475150279051</v>
      </c>
      <c r="I36" s="4">
        <f t="shared" si="0"/>
        <v>13.504808483612385</v>
      </c>
      <c r="J36" s="4">
        <f t="shared" si="1"/>
        <v>0</v>
      </c>
      <c r="K36" s="4">
        <f t="shared" si="2"/>
        <v>0.20833333333333393</v>
      </c>
      <c r="L36">
        <f t="shared" si="3"/>
        <v>29</v>
      </c>
      <c r="M36">
        <f t="shared" si="4"/>
        <v>1</v>
      </c>
      <c r="N36">
        <f t="shared" si="5"/>
        <v>1</v>
      </c>
      <c r="O36">
        <f t="shared" si="6"/>
        <v>1</v>
      </c>
      <c r="P36">
        <v>31</v>
      </c>
      <c r="Q36" s="8">
        <f>COUNTIF(I$8:I35,"&lt;"&amp;G36)</f>
        <v>28</v>
      </c>
      <c r="R36" s="16">
        <f>COUNTIFS(H$8:H35,"&gt;"&amp;G36,F$8:F35,"&lt;&gt;1")</f>
        <v>0</v>
      </c>
      <c r="S36">
        <v>29</v>
      </c>
      <c r="Y36" s="4"/>
    </row>
    <row r="37" spans="1:25" x14ac:dyDescent="0.3">
      <c r="A37">
        <v>278</v>
      </c>
      <c r="B37">
        <v>0.19412823877681815</v>
      </c>
      <c r="C37">
        <v>4.263435773796808E-2</v>
      </c>
      <c r="D37" s="4">
        <f>-LN(B37)/F$3</f>
        <v>0.68301513069857478</v>
      </c>
      <c r="E37" s="4">
        <f>1/F$4</f>
        <v>0.20833333333333334</v>
      </c>
      <c r="F37" s="8">
        <v>3</v>
      </c>
      <c r="G37" s="4">
        <v>13.979490280977625</v>
      </c>
      <c r="H37" s="4">
        <f>IF(G37&gt;MAX(I$8:I36),G37,MAX(I$8:I36))</f>
        <v>13.979490280977625</v>
      </c>
      <c r="I37" s="4">
        <f t="shared" si="0"/>
        <v>14.187823614310959</v>
      </c>
      <c r="J37" s="4">
        <f t="shared" si="1"/>
        <v>0</v>
      </c>
      <c r="K37" s="4">
        <f t="shared" si="2"/>
        <v>0.20833333333333393</v>
      </c>
      <c r="L37">
        <f t="shared" si="3"/>
        <v>30</v>
      </c>
      <c r="M37">
        <f t="shared" si="4"/>
        <v>1</v>
      </c>
      <c r="N37">
        <f t="shared" si="5"/>
        <v>1</v>
      </c>
      <c r="O37">
        <f t="shared" si="6"/>
        <v>1</v>
      </c>
      <c r="P37">
        <v>29</v>
      </c>
      <c r="Q37" s="8">
        <f>COUNTIF(I$8:I36,"&lt;"&amp;G37)</f>
        <v>29</v>
      </c>
      <c r="R37" s="16">
        <f>COUNTIFS(H$8:H36,"&gt;"&amp;G37,F$8:F36,"&lt;&gt;1")</f>
        <v>0</v>
      </c>
      <c r="S37">
        <v>29</v>
      </c>
      <c r="Y37" s="4"/>
    </row>
    <row r="38" spans="1:25" x14ac:dyDescent="0.3">
      <c r="A38">
        <v>279</v>
      </c>
      <c r="B38">
        <v>0.50843836787011321</v>
      </c>
      <c r="C38">
        <v>0.14368114261299478</v>
      </c>
      <c r="D38" s="4">
        <f>-LN(B38)/F$3</f>
        <v>0.28183803109772926</v>
      </c>
      <c r="E38" s="4">
        <f>1/F$4</f>
        <v>0.20833333333333334</v>
      </c>
      <c r="F38" s="8">
        <v>3</v>
      </c>
      <c r="G38" s="4">
        <v>14.261328312075355</v>
      </c>
      <c r="H38" s="4">
        <f>IF(G38&gt;MAX(I$8:I37),G38,MAX(I$8:I37))</f>
        <v>14.261328312075355</v>
      </c>
      <c r="I38" s="4">
        <f t="shared" si="0"/>
        <v>14.469661645408689</v>
      </c>
      <c r="J38" s="4">
        <f t="shared" si="1"/>
        <v>0</v>
      </c>
      <c r="K38" s="4">
        <f t="shared" si="2"/>
        <v>0.20833333333333393</v>
      </c>
      <c r="L38">
        <f t="shared" si="3"/>
        <v>31</v>
      </c>
      <c r="M38">
        <f t="shared" si="4"/>
        <v>1</v>
      </c>
      <c r="N38">
        <f t="shared" si="5"/>
        <v>1</v>
      </c>
      <c r="O38">
        <f t="shared" si="6"/>
        <v>1</v>
      </c>
      <c r="P38">
        <v>30</v>
      </c>
      <c r="Q38" s="8">
        <f>COUNTIF(I$8:I37,"&lt;"&amp;G38)</f>
        <v>30</v>
      </c>
      <c r="R38" s="16">
        <f>COUNTIFS(H$8:H37,"&gt;"&amp;G38,F$8:F37,"&lt;&gt;1")</f>
        <v>0</v>
      </c>
      <c r="S38">
        <v>30</v>
      </c>
      <c r="Y38" s="4"/>
    </row>
    <row r="39" spans="1:25" x14ac:dyDescent="0.3">
      <c r="A39">
        <v>280</v>
      </c>
      <c r="B39">
        <v>0.70693075350199897</v>
      </c>
      <c r="C39">
        <v>0.89318521683400987</v>
      </c>
      <c r="D39" s="4">
        <f>-LN(B39)/F$3</f>
        <v>0.14450940083737646</v>
      </c>
      <c r="E39" s="4">
        <f>1/F$4</f>
        <v>0.20833333333333334</v>
      </c>
      <c r="F39" s="8">
        <v>3</v>
      </c>
      <c r="G39" s="4">
        <v>14.405837712912732</v>
      </c>
      <c r="H39" s="4">
        <f>IF(G39&gt;MAX(I$8:I38),G39,MAX(I$8:I38))</f>
        <v>14.469661645408689</v>
      </c>
      <c r="I39" s="4">
        <f t="shared" si="0"/>
        <v>14.677994978742023</v>
      </c>
      <c r="J39" s="4">
        <f t="shared" si="1"/>
        <v>6.3823932495957081E-2</v>
      </c>
      <c r="K39" s="4">
        <f t="shared" si="2"/>
        <v>0.20833333333333393</v>
      </c>
      <c r="L39">
        <f t="shared" si="3"/>
        <v>32</v>
      </c>
      <c r="M39">
        <f t="shared" si="4"/>
        <v>1</v>
      </c>
      <c r="N39">
        <f t="shared" si="5"/>
        <v>1</v>
      </c>
      <c r="O39">
        <f t="shared" si="6"/>
        <v>1</v>
      </c>
      <c r="P39">
        <v>33</v>
      </c>
      <c r="Q39" s="8">
        <f>COUNTIF(I$8:I38,"&lt;"&amp;G39)</f>
        <v>30</v>
      </c>
      <c r="R39" s="16">
        <f>COUNTIFS(H$8:H38,"&gt;"&amp;G39,F$8:F38,"&lt;&gt;1")</f>
        <v>0</v>
      </c>
      <c r="S39">
        <v>31</v>
      </c>
      <c r="Y39" s="4"/>
    </row>
    <row r="40" spans="1:25" x14ac:dyDescent="0.3">
      <c r="A40">
        <v>281</v>
      </c>
      <c r="B40">
        <v>0.96816919461653494</v>
      </c>
      <c r="C40">
        <v>0.73036896877956481</v>
      </c>
      <c r="D40" s="4">
        <f>-LN(B40)/F$3</f>
        <v>1.3478507980072343E-2</v>
      </c>
      <c r="E40" s="4">
        <f>1/F$4</f>
        <v>0.20833333333333334</v>
      </c>
      <c r="F40" s="8">
        <v>3</v>
      </c>
      <c r="G40" s="4">
        <v>14.419316220892805</v>
      </c>
      <c r="H40" s="4">
        <f>IF(G40&gt;MAX(I$8:I39),G40,MAX(I$8:I39))</f>
        <v>14.677994978742023</v>
      </c>
      <c r="I40" s="4">
        <f t="shared" si="0"/>
        <v>14.886328312075356</v>
      </c>
      <c r="J40" s="4">
        <f t="shared" si="1"/>
        <v>0.25867875784921779</v>
      </c>
      <c r="K40" s="4">
        <f t="shared" si="2"/>
        <v>0.20833333333333393</v>
      </c>
      <c r="L40">
        <f t="shared" si="3"/>
        <v>33</v>
      </c>
      <c r="M40">
        <f t="shared" si="4"/>
        <v>1</v>
      </c>
      <c r="N40">
        <f t="shared" si="5"/>
        <v>1</v>
      </c>
      <c r="O40">
        <f t="shared" si="6"/>
        <v>1</v>
      </c>
      <c r="P40">
        <v>32</v>
      </c>
      <c r="Q40" s="8">
        <f>COUNTIF(I$8:I39,"&lt;"&amp;G40)</f>
        <v>30</v>
      </c>
      <c r="R40" s="16">
        <f>COUNTIFS(H$8:H39,"&gt;"&amp;G40,F$8:F39,"&lt;&gt;1")</f>
        <v>1</v>
      </c>
      <c r="S40">
        <v>32</v>
      </c>
      <c r="Y40" s="4"/>
    </row>
    <row r="41" spans="1:25" x14ac:dyDescent="0.3">
      <c r="A41">
        <v>282</v>
      </c>
      <c r="B41">
        <v>0.27216406750694294</v>
      </c>
      <c r="C41">
        <v>0.73100985747856073</v>
      </c>
      <c r="D41" s="4">
        <f>-LN(B41)/F$3</f>
        <v>0.54222925215331752</v>
      </c>
      <c r="E41" s="4">
        <f>1/F$4</f>
        <v>0.20833333333333334</v>
      </c>
      <c r="F41" s="8">
        <v>3</v>
      </c>
      <c r="G41" s="4">
        <v>14.961545473046122</v>
      </c>
      <c r="H41" s="4">
        <f>IF(G41&gt;MAX(I$8:I40),G41,MAX(I$8:I40))</f>
        <v>14.961545473046122</v>
      </c>
      <c r="I41" s="4">
        <f t="shared" si="0"/>
        <v>15.169878806379456</v>
      </c>
      <c r="J41" s="4">
        <f t="shared" si="1"/>
        <v>0</v>
      </c>
      <c r="K41" s="4">
        <f t="shared" si="2"/>
        <v>0.20833333333333393</v>
      </c>
      <c r="L41">
        <f t="shared" si="3"/>
        <v>34</v>
      </c>
      <c r="M41">
        <f t="shared" si="4"/>
        <v>1</v>
      </c>
      <c r="N41">
        <f t="shared" si="5"/>
        <v>1</v>
      </c>
      <c r="O41">
        <f t="shared" si="6"/>
        <v>1</v>
      </c>
      <c r="P41">
        <v>34</v>
      </c>
      <c r="Q41" s="8">
        <f>COUNTIF(I$8:I40,"&lt;"&amp;G41)</f>
        <v>33</v>
      </c>
      <c r="R41" s="16">
        <f>COUNTIFS(H$8:H40,"&gt;"&amp;G41,F$8:F40,"&lt;&gt;1")</f>
        <v>0</v>
      </c>
      <c r="S41">
        <v>34</v>
      </c>
      <c r="Y41" s="4"/>
    </row>
    <row r="42" spans="1:25" x14ac:dyDescent="0.3">
      <c r="A42">
        <v>283</v>
      </c>
      <c r="B42">
        <v>0.62382885219885864</v>
      </c>
      <c r="C42">
        <v>0.38544877468184452</v>
      </c>
      <c r="D42" s="4">
        <f>-LN(B42)/F$3</f>
        <v>0.19661634314808607</v>
      </c>
      <c r="E42" s="4">
        <f>1/F$4</f>
        <v>0.20833333333333334</v>
      </c>
      <c r="F42" s="8">
        <v>3</v>
      </c>
      <c r="G42" s="4">
        <v>15.158161816194209</v>
      </c>
      <c r="H42" s="4">
        <f>IF(G42&gt;MAX(I$8:I41),G42,MAX(I$8:I41))</f>
        <v>15.169878806379456</v>
      </c>
      <c r="I42" s="4">
        <f t="shared" si="0"/>
        <v>15.37821213971279</v>
      </c>
      <c r="J42" s="4">
        <f t="shared" si="1"/>
        <v>1.1716990185247411E-2</v>
      </c>
      <c r="K42" s="4">
        <f t="shared" si="2"/>
        <v>0.20833333333333393</v>
      </c>
      <c r="L42">
        <f t="shared" si="3"/>
        <v>35</v>
      </c>
      <c r="M42">
        <f t="shared" si="4"/>
        <v>1</v>
      </c>
      <c r="N42">
        <f t="shared" si="5"/>
        <v>1</v>
      </c>
      <c r="O42">
        <f t="shared" si="6"/>
        <v>1</v>
      </c>
      <c r="P42">
        <v>35</v>
      </c>
      <c r="Q42" s="8">
        <f>COUNTIF(I$8:I41,"&lt;"&amp;G42)</f>
        <v>33</v>
      </c>
      <c r="R42" s="16">
        <f>COUNTIFS(H$8:H41,"&gt;"&amp;G42,F$8:F41,"&lt;&gt;1")</f>
        <v>0</v>
      </c>
      <c r="S42">
        <v>35</v>
      </c>
    </row>
    <row r="43" spans="1:25" x14ac:dyDescent="0.3">
      <c r="A43">
        <v>284</v>
      </c>
      <c r="B43">
        <v>0.69716483046967981</v>
      </c>
      <c r="C43">
        <v>0.37434003723258158</v>
      </c>
      <c r="D43" s="4">
        <f>-LN(B43)/F$3</f>
        <v>0.15030558773776267</v>
      </c>
      <c r="E43" s="4">
        <f>1/F$4</f>
        <v>0.20833333333333334</v>
      </c>
      <c r="F43" s="8">
        <v>3</v>
      </c>
      <c r="G43" s="4">
        <v>15.308467403931971</v>
      </c>
      <c r="H43" s="4">
        <f>IF(G43&gt;MAX(I$8:I42),G43,MAX(I$8:I42))</f>
        <v>15.37821213971279</v>
      </c>
      <c r="I43" s="4">
        <f t="shared" si="0"/>
        <v>15.586545473046124</v>
      </c>
      <c r="J43" s="4">
        <f t="shared" si="1"/>
        <v>6.9744735780819411E-2</v>
      </c>
      <c r="K43" s="4">
        <f t="shared" si="2"/>
        <v>0.20833333333333393</v>
      </c>
      <c r="L43">
        <f t="shared" si="3"/>
        <v>36</v>
      </c>
      <c r="M43">
        <f t="shared" si="4"/>
        <v>1</v>
      </c>
      <c r="N43">
        <f t="shared" si="5"/>
        <v>1</v>
      </c>
      <c r="O43">
        <f t="shared" si="6"/>
        <v>1</v>
      </c>
      <c r="P43">
        <v>39</v>
      </c>
      <c r="Q43" s="8">
        <f>COUNTIF(I$8:I42,"&lt;"&amp;G43)</f>
        <v>34</v>
      </c>
      <c r="R43" s="16">
        <f>COUNTIFS(H$8:H42,"&gt;"&amp;G43,F$8:F42,"&lt;&gt;1")</f>
        <v>0</v>
      </c>
      <c r="S43">
        <v>36</v>
      </c>
    </row>
    <row r="44" spans="1:25" x14ac:dyDescent="0.3">
      <c r="A44">
        <v>285</v>
      </c>
      <c r="B44">
        <v>0.83410138248847931</v>
      </c>
      <c r="C44">
        <v>0.28687398907437361</v>
      </c>
      <c r="D44" s="4">
        <f>-LN(B44)/F$3</f>
        <v>7.558346761443073E-2</v>
      </c>
      <c r="E44" s="4">
        <f>1/F$4</f>
        <v>0.20833333333333334</v>
      </c>
      <c r="F44" s="8">
        <v>3</v>
      </c>
      <c r="G44" s="4">
        <v>15.384050871546401</v>
      </c>
      <c r="H44" s="4">
        <f>IF(G44&gt;MAX(I$8:I43),G44,MAX(I$8:I43))</f>
        <v>15.586545473046124</v>
      </c>
      <c r="I44" s="4">
        <f t="shared" si="0"/>
        <v>15.794878806379458</v>
      </c>
      <c r="J44" s="4">
        <f t="shared" si="1"/>
        <v>0.20249460149972265</v>
      </c>
      <c r="K44" s="4">
        <f t="shared" si="2"/>
        <v>0.20833333333333393</v>
      </c>
      <c r="L44">
        <f t="shared" si="3"/>
        <v>37</v>
      </c>
      <c r="M44">
        <f t="shared" si="4"/>
        <v>1</v>
      </c>
      <c r="N44">
        <f t="shared" si="5"/>
        <v>1</v>
      </c>
      <c r="O44">
        <f t="shared" si="6"/>
        <v>1</v>
      </c>
      <c r="P44">
        <v>36</v>
      </c>
      <c r="Q44" s="8">
        <f>COUNTIF(I$8:I43,"&lt;"&amp;G44)</f>
        <v>35</v>
      </c>
      <c r="R44" s="16">
        <f>COUNTIFS(H$8:H43,"&gt;"&amp;G44,F$8:F43,"&lt;&gt;1")</f>
        <v>0</v>
      </c>
      <c r="S44">
        <v>36</v>
      </c>
    </row>
    <row r="45" spans="1:25" x14ac:dyDescent="0.3">
      <c r="A45">
        <v>286</v>
      </c>
      <c r="B45">
        <v>0.62746055482650231</v>
      </c>
      <c r="C45">
        <v>0.20401623584704123</v>
      </c>
      <c r="D45" s="4">
        <f>-LN(B45)/F$3</f>
        <v>0.19419769616095101</v>
      </c>
      <c r="E45" s="4">
        <f>1/F$4</f>
        <v>0.20833333333333334</v>
      </c>
      <c r="F45" s="8">
        <v>3</v>
      </c>
      <c r="G45" s="4">
        <v>15.578248567707352</v>
      </c>
      <c r="H45" s="4">
        <f>IF(G45&gt;MAX(I$8:I44),G45,MAX(I$8:I44))</f>
        <v>15.794878806379458</v>
      </c>
      <c r="I45" s="4">
        <f t="shared" si="0"/>
        <v>16.00321213971279</v>
      </c>
      <c r="J45" s="4">
        <f t="shared" si="1"/>
        <v>0.2166302386721064</v>
      </c>
      <c r="K45" s="4">
        <f t="shared" si="2"/>
        <v>0.20833333333333215</v>
      </c>
      <c r="L45">
        <f t="shared" si="3"/>
        <v>38</v>
      </c>
      <c r="M45">
        <f t="shared" si="4"/>
        <v>1</v>
      </c>
      <c r="N45">
        <f t="shared" si="5"/>
        <v>1</v>
      </c>
      <c r="O45">
        <f t="shared" si="6"/>
        <v>1</v>
      </c>
      <c r="P45">
        <v>37</v>
      </c>
      <c r="Q45" s="8">
        <f>COUNTIF(I$8:I44,"&lt;"&amp;G45)</f>
        <v>35</v>
      </c>
      <c r="R45" s="16">
        <f>COUNTIFS(H$8:H44,"&gt;"&amp;G45,F$8:F44,"&lt;&gt;1")</f>
        <v>1</v>
      </c>
      <c r="S45">
        <v>37</v>
      </c>
    </row>
    <row r="46" spans="1:25" x14ac:dyDescent="0.3">
      <c r="A46">
        <v>287</v>
      </c>
      <c r="B46">
        <v>0.31003753776665549</v>
      </c>
      <c r="C46">
        <v>0.11078218939786981</v>
      </c>
      <c r="D46" s="4">
        <f>-LN(B46)/F$3</f>
        <v>0.48794245802659952</v>
      </c>
      <c r="E46" s="4">
        <f>1/F$4</f>
        <v>0.20833333333333334</v>
      </c>
      <c r="F46" s="8">
        <v>3</v>
      </c>
      <c r="G46" s="4">
        <v>16.06619102573395</v>
      </c>
      <c r="H46" s="4">
        <f>IF(G46&gt;MAX(I$8:I45),G46,MAX(I$8:I45))</f>
        <v>16.06619102573395</v>
      </c>
      <c r="I46" s="4">
        <f t="shared" si="0"/>
        <v>16.274524359067282</v>
      </c>
      <c r="J46" s="4">
        <f t="shared" si="1"/>
        <v>0</v>
      </c>
      <c r="K46" s="4">
        <f t="shared" si="2"/>
        <v>0.20833333333333215</v>
      </c>
      <c r="L46">
        <f t="shared" si="3"/>
        <v>39</v>
      </c>
      <c r="M46">
        <f t="shared" si="4"/>
        <v>1</v>
      </c>
      <c r="N46">
        <f t="shared" si="5"/>
        <v>1</v>
      </c>
      <c r="O46">
        <f t="shared" si="6"/>
        <v>1</v>
      </c>
      <c r="P46">
        <v>38</v>
      </c>
      <c r="Q46" s="8">
        <f>COUNTIF(I$8:I45,"&lt;"&amp;G46)</f>
        <v>38</v>
      </c>
      <c r="R46" s="16">
        <f>COUNTIFS(H$8:H45,"&gt;"&amp;G46,F$8:F45,"&lt;&gt;1")</f>
        <v>0</v>
      </c>
      <c r="S46">
        <v>38</v>
      </c>
    </row>
    <row r="47" spans="1:25" x14ac:dyDescent="0.3">
      <c r="A47">
        <v>288</v>
      </c>
      <c r="B47">
        <v>0.54826502273628952</v>
      </c>
      <c r="C47">
        <v>4.8219244972075567E-2</v>
      </c>
      <c r="D47" s="4">
        <f>-LN(B47)/F$3</f>
        <v>0.25041520450323534</v>
      </c>
      <c r="E47" s="4">
        <f>1/F$4</f>
        <v>0.20833333333333334</v>
      </c>
      <c r="F47" s="8">
        <v>3</v>
      </c>
      <c r="G47" s="4">
        <v>16.316606230237184</v>
      </c>
      <c r="H47" s="4">
        <f>IF(G47&gt;MAX(I$8:I46),G47,MAX(I$8:I46))</f>
        <v>16.316606230237184</v>
      </c>
      <c r="I47" s="4">
        <f t="shared" si="0"/>
        <v>16.524939563570516</v>
      </c>
      <c r="J47" s="4">
        <f t="shared" si="1"/>
        <v>0</v>
      </c>
      <c r="K47" s="4">
        <f t="shared" si="2"/>
        <v>0.20833333333333215</v>
      </c>
      <c r="L47">
        <f t="shared" si="3"/>
        <v>40</v>
      </c>
      <c r="M47">
        <f t="shared" si="4"/>
        <v>1</v>
      </c>
      <c r="N47">
        <f t="shared" si="5"/>
        <v>1</v>
      </c>
      <c r="O47">
        <f t="shared" si="6"/>
        <v>1</v>
      </c>
      <c r="P47">
        <v>40</v>
      </c>
      <c r="Q47" s="8">
        <f>COUNTIF(I$8:I46,"&lt;"&amp;G47)</f>
        <v>39</v>
      </c>
      <c r="R47" s="16">
        <f>COUNTIFS(H$8:H46,"&gt;"&amp;G47,F$8:F46,"&lt;&gt;1")</f>
        <v>0</v>
      </c>
      <c r="S47">
        <v>39</v>
      </c>
    </row>
    <row r="48" spans="1:25" x14ac:dyDescent="0.3">
      <c r="A48">
        <v>57</v>
      </c>
      <c r="B48">
        <v>8.728293710135197E-3</v>
      </c>
      <c r="C48">
        <v>0.29792168950468462</v>
      </c>
      <c r="D48" s="4">
        <f>-LN(B48)/D$3</f>
        <v>6.5849796937993501</v>
      </c>
      <c r="E48" s="4">
        <f>1/F$4</f>
        <v>0.20833333333333334</v>
      </c>
      <c r="F48" s="8">
        <v>2</v>
      </c>
      <c r="G48" s="4">
        <v>16.644673964508595</v>
      </c>
      <c r="H48" s="4">
        <f>IF(G48&gt;MAX(I$8:I47),G48,MAX(I$8:I47))</f>
        <v>16.644673964508595</v>
      </c>
      <c r="I48" s="4">
        <f t="shared" si="0"/>
        <v>16.853007297841927</v>
      </c>
      <c r="J48" s="4">
        <f t="shared" si="1"/>
        <v>0</v>
      </c>
      <c r="K48" s="4">
        <f t="shared" si="2"/>
        <v>0.20833333333333215</v>
      </c>
      <c r="L48">
        <f t="shared" si="3"/>
        <v>41</v>
      </c>
      <c r="M48">
        <f t="shared" si="4"/>
        <v>1</v>
      </c>
      <c r="N48">
        <f t="shared" si="5"/>
        <v>1</v>
      </c>
      <c r="O48">
        <f t="shared" si="6"/>
        <v>1</v>
      </c>
      <c r="P48">
        <v>41</v>
      </c>
      <c r="Q48" s="8">
        <f>COUNTIF(I$8:I47,"&lt;"&amp;G48)</f>
        <v>40</v>
      </c>
      <c r="R48" s="16">
        <f>COUNTIFS(H$8:H47,"&gt;"&amp;G48,F$8:F47,"&lt;&gt;1")</f>
        <v>0</v>
      </c>
      <c r="S48">
        <v>41</v>
      </c>
    </row>
    <row r="49" spans="1:19" x14ac:dyDescent="0.3">
      <c r="A49">
        <v>3</v>
      </c>
      <c r="B49">
        <v>7.3824274422437206E-2</v>
      </c>
      <c r="C49">
        <v>0.70165105136265149</v>
      </c>
      <c r="D49" s="4">
        <f>-LN(B49)/B$3</f>
        <v>10.85861533227232</v>
      </c>
      <c r="E49" s="4">
        <f>1/F$4</f>
        <v>0.20833333333333334</v>
      </c>
      <c r="F49" s="8">
        <v>1</v>
      </c>
      <c r="G49" s="4">
        <v>17.026982031197619</v>
      </c>
      <c r="H49" s="4">
        <f>IF(G49&gt;MAX(I$8:I48),G49,MAX(I$8:I48))</f>
        <v>17.026982031197619</v>
      </c>
      <c r="I49" s="4">
        <f t="shared" si="0"/>
        <v>17.235315364530951</v>
      </c>
      <c r="J49" s="4">
        <f t="shared" si="1"/>
        <v>0</v>
      </c>
      <c r="K49" s="4">
        <f t="shared" si="2"/>
        <v>0.20833333333333215</v>
      </c>
      <c r="L49">
        <f t="shared" si="3"/>
        <v>42</v>
      </c>
      <c r="M49">
        <f t="shared" si="4"/>
        <v>1</v>
      </c>
      <c r="N49">
        <f t="shared" si="5"/>
        <v>1</v>
      </c>
      <c r="O49">
        <f t="shared" si="6"/>
        <v>1</v>
      </c>
      <c r="P49">
        <v>42</v>
      </c>
      <c r="Q49" s="8">
        <f>COUNTIF(I$8:I48,"&lt;"&amp;G49)</f>
        <v>41</v>
      </c>
      <c r="R49" s="16">
        <f>COUNTIFS(H$8:H48,"&gt;"&amp;G49,F$8:F48,"&lt;&gt;1")</f>
        <v>0</v>
      </c>
      <c r="S49">
        <v>42</v>
      </c>
    </row>
    <row r="50" spans="1:19" x14ac:dyDescent="0.3">
      <c r="A50">
        <v>289</v>
      </c>
      <c r="B50">
        <v>5.3376873073519092E-2</v>
      </c>
      <c r="C50">
        <v>0.8657185583056124</v>
      </c>
      <c r="D50" s="4">
        <f>-LN(B50)/F$3</f>
        <v>1.2209907147236592</v>
      </c>
      <c r="E50" s="4">
        <f>1/F$4</f>
        <v>0.20833333333333334</v>
      </c>
      <c r="F50" s="8">
        <v>3</v>
      </c>
      <c r="G50" s="4">
        <v>17.537596944960843</v>
      </c>
      <c r="H50" s="4">
        <f>IF(G50&gt;MAX(I$8:I49),G50,MAX(I$8:I49))</f>
        <v>17.537596944960843</v>
      </c>
      <c r="I50" s="4">
        <f t="shared" si="0"/>
        <v>17.745930278294175</v>
      </c>
      <c r="J50" s="4">
        <f t="shared" si="1"/>
        <v>0</v>
      </c>
      <c r="K50" s="4">
        <f t="shared" si="2"/>
        <v>0.20833333333333215</v>
      </c>
      <c r="L50">
        <f t="shared" si="3"/>
        <v>43</v>
      </c>
      <c r="M50">
        <f t="shared" si="4"/>
        <v>1</v>
      </c>
      <c r="N50">
        <f t="shared" si="5"/>
        <v>1</v>
      </c>
      <c r="O50">
        <f t="shared" si="6"/>
        <v>1</v>
      </c>
      <c r="P50">
        <v>43</v>
      </c>
      <c r="Q50" s="8">
        <f>COUNTIF(I$8:I49,"&lt;"&amp;G50)</f>
        <v>42</v>
      </c>
      <c r="R50" s="16">
        <f>COUNTIFS(H$8:H49,"&gt;"&amp;G50,F$8:F49,"&lt;&gt;1")</f>
        <v>0</v>
      </c>
      <c r="S50">
        <v>43</v>
      </c>
    </row>
    <row r="51" spans="1:19" x14ac:dyDescent="0.3">
      <c r="A51">
        <v>58</v>
      </c>
      <c r="B51">
        <v>0.31333353679006315</v>
      </c>
      <c r="C51">
        <v>5.8168279061250647E-2</v>
      </c>
      <c r="D51" s="4">
        <f>-LN(B51)/D$3</f>
        <v>1.6117875598005822</v>
      </c>
      <c r="E51" s="4">
        <f>1/F$4</f>
        <v>0.20833333333333334</v>
      </c>
      <c r="F51" s="8">
        <v>2</v>
      </c>
      <c r="G51" s="4">
        <v>18.256461524309177</v>
      </c>
      <c r="H51" s="4">
        <f>IF(G51&gt;MAX(I$8:I50),G51,MAX(I$8:I50))</f>
        <v>18.256461524309177</v>
      </c>
      <c r="I51" s="4">
        <f t="shared" si="0"/>
        <v>18.464794857642509</v>
      </c>
      <c r="J51" s="4">
        <f t="shared" si="1"/>
        <v>0</v>
      </c>
      <c r="K51" s="4">
        <f t="shared" si="2"/>
        <v>0.20833333333333215</v>
      </c>
      <c r="L51">
        <f t="shared" si="3"/>
        <v>44</v>
      </c>
      <c r="M51">
        <f t="shared" si="4"/>
        <v>1</v>
      </c>
      <c r="N51">
        <f t="shared" si="5"/>
        <v>1</v>
      </c>
      <c r="O51">
        <f t="shared" si="6"/>
        <v>1</v>
      </c>
      <c r="P51">
        <v>44</v>
      </c>
      <c r="Q51" s="8">
        <f>COUNTIF(I$8:I50,"&lt;"&amp;G51)</f>
        <v>43</v>
      </c>
      <c r="R51" s="16">
        <f>COUNTIFS(H$8:H50,"&gt;"&amp;G51,F$8:F50,"&lt;&gt;1")</f>
        <v>0</v>
      </c>
      <c r="S51">
        <v>44</v>
      </c>
    </row>
    <row r="52" spans="1:19" x14ac:dyDescent="0.3">
      <c r="A52">
        <v>290</v>
      </c>
      <c r="B52">
        <v>0.1456343272194586</v>
      </c>
      <c r="C52">
        <v>0.21494186223944822</v>
      </c>
      <c r="D52" s="4">
        <f>-LN(B52)/F$3</f>
        <v>0.80277350297399053</v>
      </c>
      <c r="E52" s="4">
        <f>1/F$4</f>
        <v>0.20833333333333334</v>
      </c>
      <c r="F52" s="8">
        <v>3</v>
      </c>
      <c r="G52" s="4">
        <v>18.340370447934834</v>
      </c>
      <c r="H52" s="4">
        <f>IF(G52&gt;MAX(I$8:I51),G52,MAX(I$8:I51))</f>
        <v>18.464794857642509</v>
      </c>
      <c r="I52" s="4">
        <f t="shared" si="0"/>
        <v>18.673128190975842</v>
      </c>
      <c r="J52" s="4">
        <f t="shared" si="1"/>
        <v>0.12442440970767521</v>
      </c>
      <c r="K52" s="4">
        <f t="shared" si="2"/>
        <v>0.20833333333333215</v>
      </c>
      <c r="L52">
        <f t="shared" si="3"/>
        <v>45</v>
      </c>
      <c r="M52">
        <f t="shared" si="4"/>
        <v>1</v>
      </c>
      <c r="N52">
        <f t="shared" si="5"/>
        <v>1</v>
      </c>
      <c r="O52">
        <f t="shared" si="6"/>
        <v>1</v>
      </c>
      <c r="P52">
        <v>45</v>
      </c>
      <c r="Q52" s="8">
        <f>COUNTIF(I$8:I51,"&lt;"&amp;G52)</f>
        <v>43</v>
      </c>
      <c r="R52" s="16">
        <f>COUNTIFS(H$8:H51,"&gt;"&amp;G52,F$8:F51,"&lt;&gt;1")</f>
        <v>0</v>
      </c>
      <c r="S52">
        <v>45</v>
      </c>
    </row>
    <row r="53" spans="1:19" x14ac:dyDescent="0.3">
      <c r="A53">
        <v>291</v>
      </c>
      <c r="B53">
        <v>0.74465163121433153</v>
      </c>
      <c r="C53">
        <v>0.18939786980803858</v>
      </c>
      <c r="D53" s="4">
        <f>-LN(B53)/F$3</f>
        <v>0.12284949128087107</v>
      </c>
      <c r="E53" s="4">
        <f>1/F$4</f>
        <v>0.20833333333333334</v>
      </c>
      <c r="F53" s="8">
        <v>3</v>
      </c>
      <c r="G53" s="4">
        <v>18.463219939215705</v>
      </c>
      <c r="H53" s="4">
        <f>IF(G53&gt;MAX(I$8:I52),G53,MAX(I$8:I52))</f>
        <v>18.673128190975842</v>
      </c>
      <c r="I53" s="4">
        <f t="shared" si="0"/>
        <v>18.881461524309174</v>
      </c>
      <c r="J53" s="4">
        <f t="shared" si="1"/>
        <v>0.20990825176013672</v>
      </c>
      <c r="K53" s="4">
        <f t="shared" si="2"/>
        <v>0.20833333333333215</v>
      </c>
      <c r="L53">
        <f t="shared" si="3"/>
        <v>46</v>
      </c>
      <c r="M53">
        <f t="shared" si="4"/>
        <v>1</v>
      </c>
      <c r="N53">
        <f t="shared" si="5"/>
        <v>1</v>
      </c>
      <c r="O53">
        <f t="shared" si="6"/>
        <v>1</v>
      </c>
      <c r="P53">
        <v>46</v>
      </c>
      <c r="Q53" s="8">
        <f>COUNTIF(I$8:I52,"&lt;"&amp;G53)</f>
        <v>43</v>
      </c>
      <c r="R53" s="16">
        <f>COUNTIFS(H$8:H52,"&gt;"&amp;G53,F$8:F52,"&lt;&gt;1")</f>
        <v>1</v>
      </c>
      <c r="S53">
        <v>46</v>
      </c>
    </row>
    <row r="54" spans="1:19" x14ac:dyDescent="0.3">
      <c r="A54">
        <v>292</v>
      </c>
      <c r="B54">
        <v>0.72414319284646134</v>
      </c>
      <c r="C54">
        <v>0.41782891323587756</v>
      </c>
      <c r="D54" s="4">
        <f>-LN(B54)/F$3</f>
        <v>0.13448588582402943</v>
      </c>
      <c r="E54" s="4">
        <f>1/F$4</f>
        <v>0.20833333333333334</v>
      </c>
      <c r="F54" s="8">
        <v>3</v>
      </c>
      <c r="G54" s="4">
        <v>18.597705825039736</v>
      </c>
      <c r="H54" s="4">
        <f>IF(G54&gt;MAX(I$8:I53),G54,MAX(I$8:I53))</f>
        <v>18.881461524309174</v>
      </c>
      <c r="I54" s="4">
        <f t="shared" si="0"/>
        <v>19.089794857642506</v>
      </c>
      <c r="J54" s="4">
        <f t="shared" si="1"/>
        <v>0.28375569926943811</v>
      </c>
      <c r="K54" s="4">
        <f t="shared" si="2"/>
        <v>0.20833333333333215</v>
      </c>
      <c r="L54">
        <f t="shared" si="3"/>
        <v>47</v>
      </c>
      <c r="M54">
        <f t="shared" si="4"/>
        <v>1</v>
      </c>
      <c r="N54">
        <f t="shared" si="5"/>
        <v>1</v>
      </c>
      <c r="O54">
        <f t="shared" si="6"/>
        <v>1</v>
      </c>
      <c r="P54">
        <v>47</v>
      </c>
      <c r="Q54" s="8">
        <f>COUNTIF(I$8:I53,"&lt;"&amp;G54)</f>
        <v>44</v>
      </c>
      <c r="R54" s="16">
        <f>COUNTIFS(H$8:H53,"&gt;"&amp;G54,F$8:F53,"&lt;&gt;1")</f>
        <v>1</v>
      </c>
      <c r="S54">
        <v>47</v>
      </c>
    </row>
    <row r="55" spans="1:19" x14ac:dyDescent="0.3">
      <c r="A55">
        <v>293</v>
      </c>
      <c r="B55">
        <v>0.74474318674275952</v>
      </c>
      <c r="C55">
        <v>0.12237922299874875</v>
      </c>
      <c r="D55" s="4">
        <f>-LN(B55)/F$3</f>
        <v>0.12279826492177126</v>
      </c>
      <c r="E55" s="4">
        <f>1/F$4</f>
        <v>0.20833333333333334</v>
      </c>
      <c r="F55" s="8">
        <v>3</v>
      </c>
      <c r="G55" s="4">
        <v>18.720504089961508</v>
      </c>
      <c r="H55" s="4">
        <f>IF(G55&gt;MAX(I$8:I54),G55,MAX(I$8:I54))</f>
        <v>19.089794857642506</v>
      </c>
      <c r="I55" s="4">
        <f t="shared" si="0"/>
        <v>19.298128190975838</v>
      </c>
      <c r="J55" s="4">
        <f t="shared" si="1"/>
        <v>0.36929076768099733</v>
      </c>
      <c r="K55" s="4">
        <f t="shared" si="2"/>
        <v>0.20833333333333215</v>
      </c>
      <c r="L55">
        <f t="shared" si="3"/>
        <v>48</v>
      </c>
      <c r="M55">
        <f t="shared" si="4"/>
        <v>1</v>
      </c>
      <c r="N55">
        <f t="shared" si="5"/>
        <v>1</v>
      </c>
      <c r="O55">
        <f t="shared" si="6"/>
        <v>1</v>
      </c>
      <c r="P55">
        <v>48</v>
      </c>
      <c r="Q55" s="8">
        <f>COUNTIF(I$8:I54,"&lt;"&amp;G55)</f>
        <v>45</v>
      </c>
      <c r="R55" s="16">
        <f>COUNTIFS(H$8:H54,"&gt;"&amp;G55,F$8:F54,"&lt;&gt;1")</f>
        <v>1</v>
      </c>
      <c r="S55">
        <v>48</v>
      </c>
    </row>
    <row r="56" spans="1:19" x14ac:dyDescent="0.3">
      <c r="A56">
        <v>294</v>
      </c>
      <c r="B56">
        <v>0.4400158696249275</v>
      </c>
      <c r="C56">
        <v>0.80339976195562612</v>
      </c>
      <c r="D56" s="4">
        <f>-LN(B56)/F$3</f>
        <v>0.34206020224619166</v>
      </c>
      <c r="E56" s="4">
        <f>1/F$4</f>
        <v>0.20833333333333334</v>
      </c>
      <c r="F56" s="8">
        <v>3</v>
      </c>
      <c r="G56" s="4">
        <v>19.0625642922077</v>
      </c>
      <c r="H56" s="4">
        <f>IF(G56&gt;MAX(I$8:I55),G56,MAX(I$8:I55))</f>
        <v>19.298128190975838</v>
      </c>
      <c r="I56" s="4">
        <f t="shared" si="0"/>
        <v>19.50646152430917</v>
      </c>
      <c r="J56" s="4">
        <f t="shared" si="1"/>
        <v>0.2355638987681381</v>
      </c>
      <c r="K56" s="4">
        <f t="shared" si="2"/>
        <v>0.20833333333333215</v>
      </c>
      <c r="L56">
        <f t="shared" si="3"/>
        <v>49</v>
      </c>
      <c r="M56">
        <f t="shared" si="4"/>
        <v>1</v>
      </c>
      <c r="N56">
        <f t="shared" si="5"/>
        <v>1</v>
      </c>
      <c r="O56">
        <f t="shared" si="6"/>
        <v>1</v>
      </c>
      <c r="P56">
        <v>49</v>
      </c>
      <c r="Q56" s="8">
        <f>COUNTIF(I$8:I55,"&lt;"&amp;G56)</f>
        <v>46</v>
      </c>
      <c r="R56" s="16">
        <f>COUNTIFS(H$8:H55,"&gt;"&amp;G56,F$8:F55,"&lt;&gt;1")</f>
        <v>1</v>
      </c>
      <c r="S56">
        <v>49</v>
      </c>
    </row>
    <row r="57" spans="1:19" x14ac:dyDescent="0.3">
      <c r="A57">
        <v>295</v>
      </c>
      <c r="B57">
        <v>0.68007446516312142</v>
      </c>
      <c r="C57">
        <v>0.98333689382610556</v>
      </c>
      <c r="D57" s="4">
        <f>-LN(B57)/F$3</f>
        <v>0.16064707467278241</v>
      </c>
      <c r="E57" s="4">
        <f>1/F$4</f>
        <v>0.20833333333333334</v>
      </c>
      <c r="F57" s="8">
        <v>3</v>
      </c>
      <c r="G57" s="4">
        <v>19.223211366880481</v>
      </c>
      <c r="H57" s="4">
        <f>IF(G57&gt;MAX(I$8:I56),G57,MAX(I$8:I56))</f>
        <v>19.50646152430917</v>
      </c>
      <c r="I57" s="4">
        <f t="shared" si="0"/>
        <v>19.714794857642502</v>
      </c>
      <c r="J57" s="4">
        <f t="shared" si="1"/>
        <v>0.28325015742868942</v>
      </c>
      <c r="K57" s="4">
        <f t="shared" si="2"/>
        <v>0.20833333333333215</v>
      </c>
      <c r="L57">
        <f t="shared" si="3"/>
        <v>50</v>
      </c>
      <c r="M57">
        <f t="shared" si="4"/>
        <v>1</v>
      </c>
      <c r="N57">
        <f t="shared" si="5"/>
        <v>1</v>
      </c>
      <c r="O57">
        <f t="shared" si="6"/>
        <v>1</v>
      </c>
      <c r="P57">
        <v>50</v>
      </c>
      <c r="Q57" s="8">
        <f>COUNTIF(I$8:I56,"&lt;"&amp;G57)</f>
        <v>47</v>
      </c>
      <c r="R57" s="16">
        <f>COUNTIFS(H$8:H56,"&gt;"&amp;G57,F$8:F56,"&lt;&gt;1")</f>
        <v>1</v>
      </c>
      <c r="S57">
        <v>50</v>
      </c>
    </row>
    <row r="58" spans="1:19" x14ac:dyDescent="0.3">
      <c r="A58">
        <v>296</v>
      </c>
      <c r="B58">
        <v>0.69081698049867246</v>
      </c>
      <c r="C58">
        <v>0.45399334696493421</v>
      </c>
      <c r="D58" s="4">
        <f>-LN(B58)/F$3</f>
        <v>0.15411681337207059</v>
      </c>
      <c r="E58" s="4">
        <f>1/F$4</f>
        <v>0.20833333333333334</v>
      </c>
      <c r="F58" s="8">
        <v>3</v>
      </c>
      <c r="G58" s="4">
        <v>19.377328180252551</v>
      </c>
      <c r="H58" s="4">
        <f>IF(G58&gt;MAX(I$8:I57),G58,MAX(I$8:I57))</f>
        <v>19.714794857642502</v>
      </c>
      <c r="I58" s="4">
        <f t="shared" si="0"/>
        <v>19.923128190975834</v>
      </c>
      <c r="J58" s="4">
        <f t="shared" si="1"/>
        <v>0.33746667738995129</v>
      </c>
      <c r="K58" s="4">
        <f t="shared" si="2"/>
        <v>0.20833333333333215</v>
      </c>
      <c r="L58">
        <f t="shared" si="3"/>
        <v>51</v>
      </c>
      <c r="M58">
        <f t="shared" si="4"/>
        <v>1</v>
      </c>
      <c r="N58">
        <f t="shared" si="5"/>
        <v>1</v>
      </c>
      <c r="O58">
        <f t="shared" si="6"/>
        <v>1</v>
      </c>
      <c r="P58">
        <v>51</v>
      </c>
      <c r="Q58" s="8">
        <f>COUNTIF(I$8:I57,"&lt;"&amp;G58)</f>
        <v>48</v>
      </c>
      <c r="R58" s="16">
        <f>COUNTIFS(H$8:H57,"&gt;"&amp;G58,F$8:F57,"&lt;&gt;1")</f>
        <v>1</v>
      </c>
      <c r="S58">
        <v>51</v>
      </c>
    </row>
    <row r="59" spans="1:19" x14ac:dyDescent="0.3">
      <c r="A59">
        <v>297</v>
      </c>
      <c r="B59">
        <v>0.84066286202581864</v>
      </c>
      <c r="C59">
        <v>0.47315897091586046</v>
      </c>
      <c r="D59" s="4">
        <f>-LN(B59)/F$3</f>
        <v>7.23185736992112E-2</v>
      </c>
      <c r="E59" s="4">
        <f>1/F$4</f>
        <v>0.20833333333333334</v>
      </c>
      <c r="F59" s="8">
        <v>3</v>
      </c>
      <c r="G59" s="4">
        <v>19.449646753951761</v>
      </c>
      <c r="H59" s="4">
        <f>IF(G59&gt;MAX(I$8:I58),G59,MAX(I$8:I58))</f>
        <v>19.923128190975834</v>
      </c>
      <c r="I59" s="4">
        <f t="shared" si="0"/>
        <v>20.131461524309167</v>
      </c>
      <c r="J59" s="4">
        <f t="shared" si="1"/>
        <v>0.47348143702407341</v>
      </c>
      <c r="K59" s="4">
        <f t="shared" si="2"/>
        <v>0.20833333333333215</v>
      </c>
      <c r="L59">
        <f t="shared" si="3"/>
        <v>52</v>
      </c>
      <c r="M59">
        <f t="shared" si="4"/>
        <v>1</v>
      </c>
      <c r="N59">
        <f t="shared" si="5"/>
        <v>1</v>
      </c>
      <c r="O59">
        <f t="shared" si="6"/>
        <v>1</v>
      </c>
      <c r="P59">
        <v>52</v>
      </c>
      <c r="Q59" s="8">
        <f>COUNTIF(I$8:I58,"&lt;"&amp;G59)</f>
        <v>48</v>
      </c>
      <c r="R59" s="16">
        <f>COUNTIFS(H$8:H58,"&gt;"&amp;G59,F$8:F58,"&lt;&gt;1")</f>
        <v>2</v>
      </c>
      <c r="S59">
        <v>52</v>
      </c>
    </row>
    <row r="60" spans="1:19" x14ac:dyDescent="0.3">
      <c r="A60">
        <v>298</v>
      </c>
      <c r="B60">
        <v>0.22132023071993165</v>
      </c>
      <c r="C60">
        <v>0.2349009674367504</v>
      </c>
      <c r="D60" s="4">
        <f>-LN(B60)/F$3</f>
        <v>0.62839359103360093</v>
      </c>
      <c r="E60" s="4">
        <f>1/F$4</f>
        <v>0.20833333333333334</v>
      </c>
      <c r="F60" s="8">
        <v>3</v>
      </c>
      <c r="G60" s="4">
        <v>20.078040344985361</v>
      </c>
      <c r="H60" s="4">
        <f>IF(G60&gt;MAX(I$8:I59),G60,MAX(I$8:I59))</f>
        <v>20.131461524309167</v>
      </c>
      <c r="I60" s="4">
        <f t="shared" si="0"/>
        <v>20.339794857642499</v>
      </c>
      <c r="J60" s="4">
        <f t="shared" si="1"/>
        <v>5.3421179323805745E-2</v>
      </c>
      <c r="K60" s="4">
        <f t="shared" si="2"/>
        <v>0.20833333333333215</v>
      </c>
      <c r="L60">
        <f t="shared" si="3"/>
        <v>53</v>
      </c>
      <c r="M60">
        <f t="shared" si="4"/>
        <v>1</v>
      </c>
      <c r="N60">
        <f t="shared" si="5"/>
        <v>1</v>
      </c>
      <c r="O60">
        <f t="shared" si="6"/>
        <v>1</v>
      </c>
      <c r="P60">
        <v>53</v>
      </c>
      <c r="Q60" s="8">
        <f>COUNTIF(I$8:I59,"&lt;"&amp;G60)</f>
        <v>51</v>
      </c>
      <c r="R60" s="16">
        <f>COUNTIFS(H$8:H59,"&gt;"&amp;G60,F$8:F59,"&lt;&gt;1")</f>
        <v>0</v>
      </c>
      <c r="S60">
        <v>53</v>
      </c>
    </row>
    <row r="61" spans="1:19" x14ac:dyDescent="0.3">
      <c r="A61">
        <v>299</v>
      </c>
      <c r="B61">
        <v>0.9591967528305918</v>
      </c>
      <c r="C61">
        <v>0.65346232490005185</v>
      </c>
      <c r="D61" s="4">
        <f>-LN(B61)/F$3</f>
        <v>1.7357941901571063E-2</v>
      </c>
      <c r="E61" s="4">
        <f>1/F$4</f>
        <v>0.20833333333333334</v>
      </c>
      <c r="F61" s="8">
        <v>3</v>
      </c>
      <c r="G61" s="4">
        <v>20.095398286886933</v>
      </c>
      <c r="H61" s="4">
        <f>IF(G61&gt;MAX(I$8:I60),G61,MAX(I$8:I60))</f>
        <v>20.339794857642499</v>
      </c>
      <c r="I61" s="4">
        <f t="shared" si="0"/>
        <v>20.548128190975831</v>
      </c>
      <c r="J61" s="4">
        <f t="shared" si="1"/>
        <v>0.24439657075556553</v>
      </c>
      <c r="K61" s="4">
        <f t="shared" si="2"/>
        <v>0.20833333333333215</v>
      </c>
      <c r="L61">
        <f t="shared" si="3"/>
        <v>54</v>
      </c>
      <c r="M61">
        <f t="shared" si="4"/>
        <v>1</v>
      </c>
      <c r="N61">
        <f t="shared" si="5"/>
        <v>1</v>
      </c>
      <c r="O61">
        <f t="shared" si="6"/>
        <v>1</v>
      </c>
      <c r="P61">
        <v>54</v>
      </c>
      <c r="Q61" s="8">
        <f>COUNTIF(I$8:I60,"&lt;"&amp;G61)</f>
        <v>51</v>
      </c>
      <c r="R61" s="16">
        <f>COUNTIFS(H$8:H60,"&gt;"&amp;G61,F$8:F60,"&lt;&gt;1")</f>
        <v>1</v>
      </c>
      <c r="S61">
        <v>54</v>
      </c>
    </row>
    <row r="62" spans="1:19" x14ac:dyDescent="0.3">
      <c r="A62">
        <v>300</v>
      </c>
      <c r="B62">
        <v>0.49415570543534654</v>
      </c>
      <c r="C62">
        <v>0.30143131809442425</v>
      </c>
      <c r="D62" s="4">
        <f>-LN(B62)/F$3</f>
        <v>0.29371025761174663</v>
      </c>
      <c r="E62" s="4">
        <f>1/F$4</f>
        <v>0.20833333333333334</v>
      </c>
      <c r="F62" s="8">
        <v>3</v>
      </c>
      <c r="G62" s="4">
        <v>20.389108544498679</v>
      </c>
      <c r="H62" s="4">
        <f>IF(G62&gt;MAX(I$8:I61),G62,MAX(I$8:I61))</f>
        <v>20.548128190975831</v>
      </c>
      <c r="I62" s="4">
        <f t="shared" si="0"/>
        <v>20.756461524309163</v>
      </c>
      <c r="J62" s="4">
        <f t="shared" si="1"/>
        <v>0.15901964647715161</v>
      </c>
      <c r="K62" s="4">
        <f t="shared" si="2"/>
        <v>0.20833333333333215</v>
      </c>
      <c r="L62">
        <f t="shared" si="3"/>
        <v>55</v>
      </c>
      <c r="M62">
        <f t="shared" si="4"/>
        <v>1</v>
      </c>
      <c r="N62">
        <f t="shared" si="5"/>
        <v>1</v>
      </c>
      <c r="O62">
        <f t="shared" si="6"/>
        <v>1</v>
      </c>
      <c r="P62">
        <v>55</v>
      </c>
      <c r="Q62" s="8">
        <f>COUNTIF(I$8:I61,"&lt;"&amp;G62)</f>
        <v>53</v>
      </c>
      <c r="R62" s="16">
        <f>COUNTIFS(H$8:H61,"&gt;"&amp;G62,F$8:F61,"&lt;&gt;1")</f>
        <v>0</v>
      </c>
      <c r="S62">
        <v>55</v>
      </c>
    </row>
    <row r="63" spans="1:19" x14ac:dyDescent="0.3">
      <c r="A63">
        <v>301</v>
      </c>
      <c r="B63">
        <v>0.97924741355632194</v>
      </c>
      <c r="C63">
        <v>0.10126041444135868</v>
      </c>
      <c r="D63" s="4">
        <f>-LN(B63)/F$3</f>
        <v>8.7378948705382833E-3</v>
      </c>
      <c r="E63" s="4">
        <f>1/F$4</f>
        <v>0.20833333333333334</v>
      </c>
      <c r="F63" s="8">
        <v>3</v>
      </c>
      <c r="G63" s="4">
        <v>20.397846439369218</v>
      </c>
      <c r="H63" s="4">
        <f>IF(G63&gt;MAX(I$8:I62),G63,MAX(I$8:I62))</f>
        <v>20.756461524309163</v>
      </c>
      <c r="I63" s="4">
        <f t="shared" si="0"/>
        <v>20.964794857642495</v>
      </c>
      <c r="J63" s="4">
        <f t="shared" si="1"/>
        <v>0.35861508493994521</v>
      </c>
      <c r="K63" s="4">
        <f t="shared" si="2"/>
        <v>0.20833333333333215</v>
      </c>
      <c r="L63">
        <f t="shared" si="3"/>
        <v>56</v>
      </c>
      <c r="M63">
        <f t="shared" si="4"/>
        <v>1</v>
      </c>
      <c r="N63">
        <f t="shared" si="5"/>
        <v>1</v>
      </c>
      <c r="O63">
        <f t="shared" si="6"/>
        <v>1</v>
      </c>
      <c r="P63">
        <v>56</v>
      </c>
      <c r="Q63" s="8">
        <f>COUNTIF(I$8:I62,"&lt;"&amp;G63)</f>
        <v>53</v>
      </c>
      <c r="R63" s="16">
        <f>COUNTIFS(H$8:H62,"&gt;"&amp;G63,F$8:F62,"&lt;&gt;1")</f>
        <v>1</v>
      </c>
      <c r="S63">
        <v>56</v>
      </c>
    </row>
    <row r="64" spans="1:19" x14ac:dyDescent="0.3">
      <c r="A64">
        <v>302</v>
      </c>
      <c r="B64">
        <v>0.74755088961455118</v>
      </c>
      <c r="C64">
        <v>0.60658589434492016</v>
      </c>
      <c r="D64" s="4">
        <f>-LN(B64)/F$3</f>
        <v>0.12123037345112865</v>
      </c>
      <c r="E64" s="4">
        <f>1/F$4</f>
        <v>0.20833333333333334</v>
      </c>
      <c r="F64" s="8">
        <v>3</v>
      </c>
      <c r="G64" s="4">
        <v>20.519076812820348</v>
      </c>
      <c r="H64" s="4">
        <f>IF(G64&gt;MAX(I$8:I63),G64,MAX(I$8:I63))</f>
        <v>20.964794857642495</v>
      </c>
      <c r="I64" s="4">
        <f t="shared" si="0"/>
        <v>21.173128190975827</v>
      </c>
      <c r="J64" s="4">
        <f t="shared" si="1"/>
        <v>0.44571804482214716</v>
      </c>
      <c r="K64" s="4">
        <f t="shared" si="2"/>
        <v>0.20833333333333215</v>
      </c>
      <c r="L64">
        <f t="shared" si="3"/>
        <v>57</v>
      </c>
      <c r="M64">
        <f t="shared" si="4"/>
        <v>1</v>
      </c>
      <c r="N64">
        <f t="shared" si="5"/>
        <v>1</v>
      </c>
      <c r="O64">
        <f t="shared" si="6"/>
        <v>1</v>
      </c>
      <c r="P64">
        <v>59</v>
      </c>
      <c r="Q64" s="8">
        <f>COUNTIF(I$8:I63,"&lt;"&amp;G64)</f>
        <v>53</v>
      </c>
      <c r="R64" s="16">
        <f>COUNTIFS(H$8:H63,"&gt;"&amp;G64,F$8:F63,"&lt;&gt;1")</f>
        <v>2</v>
      </c>
      <c r="S64">
        <v>57</v>
      </c>
    </row>
    <row r="65" spans="1:19" x14ac:dyDescent="0.3">
      <c r="A65">
        <v>4</v>
      </c>
      <c r="B65">
        <v>0.3881954405346843</v>
      </c>
      <c r="C65">
        <v>0.66725669118320263</v>
      </c>
      <c r="D65" s="4">
        <f>-LN(B65)/B$3</f>
        <v>3.9426931394219613</v>
      </c>
      <c r="E65" s="4">
        <f>1/F$4</f>
        <v>0.20833333333333334</v>
      </c>
      <c r="F65" s="8">
        <v>1</v>
      </c>
      <c r="G65" s="4">
        <v>20.969675170619581</v>
      </c>
      <c r="H65" s="4">
        <f>IF(G65&gt;MAX(I$8:I64),G65,MAX(I$8:I64))</f>
        <v>21.173128190975827</v>
      </c>
      <c r="I65" s="4">
        <f t="shared" si="0"/>
        <v>21.381461524309159</v>
      </c>
      <c r="J65" s="4">
        <f t="shared" si="1"/>
        <v>0.20345302035624613</v>
      </c>
      <c r="K65" s="4">
        <f t="shared" si="2"/>
        <v>0.20833333333333215</v>
      </c>
      <c r="L65">
        <f t="shared" si="3"/>
        <v>58</v>
      </c>
      <c r="M65">
        <f t="shared" si="4"/>
        <v>1</v>
      </c>
      <c r="N65">
        <f t="shared" si="5"/>
        <v>1</v>
      </c>
      <c r="O65">
        <f t="shared" si="6"/>
        <v>1</v>
      </c>
      <c r="P65">
        <v>57</v>
      </c>
      <c r="Q65" s="8">
        <f>COUNTIF(I$8:I64,"&lt;"&amp;G65)</f>
        <v>56</v>
      </c>
      <c r="R65" s="16">
        <f>COUNTIFS(H$8:H64,"&gt;"&amp;G65,F$8:F64,"&lt;&gt;1")</f>
        <v>0</v>
      </c>
      <c r="S65">
        <v>57</v>
      </c>
    </row>
    <row r="66" spans="1:19" x14ac:dyDescent="0.3">
      <c r="A66">
        <v>59</v>
      </c>
      <c r="B66">
        <v>0.15201269569994202</v>
      </c>
      <c r="C66">
        <v>0.1424298837244789</v>
      </c>
      <c r="D66" s="4">
        <f>-LN(B66)/D$3</f>
        <v>2.6163767184473619</v>
      </c>
      <c r="E66" s="4">
        <f>1/F$4</f>
        <v>0.20833333333333334</v>
      </c>
      <c r="F66" s="8">
        <v>2</v>
      </c>
      <c r="G66" s="4">
        <v>20.87283824275654</v>
      </c>
      <c r="H66" s="4">
        <f>IF(G66&gt;MAX(I$8:I65),G66,MAX(I$8:I65))</f>
        <v>21.381461524309159</v>
      </c>
      <c r="I66" s="4">
        <f t="shared" si="0"/>
        <v>21.589794857642492</v>
      </c>
      <c r="J66" s="4">
        <f t="shared" si="1"/>
        <v>0.50862328155261949</v>
      </c>
      <c r="K66" s="4">
        <f t="shared" si="2"/>
        <v>0.20833333333333215</v>
      </c>
      <c r="L66">
        <f t="shared" si="3"/>
        <v>59</v>
      </c>
      <c r="M66">
        <f t="shared" si="4"/>
        <v>0</v>
      </c>
      <c r="N66">
        <f t="shared" si="5"/>
        <v>1</v>
      </c>
      <c r="O66">
        <f t="shared" si="6"/>
        <v>1</v>
      </c>
      <c r="P66">
        <v>58</v>
      </c>
      <c r="Q66" s="8">
        <f>COUNTIF(I$8:I65,"&lt;"&amp;G66)</f>
        <v>55</v>
      </c>
      <c r="R66" s="16">
        <f>COUNTIFS(H$8:H65,"&gt;"&amp;G66,F$8:F65,"&lt;&gt;1")</f>
        <v>1</v>
      </c>
      <c r="S66">
        <v>58</v>
      </c>
    </row>
    <row r="67" spans="1:19" x14ac:dyDescent="0.3">
      <c r="A67">
        <v>60</v>
      </c>
      <c r="B67">
        <v>0.73561815240943629</v>
      </c>
      <c r="C67">
        <v>0.40333262123477892</v>
      </c>
      <c r="D67" s="4">
        <f>-LN(B67)/D$3</f>
        <v>0.42645015214617604</v>
      </c>
      <c r="E67" s="4">
        <f>1/F$4</f>
        <v>0.20833333333333334</v>
      </c>
      <c r="F67" s="8">
        <v>2</v>
      </c>
      <c r="G67" s="4">
        <v>21.299288394902717</v>
      </c>
      <c r="H67" s="4">
        <f>IF(G67&gt;MAX(I$8:I66),G67,MAX(I$8:I66))</f>
        <v>21.589794857642492</v>
      </c>
      <c r="I67" s="4">
        <f t="shared" si="0"/>
        <v>21.798128190975824</v>
      </c>
      <c r="J67" s="4">
        <f t="shared" si="1"/>
        <v>0.29050646273977421</v>
      </c>
      <c r="K67" s="4">
        <f t="shared" si="2"/>
        <v>0.20833333333333215</v>
      </c>
      <c r="L67">
        <f t="shared" si="3"/>
        <v>60</v>
      </c>
      <c r="M67">
        <f t="shared" si="4"/>
        <v>0</v>
      </c>
      <c r="N67">
        <f t="shared" si="5"/>
        <v>1</v>
      </c>
      <c r="O67">
        <f t="shared" si="6"/>
        <v>1</v>
      </c>
      <c r="P67">
        <v>60</v>
      </c>
      <c r="Q67" s="8">
        <f>COUNTIF(I$8:I66,"&lt;"&amp;G67)</f>
        <v>57</v>
      </c>
      <c r="R67" s="16">
        <f>COUNTIFS(H$8:H66,"&gt;"&amp;G67,F$8:F66,"&lt;&gt;1")</f>
        <v>1</v>
      </c>
      <c r="S67">
        <v>60</v>
      </c>
    </row>
    <row r="68" spans="1:19" x14ac:dyDescent="0.3">
      <c r="A68">
        <v>303</v>
      </c>
      <c r="B68">
        <v>0.79100924710837117</v>
      </c>
      <c r="C68">
        <v>0.46769615771965695</v>
      </c>
      <c r="D68" s="4">
        <f>-LN(B68)/F$3</f>
        <v>9.7685675366801422E-2</v>
      </c>
      <c r="E68" s="4">
        <f>1/F$4</f>
        <v>0.20833333333333334</v>
      </c>
      <c r="F68" s="8">
        <v>3</v>
      </c>
      <c r="G68" s="4">
        <v>20.616762488187149</v>
      </c>
      <c r="H68" s="4">
        <f>IF(G68&gt;MAX(I$8:I67),G68,MAX(I$8:I67))</f>
        <v>21.798128190975824</v>
      </c>
      <c r="I68" s="4">
        <f t="shared" si="0"/>
        <v>22.006461524309156</v>
      </c>
      <c r="J68" s="4">
        <f t="shared" si="1"/>
        <v>1.1813657027886748</v>
      </c>
      <c r="K68" s="4">
        <f t="shared" si="2"/>
        <v>0.20833333333333215</v>
      </c>
      <c r="L68">
        <f t="shared" si="3"/>
        <v>61</v>
      </c>
      <c r="M68">
        <f t="shared" si="4"/>
        <v>1</v>
      </c>
      <c r="N68">
        <f t="shared" si="5"/>
        <v>1</v>
      </c>
      <c r="O68">
        <f t="shared" si="6"/>
        <v>1</v>
      </c>
      <c r="P68">
        <v>61</v>
      </c>
      <c r="Q68" s="8">
        <f>COUNTIF(I$8:I67,"&lt;"&amp;G68)</f>
        <v>54</v>
      </c>
      <c r="R68" s="16">
        <f>COUNTIFS(H$8:H67,"&gt;"&amp;G68,F$8:F67,"&lt;&gt;1")</f>
        <v>4</v>
      </c>
      <c r="S68">
        <v>61</v>
      </c>
    </row>
    <row r="69" spans="1:19" x14ac:dyDescent="0.3">
      <c r="A69">
        <v>5</v>
      </c>
      <c r="B69">
        <v>0.78221991637928401</v>
      </c>
      <c r="C69">
        <v>0.81255531479842524</v>
      </c>
      <c r="D69" s="4">
        <f>-LN(B69)/B$3</f>
        <v>1.0234139790882817</v>
      </c>
      <c r="E69" s="4">
        <f>1/F$4</f>
        <v>0.20833333333333334</v>
      </c>
      <c r="F69" s="8">
        <v>1</v>
      </c>
      <c r="G69" s="4">
        <v>21.993089149707863</v>
      </c>
      <c r="H69" s="4">
        <f>IF(G69&gt;MAX(I$8:I68),G69,MAX(I$8:I68))</f>
        <v>22.006461524309156</v>
      </c>
      <c r="I69" s="4">
        <f t="shared" si="0"/>
        <v>22.214794857642488</v>
      </c>
      <c r="J69" s="4">
        <f t="shared" si="1"/>
        <v>1.3372374601292591E-2</v>
      </c>
      <c r="K69" s="4">
        <f t="shared" si="2"/>
        <v>0.20833333333333215</v>
      </c>
      <c r="L69">
        <f t="shared" si="3"/>
        <v>62</v>
      </c>
      <c r="M69">
        <f t="shared" si="4"/>
        <v>1</v>
      </c>
      <c r="N69">
        <f t="shared" si="5"/>
        <v>1</v>
      </c>
      <c r="O69">
        <f t="shared" si="6"/>
        <v>1</v>
      </c>
      <c r="P69">
        <v>62</v>
      </c>
      <c r="Q69" s="8">
        <f>COUNTIF(I$8:I68,"&lt;"&amp;G69)</f>
        <v>60</v>
      </c>
      <c r="R69" s="16">
        <f>COUNTIFS(H$8:H68,"&gt;"&amp;G69,F$8:F68,"&lt;&gt;1")</f>
        <v>0</v>
      </c>
      <c r="S69">
        <v>62</v>
      </c>
    </row>
    <row r="70" spans="1:19" x14ac:dyDescent="0.3">
      <c r="A70">
        <v>304</v>
      </c>
      <c r="B70">
        <v>5.8442945646534621E-2</v>
      </c>
      <c r="C70">
        <v>0.97933896908474993</v>
      </c>
      <c r="D70" s="4">
        <f>-LN(B70)/F$3</f>
        <v>1.183210120308599</v>
      </c>
      <c r="E70" s="4">
        <f>1/F$4</f>
        <v>0.20833333333333334</v>
      </c>
      <c r="F70" s="8">
        <v>3</v>
      </c>
      <c r="G70" s="4">
        <v>21.799972608495747</v>
      </c>
      <c r="H70" s="4">
        <f>IF(G70&gt;MAX(I$8:I69),G70,MAX(I$8:I69))</f>
        <v>22.214794857642488</v>
      </c>
      <c r="I70" s="4">
        <f t="shared" si="0"/>
        <v>22.42312819097582</v>
      </c>
      <c r="J70" s="4">
        <f t="shared" si="1"/>
        <v>0.41482224914674148</v>
      </c>
      <c r="K70" s="4">
        <f t="shared" si="2"/>
        <v>0.20833333333333215</v>
      </c>
      <c r="L70">
        <f t="shared" si="3"/>
        <v>63</v>
      </c>
      <c r="M70">
        <f t="shared" si="4"/>
        <v>1</v>
      </c>
      <c r="N70">
        <f t="shared" si="5"/>
        <v>1</v>
      </c>
      <c r="O70">
        <f t="shared" si="6"/>
        <v>1</v>
      </c>
      <c r="P70">
        <v>63</v>
      </c>
      <c r="Q70" s="8">
        <f>COUNTIF(I$8:I69,"&lt;"&amp;G70)</f>
        <v>60</v>
      </c>
      <c r="R70" s="16">
        <f>COUNTIFS(H$8:H69,"&gt;"&amp;G70,F$8:F69,"&lt;&gt;1")</f>
        <v>0</v>
      </c>
      <c r="S70">
        <v>63</v>
      </c>
    </row>
    <row r="71" spans="1:19" x14ac:dyDescent="0.3">
      <c r="A71">
        <v>305</v>
      </c>
      <c r="B71">
        <v>0.23386333811456647</v>
      </c>
      <c r="C71">
        <v>0.98123111667226171</v>
      </c>
      <c r="D71" s="4">
        <f>-LN(B71)/F$3</f>
        <v>0.60542431641040828</v>
      </c>
      <c r="E71" s="4">
        <f>1/F$4</f>
        <v>0.20833333333333334</v>
      </c>
      <c r="F71" s="8">
        <v>3</v>
      </c>
      <c r="G71" s="4">
        <v>22.405396924906157</v>
      </c>
      <c r="H71" s="4">
        <f>IF(G71&gt;MAX(I$8:I70),G71,MAX(I$8:I70))</f>
        <v>22.42312819097582</v>
      </c>
      <c r="I71" s="4">
        <f t="shared" si="0"/>
        <v>22.631461524309152</v>
      </c>
      <c r="J71" s="4">
        <f t="shared" si="1"/>
        <v>1.7731266069663576E-2</v>
      </c>
      <c r="K71" s="4">
        <f t="shared" si="2"/>
        <v>0.20833333333333215</v>
      </c>
      <c r="L71">
        <f t="shared" si="3"/>
        <v>64</v>
      </c>
      <c r="M71">
        <f t="shared" si="4"/>
        <v>1</v>
      </c>
      <c r="N71">
        <f t="shared" si="5"/>
        <v>1</v>
      </c>
      <c r="O71">
        <f t="shared" si="6"/>
        <v>1</v>
      </c>
      <c r="P71">
        <v>64</v>
      </c>
      <c r="Q71" s="8">
        <f>COUNTIF(I$8:I70,"&lt;"&amp;G71)</f>
        <v>62</v>
      </c>
      <c r="R71" s="16">
        <f>COUNTIFS(H$8:H70,"&gt;"&amp;G71,F$8:F70,"&lt;&gt;1")</f>
        <v>0</v>
      </c>
      <c r="S71">
        <v>64</v>
      </c>
    </row>
    <row r="72" spans="1:19" x14ac:dyDescent="0.3">
      <c r="A72">
        <v>306</v>
      </c>
      <c r="B72">
        <v>0.76000244148075813</v>
      </c>
      <c r="C72">
        <v>0.39979247413556324</v>
      </c>
      <c r="D72" s="4">
        <f>-LN(B72)/F$3</f>
        <v>0.11434734718009938</v>
      </c>
      <c r="E72" s="4">
        <f>1/F$4</f>
        <v>0.20833333333333334</v>
      </c>
      <c r="F72" s="8">
        <v>3</v>
      </c>
      <c r="G72" s="4">
        <v>22.519744272086257</v>
      </c>
      <c r="H72" s="4">
        <f>IF(G72&gt;MAX(I$8:I71),G72,MAX(I$8:I71))</f>
        <v>22.631461524309152</v>
      </c>
      <c r="I72" s="4">
        <f t="shared" ref="I72:I135" si="15">+H72+E72</f>
        <v>22.839794857642485</v>
      </c>
      <c r="J72" s="4">
        <f t="shared" ref="J72:J135" si="16">(H72-G72)*O72</f>
        <v>0.11171725222289552</v>
      </c>
      <c r="K72" s="4">
        <f t="shared" ref="K72:K135" si="17">(I72-H72)*O72</f>
        <v>0.20833333333333215</v>
      </c>
      <c r="L72">
        <f t="shared" ref="L72:L135" si="18">_xlfn.RANK.EQ(I72,I$8:I$507,1)</f>
        <v>65</v>
      </c>
      <c r="M72">
        <f t="shared" ref="M72:M135" si="19">IF(L72=A72,0,1)</f>
        <v>1</v>
      </c>
      <c r="N72">
        <f t="shared" ref="N72:N135" si="20">IF(G72&lt;B$2,1,0)</f>
        <v>1</v>
      </c>
      <c r="O72">
        <f t="shared" ref="O72:O135" si="21">IF(I72&lt;B$2,1,0)</f>
        <v>1</v>
      </c>
      <c r="P72">
        <v>65</v>
      </c>
      <c r="Q72" s="8">
        <f>COUNTIF(I$8:I71,"&lt;"&amp;G72)</f>
        <v>63</v>
      </c>
      <c r="R72" s="16">
        <f>COUNTIFS(H$8:H71,"&gt;"&amp;G72,F$8:F71,"&lt;&gt;1")</f>
        <v>0</v>
      </c>
      <c r="S72">
        <v>65</v>
      </c>
    </row>
    <row r="73" spans="1:19" x14ac:dyDescent="0.3">
      <c r="A73">
        <v>307</v>
      </c>
      <c r="B73">
        <v>0.5671254615924558</v>
      </c>
      <c r="C73">
        <v>0.26734214300973541</v>
      </c>
      <c r="D73" s="4">
        <f>-LN(B73)/F$3</f>
        <v>0.23632280295072219</v>
      </c>
      <c r="E73" s="4">
        <f>1/F$4</f>
        <v>0.20833333333333334</v>
      </c>
      <c r="F73" s="8">
        <v>3</v>
      </c>
      <c r="G73" s="4">
        <v>22.756067075036977</v>
      </c>
      <c r="H73" s="4">
        <f>IF(G73&gt;MAX(I$8:I72),G73,MAX(I$8:I72))</f>
        <v>22.839794857642485</v>
      </c>
      <c r="I73" s="4">
        <f t="shared" si="15"/>
        <v>23.048128190975817</v>
      </c>
      <c r="J73" s="4">
        <f t="shared" si="16"/>
        <v>8.3727782605507173E-2</v>
      </c>
      <c r="K73" s="4">
        <f t="shared" si="17"/>
        <v>0.20833333333333215</v>
      </c>
      <c r="L73">
        <f t="shared" si="18"/>
        <v>66</v>
      </c>
      <c r="M73">
        <f t="shared" si="19"/>
        <v>1</v>
      </c>
      <c r="N73">
        <f t="shared" si="20"/>
        <v>1</v>
      </c>
      <c r="O73">
        <f t="shared" si="21"/>
        <v>1</v>
      </c>
      <c r="P73">
        <v>66</v>
      </c>
      <c r="Q73" s="8">
        <f>COUNTIF(I$8:I72,"&lt;"&amp;G73)</f>
        <v>64</v>
      </c>
      <c r="R73" s="16">
        <f>COUNTIFS(H$8:H72,"&gt;"&amp;G73,F$8:F72,"&lt;&gt;1")</f>
        <v>0</v>
      </c>
      <c r="S73">
        <v>66</v>
      </c>
    </row>
    <row r="74" spans="1:19" x14ac:dyDescent="0.3">
      <c r="A74">
        <v>308</v>
      </c>
      <c r="B74">
        <v>0.86184270760216075</v>
      </c>
      <c r="C74">
        <v>0.60673848689230014</v>
      </c>
      <c r="D74" s="4">
        <f>-LN(B74)/F$3</f>
        <v>6.1951041145085615E-2</v>
      </c>
      <c r="E74" s="4">
        <f>1/F$4</f>
        <v>0.20833333333333334</v>
      </c>
      <c r="F74" s="8">
        <v>3</v>
      </c>
      <c r="G74" s="4">
        <v>22.818018116182063</v>
      </c>
      <c r="H74" s="4">
        <f>IF(G74&gt;MAX(I$8:I73),G74,MAX(I$8:I73))</f>
        <v>23.048128190975817</v>
      </c>
      <c r="I74" s="4">
        <f t="shared" si="15"/>
        <v>23.256461524309149</v>
      </c>
      <c r="J74" s="4">
        <f t="shared" si="16"/>
        <v>0.23011007479375323</v>
      </c>
      <c r="K74" s="4">
        <f t="shared" si="17"/>
        <v>0.20833333333333215</v>
      </c>
      <c r="L74">
        <f t="shared" si="18"/>
        <v>67</v>
      </c>
      <c r="M74">
        <f t="shared" si="19"/>
        <v>1</v>
      </c>
      <c r="N74">
        <f t="shared" si="20"/>
        <v>1</v>
      </c>
      <c r="O74">
        <f t="shared" si="21"/>
        <v>1</v>
      </c>
      <c r="P74">
        <v>67</v>
      </c>
      <c r="Q74" s="8">
        <f>COUNTIF(I$8:I73,"&lt;"&amp;G74)</f>
        <v>64</v>
      </c>
      <c r="R74" s="16">
        <f>COUNTIFS(H$8:H73,"&gt;"&amp;G74,F$8:F73,"&lt;&gt;1")</f>
        <v>1</v>
      </c>
      <c r="S74">
        <v>67</v>
      </c>
    </row>
    <row r="75" spans="1:19" x14ac:dyDescent="0.3">
      <c r="A75">
        <v>309</v>
      </c>
      <c r="B75">
        <v>0.71187475203711048</v>
      </c>
      <c r="C75">
        <v>0.32642597735526596</v>
      </c>
      <c r="D75" s="4">
        <f>-LN(B75)/F$3</f>
        <v>0.1416055387934953</v>
      </c>
      <c r="E75" s="4">
        <f>1/F$4</f>
        <v>0.20833333333333334</v>
      </c>
      <c r="F75" s="8">
        <v>3</v>
      </c>
      <c r="G75" s="4">
        <v>22.959623654975559</v>
      </c>
      <c r="H75" s="4">
        <f>IF(G75&gt;MAX(I$8:I74),G75,MAX(I$8:I74))</f>
        <v>23.256461524309149</v>
      </c>
      <c r="I75" s="4">
        <f t="shared" si="15"/>
        <v>23.464794857642481</v>
      </c>
      <c r="J75" s="4">
        <f t="shared" si="16"/>
        <v>0.29683786933359002</v>
      </c>
      <c r="K75" s="4">
        <f t="shared" si="17"/>
        <v>0.20833333333333215</v>
      </c>
      <c r="L75">
        <f t="shared" si="18"/>
        <v>68</v>
      </c>
      <c r="M75">
        <f t="shared" si="19"/>
        <v>1</v>
      </c>
      <c r="N75">
        <f t="shared" si="20"/>
        <v>1</v>
      </c>
      <c r="O75">
        <f t="shared" si="21"/>
        <v>1</v>
      </c>
      <c r="P75">
        <v>68</v>
      </c>
      <c r="Q75" s="8">
        <f>COUNTIF(I$8:I74,"&lt;"&amp;G75)</f>
        <v>65</v>
      </c>
      <c r="R75" s="16">
        <f>COUNTIFS(H$8:H74,"&gt;"&amp;G75,F$8:F74,"&lt;&gt;1")</f>
        <v>1</v>
      </c>
      <c r="S75">
        <v>68</v>
      </c>
    </row>
    <row r="76" spans="1:19" x14ac:dyDescent="0.3">
      <c r="A76">
        <v>310</v>
      </c>
      <c r="B76">
        <v>0.81225012970366528</v>
      </c>
      <c r="C76">
        <v>0.76180303353984191</v>
      </c>
      <c r="D76" s="4">
        <f>-LN(B76)/F$3</f>
        <v>8.6644560311885874E-2</v>
      </c>
      <c r="E76" s="4">
        <f>1/F$4</f>
        <v>0.20833333333333334</v>
      </c>
      <c r="F76" s="8">
        <v>3</v>
      </c>
      <c r="G76" s="4">
        <v>23.046268215287444</v>
      </c>
      <c r="H76" s="4">
        <f>IF(G76&gt;MAX(I$8:I75),G76,MAX(I$8:I75))</f>
        <v>23.464794857642481</v>
      </c>
      <c r="I76" s="4">
        <f t="shared" si="15"/>
        <v>23.673128190975813</v>
      </c>
      <c r="J76" s="4">
        <f t="shared" si="16"/>
        <v>0.41852664235503667</v>
      </c>
      <c r="K76" s="4">
        <f t="shared" si="17"/>
        <v>0.20833333333333215</v>
      </c>
      <c r="L76">
        <f t="shared" si="18"/>
        <v>69</v>
      </c>
      <c r="M76">
        <f t="shared" si="19"/>
        <v>1</v>
      </c>
      <c r="N76">
        <f t="shared" si="20"/>
        <v>1</v>
      </c>
      <c r="O76">
        <f t="shared" si="21"/>
        <v>1</v>
      </c>
      <c r="P76">
        <v>69</v>
      </c>
      <c r="Q76" s="8">
        <f>COUNTIF(I$8:I75,"&lt;"&amp;G76)</f>
        <v>65</v>
      </c>
      <c r="R76" s="16">
        <f>COUNTIFS(H$8:H75,"&gt;"&amp;G76,F$8:F75,"&lt;&gt;1")</f>
        <v>2</v>
      </c>
      <c r="S76">
        <v>69</v>
      </c>
    </row>
    <row r="77" spans="1:19" x14ac:dyDescent="0.3">
      <c r="A77">
        <v>311</v>
      </c>
      <c r="B77">
        <v>0.50050355540635394</v>
      </c>
      <c r="C77">
        <v>0.74806970427564323</v>
      </c>
      <c r="D77" s="4">
        <f>-LN(B77)/F$3</f>
        <v>0.28839190689295591</v>
      </c>
      <c r="E77" s="4">
        <f>1/F$4</f>
        <v>0.20833333333333334</v>
      </c>
      <c r="F77" s="8">
        <v>3</v>
      </c>
      <c r="G77" s="4">
        <v>23.334660122180399</v>
      </c>
      <c r="H77" s="4">
        <f>IF(G77&gt;MAX(I$8:I76),G77,MAX(I$8:I76))</f>
        <v>23.673128190975813</v>
      </c>
      <c r="I77" s="4">
        <f t="shared" si="15"/>
        <v>23.881461524309145</v>
      </c>
      <c r="J77" s="4">
        <f t="shared" si="16"/>
        <v>0.33846806879541447</v>
      </c>
      <c r="K77" s="4">
        <f t="shared" si="17"/>
        <v>0.20833333333333215</v>
      </c>
      <c r="L77">
        <f t="shared" si="18"/>
        <v>70</v>
      </c>
      <c r="M77">
        <f t="shared" si="19"/>
        <v>1</v>
      </c>
      <c r="N77">
        <f t="shared" si="20"/>
        <v>1</v>
      </c>
      <c r="O77">
        <f t="shared" si="21"/>
        <v>1</v>
      </c>
      <c r="P77">
        <v>70</v>
      </c>
      <c r="Q77" s="8">
        <f>COUNTIF(I$8:I76,"&lt;"&amp;G77)</f>
        <v>67</v>
      </c>
      <c r="R77" s="16">
        <f>COUNTIFS(H$8:H76,"&gt;"&amp;G77,F$8:F76,"&lt;&gt;1")</f>
        <v>1</v>
      </c>
      <c r="S77">
        <v>70</v>
      </c>
    </row>
    <row r="78" spans="1:19" x14ac:dyDescent="0.3">
      <c r="A78">
        <v>312</v>
      </c>
      <c r="B78">
        <v>0.14465773491622669</v>
      </c>
      <c r="C78">
        <v>0.18515579699087498</v>
      </c>
      <c r="D78" s="4">
        <f>-LN(B78)/F$3</f>
        <v>0.80557698986094239</v>
      </c>
      <c r="E78" s="4">
        <f>1/F$4</f>
        <v>0.20833333333333334</v>
      </c>
      <c r="F78" s="8">
        <v>3</v>
      </c>
      <c r="G78" s="4">
        <v>24.140237112041341</v>
      </c>
      <c r="H78" s="4">
        <f>IF(G78&gt;MAX(I$8:I77),G78,MAX(I$8:I77))</f>
        <v>24.140237112041341</v>
      </c>
      <c r="I78" s="4">
        <f t="shared" si="15"/>
        <v>24.348570445374673</v>
      </c>
      <c r="J78" s="4">
        <f t="shared" si="16"/>
        <v>0</v>
      </c>
      <c r="K78" s="4">
        <f t="shared" si="17"/>
        <v>0.20833333333333215</v>
      </c>
      <c r="L78">
        <f t="shared" si="18"/>
        <v>71</v>
      </c>
      <c r="M78">
        <f t="shared" si="19"/>
        <v>1</v>
      </c>
      <c r="N78">
        <f t="shared" si="20"/>
        <v>1</v>
      </c>
      <c r="O78">
        <f t="shared" si="21"/>
        <v>1</v>
      </c>
      <c r="P78">
        <v>71</v>
      </c>
      <c r="Q78" s="8">
        <f>COUNTIF(I$8:I77,"&lt;"&amp;G78)</f>
        <v>70</v>
      </c>
      <c r="R78" s="16">
        <f>COUNTIFS(H$8:H77,"&gt;"&amp;G78,F$8:F77,"&lt;&gt;1")</f>
        <v>0</v>
      </c>
      <c r="S78">
        <v>71</v>
      </c>
    </row>
    <row r="79" spans="1:19" x14ac:dyDescent="0.3">
      <c r="A79">
        <v>61</v>
      </c>
      <c r="B79">
        <v>0.11508529923398542</v>
      </c>
      <c r="C79">
        <v>0.75301370281075475</v>
      </c>
      <c r="D79" s="4">
        <f>-LN(B79)/D$3</f>
        <v>3.002891240412537</v>
      </c>
      <c r="E79" s="4">
        <f>1/F$4</f>
        <v>0.20833333333333334</v>
      </c>
      <c r="F79" s="8">
        <v>2</v>
      </c>
      <c r="G79" s="4">
        <v>24.302179635315255</v>
      </c>
      <c r="H79" s="4">
        <f>IF(G79&gt;MAX(I$8:I78),G79,MAX(I$8:I78))</f>
        <v>24.348570445374673</v>
      </c>
      <c r="I79" s="4">
        <f t="shared" si="15"/>
        <v>24.556903778708005</v>
      </c>
      <c r="J79" s="4">
        <f t="shared" si="16"/>
        <v>4.6390810059417475E-2</v>
      </c>
      <c r="K79" s="4">
        <f t="shared" si="17"/>
        <v>0.20833333333333215</v>
      </c>
      <c r="L79">
        <f t="shared" si="18"/>
        <v>72</v>
      </c>
      <c r="M79">
        <f t="shared" si="19"/>
        <v>1</v>
      </c>
      <c r="N79">
        <f t="shared" si="20"/>
        <v>1</v>
      </c>
      <c r="O79">
        <f t="shared" si="21"/>
        <v>1</v>
      </c>
      <c r="P79">
        <v>72</v>
      </c>
      <c r="Q79" s="8">
        <f>COUNTIF(I$8:I78,"&lt;"&amp;G79)</f>
        <v>70</v>
      </c>
      <c r="R79" s="16">
        <f>COUNTIFS(H$8:H78,"&gt;"&amp;G79,F$8:F78,"&lt;&gt;1")</f>
        <v>0</v>
      </c>
      <c r="S79">
        <v>72</v>
      </c>
    </row>
    <row r="80" spans="1:19" x14ac:dyDescent="0.3">
      <c r="A80">
        <v>313</v>
      </c>
      <c r="B80">
        <v>0.55366679891354109</v>
      </c>
      <c r="C80">
        <v>0.3673818170720542</v>
      </c>
      <c r="D80" s="4">
        <f>-LN(B80)/F$3</f>
        <v>0.246330091325206</v>
      </c>
      <c r="E80" s="4">
        <f>1/F$4</f>
        <v>0.20833333333333334</v>
      </c>
      <c r="F80" s="8">
        <v>3</v>
      </c>
      <c r="G80" s="4">
        <v>24.386567203366546</v>
      </c>
      <c r="H80" s="4">
        <f>IF(G80&gt;MAX(I$8:I79),G80,MAX(I$8:I79))</f>
        <v>24.556903778708005</v>
      </c>
      <c r="I80" s="4">
        <f t="shared" si="15"/>
        <v>24.765237112041337</v>
      </c>
      <c r="J80" s="4">
        <f t="shared" si="16"/>
        <v>0.17033657534145874</v>
      </c>
      <c r="K80" s="4">
        <f t="shared" si="17"/>
        <v>0.20833333333333215</v>
      </c>
      <c r="L80">
        <f t="shared" si="18"/>
        <v>73</v>
      </c>
      <c r="M80">
        <f t="shared" si="19"/>
        <v>1</v>
      </c>
      <c r="N80">
        <f t="shared" si="20"/>
        <v>1</v>
      </c>
      <c r="O80">
        <f t="shared" si="21"/>
        <v>1</v>
      </c>
      <c r="P80">
        <v>73</v>
      </c>
      <c r="Q80" s="8">
        <f>COUNTIF(I$8:I79,"&lt;"&amp;G80)</f>
        <v>71</v>
      </c>
      <c r="R80" s="16">
        <f>COUNTIFS(H$8:H79,"&gt;"&amp;G80,F$8:F79,"&lt;&gt;1")</f>
        <v>0</v>
      </c>
      <c r="S80">
        <v>73</v>
      </c>
    </row>
    <row r="81" spans="1:19" x14ac:dyDescent="0.3">
      <c r="A81">
        <v>62</v>
      </c>
      <c r="B81">
        <v>0.79821161534470653</v>
      </c>
      <c r="C81">
        <v>0.78698080385753955</v>
      </c>
      <c r="D81" s="4">
        <f>-LN(B81)/D$3</f>
        <v>0.3130299090981562</v>
      </c>
      <c r="E81" s="4">
        <f>1/F$4</f>
        <v>0.20833333333333334</v>
      </c>
      <c r="F81" s="8">
        <v>2</v>
      </c>
      <c r="G81" s="4">
        <v>24.61520954441341</v>
      </c>
      <c r="H81" s="4">
        <f>IF(G81&gt;MAX(I$8:I80),G81,MAX(I$8:I80))</f>
        <v>24.765237112041337</v>
      </c>
      <c r="I81" s="4">
        <f t="shared" si="15"/>
        <v>24.973570445374669</v>
      </c>
      <c r="J81" s="4">
        <f t="shared" si="16"/>
        <v>0.15002756762792657</v>
      </c>
      <c r="K81" s="4">
        <f t="shared" si="17"/>
        <v>0.20833333333333215</v>
      </c>
      <c r="L81">
        <f t="shared" si="18"/>
        <v>74</v>
      </c>
      <c r="M81">
        <f t="shared" si="19"/>
        <v>1</v>
      </c>
      <c r="N81">
        <f t="shared" si="20"/>
        <v>1</v>
      </c>
      <c r="O81">
        <f t="shared" si="21"/>
        <v>1</v>
      </c>
      <c r="P81">
        <v>74</v>
      </c>
      <c r="Q81" s="8">
        <f>COUNTIF(I$8:I80,"&lt;"&amp;G81)</f>
        <v>72</v>
      </c>
      <c r="R81" s="16">
        <f>COUNTIFS(H$8:H80,"&gt;"&amp;G81,F$8:F80,"&lt;&gt;1")</f>
        <v>0</v>
      </c>
      <c r="S81">
        <v>74</v>
      </c>
    </row>
    <row r="82" spans="1:19" x14ac:dyDescent="0.3">
      <c r="A82">
        <v>314</v>
      </c>
      <c r="B82">
        <v>0.39750358592486346</v>
      </c>
      <c r="C82">
        <v>0.79665517136143071</v>
      </c>
      <c r="D82" s="4">
        <f>-LN(B82)/F$3</f>
        <v>0.38439638488909006</v>
      </c>
      <c r="E82" s="4">
        <f>1/F$4</f>
        <v>0.20833333333333334</v>
      </c>
      <c r="F82" s="8">
        <v>3</v>
      </c>
      <c r="G82" s="4">
        <v>24.770963588255636</v>
      </c>
      <c r="H82" s="4">
        <f>IF(G82&gt;MAX(I$8:I81),G82,MAX(I$8:I81))</f>
        <v>24.973570445374669</v>
      </c>
      <c r="I82" s="4">
        <f t="shared" si="15"/>
        <v>25.181903778708001</v>
      </c>
      <c r="J82" s="4">
        <f t="shared" si="16"/>
        <v>0.20260685711903292</v>
      </c>
      <c r="K82" s="4">
        <f t="shared" si="17"/>
        <v>0.20833333333333215</v>
      </c>
      <c r="L82">
        <f t="shared" si="18"/>
        <v>75</v>
      </c>
      <c r="M82">
        <f t="shared" si="19"/>
        <v>1</v>
      </c>
      <c r="N82">
        <f t="shared" si="20"/>
        <v>1</v>
      </c>
      <c r="O82">
        <f t="shared" si="21"/>
        <v>1</v>
      </c>
      <c r="P82">
        <v>75</v>
      </c>
      <c r="Q82" s="8">
        <f>COUNTIF(I$8:I81,"&lt;"&amp;G82)</f>
        <v>73</v>
      </c>
      <c r="R82" s="16">
        <f>COUNTIFS(H$8:H81,"&gt;"&amp;G82,F$8:F81,"&lt;&gt;1")</f>
        <v>0</v>
      </c>
      <c r="S82">
        <v>75</v>
      </c>
    </row>
    <row r="83" spans="1:19" x14ac:dyDescent="0.3">
      <c r="A83">
        <v>315</v>
      </c>
      <c r="B83">
        <v>0.86788537247840813</v>
      </c>
      <c r="C83">
        <v>0.71138645588549454</v>
      </c>
      <c r="D83" s="4">
        <f>-LN(B83)/F$3</f>
        <v>5.9039846832943402E-2</v>
      </c>
      <c r="E83" s="4">
        <f>1/F$4</f>
        <v>0.20833333333333334</v>
      </c>
      <c r="F83" s="8">
        <v>3</v>
      </c>
      <c r="G83" s="4">
        <v>24.830003435088578</v>
      </c>
      <c r="H83" s="4">
        <f>IF(G83&gt;MAX(I$8:I82),G83,MAX(I$8:I82))</f>
        <v>25.181903778708001</v>
      </c>
      <c r="I83" s="4">
        <f t="shared" si="15"/>
        <v>25.390237112041333</v>
      </c>
      <c r="J83" s="4">
        <f t="shared" si="16"/>
        <v>0.35190034361942324</v>
      </c>
      <c r="K83" s="4">
        <f t="shared" si="17"/>
        <v>0.20833333333333215</v>
      </c>
      <c r="L83">
        <f t="shared" si="18"/>
        <v>76</v>
      </c>
      <c r="M83">
        <f t="shared" si="19"/>
        <v>1</v>
      </c>
      <c r="N83">
        <f t="shared" si="20"/>
        <v>1</v>
      </c>
      <c r="O83">
        <f t="shared" si="21"/>
        <v>1</v>
      </c>
      <c r="P83">
        <v>76</v>
      </c>
      <c r="Q83" s="8">
        <f>COUNTIF(I$8:I82,"&lt;"&amp;G83)</f>
        <v>73</v>
      </c>
      <c r="R83" s="16">
        <f>COUNTIFS(H$8:H82,"&gt;"&amp;G83,F$8:F82,"&lt;&gt;1")</f>
        <v>1</v>
      </c>
      <c r="S83">
        <v>76</v>
      </c>
    </row>
    <row r="84" spans="1:19" x14ac:dyDescent="0.3">
      <c r="A84">
        <v>316</v>
      </c>
      <c r="B84">
        <v>0.30793176061281169</v>
      </c>
      <c r="C84">
        <v>0.46864223151341289</v>
      </c>
      <c r="D84" s="4">
        <f>-LN(B84)/F$3</f>
        <v>0.49078211541988714</v>
      </c>
      <c r="E84" s="4">
        <f>1/F$4</f>
        <v>0.20833333333333334</v>
      </c>
      <c r="F84" s="8">
        <v>3</v>
      </c>
      <c r="G84" s="4">
        <v>25.320785550508464</v>
      </c>
      <c r="H84" s="4">
        <f>IF(G84&gt;MAX(I$8:I83),G84,MAX(I$8:I83))</f>
        <v>25.390237112041333</v>
      </c>
      <c r="I84" s="4">
        <f t="shared" si="15"/>
        <v>25.598570445374666</v>
      </c>
      <c r="J84" s="4">
        <f t="shared" si="16"/>
        <v>6.9451561532869022E-2</v>
      </c>
      <c r="K84" s="4">
        <f t="shared" si="17"/>
        <v>0.20833333333333215</v>
      </c>
      <c r="L84">
        <f t="shared" si="18"/>
        <v>77</v>
      </c>
      <c r="M84">
        <f t="shared" si="19"/>
        <v>1</v>
      </c>
      <c r="N84">
        <f t="shared" si="20"/>
        <v>1</v>
      </c>
      <c r="O84">
        <f t="shared" si="21"/>
        <v>1</v>
      </c>
      <c r="P84">
        <v>77</v>
      </c>
      <c r="Q84" s="8">
        <f>COUNTIF(I$8:I83,"&lt;"&amp;G84)</f>
        <v>75</v>
      </c>
      <c r="R84" s="16">
        <f>COUNTIFS(H$8:H83,"&gt;"&amp;G84,F$8:F83,"&lt;&gt;1")</f>
        <v>0</v>
      </c>
      <c r="S84">
        <v>77</v>
      </c>
    </row>
    <row r="85" spans="1:19" x14ac:dyDescent="0.3">
      <c r="A85">
        <v>317</v>
      </c>
      <c r="B85">
        <v>0.36359752189703054</v>
      </c>
      <c r="C85">
        <v>0.86581011383404038</v>
      </c>
      <c r="D85" s="4">
        <f>-LN(B85)/F$3</f>
        <v>0.42154488840281301</v>
      </c>
      <c r="E85" s="4">
        <f>1/F$4</f>
        <v>0.20833333333333334</v>
      </c>
      <c r="F85" s="8">
        <v>3</v>
      </c>
      <c r="G85" s="4">
        <v>25.742330438911278</v>
      </c>
      <c r="H85" s="4">
        <f>IF(G85&gt;MAX(I$8:I84),G85,MAX(I$8:I84))</f>
        <v>25.742330438911278</v>
      </c>
      <c r="I85" s="4">
        <f t="shared" si="15"/>
        <v>25.95066377224461</v>
      </c>
      <c r="J85" s="4">
        <f t="shared" si="16"/>
        <v>0</v>
      </c>
      <c r="K85" s="4">
        <f t="shared" si="17"/>
        <v>0.20833333333333215</v>
      </c>
      <c r="L85">
        <f t="shared" si="18"/>
        <v>78</v>
      </c>
      <c r="M85">
        <f t="shared" si="19"/>
        <v>1</v>
      </c>
      <c r="N85">
        <f t="shared" si="20"/>
        <v>1</v>
      </c>
      <c r="O85">
        <f t="shared" si="21"/>
        <v>1</v>
      </c>
      <c r="P85">
        <v>78</v>
      </c>
      <c r="Q85" s="8">
        <f>COUNTIF(I$8:I84,"&lt;"&amp;G85)</f>
        <v>77</v>
      </c>
      <c r="R85" s="16">
        <f>COUNTIFS(H$8:H84,"&gt;"&amp;G85,F$8:F84,"&lt;&gt;1")</f>
        <v>0</v>
      </c>
      <c r="S85">
        <v>78</v>
      </c>
    </row>
    <row r="86" spans="1:19" x14ac:dyDescent="0.3">
      <c r="A86">
        <v>318</v>
      </c>
      <c r="B86">
        <v>0.78136539811395611</v>
      </c>
      <c r="C86">
        <v>0.64745017853328046</v>
      </c>
      <c r="D86" s="4">
        <f>-LN(B86)/F$3</f>
        <v>0.10279682468902031</v>
      </c>
      <c r="E86" s="4">
        <f>1/F$4</f>
        <v>0.20833333333333334</v>
      </c>
      <c r="F86" s="8">
        <v>3</v>
      </c>
      <c r="G86" s="4">
        <v>25.845127263600297</v>
      </c>
      <c r="H86" s="4">
        <f>IF(G86&gt;MAX(I$8:I85),G86,MAX(I$8:I85))</f>
        <v>25.95066377224461</v>
      </c>
      <c r="I86" s="4">
        <f t="shared" si="15"/>
        <v>26.158997105577942</v>
      </c>
      <c r="J86" s="4">
        <f t="shared" si="16"/>
        <v>0.10553650864431319</v>
      </c>
      <c r="K86" s="4">
        <f t="shared" si="17"/>
        <v>0.20833333333333215</v>
      </c>
      <c r="L86">
        <f t="shared" si="18"/>
        <v>79</v>
      </c>
      <c r="M86">
        <f t="shared" si="19"/>
        <v>1</v>
      </c>
      <c r="N86">
        <f t="shared" si="20"/>
        <v>1</v>
      </c>
      <c r="O86">
        <f t="shared" si="21"/>
        <v>1</v>
      </c>
      <c r="P86">
        <v>79</v>
      </c>
      <c r="Q86" s="8">
        <f>COUNTIF(I$8:I85,"&lt;"&amp;G86)</f>
        <v>77</v>
      </c>
      <c r="R86" s="16">
        <f>COUNTIFS(H$8:H85,"&gt;"&amp;G86,F$8:F85,"&lt;&gt;1")</f>
        <v>0</v>
      </c>
      <c r="S86">
        <v>79</v>
      </c>
    </row>
    <row r="87" spans="1:19" x14ac:dyDescent="0.3">
      <c r="A87">
        <v>319</v>
      </c>
      <c r="B87">
        <v>0.13660084841456344</v>
      </c>
      <c r="C87">
        <v>0.94326609088412117</v>
      </c>
      <c r="D87" s="4">
        <f>-LN(B87)/F$3</f>
        <v>0.82945505038482004</v>
      </c>
      <c r="E87" s="4">
        <f>1/F$4</f>
        <v>0.20833333333333334</v>
      </c>
      <c r="F87" s="8">
        <v>3</v>
      </c>
      <c r="G87" s="4">
        <v>26.674582313985116</v>
      </c>
      <c r="H87" s="4">
        <f>IF(G87&gt;MAX(I$8:I86),G87,MAX(I$8:I86))</f>
        <v>26.674582313985116</v>
      </c>
      <c r="I87" s="4">
        <f t="shared" si="15"/>
        <v>26.882915647318448</v>
      </c>
      <c r="J87" s="4">
        <f t="shared" si="16"/>
        <v>0</v>
      </c>
      <c r="K87" s="4">
        <f t="shared" si="17"/>
        <v>0.20833333333333215</v>
      </c>
      <c r="L87">
        <f t="shared" si="18"/>
        <v>80</v>
      </c>
      <c r="M87">
        <f t="shared" si="19"/>
        <v>1</v>
      </c>
      <c r="N87">
        <f t="shared" si="20"/>
        <v>1</v>
      </c>
      <c r="O87">
        <f t="shared" si="21"/>
        <v>1</v>
      </c>
      <c r="P87">
        <v>80</v>
      </c>
      <c r="Q87" s="8">
        <f>COUNTIF(I$8:I86,"&lt;"&amp;G87)</f>
        <v>79</v>
      </c>
      <c r="R87" s="16">
        <f>COUNTIFS(H$8:H86,"&gt;"&amp;G87,F$8:F86,"&lt;&gt;1")</f>
        <v>0</v>
      </c>
      <c r="S87">
        <v>80</v>
      </c>
    </row>
    <row r="88" spans="1:19" x14ac:dyDescent="0.3">
      <c r="A88">
        <v>320</v>
      </c>
      <c r="B88">
        <v>0.65678884243293556</v>
      </c>
      <c r="C88">
        <v>0.95327616199224829</v>
      </c>
      <c r="D88" s="4">
        <f>-LN(B88)/F$3</f>
        <v>0.17516362864908289</v>
      </c>
      <c r="E88" s="4">
        <f>1/F$4</f>
        <v>0.20833333333333334</v>
      </c>
      <c r="F88" s="8">
        <v>3</v>
      </c>
      <c r="G88" s="4">
        <v>26.8497459426342</v>
      </c>
      <c r="H88" s="4">
        <f>IF(G88&gt;MAX(I$8:I87),G88,MAX(I$8:I87))</f>
        <v>26.882915647318448</v>
      </c>
      <c r="I88" s="4">
        <f t="shared" si="15"/>
        <v>27.09124898065178</v>
      </c>
      <c r="J88" s="4">
        <f t="shared" si="16"/>
        <v>3.3169704684247847E-2</v>
      </c>
      <c r="K88" s="4">
        <f t="shared" si="17"/>
        <v>0.20833333333333215</v>
      </c>
      <c r="L88">
        <f t="shared" si="18"/>
        <v>81</v>
      </c>
      <c r="M88">
        <f t="shared" si="19"/>
        <v>1</v>
      </c>
      <c r="N88">
        <f t="shared" si="20"/>
        <v>1</v>
      </c>
      <c r="O88">
        <f t="shared" si="21"/>
        <v>1</v>
      </c>
      <c r="P88">
        <v>81</v>
      </c>
      <c r="Q88" s="8">
        <f>COUNTIF(I$8:I87,"&lt;"&amp;G88)</f>
        <v>79</v>
      </c>
      <c r="R88" s="16">
        <f>COUNTIFS(H$8:H87,"&gt;"&amp;G88,F$8:F87,"&lt;&gt;1")</f>
        <v>0</v>
      </c>
      <c r="S88">
        <v>81</v>
      </c>
    </row>
    <row r="89" spans="1:19" x14ac:dyDescent="0.3">
      <c r="A89">
        <v>321</v>
      </c>
      <c r="B89">
        <v>0.60362559892574852</v>
      </c>
      <c r="C89">
        <v>0.27143162327951903</v>
      </c>
      <c r="D89" s="4">
        <f>-LN(B89)/F$3</f>
        <v>0.21033380940582269</v>
      </c>
      <c r="E89" s="4">
        <f>1/F$4</f>
        <v>0.20833333333333334</v>
      </c>
      <c r="F89" s="8">
        <v>3</v>
      </c>
      <c r="G89" s="4">
        <v>27.060079752040025</v>
      </c>
      <c r="H89" s="4">
        <f>IF(G89&gt;MAX(I$8:I88),G89,MAX(I$8:I88))</f>
        <v>27.09124898065178</v>
      </c>
      <c r="I89" s="4">
        <f t="shared" si="15"/>
        <v>27.299582313985113</v>
      </c>
      <c r="J89" s="4">
        <f t="shared" si="16"/>
        <v>3.1169228611755528E-2</v>
      </c>
      <c r="K89" s="4">
        <f t="shared" si="17"/>
        <v>0.20833333333333215</v>
      </c>
      <c r="L89">
        <f t="shared" si="18"/>
        <v>82</v>
      </c>
      <c r="M89">
        <f t="shared" si="19"/>
        <v>1</v>
      </c>
      <c r="N89">
        <f t="shared" si="20"/>
        <v>1</v>
      </c>
      <c r="O89">
        <f t="shared" si="21"/>
        <v>1</v>
      </c>
      <c r="P89">
        <v>82</v>
      </c>
      <c r="Q89" s="8">
        <f>COUNTIF(I$8:I88,"&lt;"&amp;G89)</f>
        <v>80</v>
      </c>
      <c r="R89" s="16">
        <f>COUNTIFS(H$8:H88,"&gt;"&amp;G89,F$8:F88,"&lt;&gt;1")</f>
        <v>0</v>
      </c>
      <c r="S89">
        <v>82</v>
      </c>
    </row>
    <row r="90" spans="1:19" x14ac:dyDescent="0.3">
      <c r="A90">
        <v>6</v>
      </c>
      <c r="B90">
        <v>0.28577532273323769</v>
      </c>
      <c r="C90">
        <v>2.7314065981017488E-2</v>
      </c>
      <c r="D90" s="4">
        <f>-LN(B90)/B$3</f>
        <v>5.2189556739357617</v>
      </c>
      <c r="E90" s="4">
        <f>1/F$4</f>
        <v>0.20833333333333334</v>
      </c>
      <c r="F90" s="8">
        <v>1</v>
      </c>
      <c r="G90" s="4">
        <v>27.212044823643623</v>
      </c>
      <c r="H90" s="4">
        <f>IF(G90&gt;MAX(I$8:I89),G90,MAX(I$8:I89))</f>
        <v>27.299582313985113</v>
      </c>
      <c r="I90" s="4">
        <f t="shared" si="15"/>
        <v>27.507915647318445</v>
      </c>
      <c r="J90" s="4">
        <f t="shared" si="16"/>
        <v>8.7537490341489388E-2</v>
      </c>
      <c r="K90" s="4">
        <f t="shared" si="17"/>
        <v>0.20833333333333215</v>
      </c>
      <c r="L90">
        <f t="shared" si="18"/>
        <v>83</v>
      </c>
      <c r="M90">
        <f t="shared" si="19"/>
        <v>1</v>
      </c>
      <c r="N90">
        <f t="shared" si="20"/>
        <v>1</v>
      </c>
      <c r="O90">
        <f t="shared" si="21"/>
        <v>1</v>
      </c>
      <c r="P90">
        <v>84</v>
      </c>
      <c r="Q90" s="8">
        <f>COUNTIF(I$8:I89,"&lt;"&amp;G90)</f>
        <v>81</v>
      </c>
      <c r="R90" s="16">
        <f>COUNTIFS(H$8:H89,"&gt;"&amp;G90,F$8:F89,"&lt;&gt;1")</f>
        <v>0</v>
      </c>
      <c r="S90">
        <v>82</v>
      </c>
    </row>
    <row r="91" spans="1:19" x14ac:dyDescent="0.3">
      <c r="A91">
        <v>63</v>
      </c>
      <c r="B91">
        <v>0.14703817865535448</v>
      </c>
      <c r="C91">
        <v>0.49629200109866634</v>
      </c>
      <c r="D91" s="4">
        <f>-LN(B91)/D$3</f>
        <v>2.6625875099730103</v>
      </c>
      <c r="E91" s="4">
        <f>1/F$4</f>
        <v>0.20833333333333334</v>
      </c>
      <c r="F91" s="8">
        <v>2</v>
      </c>
      <c r="G91" s="4">
        <v>27.277797054386422</v>
      </c>
      <c r="H91" s="4">
        <f>IF(G91&gt;MAX(I$8:I90),G91,MAX(I$8:I90))</f>
        <v>27.507915647318445</v>
      </c>
      <c r="I91" s="4">
        <f t="shared" si="15"/>
        <v>27.716248980651777</v>
      </c>
      <c r="J91" s="4">
        <f t="shared" si="16"/>
        <v>0.23011859293202264</v>
      </c>
      <c r="K91" s="4">
        <f t="shared" si="17"/>
        <v>0.20833333333333215</v>
      </c>
      <c r="L91">
        <f t="shared" si="18"/>
        <v>84</v>
      </c>
      <c r="M91">
        <f t="shared" si="19"/>
        <v>1</v>
      </c>
      <c r="N91">
        <f t="shared" si="20"/>
        <v>1</v>
      </c>
      <c r="O91">
        <f t="shared" si="21"/>
        <v>1</v>
      </c>
      <c r="P91">
        <v>86</v>
      </c>
      <c r="Q91" s="8">
        <f>COUNTIF(I$8:I90,"&lt;"&amp;G91)</f>
        <v>81</v>
      </c>
      <c r="R91" s="16">
        <f>COUNTIFS(H$8:H90,"&gt;"&amp;G91,F$8:F90,"&lt;&gt;1")</f>
        <v>0</v>
      </c>
      <c r="S91">
        <v>83</v>
      </c>
    </row>
    <row r="92" spans="1:19" x14ac:dyDescent="0.3">
      <c r="A92">
        <v>322</v>
      </c>
      <c r="B92">
        <v>0.94570757164220098</v>
      </c>
      <c r="C92">
        <v>0.65080721457564017</v>
      </c>
      <c r="D92" s="4">
        <f>-LN(B92)/F$3</f>
        <v>2.325911608482948E-2</v>
      </c>
      <c r="E92" s="4">
        <f>1/F$4</f>
        <v>0.20833333333333334</v>
      </c>
      <c r="F92" s="8">
        <v>3</v>
      </c>
      <c r="G92" s="4">
        <v>27.083338868124855</v>
      </c>
      <c r="H92" s="4">
        <f>IF(G92&gt;MAX(I$8:I91),G92,MAX(I$8:I91))</f>
        <v>27.716248980651777</v>
      </c>
      <c r="I92" s="4">
        <f t="shared" si="15"/>
        <v>27.924582313985109</v>
      </c>
      <c r="J92" s="4">
        <f t="shared" si="16"/>
        <v>0.63291011252692186</v>
      </c>
      <c r="K92" s="4">
        <f t="shared" si="17"/>
        <v>0.20833333333333215</v>
      </c>
      <c r="L92">
        <f t="shared" si="18"/>
        <v>85</v>
      </c>
      <c r="M92">
        <f t="shared" si="19"/>
        <v>1</v>
      </c>
      <c r="N92">
        <f t="shared" si="20"/>
        <v>1</v>
      </c>
      <c r="O92">
        <f t="shared" si="21"/>
        <v>1</v>
      </c>
      <c r="P92">
        <v>83</v>
      </c>
      <c r="Q92" s="8">
        <f>COUNTIF(I$8:I91,"&lt;"&amp;G92)</f>
        <v>80</v>
      </c>
      <c r="R92" s="16">
        <f>COUNTIFS(H$8:H91,"&gt;"&amp;G92,F$8:F91,"&lt;&gt;1")</f>
        <v>2</v>
      </c>
      <c r="S92">
        <v>83</v>
      </c>
    </row>
    <row r="93" spans="1:19" x14ac:dyDescent="0.3">
      <c r="A93">
        <v>64</v>
      </c>
      <c r="B93">
        <v>0.81780449842829672</v>
      </c>
      <c r="C93">
        <v>0.25449385052034057</v>
      </c>
      <c r="D93" s="4">
        <f>-LN(B93)/D$3</f>
        <v>0.27934995891767522</v>
      </c>
      <c r="E93" s="4">
        <f>1/F$4</f>
        <v>0.20833333333333334</v>
      </c>
      <c r="F93" s="8">
        <v>2</v>
      </c>
      <c r="G93" s="4">
        <v>27.557147013304096</v>
      </c>
      <c r="H93" s="4">
        <f>IF(G93&gt;MAX(I$8:I92),G93,MAX(I$8:I92))</f>
        <v>27.924582313985109</v>
      </c>
      <c r="I93" s="4">
        <f t="shared" si="15"/>
        <v>28.132915647318441</v>
      </c>
      <c r="J93" s="4">
        <f t="shared" si="16"/>
        <v>0.36743530068101293</v>
      </c>
      <c r="K93" s="4">
        <f t="shared" si="17"/>
        <v>0.20833333333333215</v>
      </c>
      <c r="L93">
        <f t="shared" si="18"/>
        <v>86</v>
      </c>
      <c r="M93">
        <f t="shared" si="19"/>
        <v>1</v>
      </c>
      <c r="N93">
        <f t="shared" si="20"/>
        <v>1</v>
      </c>
      <c r="O93">
        <f t="shared" si="21"/>
        <v>1</v>
      </c>
      <c r="P93">
        <v>85</v>
      </c>
      <c r="Q93" s="8">
        <f>COUNTIF(I$8:I92,"&lt;"&amp;G93)</f>
        <v>83</v>
      </c>
      <c r="R93" s="16">
        <f>COUNTIFS(H$8:H92,"&gt;"&amp;G93,F$8:F92,"&lt;&gt;1")</f>
        <v>1</v>
      </c>
      <c r="S93">
        <v>85</v>
      </c>
    </row>
    <row r="94" spans="1:19" x14ac:dyDescent="0.3">
      <c r="A94">
        <v>323</v>
      </c>
      <c r="B94">
        <v>0.75811029389324625</v>
      </c>
      <c r="C94">
        <v>0.87591174047059539</v>
      </c>
      <c r="D94" s="4">
        <f>-LN(B94)/F$3</f>
        <v>0.11538599894555537</v>
      </c>
      <c r="E94" s="4">
        <f>1/F$4</f>
        <v>0.20833333333333334</v>
      </c>
      <c r="F94" s="8">
        <v>3</v>
      </c>
      <c r="G94" s="4">
        <v>27.19872486707041</v>
      </c>
      <c r="H94" s="4">
        <f>IF(G94&gt;MAX(I$8:I93),G94,MAX(I$8:I93))</f>
        <v>28.132915647318441</v>
      </c>
      <c r="I94" s="4">
        <f t="shared" si="15"/>
        <v>28.341248980651773</v>
      </c>
      <c r="J94" s="4">
        <f t="shared" si="16"/>
        <v>0.93419078024803071</v>
      </c>
      <c r="K94" s="4">
        <f t="shared" si="17"/>
        <v>0.20833333333333215</v>
      </c>
      <c r="L94">
        <f t="shared" si="18"/>
        <v>87</v>
      </c>
      <c r="M94">
        <f t="shared" si="19"/>
        <v>1</v>
      </c>
      <c r="N94">
        <f t="shared" si="20"/>
        <v>1</v>
      </c>
      <c r="O94">
        <f t="shared" si="21"/>
        <v>1</v>
      </c>
      <c r="P94">
        <v>87</v>
      </c>
      <c r="Q94" s="8">
        <f>COUNTIF(I$8:I93,"&lt;"&amp;G94)</f>
        <v>81</v>
      </c>
      <c r="R94" s="16">
        <f>COUNTIFS(H$8:H93,"&gt;"&amp;G94,F$8:F93,"&lt;&gt;1")</f>
        <v>3</v>
      </c>
      <c r="S94">
        <v>87</v>
      </c>
    </row>
    <row r="95" spans="1:19" x14ac:dyDescent="0.3">
      <c r="A95">
        <v>324</v>
      </c>
      <c r="B95">
        <v>0.14636677144688254</v>
      </c>
      <c r="C95">
        <v>0.51683095797601242</v>
      </c>
      <c r="D95" s="4">
        <f>-LN(B95)/F$3</f>
        <v>0.80068319758665796</v>
      </c>
      <c r="E95" s="4">
        <f>1/F$4</f>
        <v>0.20833333333333334</v>
      </c>
      <c r="F95" s="8">
        <v>3</v>
      </c>
      <c r="G95" s="4">
        <v>27.999408064657068</v>
      </c>
      <c r="H95" s="4">
        <f>IF(G95&gt;MAX(I$8:I94),G95,MAX(I$8:I94))</f>
        <v>28.341248980651773</v>
      </c>
      <c r="I95" s="4">
        <f t="shared" si="15"/>
        <v>28.549582313985105</v>
      </c>
      <c r="J95" s="4">
        <f t="shared" si="16"/>
        <v>0.34184091599470534</v>
      </c>
      <c r="K95" s="4">
        <f t="shared" si="17"/>
        <v>0.20833333333333215</v>
      </c>
      <c r="L95">
        <f t="shared" si="18"/>
        <v>88</v>
      </c>
      <c r="M95">
        <f t="shared" si="19"/>
        <v>1</v>
      </c>
      <c r="N95">
        <f t="shared" si="20"/>
        <v>1</v>
      </c>
      <c r="O95">
        <f t="shared" si="21"/>
        <v>1</v>
      </c>
      <c r="P95">
        <v>88</v>
      </c>
      <c r="Q95" s="8">
        <f>COUNTIF(I$8:I94,"&lt;"&amp;G95)</f>
        <v>85</v>
      </c>
      <c r="R95" s="16">
        <f>COUNTIFS(H$8:H94,"&gt;"&amp;G95,F$8:F94,"&lt;&gt;1")</f>
        <v>1</v>
      </c>
      <c r="S95">
        <v>88</v>
      </c>
    </row>
    <row r="96" spans="1:19" x14ac:dyDescent="0.3">
      <c r="A96">
        <v>325</v>
      </c>
      <c r="B96">
        <v>0.98107852412488172</v>
      </c>
      <c r="C96">
        <v>0.92797631763664667</v>
      </c>
      <c r="D96" s="4">
        <f>-LN(B96)/F$3</f>
        <v>7.9594906836293021E-3</v>
      </c>
      <c r="E96" s="4">
        <f>1/F$4</f>
        <v>0.20833333333333334</v>
      </c>
      <c r="F96" s="8">
        <v>3</v>
      </c>
      <c r="G96" s="4">
        <v>28.007367555340696</v>
      </c>
      <c r="H96" s="4">
        <f>IF(G96&gt;MAX(I$8:I95),G96,MAX(I$8:I95))</f>
        <v>28.549582313985105</v>
      </c>
      <c r="I96" s="4">
        <f t="shared" si="15"/>
        <v>28.757915647318438</v>
      </c>
      <c r="J96" s="4">
        <f t="shared" si="16"/>
        <v>0.54221475864440905</v>
      </c>
      <c r="K96" s="4">
        <f t="shared" si="17"/>
        <v>0.20833333333333215</v>
      </c>
      <c r="L96">
        <f t="shared" si="18"/>
        <v>89</v>
      </c>
      <c r="M96">
        <f t="shared" si="19"/>
        <v>1</v>
      </c>
      <c r="N96">
        <f t="shared" si="20"/>
        <v>1</v>
      </c>
      <c r="O96">
        <f t="shared" si="21"/>
        <v>1</v>
      </c>
      <c r="P96">
        <v>89</v>
      </c>
      <c r="Q96" s="8">
        <f>COUNTIF(I$8:I95,"&lt;"&amp;G96)</f>
        <v>85</v>
      </c>
      <c r="R96" s="16">
        <f>COUNTIFS(H$8:H95,"&gt;"&amp;G96,F$8:F95,"&lt;&gt;1")</f>
        <v>2</v>
      </c>
      <c r="S96">
        <v>89</v>
      </c>
    </row>
    <row r="97" spans="1:19" x14ac:dyDescent="0.3">
      <c r="A97">
        <v>326</v>
      </c>
      <c r="B97">
        <v>0.5502182073427534</v>
      </c>
      <c r="C97">
        <v>0.34464552751243627</v>
      </c>
      <c r="D97" s="4">
        <f>-LN(B97)/F$3</f>
        <v>0.24893347450549316</v>
      </c>
      <c r="E97" s="4">
        <f>1/F$4</f>
        <v>0.20833333333333334</v>
      </c>
      <c r="F97" s="8">
        <v>3</v>
      </c>
      <c r="G97" s="4">
        <v>28.256301029846188</v>
      </c>
      <c r="H97" s="4">
        <f>IF(G97&gt;MAX(I$8:I96),G97,MAX(I$8:I96))</f>
        <v>28.757915647318438</v>
      </c>
      <c r="I97" s="4">
        <f t="shared" si="15"/>
        <v>28.96624898065177</v>
      </c>
      <c r="J97" s="4">
        <f t="shared" si="16"/>
        <v>0.50161461747224934</v>
      </c>
      <c r="K97" s="4">
        <f t="shared" si="17"/>
        <v>0.20833333333333215</v>
      </c>
      <c r="L97">
        <f t="shared" si="18"/>
        <v>90</v>
      </c>
      <c r="M97">
        <f t="shared" si="19"/>
        <v>1</v>
      </c>
      <c r="N97">
        <f t="shared" si="20"/>
        <v>1</v>
      </c>
      <c r="O97">
        <f t="shared" si="21"/>
        <v>1</v>
      </c>
      <c r="P97">
        <v>90</v>
      </c>
      <c r="Q97" s="8">
        <f>COUNTIF(I$8:I96,"&lt;"&amp;G97)</f>
        <v>86</v>
      </c>
      <c r="R97" s="16">
        <f>COUNTIFS(H$8:H96,"&gt;"&amp;G97,F$8:F96,"&lt;&gt;1")</f>
        <v>2</v>
      </c>
      <c r="S97">
        <v>90</v>
      </c>
    </row>
    <row r="98" spans="1:19" x14ac:dyDescent="0.3">
      <c r="A98">
        <v>65</v>
      </c>
      <c r="B98">
        <v>0.41883602404858544</v>
      </c>
      <c r="C98">
        <v>0.86178167058320876</v>
      </c>
      <c r="D98" s="4">
        <f>-LN(B98)/D$3</f>
        <v>1.2087163699681163</v>
      </c>
      <c r="E98" s="4">
        <f>1/F$4</f>
        <v>0.20833333333333334</v>
      </c>
      <c r="F98" s="8">
        <v>2</v>
      </c>
      <c r="G98" s="4">
        <v>28.765863383272212</v>
      </c>
      <c r="H98" s="4">
        <f>IF(G98&gt;MAX(I$8:I97),G98,MAX(I$8:I97))</f>
        <v>28.96624898065177</v>
      </c>
      <c r="I98" s="4">
        <f t="shared" si="15"/>
        <v>29.174582313985102</v>
      </c>
      <c r="J98" s="4">
        <f t="shared" si="16"/>
        <v>0.20038559737955808</v>
      </c>
      <c r="K98" s="4">
        <f t="shared" si="17"/>
        <v>0.20833333333333215</v>
      </c>
      <c r="L98">
        <f t="shared" si="18"/>
        <v>91</v>
      </c>
      <c r="M98">
        <f t="shared" si="19"/>
        <v>1</v>
      </c>
      <c r="N98">
        <f t="shared" si="20"/>
        <v>1</v>
      </c>
      <c r="O98">
        <f t="shared" si="21"/>
        <v>1</v>
      </c>
      <c r="P98">
        <v>91</v>
      </c>
      <c r="Q98" s="8">
        <f>COUNTIF(I$8:I97,"&lt;"&amp;G98)</f>
        <v>89</v>
      </c>
      <c r="R98" s="16">
        <f>COUNTIFS(H$8:H97,"&gt;"&amp;G98,F$8:F97,"&lt;&gt;1")</f>
        <v>0</v>
      </c>
      <c r="S98">
        <v>91</v>
      </c>
    </row>
    <row r="99" spans="1:19" x14ac:dyDescent="0.3">
      <c r="A99">
        <v>66</v>
      </c>
      <c r="B99">
        <v>0.98037659840693381</v>
      </c>
      <c r="C99">
        <v>0.27271340067751093</v>
      </c>
      <c r="D99" s="4">
        <f>-LN(B99)/D$3</f>
        <v>2.7525690343098697E-2</v>
      </c>
      <c r="E99" s="4">
        <f>1/F$4</f>
        <v>0.20833333333333334</v>
      </c>
      <c r="F99" s="8">
        <v>2</v>
      </c>
      <c r="G99" s="4">
        <v>28.793389073615309</v>
      </c>
      <c r="H99" s="4">
        <f>IF(G99&gt;MAX(I$8:I98),G99,MAX(I$8:I98))</f>
        <v>29.174582313985102</v>
      </c>
      <c r="I99" s="4">
        <f t="shared" si="15"/>
        <v>29.382915647318434</v>
      </c>
      <c r="J99" s="4">
        <f t="shared" si="16"/>
        <v>0.38119324036979307</v>
      </c>
      <c r="K99" s="4">
        <f t="shared" si="17"/>
        <v>0.20833333333333215</v>
      </c>
      <c r="L99">
        <f t="shared" si="18"/>
        <v>92</v>
      </c>
      <c r="M99">
        <f t="shared" si="19"/>
        <v>1</v>
      </c>
      <c r="N99">
        <f t="shared" si="20"/>
        <v>1</v>
      </c>
      <c r="O99">
        <f t="shared" si="21"/>
        <v>1</v>
      </c>
      <c r="P99">
        <v>92</v>
      </c>
      <c r="Q99" s="8">
        <f>COUNTIF(I$8:I98,"&lt;"&amp;G99)</f>
        <v>89</v>
      </c>
      <c r="R99" s="16">
        <f>COUNTIFS(H$8:H98,"&gt;"&amp;G99,F$8:F98,"&lt;&gt;1")</f>
        <v>1</v>
      </c>
      <c r="S99">
        <v>92</v>
      </c>
    </row>
    <row r="100" spans="1:19" x14ac:dyDescent="0.3">
      <c r="A100">
        <v>327</v>
      </c>
      <c r="B100">
        <v>0.90783410138248843</v>
      </c>
      <c r="C100">
        <v>0.68883327738273259</v>
      </c>
      <c r="D100" s="4">
        <f>-LN(B100)/F$3</f>
        <v>4.0289010334362961E-2</v>
      </c>
      <c r="E100" s="4">
        <f>1/F$4</f>
        <v>0.20833333333333334</v>
      </c>
      <c r="F100" s="8">
        <v>3</v>
      </c>
      <c r="G100" s="4">
        <v>28.296590040180551</v>
      </c>
      <c r="H100" s="4">
        <f>IF(G100&gt;MAX(I$8:I99),G100,MAX(I$8:I99))</f>
        <v>29.382915647318434</v>
      </c>
      <c r="I100" s="4">
        <f t="shared" si="15"/>
        <v>29.591248980651766</v>
      </c>
      <c r="J100" s="4">
        <f t="shared" si="16"/>
        <v>1.0863256071378835</v>
      </c>
      <c r="K100" s="4">
        <f t="shared" si="17"/>
        <v>0.20833333333333215</v>
      </c>
      <c r="L100">
        <f t="shared" si="18"/>
        <v>93</v>
      </c>
      <c r="M100">
        <f t="shared" si="19"/>
        <v>1</v>
      </c>
      <c r="N100">
        <f t="shared" si="20"/>
        <v>1</v>
      </c>
      <c r="O100">
        <f t="shared" si="21"/>
        <v>1</v>
      </c>
      <c r="P100">
        <v>93</v>
      </c>
      <c r="Q100" s="8">
        <f>COUNTIF(I$8:I99,"&lt;"&amp;G100)</f>
        <v>86</v>
      </c>
      <c r="R100" s="16">
        <f>COUNTIFS(H$8:H99,"&gt;"&amp;G100,F$8:F99,"&lt;&gt;1")</f>
        <v>5</v>
      </c>
      <c r="S100">
        <v>93</v>
      </c>
    </row>
    <row r="101" spans="1:19" x14ac:dyDescent="0.3">
      <c r="A101">
        <v>328</v>
      </c>
      <c r="B101">
        <v>0.2857142857142857</v>
      </c>
      <c r="C101">
        <v>0.74031800286873994</v>
      </c>
      <c r="D101" s="4">
        <f>-LN(B101)/F$3</f>
        <v>0.52198457020640343</v>
      </c>
      <c r="E101" s="4">
        <f>1/F$4</f>
        <v>0.20833333333333334</v>
      </c>
      <c r="F101" s="8">
        <v>3</v>
      </c>
      <c r="G101" s="4">
        <v>28.818574610386953</v>
      </c>
      <c r="H101" s="4">
        <f>IF(G101&gt;MAX(I$8:I100),G101,MAX(I$8:I100))</f>
        <v>29.591248980651766</v>
      </c>
      <c r="I101" s="4">
        <f t="shared" si="15"/>
        <v>29.799582313985098</v>
      </c>
      <c r="J101" s="4">
        <f t="shared" si="16"/>
        <v>0.77267437026481289</v>
      </c>
      <c r="K101" s="4">
        <f t="shared" si="17"/>
        <v>0.20833333333333215</v>
      </c>
      <c r="L101">
        <f t="shared" si="18"/>
        <v>94</v>
      </c>
      <c r="M101">
        <f t="shared" si="19"/>
        <v>1</v>
      </c>
      <c r="N101">
        <f t="shared" si="20"/>
        <v>1</v>
      </c>
      <c r="O101">
        <f t="shared" si="21"/>
        <v>1</v>
      </c>
      <c r="P101">
        <v>94</v>
      </c>
      <c r="Q101" s="8">
        <f>COUNTIF(I$8:I100,"&lt;"&amp;G101)</f>
        <v>89</v>
      </c>
      <c r="R101" s="16">
        <f>COUNTIFS(H$8:H100,"&gt;"&amp;G101,F$8:F100,"&lt;&gt;1")</f>
        <v>3</v>
      </c>
      <c r="S101">
        <v>94</v>
      </c>
    </row>
    <row r="102" spans="1:19" x14ac:dyDescent="0.3">
      <c r="A102">
        <v>329</v>
      </c>
      <c r="B102">
        <v>0.3618274483474227</v>
      </c>
      <c r="C102">
        <v>0.23355815301980651</v>
      </c>
      <c r="D102" s="4">
        <f>-LN(B102)/F$3</f>
        <v>0.42357826784146496</v>
      </c>
      <c r="E102" s="4">
        <f>1/F$4</f>
        <v>0.20833333333333334</v>
      </c>
      <c r="F102" s="8">
        <v>3</v>
      </c>
      <c r="G102" s="4">
        <v>29.242152878228417</v>
      </c>
      <c r="H102" s="4">
        <f>IF(G102&gt;MAX(I$8:I101),G102,MAX(I$8:I101))</f>
        <v>29.799582313985098</v>
      </c>
      <c r="I102" s="4">
        <f t="shared" si="15"/>
        <v>30.007915647318431</v>
      </c>
      <c r="J102" s="4">
        <f t="shared" si="16"/>
        <v>0.55742943575668136</v>
      </c>
      <c r="K102" s="4">
        <f t="shared" si="17"/>
        <v>0.20833333333333215</v>
      </c>
      <c r="L102">
        <f t="shared" si="18"/>
        <v>95</v>
      </c>
      <c r="M102">
        <f t="shared" si="19"/>
        <v>1</v>
      </c>
      <c r="N102">
        <f t="shared" si="20"/>
        <v>1</v>
      </c>
      <c r="O102">
        <f t="shared" si="21"/>
        <v>1</v>
      </c>
      <c r="P102">
        <v>95</v>
      </c>
      <c r="Q102" s="8">
        <f>COUNTIF(I$8:I101,"&lt;"&amp;G102)</f>
        <v>91</v>
      </c>
      <c r="R102" s="16">
        <f>COUNTIFS(H$8:H101,"&gt;"&amp;G102,F$8:F101,"&lt;&gt;1")</f>
        <v>2</v>
      </c>
      <c r="S102">
        <v>95</v>
      </c>
    </row>
    <row r="103" spans="1:19" x14ac:dyDescent="0.3">
      <c r="A103">
        <v>330</v>
      </c>
      <c r="B103">
        <v>0.31794183172093876</v>
      </c>
      <c r="C103">
        <v>0.61104159672841574</v>
      </c>
      <c r="D103" s="4">
        <f>-LN(B103)/F$3</f>
        <v>0.47745284668760291</v>
      </c>
      <c r="E103" s="4">
        <f>1/F$4</f>
        <v>0.20833333333333334</v>
      </c>
      <c r="F103" s="8">
        <v>3</v>
      </c>
      <c r="G103" s="4">
        <v>29.719605724916018</v>
      </c>
      <c r="H103" s="4">
        <f>IF(G103&gt;MAX(I$8:I102),G103,MAX(I$8:I102))</f>
        <v>30.007915647318431</v>
      </c>
      <c r="I103" s="4">
        <f t="shared" si="15"/>
        <v>30.216248980651763</v>
      </c>
      <c r="J103" s="4">
        <f t="shared" si="16"/>
        <v>0.28830992240241216</v>
      </c>
      <c r="K103" s="4">
        <f t="shared" si="17"/>
        <v>0.20833333333333215</v>
      </c>
      <c r="L103">
        <f t="shared" si="18"/>
        <v>96</v>
      </c>
      <c r="M103">
        <f t="shared" si="19"/>
        <v>1</v>
      </c>
      <c r="N103">
        <f t="shared" si="20"/>
        <v>1</v>
      </c>
      <c r="O103">
        <f t="shared" si="21"/>
        <v>1</v>
      </c>
      <c r="P103">
        <v>96</v>
      </c>
      <c r="Q103" s="8">
        <f>COUNTIF(I$8:I102,"&lt;"&amp;G103)</f>
        <v>93</v>
      </c>
      <c r="R103" s="16">
        <f>COUNTIFS(H$8:H102,"&gt;"&amp;G103,F$8:F102,"&lt;&gt;1")</f>
        <v>1</v>
      </c>
      <c r="S103">
        <v>96</v>
      </c>
    </row>
    <row r="104" spans="1:19" x14ac:dyDescent="0.3">
      <c r="A104">
        <v>331</v>
      </c>
      <c r="B104">
        <v>0.95443586535233615</v>
      </c>
      <c r="C104">
        <v>5.8900723288674581E-3</v>
      </c>
      <c r="D104" s="4">
        <f>-LN(B104)/F$3</f>
        <v>1.9431179146636807E-2</v>
      </c>
      <c r="E104" s="4">
        <f>1/F$4</f>
        <v>0.20833333333333334</v>
      </c>
      <c r="F104" s="8">
        <v>3</v>
      </c>
      <c r="G104" s="4">
        <v>29.739036904062655</v>
      </c>
      <c r="H104" s="4">
        <f>IF(G104&gt;MAX(I$8:I103),G104,MAX(I$8:I103))</f>
        <v>30.216248980651763</v>
      </c>
      <c r="I104" s="4">
        <f t="shared" si="15"/>
        <v>30.424582313985095</v>
      </c>
      <c r="J104" s="4">
        <f t="shared" si="16"/>
        <v>0.47721207658910814</v>
      </c>
      <c r="K104" s="4">
        <f t="shared" si="17"/>
        <v>0.20833333333333215</v>
      </c>
      <c r="L104">
        <f t="shared" si="18"/>
        <v>97</v>
      </c>
      <c r="M104">
        <f t="shared" si="19"/>
        <v>1</v>
      </c>
      <c r="N104">
        <f t="shared" si="20"/>
        <v>1</v>
      </c>
      <c r="O104">
        <f t="shared" si="21"/>
        <v>1</v>
      </c>
      <c r="P104">
        <v>97</v>
      </c>
      <c r="Q104" s="8">
        <f>COUNTIF(I$8:I103,"&lt;"&amp;G104)</f>
        <v>93</v>
      </c>
      <c r="R104" s="16">
        <f>COUNTIFS(H$8:H103,"&gt;"&amp;G104,F$8:F103,"&lt;&gt;1")</f>
        <v>2</v>
      </c>
      <c r="S104">
        <v>97</v>
      </c>
    </row>
    <row r="105" spans="1:19" x14ac:dyDescent="0.3">
      <c r="A105">
        <v>332</v>
      </c>
      <c r="B105">
        <v>0.85619678334910121</v>
      </c>
      <c r="C105">
        <v>0.4421216467787713</v>
      </c>
      <c r="D105" s="4">
        <f>-LN(B105)/F$3</f>
        <v>6.4689600904296471E-2</v>
      </c>
      <c r="E105" s="4">
        <f>1/F$4</f>
        <v>0.20833333333333334</v>
      </c>
      <c r="F105" s="8">
        <v>3</v>
      </c>
      <c r="G105" s="4">
        <v>29.803726504966949</v>
      </c>
      <c r="H105" s="4">
        <f>IF(G105&gt;MAX(I$8:I104),G105,MAX(I$8:I104))</f>
        <v>30.424582313985095</v>
      </c>
      <c r="I105" s="4">
        <f t="shared" si="15"/>
        <v>30.632915647318427</v>
      </c>
      <c r="J105" s="4">
        <f t="shared" si="16"/>
        <v>0.62085580901814552</v>
      </c>
      <c r="K105" s="4">
        <f t="shared" si="17"/>
        <v>0.20833333333333215</v>
      </c>
      <c r="L105">
        <f t="shared" si="18"/>
        <v>98</v>
      </c>
      <c r="M105">
        <f t="shared" si="19"/>
        <v>1</v>
      </c>
      <c r="N105">
        <f t="shared" si="20"/>
        <v>1</v>
      </c>
      <c r="O105">
        <f t="shared" si="21"/>
        <v>1</v>
      </c>
      <c r="P105">
        <v>98</v>
      </c>
      <c r="Q105" s="8">
        <f>COUNTIF(I$8:I104,"&lt;"&amp;G105)</f>
        <v>94</v>
      </c>
      <c r="R105" s="16">
        <f>COUNTIFS(H$8:H104,"&gt;"&amp;G105,F$8:F104,"&lt;&gt;1")</f>
        <v>2</v>
      </c>
      <c r="S105">
        <v>98</v>
      </c>
    </row>
    <row r="106" spans="1:19" x14ac:dyDescent="0.3">
      <c r="A106">
        <v>333</v>
      </c>
      <c r="B106">
        <v>0.24033326212347789</v>
      </c>
      <c r="C106">
        <v>0.16312143314920499</v>
      </c>
      <c r="D106" s="4">
        <f>-LN(B106)/F$3</f>
        <v>0.59405363610897921</v>
      </c>
      <c r="E106" s="4">
        <f>1/F$4</f>
        <v>0.20833333333333334</v>
      </c>
      <c r="F106" s="8">
        <v>3</v>
      </c>
      <c r="G106" s="4">
        <v>30.397780141075927</v>
      </c>
      <c r="H106" s="4">
        <f>IF(G106&gt;MAX(I$8:I105),G106,MAX(I$8:I105))</f>
        <v>30.632915647318427</v>
      </c>
      <c r="I106" s="4">
        <f t="shared" si="15"/>
        <v>30.841248980651759</v>
      </c>
      <c r="J106" s="4">
        <f t="shared" si="16"/>
        <v>0.23513550624250001</v>
      </c>
      <c r="K106" s="4">
        <f t="shared" si="17"/>
        <v>0.20833333333333215</v>
      </c>
      <c r="L106">
        <f t="shared" si="18"/>
        <v>99</v>
      </c>
      <c r="M106">
        <f t="shared" si="19"/>
        <v>1</v>
      </c>
      <c r="N106">
        <f t="shared" si="20"/>
        <v>1</v>
      </c>
      <c r="O106">
        <f t="shared" si="21"/>
        <v>1</v>
      </c>
      <c r="P106">
        <v>99</v>
      </c>
      <c r="Q106" s="8">
        <f>COUNTIF(I$8:I105,"&lt;"&amp;G106)</f>
        <v>96</v>
      </c>
      <c r="R106" s="16">
        <f>COUNTIFS(H$8:H105,"&gt;"&amp;G106,F$8:F105,"&lt;&gt;1")</f>
        <v>1</v>
      </c>
      <c r="S106">
        <v>99</v>
      </c>
    </row>
    <row r="107" spans="1:19" x14ac:dyDescent="0.3">
      <c r="A107">
        <v>334</v>
      </c>
      <c r="B107">
        <v>0.75060274056215093</v>
      </c>
      <c r="C107">
        <v>0.73491622669148837</v>
      </c>
      <c r="D107" s="4">
        <f>-LN(B107)/F$3</f>
        <v>0.11953280880247655</v>
      </c>
      <c r="E107" s="4">
        <f>1/F$4</f>
        <v>0.20833333333333334</v>
      </c>
      <c r="F107" s="8">
        <v>3</v>
      </c>
      <c r="G107" s="4">
        <v>30.517312949878402</v>
      </c>
      <c r="H107" s="4">
        <f>IF(G107&gt;MAX(I$8:I106),G107,MAX(I$8:I106))</f>
        <v>30.841248980651759</v>
      </c>
      <c r="I107" s="4">
        <f t="shared" si="15"/>
        <v>31.049582313985091</v>
      </c>
      <c r="J107" s="4">
        <f t="shared" si="16"/>
        <v>0.32393603077335698</v>
      </c>
      <c r="K107" s="4">
        <f t="shared" si="17"/>
        <v>0.20833333333333215</v>
      </c>
      <c r="L107">
        <f t="shared" si="18"/>
        <v>100</v>
      </c>
      <c r="M107">
        <f t="shared" si="19"/>
        <v>1</v>
      </c>
      <c r="N107">
        <f t="shared" si="20"/>
        <v>1</v>
      </c>
      <c r="O107">
        <f t="shared" si="21"/>
        <v>1</v>
      </c>
      <c r="P107">
        <v>100</v>
      </c>
      <c r="Q107" s="8">
        <f>COUNTIF(I$8:I106,"&lt;"&amp;G107)</f>
        <v>97</v>
      </c>
      <c r="R107" s="16">
        <f>COUNTIFS(H$8:H106,"&gt;"&amp;G107,F$8:F106,"&lt;&gt;1")</f>
        <v>1</v>
      </c>
      <c r="S107">
        <v>100</v>
      </c>
    </row>
    <row r="108" spans="1:19" x14ac:dyDescent="0.3">
      <c r="A108">
        <v>335</v>
      </c>
      <c r="B108">
        <v>0.93826105533005766</v>
      </c>
      <c r="C108">
        <v>0.84411145359660633</v>
      </c>
      <c r="D108" s="4">
        <f>-LN(B108)/F$3</f>
        <v>2.6552940879460016E-2</v>
      </c>
      <c r="E108" s="4">
        <f>1/F$4</f>
        <v>0.20833333333333334</v>
      </c>
      <c r="F108" s="8">
        <v>3</v>
      </c>
      <c r="G108" s="4">
        <v>30.543865890757861</v>
      </c>
      <c r="H108" s="4">
        <f>IF(G108&gt;MAX(I$8:I107),G108,MAX(I$8:I107))</f>
        <v>31.049582313985091</v>
      </c>
      <c r="I108" s="4">
        <f t="shared" si="15"/>
        <v>31.257915647318423</v>
      </c>
      <c r="J108" s="4">
        <f t="shared" si="16"/>
        <v>0.50571642322723065</v>
      </c>
      <c r="K108" s="4">
        <f t="shared" si="17"/>
        <v>0.20833333333333215</v>
      </c>
      <c r="L108">
        <f t="shared" si="18"/>
        <v>101</v>
      </c>
      <c r="M108">
        <f t="shared" si="19"/>
        <v>1</v>
      </c>
      <c r="N108">
        <f t="shared" si="20"/>
        <v>1</v>
      </c>
      <c r="O108">
        <f t="shared" si="21"/>
        <v>1</v>
      </c>
      <c r="P108">
        <v>101</v>
      </c>
      <c r="Q108" s="8">
        <f>COUNTIF(I$8:I107,"&lt;"&amp;G108)</f>
        <v>97</v>
      </c>
      <c r="R108" s="16">
        <f>COUNTIFS(H$8:H107,"&gt;"&amp;G108,F$8:F107,"&lt;&gt;1")</f>
        <v>2</v>
      </c>
      <c r="S108">
        <v>101</v>
      </c>
    </row>
    <row r="109" spans="1:19" x14ac:dyDescent="0.3">
      <c r="A109">
        <v>336</v>
      </c>
      <c r="B109">
        <v>0.60045167394024479</v>
      </c>
      <c r="C109">
        <v>0.456648457289346</v>
      </c>
      <c r="D109" s="4">
        <f>-LN(B109)/F$3</f>
        <v>0.21253046544574161</v>
      </c>
      <c r="E109" s="4">
        <f>1/F$4</f>
        <v>0.20833333333333334</v>
      </c>
      <c r="F109" s="8">
        <v>3</v>
      </c>
      <c r="G109" s="4">
        <v>30.756396356203602</v>
      </c>
      <c r="H109" s="4">
        <f>IF(G109&gt;MAX(I$8:I108),G109,MAX(I$8:I108))</f>
        <v>31.257915647318423</v>
      </c>
      <c r="I109" s="4">
        <f t="shared" si="15"/>
        <v>31.466248980651756</v>
      </c>
      <c r="J109" s="4">
        <f t="shared" si="16"/>
        <v>0.50151929111482119</v>
      </c>
      <c r="K109" s="4">
        <f t="shared" si="17"/>
        <v>0.20833333333333215</v>
      </c>
      <c r="L109">
        <f t="shared" si="18"/>
        <v>102</v>
      </c>
      <c r="M109">
        <f t="shared" si="19"/>
        <v>1</v>
      </c>
      <c r="N109">
        <f t="shared" si="20"/>
        <v>1</v>
      </c>
      <c r="O109">
        <f t="shared" si="21"/>
        <v>1</v>
      </c>
      <c r="P109">
        <v>102</v>
      </c>
      <c r="Q109" s="8">
        <f>COUNTIF(I$8:I108,"&lt;"&amp;G109)</f>
        <v>98</v>
      </c>
      <c r="R109" s="16">
        <f>COUNTIFS(H$8:H108,"&gt;"&amp;G109,F$8:F108,"&lt;&gt;1")</f>
        <v>2</v>
      </c>
      <c r="S109">
        <v>102</v>
      </c>
    </row>
    <row r="110" spans="1:19" x14ac:dyDescent="0.3">
      <c r="A110">
        <v>337</v>
      </c>
      <c r="B110">
        <v>0.29718924527726065</v>
      </c>
      <c r="C110">
        <v>5.783257545701468E-2</v>
      </c>
      <c r="D110" s="4">
        <f>-LN(B110)/F$3</f>
        <v>0.5055775640053074</v>
      </c>
      <c r="E110" s="4">
        <f>1/F$4</f>
        <v>0.20833333333333334</v>
      </c>
      <c r="F110" s="8">
        <v>3</v>
      </c>
      <c r="G110" s="4">
        <v>31.261973920208909</v>
      </c>
      <c r="H110" s="4">
        <f>IF(G110&gt;MAX(I$8:I109),G110,MAX(I$8:I109))</f>
        <v>31.466248980651756</v>
      </c>
      <c r="I110" s="4">
        <f t="shared" si="15"/>
        <v>31.674582313985088</v>
      </c>
      <c r="J110" s="4">
        <f t="shared" si="16"/>
        <v>0.20427506044284627</v>
      </c>
      <c r="K110" s="4">
        <f t="shared" si="17"/>
        <v>0.20833333333333215</v>
      </c>
      <c r="L110">
        <f t="shared" si="18"/>
        <v>103</v>
      </c>
      <c r="M110">
        <f t="shared" si="19"/>
        <v>1</v>
      </c>
      <c r="N110">
        <f t="shared" si="20"/>
        <v>1</v>
      </c>
      <c r="O110">
        <f t="shared" si="21"/>
        <v>1</v>
      </c>
      <c r="P110">
        <v>104</v>
      </c>
      <c r="Q110" s="8">
        <f>COUNTIF(I$8:I109,"&lt;"&amp;G110)</f>
        <v>101</v>
      </c>
      <c r="R110" s="16">
        <f>COUNTIFS(H$8:H109,"&gt;"&amp;G110,F$8:F109,"&lt;&gt;1")</f>
        <v>0</v>
      </c>
      <c r="S110">
        <v>103</v>
      </c>
    </row>
    <row r="111" spans="1:19" x14ac:dyDescent="0.3">
      <c r="A111">
        <v>338</v>
      </c>
      <c r="B111">
        <v>0.58027893917661066</v>
      </c>
      <c r="C111">
        <v>0.6598406933805353</v>
      </c>
      <c r="D111" s="4">
        <f>-LN(B111)/F$3</f>
        <v>0.22676931726517002</v>
      </c>
      <c r="E111" s="4">
        <f>1/F$4</f>
        <v>0.20833333333333334</v>
      </c>
      <c r="F111" s="8">
        <v>3</v>
      </c>
      <c r="G111" s="4">
        <v>31.488743237474079</v>
      </c>
      <c r="H111" s="4">
        <f>IF(G111&gt;MAX(I$8:I110),G111,MAX(I$8:I110))</f>
        <v>31.674582313985088</v>
      </c>
      <c r="I111" s="4">
        <f t="shared" si="15"/>
        <v>31.88291564731842</v>
      </c>
      <c r="J111" s="4">
        <f t="shared" si="16"/>
        <v>0.18583907651100873</v>
      </c>
      <c r="K111" s="4">
        <f t="shared" si="17"/>
        <v>0.20833333333333215</v>
      </c>
      <c r="L111">
        <f t="shared" si="18"/>
        <v>104</v>
      </c>
      <c r="M111">
        <f t="shared" si="19"/>
        <v>1</v>
      </c>
      <c r="N111">
        <f t="shared" si="20"/>
        <v>1</v>
      </c>
      <c r="O111">
        <f t="shared" si="21"/>
        <v>1</v>
      </c>
      <c r="P111">
        <v>103</v>
      </c>
      <c r="Q111" s="8">
        <f>COUNTIF(I$8:I110,"&lt;"&amp;G111)</f>
        <v>102</v>
      </c>
      <c r="R111" s="16">
        <f>COUNTIFS(H$8:H110,"&gt;"&amp;G111,F$8:F110,"&lt;&gt;1")</f>
        <v>0</v>
      </c>
      <c r="S111">
        <v>103</v>
      </c>
    </row>
    <row r="112" spans="1:19" x14ac:dyDescent="0.3">
      <c r="A112">
        <v>339</v>
      </c>
      <c r="B112">
        <v>0.84105960264900659</v>
      </c>
      <c r="C112">
        <v>0.97054963835566266</v>
      </c>
      <c r="D112" s="4">
        <f>-LN(B112)/F$3</f>
        <v>7.2121979315138793E-2</v>
      </c>
      <c r="E112" s="4">
        <f>1/F$4</f>
        <v>0.20833333333333334</v>
      </c>
      <c r="F112" s="8">
        <v>3</v>
      </c>
      <c r="G112" s="4">
        <v>31.560865216789217</v>
      </c>
      <c r="H112" s="4">
        <f>IF(G112&gt;MAX(I$8:I111),G112,MAX(I$8:I111))</f>
        <v>31.88291564731842</v>
      </c>
      <c r="I112" s="4">
        <f t="shared" si="15"/>
        <v>32.091248980651756</v>
      </c>
      <c r="J112" s="4">
        <f t="shared" si="16"/>
        <v>0.32205043052920246</v>
      </c>
      <c r="K112" s="4">
        <f t="shared" si="17"/>
        <v>0.2083333333333357</v>
      </c>
      <c r="L112">
        <f t="shared" si="18"/>
        <v>105</v>
      </c>
      <c r="M112">
        <f t="shared" si="19"/>
        <v>1</v>
      </c>
      <c r="N112">
        <f t="shared" si="20"/>
        <v>1</v>
      </c>
      <c r="O112">
        <f t="shared" si="21"/>
        <v>1</v>
      </c>
      <c r="P112">
        <v>105</v>
      </c>
      <c r="Q112" s="8">
        <f>COUNTIF(I$8:I111,"&lt;"&amp;G112)</f>
        <v>102</v>
      </c>
      <c r="R112" s="16">
        <f>COUNTIFS(H$8:H111,"&gt;"&amp;G112,F$8:F111,"&lt;&gt;1")</f>
        <v>1</v>
      </c>
      <c r="S112">
        <v>105</v>
      </c>
    </row>
    <row r="113" spans="1:19" x14ac:dyDescent="0.3">
      <c r="A113">
        <v>340</v>
      </c>
      <c r="B113">
        <v>0.53865169225135046</v>
      </c>
      <c r="C113">
        <v>0.1879329813531907</v>
      </c>
      <c r="D113" s="4">
        <f>-LN(B113)/F$3</f>
        <v>0.25778588666414215</v>
      </c>
      <c r="E113" s="4">
        <f>1/F$4</f>
        <v>0.20833333333333334</v>
      </c>
      <c r="F113" s="8">
        <v>3</v>
      </c>
      <c r="G113" s="4">
        <v>31.818651103453359</v>
      </c>
      <c r="H113" s="4">
        <f>IF(G113&gt;MAX(I$8:I112),G113,MAX(I$8:I112))</f>
        <v>32.091248980651756</v>
      </c>
      <c r="I113" s="4">
        <f t="shared" si="15"/>
        <v>32.299582313985091</v>
      </c>
      <c r="J113" s="4">
        <f t="shared" si="16"/>
        <v>0.27259787719839679</v>
      </c>
      <c r="K113" s="4">
        <f t="shared" si="17"/>
        <v>0.2083333333333357</v>
      </c>
      <c r="L113">
        <f t="shared" si="18"/>
        <v>106</v>
      </c>
      <c r="M113">
        <f t="shared" si="19"/>
        <v>1</v>
      </c>
      <c r="N113">
        <f t="shared" si="20"/>
        <v>1</v>
      </c>
      <c r="O113">
        <f t="shared" si="21"/>
        <v>1</v>
      </c>
      <c r="P113">
        <v>106</v>
      </c>
      <c r="Q113" s="8">
        <f>COUNTIF(I$8:I112,"&lt;"&amp;G113)</f>
        <v>103</v>
      </c>
      <c r="R113" s="16">
        <f>COUNTIFS(H$8:H112,"&gt;"&amp;G113,F$8:F112,"&lt;&gt;1")</f>
        <v>1</v>
      </c>
      <c r="S113">
        <v>106</v>
      </c>
    </row>
    <row r="114" spans="1:19" x14ac:dyDescent="0.3">
      <c r="A114">
        <v>67</v>
      </c>
      <c r="B114">
        <v>8.7984862819299903E-2</v>
      </c>
      <c r="C114">
        <v>0.20624408703878902</v>
      </c>
      <c r="D114" s="4">
        <f>-LN(B114)/D$3</f>
        <v>3.3758201287735861</v>
      </c>
      <c r="E114" s="4">
        <f>1/F$4</f>
        <v>0.20833333333333334</v>
      </c>
      <c r="F114" s="8">
        <v>2</v>
      </c>
      <c r="G114" s="4">
        <v>32.169209202388892</v>
      </c>
      <c r="H114" s="4">
        <f>IF(G114&gt;MAX(I$8:I113),G114,MAX(I$8:I113))</f>
        <v>32.299582313985091</v>
      </c>
      <c r="I114" s="4">
        <f t="shared" si="15"/>
        <v>32.507915647318427</v>
      </c>
      <c r="J114" s="4">
        <f t="shared" si="16"/>
        <v>0.13037311159619946</v>
      </c>
      <c r="K114" s="4">
        <f t="shared" si="17"/>
        <v>0.2083333333333357</v>
      </c>
      <c r="L114">
        <f t="shared" si="18"/>
        <v>107</v>
      </c>
      <c r="M114">
        <f t="shared" si="19"/>
        <v>1</v>
      </c>
      <c r="N114">
        <f t="shared" si="20"/>
        <v>1</v>
      </c>
      <c r="O114">
        <f t="shared" si="21"/>
        <v>1</v>
      </c>
      <c r="P114">
        <v>107</v>
      </c>
      <c r="Q114" s="8">
        <f>COUNTIF(I$8:I113,"&lt;"&amp;G114)</f>
        <v>105</v>
      </c>
      <c r="R114" s="16">
        <f>COUNTIFS(H$8:H113,"&gt;"&amp;G114,F$8:F113,"&lt;&gt;1")</f>
        <v>0</v>
      </c>
      <c r="S114">
        <v>107</v>
      </c>
    </row>
    <row r="115" spans="1:19" x14ac:dyDescent="0.3">
      <c r="A115">
        <v>341</v>
      </c>
      <c r="B115">
        <v>7.602160710470901E-2</v>
      </c>
      <c r="C115">
        <v>8.8747825556199839E-2</v>
      </c>
      <c r="D115" s="4">
        <f>-LN(B115)/F$3</f>
        <v>1.0736406979555015</v>
      </c>
      <c r="E115" s="4">
        <f>1/F$4</f>
        <v>0.20833333333333334</v>
      </c>
      <c r="F115" s="8">
        <v>3</v>
      </c>
      <c r="G115" s="4">
        <v>32.892291801408859</v>
      </c>
      <c r="H115" s="4">
        <f>IF(G115&gt;MAX(I$8:I114),G115,MAX(I$8:I114))</f>
        <v>32.892291801408859</v>
      </c>
      <c r="I115" s="4">
        <f t="shared" si="15"/>
        <v>33.100625134742195</v>
      </c>
      <c r="J115" s="4">
        <f t="shared" si="16"/>
        <v>0</v>
      </c>
      <c r="K115" s="4">
        <f t="shared" si="17"/>
        <v>0.2083333333333357</v>
      </c>
      <c r="L115">
        <f t="shared" si="18"/>
        <v>108</v>
      </c>
      <c r="M115">
        <f t="shared" si="19"/>
        <v>1</v>
      </c>
      <c r="N115">
        <f t="shared" si="20"/>
        <v>1</v>
      </c>
      <c r="O115">
        <f t="shared" si="21"/>
        <v>1</v>
      </c>
      <c r="P115">
        <v>108</v>
      </c>
      <c r="Q115" s="8">
        <f>COUNTIF(I$8:I114,"&lt;"&amp;G115)</f>
        <v>107</v>
      </c>
      <c r="R115" s="16">
        <f>COUNTIFS(H$8:H114,"&gt;"&amp;G115,F$8:F114,"&lt;&gt;1")</f>
        <v>0</v>
      </c>
      <c r="S115">
        <v>108</v>
      </c>
    </row>
    <row r="116" spans="1:19" x14ac:dyDescent="0.3">
      <c r="A116">
        <v>342</v>
      </c>
      <c r="B116">
        <v>0.86404004028443249</v>
      </c>
      <c r="C116">
        <v>0.2228156376842555</v>
      </c>
      <c r="D116" s="4">
        <f>-LN(B116)/F$3</f>
        <v>6.0890070137535258E-2</v>
      </c>
      <c r="E116" s="4">
        <f>1/F$4</f>
        <v>0.20833333333333334</v>
      </c>
      <c r="F116" s="8">
        <v>3</v>
      </c>
      <c r="G116" s="4">
        <v>32.953181871546391</v>
      </c>
      <c r="H116" s="4">
        <f>IF(G116&gt;MAX(I$8:I115),G116,MAX(I$8:I115))</f>
        <v>33.100625134742195</v>
      </c>
      <c r="I116" s="4">
        <f t="shared" si="15"/>
        <v>33.308958468075531</v>
      </c>
      <c r="J116" s="4">
        <f t="shared" si="16"/>
        <v>0.14744326319580381</v>
      </c>
      <c r="K116" s="4">
        <f t="shared" si="17"/>
        <v>0.2083333333333357</v>
      </c>
      <c r="L116">
        <f t="shared" si="18"/>
        <v>109</v>
      </c>
      <c r="M116">
        <f t="shared" si="19"/>
        <v>1</v>
      </c>
      <c r="N116">
        <f t="shared" si="20"/>
        <v>1</v>
      </c>
      <c r="O116">
        <f t="shared" si="21"/>
        <v>1</v>
      </c>
      <c r="P116">
        <v>109</v>
      </c>
      <c r="Q116" s="8">
        <f>COUNTIF(I$8:I115,"&lt;"&amp;G116)</f>
        <v>107</v>
      </c>
      <c r="R116" s="16">
        <f>COUNTIFS(H$8:H115,"&gt;"&amp;G116,F$8:F115,"&lt;&gt;1")</f>
        <v>0</v>
      </c>
      <c r="S116">
        <v>109</v>
      </c>
    </row>
    <row r="117" spans="1:19" x14ac:dyDescent="0.3">
      <c r="A117">
        <v>343</v>
      </c>
      <c r="B117">
        <v>0.92791528061769468</v>
      </c>
      <c r="C117">
        <v>0.32410657063509019</v>
      </c>
      <c r="D117" s="4">
        <f>-LN(B117)/F$3</f>
        <v>3.1172851167155718E-2</v>
      </c>
      <c r="E117" s="4">
        <f>1/F$4</f>
        <v>0.20833333333333334</v>
      </c>
      <c r="F117" s="8">
        <v>3</v>
      </c>
      <c r="G117" s="4">
        <v>32.984354722713547</v>
      </c>
      <c r="H117" s="4">
        <f>IF(G117&gt;MAX(I$8:I116),G117,MAX(I$8:I116))</f>
        <v>33.308958468075531</v>
      </c>
      <c r="I117" s="4">
        <f t="shared" si="15"/>
        <v>33.517291801408867</v>
      </c>
      <c r="J117" s="4">
        <f t="shared" si="16"/>
        <v>0.32460374536198344</v>
      </c>
      <c r="K117" s="4">
        <f t="shared" si="17"/>
        <v>0.2083333333333357</v>
      </c>
      <c r="L117">
        <f t="shared" si="18"/>
        <v>110</v>
      </c>
      <c r="M117">
        <f t="shared" si="19"/>
        <v>1</v>
      </c>
      <c r="N117">
        <f t="shared" si="20"/>
        <v>1</v>
      </c>
      <c r="O117">
        <f t="shared" si="21"/>
        <v>1</v>
      </c>
      <c r="P117">
        <v>110</v>
      </c>
      <c r="Q117" s="8">
        <f>COUNTIF(I$8:I116,"&lt;"&amp;G117)</f>
        <v>107</v>
      </c>
      <c r="R117" s="16">
        <f>COUNTIFS(H$8:H116,"&gt;"&amp;G117,F$8:F116,"&lt;&gt;1")</f>
        <v>1</v>
      </c>
      <c r="S117">
        <v>110</v>
      </c>
    </row>
    <row r="118" spans="1:19" x14ac:dyDescent="0.3">
      <c r="A118">
        <v>344</v>
      </c>
      <c r="B118">
        <v>6.747642445142979E-2</v>
      </c>
      <c r="C118">
        <v>0.97030549027985469</v>
      </c>
      <c r="D118" s="4">
        <f>-LN(B118)/F$3</f>
        <v>1.1233237539574741</v>
      </c>
      <c r="E118" s="4">
        <f>1/F$4</f>
        <v>0.20833333333333334</v>
      </c>
      <c r="F118" s="8">
        <v>3</v>
      </c>
      <c r="G118" s="4">
        <v>34.107678476671019</v>
      </c>
      <c r="H118" s="4">
        <f>IF(G118&gt;MAX(I$8:I117),G118,MAX(I$8:I117))</f>
        <v>34.107678476671019</v>
      </c>
      <c r="I118" s="4">
        <f t="shared" si="15"/>
        <v>34.316011810004355</v>
      </c>
      <c r="J118" s="4">
        <f t="shared" si="16"/>
        <v>0</v>
      </c>
      <c r="K118" s="4">
        <f t="shared" si="17"/>
        <v>0.2083333333333357</v>
      </c>
      <c r="L118">
        <f t="shared" si="18"/>
        <v>111</v>
      </c>
      <c r="M118">
        <f t="shared" si="19"/>
        <v>1</v>
      </c>
      <c r="N118">
        <f t="shared" si="20"/>
        <v>1</v>
      </c>
      <c r="O118">
        <f t="shared" si="21"/>
        <v>1</v>
      </c>
      <c r="P118">
        <v>111</v>
      </c>
      <c r="Q118" s="8">
        <f>COUNTIF(I$8:I117,"&lt;"&amp;G118)</f>
        <v>110</v>
      </c>
      <c r="R118" s="16">
        <f>COUNTIFS(H$8:H117,"&gt;"&amp;G118,F$8:F117,"&lt;&gt;1")</f>
        <v>0</v>
      </c>
      <c r="S118">
        <v>111</v>
      </c>
    </row>
    <row r="119" spans="1:19" x14ac:dyDescent="0.3">
      <c r="A119">
        <v>68</v>
      </c>
      <c r="B119">
        <v>0.22974333933530686</v>
      </c>
      <c r="C119">
        <v>0.81225012970366528</v>
      </c>
      <c r="D119" s="4">
        <f>-LN(B119)/D$3</f>
        <v>2.042767373736345</v>
      </c>
      <c r="E119" s="4">
        <f>1/F$4</f>
        <v>0.20833333333333334</v>
      </c>
      <c r="F119" s="8">
        <v>2</v>
      </c>
      <c r="G119" s="4">
        <v>34.211976576125238</v>
      </c>
      <c r="H119" s="4">
        <f>IF(G119&gt;MAX(I$8:I118),G119,MAX(I$8:I118))</f>
        <v>34.316011810004355</v>
      </c>
      <c r="I119" s="4">
        <f t="shared" si="15"/>
        <v>34.52434514333769</v>
      </c>
      <c r="J119" s="4">
        <f t="shared" si="16"/>
        <v>0.10403523387911662</v>
      </c>
      <c r="K119" s="4">
        <f t="shared" si="17"/>
        <v>0.2083333333333357</v>
      </c>
      <c r="L119">
        <f t="shared" si="18"/>
        <v>112</v>
      </c>
      <c r="M119">
        <f t="shared" si="19"/>
        <v>1</v>
      </c>
      <c r="N119">
        <f t="shared" si="20"/>
        <v>1</v>
      </c>
      <c r="O119">
        <f t="shared" si="21"/>
        <v>1</v>
      </c>
      <c r="P119">
        <v>112</v>
      </c>
      <c r="Q119" s="8">
        <f>COUNTIF(I$8:I118,"&lt;"&amp;G119)</f>
        <v>110</v>
      </c>
      <c r="R119" s="16">
        <f>COUNTIFS(H$8:H118,"&gt;"&amp;G119,F$8:F118,"&lt;&gt;1")</f>
        <v>0</v>
      </c>
      <c r="S119">
        <v>112</v>
      </c>
    </row>
    <row r="120" spans="1:19" x14ac:dyDescent="0.3">
      <c r="A120">
        <v>345</v>
      </c>
      <c r="B120">
        <v>0.31086153752250739</v>
      </c>
      <c r="C120">
        <v>0.30033265175328838</v>
      </c>
      <c r="D120" s="4">
        <f>-LN(B120)/F$3</f>
        <v>0.48683653454618087</v>
      </c>
      <c r="E120" s="4">
        <f>1/F$4</f>
        <v>0.20833333333333334</v>
      </c>
      <c r="F120" s="8">
        <v>3</v>
      </c>
      <c r="G120" s="4">
        <v>34.594515011217197</v>
      </c>
      <c r="H120" s="4">
        <f>IF(G120&gt;MAX(I$8:I119),G120,MAX(I$8:I119))</f>
        <v>34.594515011217197</v>
      </c>
      <c r="I120" s="4">
        <f t="shared" si="15"/>
        <v>34.802848344550533</v>
      </c>
      <c r="J120" s="4">
        <f t="shared" si="16"/>
        <v>0</v>
      </c>
      <c r="K120" s="4">
        <f t="shared" si="17"/>
        <v>0.2083333333333357</v>
      </c>
      <c r="L120">
        <f t="shared" si="18"/>
        <v>113</v>
      </c>
      <c r="M120">
        <f t="shared" si="19"/>
        <v>1</v>
      </c>
      <c r="N120">
        <f t="shared" si="20"/>
        <v>1</v>
      </c>
      <c r="O120">
        <f t="shared" si="21"/>
        <v>1</v>
      </c>
      <c r="P120">
        <v>113</v>
      </c>
      <c r="Q120" s="8">
        <f>COUNTIF(I$8:I119,"&lt;"&amp;G120)</f>
        <v>112</v>
      </c>
      <c r="R120" s="16">
        <f>COUNTIFS(H$8:H119,"&gt;"&amp;G120,F$8:F119,"&lt;&gt;1")</f>
        <v>0</v>
      </c>
      <c r="S120">
        <v>113</v>
      </c>
    </row>
    <row r="121" spans="1:19" x14ac:dyDescent="0.3">
      <c r="A121">
        <v>346</v>
      </c>
      <c r="B121">
        <v>0.12683492538224433</v>
      </c>
      <c r="C121">
        <v>0.64836573381756035</v>
      </c>
      <c r="D121" s="4">
        <f>-LN(B121)/F$3</f>
        <v>0.86036201589011085</v>
      </c>
      <c r="E121" s="4">
        <f>1/F$4</f>
        <v>0.20833333333333334</v>
      </c>
      <c r="F121" s="8">
        <v>3</v>
      </c>
      <c r="G121" s="4">
        <v>35.454877027107308</v>
      </c>
      <c r="H121" s="4">
        <f>IF(G121&gt;MAX(I$8:I120),G121,MAX(I$8:I120))</f>
        <v>35.454877027107308</v>
      </c>
      <c r="I121" s="4">
        <f t="shared" si="15"/>
        <v>35.663210360440644</v>
      </c>
      <c r="J121" s="4">
        <f t="shared" si="16"/>
        <v>0</v>
      </c>
      <c r="K121" s="4">
        <f t="shared" si="17"/>
        <v>0.2083333333333357</v>
      </c>
      <c r="L121">
        <f t="shared" si="18"/>
        <v>114</v>
      </c>
      <c r="M121">
        <f t="shared" si="19"/>
        <v>1</v>
      </c>
      <c r="N121">
        <f t="shared" si="20"/>
        <v>1</v>
      </c>
      <c r="O121">
        <f t="shared" si="21"/>
        <v>1</v>
      </c>
      <c r="P121">
        <v>116</v>
      </c>
      <c r="Q121" s="8">
        <f>COUNTIF(I$8:I120,"&lt;"&amp;G121)</f>
        <v>113</v>
      </c>
      <c r="R121" s="16">
        <f>COUNTIFS(H$8:H120,"&gt;"&amp;G121,F$8:F120,"&lt;&gt;1")</f>
        <v>0</v>
      </c>
      <c r="S121">
        <v>114</v>
      </c>
    </row>
    <row r="122" spans="1:19" x14ac:dyDescent="0.3">
      <c r="A122">
        <v>347</v>
      </c>
      <c r="B122">
        <v>0.94253364665669725</v>
      </c>
      <c r="C122">
        <v>0.65758232367931146</v>
      </c>
      <c r="D122" s="4">
        <f>-LN(B122)/F$3</f>
        <v>2.4659858719448965E-2</v>
      </c>
      <c r="E122" s="4">
        <f>1/F$4</f>
        <v>0.20833333333333334</v>
      </c>
      <c r="F122" s="8">
        <v>3</v>
      </c>
      <c r="G122" s="4">
        <v>35.479536885826754</v>
      </c>
      <c r="H122" s="4">
        <f>IF(G122&gt;MAX(I$8:I121),G122,MAX(I$8:I121))</f>
        <v>35.663210360440644</v>
      </c>
      <c r="I122" s="4">
        <f t="shared" si="15"/>
        <v>35.87154369377398</v>
      </c>
      <c r="J122" s="4">
        <f t="shared" si="16"/>
        <v>0.18367347461389016</v>
      </c>
      <c r="K122" s="4">
        <f t="shared" si="17"/>
        <v>0.2083333333333357</v>
      </c>
      <c r="L122">
        <f t="shared" si="18"/>
        <v>115</v>
      </c>
      <c r="M122">
        <f t="shared" si="19"/>
        <v>1</v>
      </c>
      <c r="N122">
        <f t="shared" si="20"/>
        <v>1</v>
      </c>
      <c r="O122">
        <f t="shared" si="21"/>
        <v>1</v>
      </c>
      <c r="P122">
        <v>114</v>
      </c>
      <c r="Q122" s="8">
        <f>COUNTIF(I$8:I121,"&lt;"&amp;G122)</f>
        <v>113</v>
      </c>
      <c r="R122" s="16">
        <f>COUNTIFS(H$8:H121,"&gt;"&amp;G122,F$8:F121,"&lt;&gt;1")</f>
        <v>0</v>
      </c>
      <c r="S122">
        <v>114</v>
      </c>
    </row>
    <row r="123" spans="1:19" x14ac:dyDescent="0.3">
      <c r="A123">
        <v>7</v>
      </c>
      <c r="B123">
        <v>0.12781151768547624</v>
      </c>
      <c r="C123">
        <v>0.6003295999023408</v>
      </c>
      <c r="D123" s="4">
        <f>-LN(B123)/B$3</f>
        <v>8.5716609098539838</v>
      </c>
      <c r="E123" s="4">
        <f>1/F$4</f>
        <v>0.20833333333333334</v>
      </c>
      <c r="F123" s="8">
        <v>1</v>
      </c>
      <c r="G123" s="4">
        <v>35.783705733497605</v>
      </c>
      <c r="H123" s="4">
        <f>IF(G123&gt;MAX(I$8:I122),G123,MAX(I$8:I122))</f>
        <v>35.87154369377398</v>
      </c>
      <c r="I123" s="4">
        <f t="shared" si="15"/>
        <v>36.079877027107315</v>
      </c>
      <c r="J123" s="4">
        <f t="shared" si="16"/>
        <v>8.7837960276374361E-2</v>
      </c>
      <c r="K123" s="4">
        <f t="shared" si="17"/>
        <v>0.2083333333333357</v>
      </c>
      <c r="L123">
        <f t="shared" si="18"/>
        <v>116</v>
      </c>
      <c r="M123">
        <f t="shared" si="19"/>
        <v>1</v>
      </c>
      <c r="N123">
        <f t="shared" si="20"/>
        <v>1</v>
      </c>
      <c r="O123">
        <f t="shared" si="21"/>
        <v>1</v>
      </c>
      <c r="P123">
        <v>115</v>
      </c>
      <c r="Q123" s="8">
        <f>COUNTIF(I$8:I122,"&lt;"&amp;G123)</f>
        <v>114</v>
      </c>
      <c r="R123" s="16">
        <f>COUNTIFS(H$8:H122,"&gt;"&amp;G123,F$8:F122,"&lt;&gt;1")</f>
        <v>0</v>
      </c>
      <c r="S123">
        <v>115</v>
      </c>
    </row>
    <row r="124" spans="1:19" x14ac:dyDescent="0.3">
      <c r="A124">
        <v>69</v>
      </c>
      <c r="B124">
        <v>0.38654744102298044</v>
      </c>
      <c r="C124">
        <v>0.55720694601275678</v>
      </c>
      <c r="D124" s="4">
        <f>-LN(B124)/D$3</f>
        <v>1.3201398239986226</v>
      </c>
      <c r="E124" s="4">
        <f>1/F$4</f>
        <v>0.20833333333333334</v>
      </c>
      <c r="F124" s="8">
        <v>2</v>
      </c>
      <c r="G124" s="4">
        <v>35.532116400123861</v>
      </c>
      <c r="H124" s="4">
        <f>IF(G124&gt;MAX(I$8:I123),G124,MAX(I$8:I123))</f>
        <v>36.079877027107315</v>
      </c>
      <c r="I124" s="4">
        <f t="shared" si="15"/>
        <v>36.288210360440651</v>
      </c>
      <c r="J124" s="4">
        <f t="shared" si="16"/>
        <v>0.54776062698345385</v>
      </c>
      <c r="K124" s="4">
        <f t="shared" si="17"/>
        <v>0.2083333333333357</v>
      </c>
      <c r="L124">
        <f t="shared" si="18"/>
        <v>117</v>
      </c>
      <c r="M124">
        <f t="shared" si="19"/>
        <v>1</v>
      </c>
      <c r="N124">
        <f t="shared" si="20"/>
        <v>1</v>
      </c>
      <c r="O124">
        <f t="shared" si="21"/>
        <v>1</v>
      </c>
      <c r="P124">
        <v>117</v>
      </c>
      <c r="Q124" s="8">
        <f>COUNTIF(I$8:I123,"&lt;"&amp;G124)</f>
        <v>113</v>
      </c>
      <c r="R124" s="16">
        <f>COUNTIFS(H$8:H123,"&gt;"&amp;G124,F$8:F123,"&lt;&gt;1")</f>
        <v>1</v>
      </c>
      <c r="S124">
        <v>117</v>
      </c>
    </row>
    <row r="125" spans="1:19" x14ac:dyDescent="0.3">
      <c r="A125">
        <v>70</v>
      </c>
      <c r="B125">
        <v>0.74175237281411177</v>
      </c>
      <c r="C125">
        <v>0.78539384136478774</v>
      </c>
      <c r="D125" s="4">
        <f>-LN(B125)/D$3</f>
        <v>0.41491641788309447</v>
      </c>
      <c r="E125" s="4">
        <f>1/F$4</f>
        <v>0.20833333333333334</v>
      </c>
      <c r="F125" s="8">
        <v>2</v>
      </c>
      <c r="G125" s="4">
        <v>35.947032818006953</v>
      </c>
      <c r="H125" s="4">
        <f>IF(G125&gt;MAX(I$8:I124),G125,MAX(I$8:I124))</f>
        <v>36.288210360440651</v>
      </c>
      <c r="I125" s="4">
        <f t="shared" si="15"/>
        <v>36.496543693773987</v>
      </c>
      <c r="J125" s="4">
        <f t="shared" si="16"/>
        <v>0.34117754243369802</v>
      </c>
      <c r="K125" s="4">
        <f t="shared" si="17"/>
        <v>0.2083333333333357</v>
      </c>
      <c r="L125">
        <f t="shared" si="18"/>
        <v>118</v>
      </c>
      <c r="M125">
        <f t="shared" si="19"/>
        <v>1</v>
      </c>
      <c r="N125">
        <f t="shared" si="20"/>
        <v>1</v>
      </c>
      <c r="O125">
        <f t="shared" si="21"/>
        <v>1</v>
      </c>
      <c r="P125">
        <v>121</v>
      </c>
      <c r="Q125" s="8">
        <f>COUNTIF(I$8:I124,"&lt;"&amp;G125)</f>
        <v>115</v>
      </c>
      <c r="R125" s="16">
        <f>COUNTIFS(H$8:H124,"&gt;"&amp;G125,F$8:F124,"&lt;&gt;1")</f>
        <v>1</v>
      </c>
      <c r="S125">
        <v>118</v>
      </c>
    </row>
    <row r="126" spans="1:19" x14ac:dyDescent="0.3">
      <c r="A126">
        <v>71</v>
      </c>
      <c r="B126">
        <v>0.98397778252510149</v>
      </c>
      <c r="C126">
        <v>0.75609607226783049</v>
      </c>
      <c r="D126" s="4">
        <f>-LN(B126)/D$3</f>
        <v>2.2433279054777856E-2</v>
      </c>
      <c r="E126" s="4">
        <f>1/F$4</f>
        <v>0.20833333333333334</v>
      </c>
      <c r="F126" s="8">
        <v>2</v>
      </c>
      <c r="G126" s="4">
        <v>35.969466097061733</v>
      </c>
      <c r="H126" s="4">
        <f>IF(G126&gt;MAX(I$8:I125),G126,MAX(I$8:I125))</f>
        <v>36.496543693773987</v>
      </c>
      <c r="I126" s="4">
        <f t="shared" si="15"/>
        <v>36.704877027107322</v>
      </c>
      <c r="J126" s="4">
        <f t="shared" si="16"/>
        <v>0.52707759671225318</v>
      </c>
      <c r="K126" s="4">
        <f t="shared" si="17"/>
        <v>0.2083333333333357</v>
      </c>
      <c r="L126">
        <f t="shared" si="18"/>
        <v>119</v>
      </c>
      <c r="M126">
        <f t="shared" si="19"/>
        <v>1</v>
      </c>
      <c r="N126">
        <f t="shared" si="20"/>
        <v>1</v>
      </c>
      <c r="O126">
        <f t="shared" si="21"/>
        <v>1</v>
      </c>
      <c r="P126">
        <v>118</v>
      </c>
      <c r="Q126" s="8">
        <f>COUNTIF(I$8:I125,"&lt;"&amp;G126)</f>
        <v>115</v>
      </c>
      <c r="R126" s="16">
        <f>COUNTIFS(H$8:H125,"&gt;"&amp;G126,F$8:F125,"&lt;&gt;1")</f>
        <v>2</v>
      </c>
      <c r="S126">
        <v>118</v>
      </c>
    </row>
    <row r="127" spans="1:19" x14ac:dyDescent="0.3">
      <c r="A127">
        <v>348</v>
      </c>
      <c r="B127">
        <v>0.4991607409894101</v>
      </c>
      <c r="C127">
        <v>0.76659443952757345</v>
      </c>
      <c r="D127" s="4">
        <f>-LN(B127)/F$3</f>
        <v>0.28951129536285453</v>
      </c>
      <c r="E127" s="4">
        <f>1/F$4</f>
        <v>0.20833333333333334</v>
      </c>
      <c r="F127" s="8">
        <v>3</v>
      </c>
      <c r="G127" s="4">
        <v>35.769048181189611</v>
      </c>
      <c r="H127" s="4">
        <f>IF(G127&gt;MAX(I$8:I126),G127,MAX(I$8:I126))</f>
        <v>36.704877027107322</v>
      </c>
      <c r="I127" s="4">
        <f t="shared" si="15"/>
        <v>36.913210360440658</v>
      </c>
      <c r="J127" s="4">
        <f t="shared" si="16"/>
        <v>0.93582884591771176</v>
      </c>
      <c r="K127" s="4">
        <f t="shared" si="17"/>
        <v>0.2083333333333357</v>
      </c>
      <c r="L127">
        <f t="shared" si="18"/>
        <v>120</v>
      </c>
      <c r="M127">
        <f t="shared" si="19"/>
        <v>1</v>
      </c>
      <c r="N127">
        <f t="shared" si="20"/>
        <v>1</v>
      </c>
      <c r="O127">
        <f t="shared" si="21"/>
        <v>1</v>
      </c>
      <c r="P127">
        <v>119</v>
      </c>
      <c r="Q127" s="8">
        <f>COUNTIF(I$8:I126,"&lt;"&amp;G127)</f>
        <v>114</v>
      </c>
      <c r="R127" s="16">
        <f>COUNTIFS(H$8:H126,"&gt;"&amp;G127,F$8:F126,"&lt;&gt;1")</f>
        <v>3</v>
      </c>
      <c r="S127">
        <v>119</v>
      </c>
    </row>
    <row r="128" spans="1:19" x14ac:dyDescent="0.3">
      <c r="A128">
        <v>349</v>
      </c>
      <c r="B128">
        <v>0.93499557481612594</v>
      </c>
      <c r="C128">
        <v>0.64043092135380109</v>
      </c>
      <c r="D128" s="4">
        <f>-LN(B128)/F$3</f>
        <v>2.8005617717344781E-2</v>
      </c>
      <c r="E128" s="4">
        <f>1/F$4</f>
        <v>0.20833333333333334</v>
      </c>
      <c r="F128" s="8">
        <v>3</v>
      </c>
      <c r="G128" s="4">
        <v>35.797053798906958</v>
      </c>
      <c r="H128" s="4">
        <f>IF(G128&gt;MAX(I$8:I127),G128,MAX(I$8:I127))</f>
        <v>36.913210360440658</v>
      </c>
      <c r="I128" s="4">
        <f t="shared" si="15"/>
        <v>37.121543693773994</v>
      </c>
      <c r="J128" s="4">
        <f t="shared" si="16"/>
        <v>1.1161565615336997</v>
      </c>
      <c r="K128" s="4">
        <f t="shared" si="17"/>
        <v>0.2083333333333357</v>
      </c>
      <c r="L128">
        <f t="shared" si="18"/>
        <v>121</v>
      </c>
      <c r="M128">
        <f t="shared" si="19"/>
        <v>1</v>
      </c>
      <c r="N128">
        <f t="shared" si="20"/>
        <v>1</v>
      </c>
      <c r="O128">
        <f t="shared" si="21"/>
        <v>1</v>
      </c>
      <c r="P128">
        <v>123</v>
      </c>
      <c r="Q128" s="8">
        <f>COUNTIF(I$8:I127,"&lt;"&amp;G128)</f>
        <v>114</v>
      </c>
      <c r="R128" s="16">
        <f>COUNTIFS(H$8:H127,"&gt;"&amp;G128,F$8:F127,"&lt;&gt;1")</f>
        <v>4</v>
      </c>
      <c r="S128">
        <v>120</v>
      </c>
    </row>
    <row r="129" spans="1:19" x14ac:dyDescent="0.3">
      <c r="A129">
        <v>8</v>
      </c>
      <c r="B129">
        <v>0.81423383281960504</v>
      </c>
      <c r="C129">
        <v>0.22092349009674367</v>
      </c>
      <c r="D129" s="4">
        <f>-LN(B129)/B$3</f>
        <v>0.85628204302426636</v>
      </c>
      <c r="E129" s="4">
        <f>1/F$4</f>
        <v>0.20833333333333334</v>
      </c>
      <c r="F129" s="8">
        <v>1</v>
      </c>
      <c r="G129" s="4">
        <v>36.63998777652187</v>
      </c>
      <c r="H129" s="4">
        <f>IF(G129&gt;MAX(I$8:I128),G129,MAX(I$8:I128))</f>
        <v>37.121543693773994</v>
      </c>
      <c r="I129" s="4">
        <f t="shared" si="15"/>
        <v>37.329877027107329</v>
      </c>
      <c r="J129" s="4">
        <f t="shared" si="16"/>
        <v>0.48155591725212332</v>
      </c>
      <c r="K129" s="4">
        <f t="shared" si="17"/>
        <v>0.2083333333333357</v>
      </c>
      <c r="L129">
        <f t="shared" si="18"/>
        <v>122</v>
      </c>
      <c r="M129">
        <f t="shared" si="19"/>
        <v>1</v>
      </c>
      <c r="N129">
        <f t="shared" si="20"/>
        <v>1</v>
      </c>
      <c r="O129">
        <f t="shared" si="21"/>
        <v>1</v>
      </c>
      <c r="P129">
        <v>120</v>
      </c>
      <c r="Q129" s="8">
        <f>COUNTIF(I$8:I128,"&lt;"&amp;G129)</f>
        <v>118</v>
      </c>
      <c r="R129" s="16">
        <f>COUNTIFS(H$8:H128,"&gt;"&amp;G129,F$8:F128,"&lt;&gt;1")</f>
        <v>2</v>
      </c>
      <c r="S129">
        <v>120</v>
      </c>
    </row>
    <row r="130" spans="1:19" x14ac:dyDescent="0.3">
      <c r="A130">
        <v>72</v>
      </c>
      <c r="B130">
        <v>0.48005615405743585</v>
      </c>
      <c r="C130">
        <v>0.24497207556382947</v>
      </c>
      <c r="D130" s="4">
        <f>-LN(B130)/D$3</f>
        <v>1.0192391587542506</v>
      </c>
      <c r="E130" s="4">
        <f>1/F$4</f>
        <v>0.20833333333333334</v>
      </c>
      <c r="F130" s="8">
        <v>2</v>
      </c>
      <c r="G130" s="4">
        <v>36.988705255815987</v>
      </c>
      <c r="H130" s="4">
        <f>IF(G130&gt;MAX(I$8:I129),G130,MAX(I$8:I129))</f>
        <v>37.329877027107329</v>
      </c>
      <c r="I130" s="4">
        <f t="shared" si="15"/>
        <v>37.538210360440665</v>
      </c>
      <c r="J130" s="4">
        <f t="shared" si="16"/>
        <v>0.34117177129134291</v>
      </c>
      <c r="K130" s="4">
        <f t="shared" si="17"/>
        <v>0.2083333333333357</v>
      </c>
      <c r="L130">
        <f t="shared" si="18"/>
        <v>123</v>
      </c>
      <c r="M130">
        <f t="shared" si="19"/>
        <v>1</v>
      </c>
      <c r="N130">
        <f t="shared" si="20"/>
        <v>1</v>
      </c>
      <c r="O130">
        <f t="shared" si="21"/>
        <v>1</v>
      </c>
      <c r="P130">
        <v>122</v>
      </c>
      <c r="Q130" s="8">
        <f>COUNTIF(I$8:I129,"&lt;"&amp;G130)</f>
        <v>120</v>
      </c>
      <c r="R130" s="16">
        <f>COUNTIFS(H$8:H129,"&gt;"&amp;G130,F$8:F129,"&lt;&gt;1")</f>
        <v>0</v>
      </c>
      <c r="S130">
        <v>122</v>
      </c>
    </row>
    <row r="131" spans="1:19" x14ac:dyDescent="0.3">
      <c r="A131">
        <v>350</v>
      </c>
      <c r="B131">
        <v>0.4600665303506577</v>
      </c>
      <c r="C131">
        <v>8.3773308511612299E-2</v>
      </c>
      <c r="D131" s="4">
        <f>-LN(B131)/F$3</f>
        <v>0.32349340364999901</v>
      </c>
      <c r="E131" s="4">
        <f>1/F$4</f>
        <v>0.20833333333333334</v>
      </c>
      <c r="F131" s="8">
        <v>3</v>
      </c>
      <c r="G131" s="4">
        <v>36.120547202556956</v>
      </c>
      <c r="H131" s="4">
        <f>IF(G131&gt;MAX(I$8:I130),G131,MAX(I$8:I130))</f>
        <v>37.538210360440665</v>
      </c>
      <c r="I131" s="4">
        <f t="shared" si="15"/>
        <v>37.746543693774001</v>
      </c>
      <c r="J131" s="4">
        <f t="shared" si="16"/>
        <v>1.4176631578837089</v>
      </c>
      <c r="K131" s="4">
        <f t="shared" si="17"/>
        <v>0.2083333333333357</v>
      </c>
      <c r="L131">
        <f t="shared" si="18"/>
        <v>124</v>
      </c>
      <c r="M131">
        <f t="shared" si="19"/>
        <v>1</v>
      </c>
      <c r="N131">
        <f t="shared" si="20"/>
        <v>1</v>
      </c>
      <c r="O131">
        <f t="shared" si="21"/>
        <v>1</v>
      </c>
      <c r="P131">
        <v>127</v>
      </c>
      <c r="Q131" s="8">
        <f>COUNTIF(I$8:I130,"&lt;"&amp;G131)</f>
        <v>116</v>
      </c>
      <c r="R131" s="16">
        <f>COUNTIFS(H$8:H130,"&gt;"&amp;G131,F$8:F130,"&lt;&gt;1")</f>
        <v>5</v>
      </c>
      <c r="S131">
        <v>123</v>
      </c>
    </row>
    <row r="132" spans="1:19" x14ac:dyDescent="0.3">
      <c r="A132">
        <v>351</v>
      </c>
      <c r="B132">
        <v>0.43763542588579973</v>
      </c>
      <c r="C132">
        <v>5.6764427625354781E-2</v>
      </c>
      <c r="D132" s="4">
        <f>-LN(B132)/F$3</f>
        <v>0.34432044841740528</v>
      </c>
      <c r="E132" s="4">
        <f>1/F$4</f>
        <v>0.20833333333333334</v>
      </c>
      <c r="F132" s="8">
        <v>3</v>
      </c>
      <c r="G132" s="4">
        <v>36.464867650974362</v>
      </c>
      <c r="H132" s="4">
        <f>IF(G132&gt;MAX(I$8:I131),G132,MAX(I$8:I131))</f>
        <v>37.746543693774001</v>
      </c>
      <c r="I132" s="4">
        <f t="shared" si="15"/>
        <v>37.954877027107337</v>
      </c>
      <c r="J132" s="4">
        <f t="shared" si="16"/>
        <v>1.2816760427996385</v>
      </c>
      <c r="K132" s="4">
        <f t="shared" si="17"/>
        <v>0.2083333333333357</v>
      </c>
      <c r="L132">
        <f t="shared" si="18"/>
        <v>125</v>
      </c>
      <c r="M132">
        <f t="shared" si="19"/>
        <v>1</v>
      </c>
      <c r="N132">
        <f t="shared" si="20"/>
        <v>1</v>
      </c>
      <c r="O132">
        <f t="shared" si="21"/>
        <v>1</v>
      </c>
      <c r="P132">
        <v>124</v>
      </c>
      <c r="Q132" s="8">
        <f>COUNTIF(I$8:I131,"&lt;"&amp;G132)</f>
        <v>117</v>
      </c>
      <c r="R132" s="16">
        <f>COUNTIFS(H$8:H131,"&gt;"&amp;G132,F$8:F131,"&lt;&gt;1")</f>
        <v>5</v>
      </c>
      <c r="S132">
        <v>124</v>
      </c>
    </row>
    <row r="133" spans="1:19" x14ac:dyDescent="0.3">
      <c r="A133">
        <v>9</v>
      </c>
      <c r="B133">
        <v>0.80437635425885801</v>
      </c>
      <c r="C133">
        <v>0.86526078066347245</v>
      </c>
      <c r="D133" s="4">
        <f>-LN(B133)/B$3</f>
        <v>0.90703340423694723</v>
      </c>
      <c r="E133" s="4">
        <f>1/F$4</f>
        <v>0.20833333333333334</v>
      </c>
      <c r="F133" s="8">
        <v>1</v>
      </c>
      <c r="G133" s="4">
        <v>37.547021180758819</v>
      </c>
      <c r="H133" s="4">
        <f>IF(G133&gt;MAX(I$8:I132),G133,MAX(I$8:I132))</f>
        <v>37.954877027107337</v>
      </c>
      <c r="I133" s="4">
        <f t="shared" si="15"/>
        <v>38.163210360440672</v>
      </c>
      <c r="J133" s="4">
        <f t="shared" si="16"/>
        <v>0.40785584634851801</v>
      </c>
      <c r="K133" s="4">
        <f t="shared" si="17"/>
        <v>0.2083333333333357</v>
      </c>
      <c r="L133">
        <f t="shared" si="18"/>
        <v>126</v>
      </c>
      <c r="M133">
        <f t="shared" si="19"/>
        <v>1</v>
      </c>
      <c r="N133">
        <f t="shared" si="20"/>
        <v>1</v>
      </c>
      <c r="O133">
        <f t="shared" si="21"/>
        <v>1</v>
      </c>
      <c r="P133">
        <v>125</v>
      </c>
      <c r="Q133" s="8">
        <f>COUNTIF(I$8:I132,"&lt;"&amp;G133)</f>
        <v>123</v>
      </c>
      <c r="R133" s="16">
        <f>COUNTIFS(H$8:H132,"&gt;"&amp;G133,F$8:F132,"&lt;&gt;1")</f>
        <v>1</v>
      </c>
      <c r="S133">
        <v>125</v>
      </c>
    </row>
    <row r="134" spans="1:19" x14ac:dyDescent="0.3">
      <c r="A134">
        <v>352</v>
      </c>
      <c r="B134">
        <v>0.195532090212714</v>
      </c>
      <c r="C134">
        <v>0.23581652272103029</v>
      </c>
      <c r="D134" s="4">
        <f>-LN(B134)/F$3</f>
        <v>0.68001282029848442</v>
      </c>
      <c r="E134" s="4">
        <f>1/F$4</f>
        <v>0.20833333333333334</v>
      </c>
      <c r="F134" s="8">
        <v>3</v>
      </c>
      <c r="G134" s="4">
        <v>37.144880471272849</v>
      </c>
      <c r="H134" s="4">
        <f>IF(G134&gt;MAX(I$8:I133),G134,MAX(I$8:I133))</f>
        <v>38.163210360440672</v>
      </c>
      <c r="I134" s="4">
        <f t="shared" si="15"/>
        <v>38.371543693774008</v>
      </c>
      <c r="J134" s="4">
        <f t="shared" si="16"/>
        <v>1.0183298891678234</v>
      </c>
      <c r="K134" s="4">
        <f t="shared" si="17"/>
        <v>0.2083333333333357</v>
      </c>
      <c r="L134">
        <f t="shared" si="18"/>
        <v>127</v>
      </c>
      <c r="M134">
        <f t="shared" si="19"/>
        <v>1</v>
      </c>
      <c r="N134">
        <f t="shared" si="20"/>
        <v>1</v>
      </c>
      <c r="O134">
        <f t="shared" si="21"/>
        <v>1</v>
      </c>
      <c r="P134">
        <v>126</v>
      </c>
      <c r="Q134" s="8">
        <f>COUNTIF(I$8:I133,"&lt;"&amp;G134)</f>
        <v>121</v>
      </c>
      <c r="R134" s="16">
        <f>COUNTIFS(H$8:H133,"&gt;"&amp;G134,F$8:F133,"&lt;&gt;1")</f>
        <v>3</v>
      </c>
      <c r="S134">
        <v>126</v>
      </c>
    </row>
    <row r="135" spans="1:19" x14ac:dyDescent="0.3">
      <c r="A135">
        <v>73</v>
      </c>
      <c r="B135">
        <v>0.38569292275765249</v>
      </c>
      <c r="C135">
        <v>0.97531052583391831</v>
      </c>
      <c r="D135" s="4">
        <f>-LN(B135)/D$3</f>
        <v>1.3232135597527548</v>
      </c>
      <c r="E135" s="4">
        <f>1/F$4</f>
        <v>0.20833333333333334</v>
      </c>
      <c r="F135" s="8">
        <v>2</v>
      </c>
      <c r="G135" s="4">
        <v>38.311918815568738</v>
      </c>
      <c r="H135" s="4">
        <f>IF(G135&gt;MAX(I$8:I134),G135,MAX(I$8:I134))</f>
        <v>38.371543693774008</v>
      </c>
      <c r="I135" s="4">
        <f t="shared" si="15"/>
        <v>38.579877027107344</v>
      </c>
      <c r="J135" s="4">
        <f t="shared" si="16"/>
        <v>5.9624878205269738E-2</v>
      </c>
      <c r="K135" s="4">
        <f t="shared" si="17"/>
        <v>0.2083333333333357</v>
      </c>
      <c r="L135">
        <f t="shared" si="18"/>
        <v>128</v>
      </c>
      <c r="M135">
        <f t="shared" si="19"/>
        <v>1</v>
      </c>
      <c r="N135">
        <f t="shared" si="20"/>
        <v>1</v>
      </c>
      <c r="O135">
        <f t="shared" si="21"/>
        <v>1</v>
      </c>
      <c r="P135">
        <v>128</v>
      </c>
      <c r="Q135" s="8">
        <f>COUNTIF(I$8:I134,"&lt;"&amp;G135)</f>
        <v>126</v>
      </c>
      <c r="R135" s="16">
        <f>COUNTIFS(H$8:H134,"&gt;"&amp;G135,F$8:F134,"&lt;&gt;1")</f>
        <v>0</v>
      </c>
      <c r="S135">
        <v>128</v>
      </c>
    </row>
    <row r="136" spans="1:19" x14ac:dyDescent="0.3">
      <c r="A136">
        <v>353</v>
      </c>
      <c r="B136">
        <v>0.30265205847346416</v>
      </c>
      <c r="C136">
        <v>0.88259529404583881</v>
      </c>
      <c r="D136" s="4">
        <f>-LN(B136)/F$3</f>
        <v>0.49798810632052448</v>
      </c>
      <c r="E136" s="4">
        <f>1/F$4</f>
        <v>0.20833333333333334</v>
      </c>
      <c r="F136" s="8">
        <v>3</v>
      </c>
      <c r="G136" s="4">
        <v>37.642868577593376</v>
      </c>
      <c r="H136" s="4">
        <f>IF(G136&gt;MAX(I$8:I135),G136,MAX(I$8:I135))</f>
        <v>38.579877027107344</v>
      </c>
      <c r="I136" s="4">
        <f t="shared" ref="I136:I199" si="22">+H136+E136</f>
        <v>38.788210360440679</v>
      </c>
      <c r="J136" s="4">
        <f t="shared" ref="J136:J199" si="23">(H136-G136)*O136</f>
        <v>0.93700844951396789</v>
      </c>
      <c r="K136" s="4">
        <f t="shared" ref="K136:K199" si="24">(I136-H136)*O136</f>
        <v>0.2083333333333357</v>
      </c>
      <c r="L136">
        <f t="shared" ref="L136:L199" si="25">_xlfn.RANK.EQ(I136,I$8:I$507,1)</f>
        <v>129</v>
      </c>
      <c r="M136">
        <f t="shared" ref="M136:M199" si="26">IF(L136=A136,0,1)</f>
        <v>1</v>
      </c>
      <c r="N136">
        <f t="shared" ref="N136:N199" si="27">IF(G136&lt;B$2,1,0)</f>
        <v>1</v>
      </c>
      <c r="O136">
        <f t="shared" ref="O136:O199" si="28">IF(I136&lt;B$2,1,0)</f>
        <v>1</v>
      </c>
      <c r="P136">
        <v>129</v>
      </c>
      <c r="Q136" s="8">
        <f>COUNTIF(I$8:I135,"&lt;"&amp;G136)</f>
        <v>123</v>
      </c>
      <c r="R136" s="16">
        <f>COUNTIFS(H$8:H135,"&gt;"&amp;G136,F$8:F135,"&lt;&gt;1")</f>
        <v>3</v>
      </c>
      <c r="S136">
        <v>129</v>
      </c>
    </row>
    <row r="137" spans="1:19" x14ac:dyDescent="0.3">
      <c r="A137">
        <v>354</v>
      </c>
      <c r="B137">
        <v>0.98089541306802575</v>
      </c>
      <c r="C137">
        <v>0.45677053132724998</v>
      </c>
      <c r="D137" s="4">
        <f>-LN(B137)/F$3</f>
        <v>8.0372656962991208E-3</v>
      </c>
      <c r="E137" s="4">
        <f>1/F$4</f>
        <v>0.20833333333333334</v>
      </c>
      <c r="F137" s="8">
        <v>3</v>
      </c>
      <c r="G137" s="4">
        <v>37.650905843289678</v>
      </c>
      <c r="H137" s="4">
        <f>IF(G137&gt;MAX(I$8:I136),G137,MAX(I$8:I136))</f>
        <v>38.788210360440679</v>
      </c>
      <c r="I137" s="4">
        <f t="shared" si="22"/>
        <v>38.996543693774015</v>
      </c>
      <c r="J137" s="4">
        <f t="shared" si="23"/>
        <v>1.1373045171510014</v>
      </c>
      <c r="K137" s="4">
        <f t="shared" si="24"/>
        <v>0.2083333333333357</v>
      </c>
      <c r="L137">
        <f t="shared" si="25"/>
        <v>130</v>
      </c>
      <c r="M137">
        <f t="shared" si="26"/>
        <v>1</v>
      </c>
      <c r="N137">
        <f t="shared" si="27"/>
        <v>1</v>
      </c>
      <c r="O137">
        <f t="shared" si="28"/>
        <v>1</v>
      </c>
      <c r="P137">
        <v>130</v>
      </c>
      <c r="Q137" s="8">
        <f>COUNTIF(I$8:I136,"&lt;"&amp;G137)</f>
        <v>123</v>
      </c>
      <c r="R137" s="16">
        <f>COUNTIFS(H$8:H136,"&gt;"&amp;G137,F$8:F136,"&lt;&gt;1")</f>
        <v>4</v>
      </c>
      <c r="S137">
        <v>130</v>
      </c>
    </row>
    <row r="138" spans="1:19" x14ac:dyDescent="0.3">
      <c r="A138">
        <v>74</v>
      </c>
      <c r="B138">
        <v>0.8009887997070223</v>
      </c>
      <c r="C138">
        <v>0.4936368907742546</v>
      </c>
      <c r="D138" s="4">
        <f>-LN(B138)/D$3</f>
        <v>0.30820599291548878</v>
      </c>
      <c r="E138" s="4">
        <f>1/F$4</f>
        <v>0.20833333333333334</v>
      </c>
      <c r="F138" s="8">
        <v>2</v>
      </c>
      <c r="G138" s="4">
        <v>38.620124808484228</v>
      </c>
      <c r="H138" s="4">
        <f>IF(G138&gt;MAX(I$8:I137),G138,MAX(I$8:I137))</f>
        <v>38.996543693774015</v>
      </c>
      <c r="I138" s="4">
        <f t="shared" si="22"/>
        <v>39.204877027107351</v>
      </c>
      <c r="J138" s="4">
        <f t="shared" si="23"/>
        <v>0.3764188852897874</v>
      </c>
      <c r="K138" s="4">
        <f t="shared" si="24"/>
        <v>0.2083333333333357</v>
      </c>
      <c r="L138">
        <f t="shared" si="25"/>
        <v>131</v>
      </c>
      <c r="M138">
        <f t="shared" si="26"/>
        <v>1</v>
      </c>
      <c r="N138">
        <f t="shared" si="27"/>
        <v>1</v>
      </c>
      <c r="O138">
        <f t="shared" si="28"/>
        <v>1</v>
      </c>
      <c r="P138">
        <v>131</v>
      </c>
      <c r="Q138" s="8">
        <f>COUNTIF(I$8:I137,"&lt;"&amp;G138)</f>
        <v>128</v>
      </c>
      <c r="R138" s="16">
        <f>COUNTIFS(H$8:H137,"&gt;"&amp;G138,F$8:F137,"&lt;&gt;1")</f>
        <v>1</v>
      </c>
      <c r="S138">
        <v>131</v>
      </c>
    </row>
    <row r="139" spans="1:19" x14ac:dyDescent="0.3">
      <c r="A139">
        <v>75</v>
      </c>
      <c r="B139">
        <v>0.71669667653431801</v>
      </c>
      <c r="C139">
        <v>0.40974150822473832</v>
      </c>
      <c r="D139" s="4">
        <f>-LN(B139)/D$3</f>
        <v>0.46264246273792697</v>
      </c>
      <c r="E139" s="4">
        <f>1/F$4</f>
        <v>0.20833333333333334</v>
      </c>
      <c r="F139" s="8">
        <v>2</v>
      </c>
      <c r="G139" s="4">
        <v>39.082767271222153</v>
      </c>
      <c r="H139" s="4">
        <f>IF(G139&gt;MAX(I$8:I138),G139,MAX(I$8:I138))</f>
        <v>39.204877027107351</v>
      </c>
      <c r="I139" s="4">
        <f t="shared" si="22"/>
        <v>39.413210360440686</v>
      </c>
      <c r="J139" s="4">
        <f t="shared" si="23"/>
        <v>0.12210975588519801</v>
      </c>
      <c r="K139" s="4">
        <f t="shared" si="24"/>
        <v>0.2083333333333357</v>
      </c>
      <c r="L139">
        <f t="shared" si="25"/>
        <v>132</v>
      </c>
      <c r="M139">
        <f t="shared" si="26"/>
        <v>1</v>
      </c>
      <c r="N139">
        <f t="shared" si="27"/>
        <v>1</v>
      </c>
      <c r="O139">
        <f t="shared" si="28"/>
        <v>1</v>
      </c>
      <c r="P139">
        <v>137</v>
      </c>
      <c r="Q139" s="8">
        <f>COUNTIF(I$8:I138,"&lt;"&amp;G139)</f>
        <v>130</v>
      </c>
      <c r="R139" s="16">
        <f>COUNTIFS(H$8:H138,"&gt;"&amp;G139,F$8:F138,"&lt;&gt;1")</f>
        <v>0</v>
      </c>
      <c r="S139">
        <v>132</v>
      </c>
    </row>
    <row r="140" spans="1:19" x14ac:dyDescent="0.3">
      <c r="A140">
        <v>355</v>
      </c>
      <c r="B140">
        <v>2.1118808557390057E-2</v>
      </c>
      <c r="C140">
        <v>0.49305703909421061</v>
      </c>
      <c r="D140" s="4">
        <f>-LN(B140)/F$3</f>
        <v>1.6073296811407143</v>
      </c>
      <c r="E140" s="4">
        <f>1/F$4</f>
        <v>0.20833333333333334</v>
      </c>
      <c r="F140" s="8">
        <v>3</v>
      </c>
      <c r="G140" s="4">
        <v>39.25823552443039</v>
      </c>
      <c r="H140" s="4">
        <f>IF(G140&gt;MAX(I$8:I139),G140,MAX(I$8:I139))</f>
        <v>39.413210360440686</v>
      </c>
      <c r="I140" s="4">
        <f t="shared" si="22"/>
        <v>39.621543693774022</v>
      </c>
      <c r="J140" s="4">
        <f t="shared" si="23"/>
        <v>0.15497483601029671</v>
      </c>
      <c r="K140" s="4">
        <f t="shared" si="24"/>
        <v>0.2083333333333357</v>
      </c>
      <c r="L140">
        <f t="shared" si="25"/>
        <v>133</v>
      </c>
      <c r="M140">
        <f t="shared" si="26"/>
        <v>1</v>
      </c>
      <c r="N140">
        <f t="shared" si="27"/>
        <v>1</v>
      </c>
      <c r="O140">
        <f t="shared" si="28"/>
        <v>1</v>
      </c>
      <c r="P140">
        <v>132</v>
      </c>
      <c r="Q140" s="8">
        <f>COUNTIF(I$8:I139,"&lt;"&amp;G140)</f>
        <v>131</v>
      </c>
      <c r="R140" s="16">
        <f>COUNTIFS(H$8:H139,"&gt;"&amp;G140,F$8:F139,"&lt;&gt;1")</f>
        <v>0</v>
      </c>
      <c r="S140">
        <v>132</v>
      </c>
    </row>
    <row r="141" spans="1:19" x14ac:dyDescent="0.3">
      <c r="A141">
        <v>356</v>
      </c>
      <c r="B141">
        <v>0.95455793939024014</v>
      </c>
      <c r="C141">
        <v>0.70088808862575147</v>
      </c>
      <c r="D141" s="4">
        <f>-LN(B141)/F$3</f>
        <v>1.9377890149676249E-2</v>
      </c>
      <c r="E141" s="4">
        <f>1/F$4</f>
        <v>0.20833333333333334</v>
      </c>
      <c r="F141" s="8">
        <v>3</v>
      </c>
      <c r="G141" s="4">
        <v>39.277613414580067</v>
      </c>
      <c r="H141" s="4">
        <f>IF(G141&gt;MAX(I$8:I140),G141,MAX(I$8:I140))</f>
        <v>39.621543693774022</v>
      </c>
      <c r="I141" s="4">
        <f t="shared" si="22"/>
        <v>39.829877027107358</v>
      </c>
      <c r="J141" s="4">
        <f t="shared" si="23"/>
        <v>0.34393027919395536</v>
      </c>
      <c r="K141" s="4">
        <f t="shared" si="24"/>
        <v>0.2083333333333357</v>
      </c>
      <c r="L141">
        <f t="shared" si="25"/>
        <v>134</v>
      </c>
      <c r="M141">
        <f t="shared" si="26"/>
        <v>1</v>
      </c>
      <c r="N141">
        <f t="shared" si="27"/>
        <v>1</v>
      </c>
      <c r="O141">
        <f t="shared" si="28"/>
        <v>1</v>
      </c>
      <c r="P141">
        <v>133</v>
      </c>
      <c r="Q141" s="8">
        <f>COUNTIF(I$8:I140,"&lt;"&amp;G141)</f>
        <v>131</v>
      </c>
      <c r="R141" s="16">
        <f>COUNTIFS(H$8:H140,"&gt;"&amp;G141,F$8:F140,"&lt;&gt;1")</f>
        <v>1</v>
      </c>
      <c r="S141">
        <v>133</v>
      </c>
    </row>
    <row r="142" spans="1:19" x14ac:dyDescent="0.3">
      <c r="A142">
        <v>357</v>
      </c>
      <c r="B142">
        <v>0.65529343546861174</v>
      </c>
      <c r="C142">
        <v>0.84756004516739403</v>
      </c>
      <c r="D142" s="4">
        <f>-LN(B142)/F$3</f>
        <v>0.17611339607665646</v>
      </c>
      <c r="E142" s="4">
        <f>1/F$4</f>
        <v>0.20833333333333334</v>
      </c>
      <c r="F142" s="8">
        <v>3</v>
      </c>
      <c r="G142" s="4">
        <v>39.453726810656725</v>
      </c>
      <c r="H142" s="4">
        <f>IF(G142&gt;MAX(I$8:I141),G142,MAX(I$8:I141))</f>
        <v>39.829877027107358</v>
      </c>
      <c r="I142" s="4">
        <f t="shared" si="22"/>
        <v>40.038210360440694</v>
      </c>
      <c r="J142" s="4">
        <f t="shared" si="23"/>
        <v>0.37615021645063251</v>
      </c>
      <c r="K142" s="4">
        <f t="shared" si="24"/>
        <v>0.2083333333333357</v>
      </c>
      <c r="L142">
        <f t="shared" si="25"/>
        <v>135</v>
      </c>
      <c r="M142">
        <f t="shared" si="26"/>
        <v>1</v>
      </c>
      <c r="N142">
        <f t="shared" si="27"/>
        <v>1</v>
      </c>
      <c r="O142">
        <f t="shared" si="28"/>
        <v>1</v>
      </c>
      <c r="P142">
        <v>140</v>
      </c>
      <c r="Q142" s="8">
        <f>COUNTIF(I$8:I141,"&lt;"&amp;G142)</f>
        <v>132</v>
      </c>
      <c r="R142" s="16">
        <f>COUNTIFS(H$8:H141,"&gt;"&amp;G142,F$8:F141,"&lt;&gt;1")</f>
        <v>1</v>
      </c>
      <c r="S142">
        <v>134</v>
      </c>
    </row>
    <row r="143" spans="1:19" x14ac:dyDescent="0.3">
      <c r="A143">
        <v>358</v>
      </c>
      <c r="B143">
        <v>0.5595263527329325</v>
      </c>
      <c r="C143">
        <v>0.43644520401623582</v>
      </c>
      <c r="D143" s="4">
        <f>-LN(B143)/F$3</f>
        <v>0.24194360493069292</v>
      </c>
      <c r="E143" s="4">
        <f>1/F$4</f>
        <v>0.20833333333333334</v>
      </c>
      <c r="F143" s="8">
        <v>3</v>
      </c>
      <c r="G143" s="4">
        <v>39.695670415587415</v>
      </c>
      <c r="H143" s="4">
        <f>IF(G143&gt;MAX(I$8:I142),G143,MAX(I$8:I142))</f>
        <v>40.038210360440694</v>
      </c>
      <c r="I143" s="4">
        <f t="shared" si="22"/>
        <v>40.246543693774029</v>
      </c>
      <c r="J143" s="4">
        <f t="shared" si="23"/>
        <v>0.34253994485327866</v>
      </c>
      <c r="K143" s="4">
        <f t="shared" si="24"/>
        <v>0.2083333333333357</v>
      </c>
      <c r="L143">
        <f t="shared" si="25"/>
        <v>136</v>
      </c>
      <c r="M143">
        <f t="shared" si="26"/>
        <v>1</v>
      </c>
      <c r="N143">
        <f t="shared" si="27"/>
        <v>1</v>
      </c>
      <c r="O143">
        <f t="shared" si="28"/>
        <v>1</v>
      </c>
      <c r="P143">
        <v>134</v>
      </c>
      <c r="Q143" s="8">
        <f>COUNTIF(I$8:I142,"&lt;"&amp;G143)</f>
        <v>133</v>
      </c>
      <c r="R143" s="16">
        <f>COUNTIFS(H$8:H142,"&gt;"&amp;G143,F$8:F142,"&lt;&gt;1")</f>
        <v>1</v>
      </c>
      <c r="S143">
        <v>134</v>
      </c>
    </row>
    <row r="144" spans="1:19" x14ac:dyDescent="0.3">
      <c r="A144">
        <v>359</v>
      </c>
      <c r="B144">
        <v>0.79952391125217448</v>
      </c>
      <c r="C144">
        <v>6.4882351145970033E-2</v>
      </c>
      <c r="D144" s="4">
        <f>-LN(B144)/F$3</f>
        <v>9.3224516415745681E-2</v>
      </c>
      <c r="E144" s="4">
        <f>1/F$4</f>
        <v>0.20833333333333334</v>
      </c>
      <c r="F144" s="8">
        <v>3</v>
      </c>
      <c r="G144" s="4">
        <v>39.78889493200316</v>
      </c>
      <c r="H144" s="4">
        <f>IF(G144&gt;MAX(I$8:I143),G144,MAX(I$8:I143))</f>
        <v>40.246543693774029</v>
      </c>
      <c r="I144" s="4">
        <f t="shared" si="22"/>
        <v>40.454877027107365</v>
      </c>
      <c r="J144" s="4">
        <f t="shared" si="23"/>
        <v>0.45764876177086933</v>
      </c>
      <c r="K144" s="4">
        <f t="shared" si="24"/>
        <v>0.2083333333333357</v>
      </c>
      <c r="L144">
        <f t="shared" si="25"/>
        <v>137</v>
      </c>
      <c r="M144">
        <f t="shared" si="26"/>
        <v>1</v>
      </c>
      <c r="N144">
        <f t="shared" si="27"/>
        <v>1</v>
      </c>
      <c r="O144">
        <f t="shared" si="28"/>
        <v>1</v>
      </c>
      <c r="P144">
        <v>135</v>
      </c>
      <c r="Q144" s="8">
        <f>COUNTIF(I$8:I143,"&lt;"&amp;G144)</f>
        <v>133</v>
      </c>
      <c r="R144" s="16">
        <f>COUNTIFS(H$8:H143,"&gt;"&amp;G144,F$8:F143,"&lt;&gt;1")</f>
        <v>2</v>
      </c>
      <c r="S144">
        <v>135</v>
      </c>
    </row>
    <row r="145" spans="1:19" x14ac:dyDescent="0.3">
      <c r="A145">
        <v>360</v>
      </c>
      <c r="B145">
        <v>0.80483413190099795</v>
      </c>
      <c r="C145">
        <v>4.8219244972075567E-2</v>
      </c>
      <c r="D145" s="4">
        <f>-LN(B145)/F$3</f>
        <v>9.0466279217580672E-2</v>
      </c>
      <c r="E145" s="4">
        <f>1/F$4</f>
        <v>0.20833333333333334</v>
      </c>
      <c r="F145" s="8">
        <v>3</v>
      </c>
      <c r="G145" s="4">
        <v>39.87936121122074</v>
      </c>
      <c r="H145" s="4">
        <f>IF(G145&gt;MAX(I$8:I144),G145,MAX(I$8:I144))</f>
        <v>40.454877027107365</v>
      </c>
      <c r="I145" s="4">
        <f t="shared" si="22"/>
        <v>40.663210360440701</v>
      </c>
      <c r="J145" s="4">
        <f t="shared" si="23"/>
        <v>0.57551581588662515</v>
      </c>
      <c r="K145" s="4">
        <f t="shared" si="24"/>
        <v>0.2083333333333357</v>
      </c>
      <c r="L145">
        <f t="shared" si="25"/>
        <v>138</v>
      </c>
      <c r="M145">
        <f t="shared" si="26"/>
        <v>1</v>
      </c>
      <c r="N145">
        <f t="shared" si="27"/>
        <v>1</v>
      </c>
      <c r="O145">
        <f t="shared" si="28"/>
        <v>1</v>
      </c>
      <c r="P145">
        <v>136</v>
      </c>
      <c r="Q145" s="8">
        <f>COUNTIF(I$8:I144,"&lt;"&amp;G145)</f>
        <v>134</v>
      </c>
      <c r="R145" s="16">
        <f>COUNTIFS(H$8:H144,"&gt;"&amp;G145,F$8:F144,"&lt;&gt;1")</f>
        <v>2</v>
      </c>
      <c r="S145">
        <v>136</v>
      </c>
    </row>
    <row r="146" spans="1:19" x14ac:dyDescent="0.3">
      <c r="A146">
        <v>361</v>
      </c>
      <c r="B146">
        <v>0.36246833704641868</v>
      </c>
      <c r="C146">
        <v>0.82961516159550763</v>
      </c>
      <c r="D146" s="4">
        <f>-LN(B146)/F$3</f>
        <v>0.42284089774214312</v>
      </c>
      <c r="E146" s="4">
        <f>1/F$4</f>
        <v>0.20833333333333334</v>
      </c>
      <c r="F146" s="8">
        <v>3</v>
      </c>
      <c r="G146" s="4">
        <v>40.302202108962881</v>
      </c>
      <c r="H146" s="4">
        <f>IF(G146&gt;MAX(I$8:I145),G146,MAX(I$8:I145))</f>
        <v>40.663210360440701</v>
      </c>
      <c r="I146" s="4">
        <f t="shared" si="22"/>
        <v>40.871543693774036</v>
      </c>
      <c r="J146" s="4">
        <f t="shared" si="23"/>
        <v>0.3610082514778199</v>
      </c>
      <c r="K146" s="4">
        <f t="shared" si="24"/>
        <v>0.2083333333333357</v>
      </c>
      <c r="L146">
        <f t="shared" si="25"/>
        <v>139</v>
      </c>
      <c r="M146">
        <f t="shared" si="26"/>
        <v>1</v>
      </c>
      <c r="N146">
        <f t="shared" si="27"/>
        <v>1</v>
      </c>
      <c r="O146">
        <f t="shared" si="28"/>
        <v>1</v>
      </c>
      <c r="P146">
        <v>138</v>
      </c>
      <c r="Q146" s="8">
        <f>COUNTIF(I$8:I145,"&lt;"&amp;G146)</f>
        <v>136</v>
      </c>
      <c r="R146" s="16">
        <f>COUNTIFS(H$8:H145,"&gt;"&amp;G146,F$8:F145,"&lt;&gt;1")</f>
        <v>1</v>
      </c>
      <c r="S146">
        <v>138</v>
      </c>
    </row>
    <row r="147" spans="1:19" x14ac:dyDescent="0.3">
      <c r="A147">
        <v>76</v>
      </c>
      <c r="B147">
        <v>0.31046479689931944</v>
      </c>
      <c r="C147">
        <v>0.95071260719626449</v>
      </c>
      <c r="D147" s="4">
        <f>-LN(B147)/D$3</f>
        <v>1.6245621660578271</v>
      </c>
      <c r="E147" s="4">
        <f>1/F$4</f>
        <v>0.20833333333333334</v>
      </c>
      <c r="F147" s="8">
        <v>2</v>
      </c>
      <c r="G147" s="4">
        <v>40.707329437279981</v>
      </c>
      <c r="H147" s="4">
        <f>IF(G147&gt;MAX(I$8:I146),G147,MAX(I$8:I146))</f>
        <v>40.871543693774036</v>
      </c>
      <c r="I147" s="4">
        <f t="shared" si="22"/>
        <v>41.079877027107372</v>
      </c>
      <c r="J147" s="4">
        <f t="shared" si="23"/>
        <v>0.16421425649405563</v>
      </c>
      <c r="K147" s="4">
        <f t="shared" si="24"/>
        <v>0.2083333333333357</v>
      </c>
      <c r="L147">
        <f t="shared" si="25"/>
        <v>140</v>
      </c>
      <c r="M147">
        <f t="shared" si="26"/>
        <v>1</v>
      </c>
      <c r="N147">
        <f t="shared" si="27"/>
        <v>1</v>
      </c>
      <c r="O147">
        <f t="shared" si="28"/>
        <v>1</v>
      </c>
      <c r="P147">
        <v>139</v>
      </c>
      <c r="Q147" s="8">
        <f>COUNTIF(I$8:I146,"&lt;"&amp;G147)</f>
        <v>138</v>
      </c>
      <c r="R147" s="16">
        <f>COUNTIFS(H$8:H146,"&gt;"&amp;G147,F$8:F146,"&lt;&gt;1")</f>
        <v>0</v>
      </c>
      <c r="S147">
        <v>139</v>
      </c>
    </row>
    <row r="148" spans="1:19" x14ac:dyDescent="0.3">
      <c r="A148">
        <v>362</v>
      </c>
      <c r="B148">
        <v>0.22034363841669974</v>
      </c>
      <c r="C148">
        <v>0.77925962096011225</v>
      </c>
      <c r="D148" s="4">
        <f>-LN(B148)/F$3</f>
        <v>0.63023623269521334</v>
      </c>
      <c r="E148" s="4">
        <f>1/F$4</f>
        <v>0.20833333333333334</v>
      </c>
      <c r="F148" s="8">
        <v>3</v>
      </c>
      <c r="G148" s="4">
        <v>40.932438341658091</v>
      </c>
      <c r="H148" s="4">
        <f>IF(G148&gt;MAX(I$8:I147),G148,MAX(I$8:I147))</f>
        <v>41.079877027107372</v>
      </c>
      <c r="I148" s="4">
        <f t="shared" si="22"/>
        <v>41.288210360440708</v>
      </c>
      <c r="J148" s="4">
        <f t="shared" si="23"/>
        <v>0.14743868544928063</v>
      </c>
      <c r="K148" s="4">
        <f t="shared" si="24"/>
        <v>0.2083333333333357</v>
      </c>
      <c r="L148">
        <f t="shared" si="25"/>
        <v>141</v>
      </c>
      <c r="M148">
        <f t="shared" si="26"/>
        <v>1</v>
      </c>
      <c r="N148">
        <f t="shared" si="27"/>
        <v>1</v>
      </c>
      <c r="O148">
        <f t="shared" si="28"/>
        <v>1</v>
      </c>
      <c r="P148">
        <v>141</v>
      </c>
      <c r="Q148" s="8">
        <f>COUNTIF(I$8:I147,"&lt;"&amp;G148)</f>
        <v>139</v>
      </c>
      <c r="R148" s="16">
        <f>COUNTIFS(H$8:H147,"&gt;"&amp;G148,F$8:F147,"&lt;&gt;1")</f>
        <v>0</v>
      </c>
      <c r="S148">
        <v>141</v>
      </c>
    </row>
    <row r="149" spans="1:19" x14ac:dyDescent="0.3">
      <c r="A149">
        <v>363</v>
      </c>
      <c r="B149">
        <v>0.79995117038483843</v>
      </c>
      <c r="C149">
        <v>8.5695974608600123E-2</v>
      </c>
      <c r="D149" s="4">
        <f>-LN(B149)/F$3</f>
        <v>9.3001912581665153E-2</v>
      </c>
      <c r="E149" s="4">
        <f>1/F$4</f>
        <v>0.20833333333333334</v>
      </c>
      <c r="F149" s="8">
        <v>3</v>
      </c>
      <c r="G149" s="4">
        <v>41.025440254239754</v>
      </c>
      <c r="H149" s="4">
        <f>IF(G149&gt;MAX(I$8:I148),G149,MAX(I$8:I148))</f>
        <v>41.288210360440708</v>
      </c>
      <c r="I149" s="4">
        <f t="shared" si="22"/>
        <v>41.496543693774044</v>
      </c>
      <c r="J149" s="4">
        <f t="shared" si="23"/>
        <v>0.26277010620095353</v>
      </c>
      <c r="K149" s="4">
        <f t="shared" si="24"/>
        <v>0.2083333333333357</v>
      </c>
      <c r="L149">
        <f t="shared" si="25"/>
        <v>142</v>
      </c>
      <c r="M149">
        <f t="shared" si="26"/>
        <v>1</v>
      </c>
      <c r="N149">
        <f t="shared" si="27"/>
        <v>1</v>
      </c>
      <c r="O149">
        <f t="shared" si="28"/>
        <v>1</v>
      </c>
      <c r="P149">
        <v>142</v>
      </c>
      <c r="Q149" s="8">
        <f>COUNTIF(I$8:I148,"&lt;"&amp;G149)</f>
        <v>139</v>
      </c>
      <c r="R149" s="16">
        <f>COUNTIFS(H$8:H148,"&gt;"&amp;G149,F$8:F148,"&lt;&gt;1")</f>
        <v>1</v>
      </c>
      <c r="S149">
        <v>142</v>
      </c>
    </row>
    <row r="150" spans="1:19" x14ac:dyDescent="0.3">
      <c r="A150">
        <v>364</v>
      </c>
      <c r="B150">
        <v>0.8647419660023804</v>
      </c>
      <c r="C150">
        <v>9.0273751029999696E-2</v>
      </c>
      <c r="D150" s="4">
        <f>-LN(B150)/F$3</f>
        <v>6.0551717396526802E-2</v>
      </c>
      <c r="E150" s="4">
        <f>1/F$4</f>
        <v>0.20833333333333334</v>
      </c>
      <c r="F150" s="8">
        <v>3</v>
      </c>
      <c r="G150" s="4">
        <v>41.085991971636282</v>
      </c>
      <c r="H150" s="4">
        <f>IF(G150&gt;MAX(I$8:I149),G150,MAX(I$8:I149))</f>
        <v>41.496543693774044</v>
      </c>
      <c r="I150" s="4">
        <f t="shared" si="22"/>
        <v>41.704877027107379</v>
      </c>
      <c r="J150" s="4">
        <f t="shared" si="23"/>
        <v>0.41055172213776103</v>
      </c>
      <c r="K150" s="4">
        <f t="shared" si="24"/>
        <v>0.2083333333333357</v>
      </c>
      <c r="L150">
        <f t="shared" si="25"/>
        <v>143</v>
      </c>
      <c r="M150">
        <f t="shared" si="26"/>
        <v>1</v>
      </c>
      <c r="N150">
        <f t="shared" si="27"/>
        <v>1</v>
      </c>
      <c r="O150">
        <f t="shared" si="28"/>
        <v>1</v>
      </c>
      <c r="P150">
        <v>143</v>
      </c>
      <c r="Q150" s="8">
        <f>COUNTIF(I$8:I149,"&lt;"&amp;G150)</f>
        <v>140</v>
      </c>
      <c r="R150" s="16">
        <f>COUNTIFS(H$8:H149,"&gt;"&amp;G150,F$8:F149,"&lt;&gt;1")</f>
        <v>1</v>
      </c>
      <c r="S150">
        <v>143</v>
      </c>
    </row>
    <row r="151" spans="1:19" x14ac:dyDescent="0.3">
      <c r="A151">
        <v>77</v>
      </c>
      <c r="B151">
        <v>0.52922147282326726</v>
      </c>
      <c r="C151">
        <v>0.85216834009826958</v>
      </c>
      <c r="D151" s="4">
        <f>-LN(B151)/D$3</f>
        <v>0.88381704382893711</v>
      </c>
      <c r="E151" s="4">
        <f>1/F$4</f>
        <v>0.20833333333333334</v>
      </c>
      <c r="F151" s="8">
        <v>2</v>
      </c>
      <c r="G151" s="4">
        <v>41.591146481108915</v>
      </c>
      <c r="H151" s="4">
        <f>IF(G151&gt;MAX(I$8:I150),G151,MAX(I$8:I150))</f>
        <v>41.704877027107379</v>
      </c>
      <c r="I151" s="4">
        <f t="shared" si="22"/>
        <v>41.913210360440715</v>
      </c>
      <c r="J151" s="4">
        <f t="shared" si="23"/>
        <v>0.11373054599846455</v>
      </c>
      <c r="K151" s="4">
        <f t="shared" si="24"/>
        <v>0.2083333333333357</v>
      </c>
      <c r="L151">
        <f t="shared" si="25"/>
        <v>144</v>
      </c>
      <c r="M151">
        <f t="shared" si="26"/>
        <v>1</v>
      </c>
      <c r="N151">
        <f t="shared" si="27"/>
        <v>1</v>
      </c>
      <c r="O151">
        <f t="shared" si="28"/>
        <v>1</v>
      </c>
      <c r="P151">
        <v>144</v>
      </c>
      <c r="Q151" s="8">
        <f>COUNTIF(I$8:I150,"&lt;"&amp;G151)</f>
        <v>142</v>
      </c>
      <c r="R151" s="16">
        <f>COUNTIFS(H$8:H150,"&gt;"&amp;G151,F$8:F150,"&lt;&gt;1")</f>
        <v>0</v>
      </c>
      <c r="S151">
        <v>144</v>
      </c>
    </row>
    <row r="152" spans="1:19" x14ac:dyDescent="0.3">
      <c r="A152">
        <v>365</v>
      </c>
      <c r="B152">
        <v>0.9702139347514267</v>
      </c>
      <c r="C152">
        <v>0.63423566393017361</v>
      </c>
      <c r="D152" s="4">
        <f>-LN(B152)/F$3</f>
        <v>1.2599450213515929E-2</v>
      </c>
      <c r="E152" s="4">
        <f>1/F$4</f>
        <v>0.20833333333333334</v>
      </c>
      <c r="F152" s="8">
        <v>3</v>
      </c>
      <c r="G152" s="4">
        <v>41.098591421849797</v>
      </c>
      <c r="H152" s="4">
        <f>IF(G152&gt;MAX(I$8:I151),G152,MAX(I$8:I151))</f>
        <v>41.913210360440715</v>
      </c>
      <c r="I152" s="4">
        <f t="shared" si="22"/>
        <v>42.121543693774051</v>
      </c>
      <c r="J152" s="4">
        <f t="shared" si="23"/>
        <v>0.81461893859091816</v>
      </c>
      <c r="K152" s="4">
        <f t="shared" si="24"/>
        <v>0.2083333333333357</v>
      </c>
      <c r="L152">
        <f t="shared" si="25"/>
        <v>145</v>
      </c>
      <c r="M152">
        <f t="shared" si="26"/>
        <v>1</v>
      </c>
      <c r="N152">
        <f t="shared" si="27"/>
        <v>1</v>
      </c>
      <c r="O152">
        <f t="shared" si="28"/>
        <v>1</v>
      </c>
      <c r="P152">
        <v>145</v>
      </c>
      <c r="Q152" s="8">
        <f>COUNTIF(I$8:I151,"&lt;"&amp;G152)</f>
        <v>140</v>
      </c>
      <c r="R152" s="16">
        <f>COUNTIFS(H$8:H151,"&gt;"&amp;G152,F$8:F151,"&lt;&gt;1")</f>
        <v>3</v>
      </c>
      <c r="S152">
        <v>145</v>
      </c>
    </row>
    <row r="153" spans="1:19" x14ac:dyDescent="0.3">
      <c r="A153">
        <v>366</v>
      </c>
      <c r="B153">
        <v>0.12280648213141271</v>
      </c>
      <c r="C153">
        <v>0.84063234351634264</v>
      </c>
      <c r="D153" s="4">
        <f>-LN(B153)/F$3</f>
        <v>0.87381061607325361</v>
      </c>
      <c r="E153" s="4">
        <f>1/F$4</f>
        <v>0.20833333333333334</v>
      </c>
      <c r="F153" s="8">
        <v>3</v>
      </c>
      <c r="G153" s="4">
        <v>41.972402037923054</v>
      </c>
      <c r="H153" s="4">
        <f>IF(G153&gt;MAX(I$8:I152),G153,MAX(I$8:I152))</f>
        <v>42.121543693774051</v>
      </c>
      <c r="I153" s="4">
        <f t="shared" si="22"/>
        <v>42.329877027107386</v>
      </c>
      <c r="J153" s="4">
        <f t="shared" si="23"/>
        <v>0.14914165585099681</v>
      </c>
      <c r="K153" s="4">
        <f t="shared" si="24"/>
        <v>0.2083333333333357</v>
      </c>
      <c r="L153">
        <f t="shared" si="25"/>
        <v>146</v>
      </c>
      <c r="M153">
        <f t="shared" si="26"/>
        <v>1</v>
      </c>
      <c r="N153">
        <f t="shared" si="27"/>
        <v>1</v>
      </c>
      <c r="O153">
        <f t="shared" si="28"/>
        <v>1</v>
      </c>
      <c r="P153">
        <v>146</v>
      </c>
      <c r="Q153" s="8">
        <f>COUNTIF(I$8:I152,"&lt;"&amp;G153)</f>
        <v>144</v>
      </c>
      <c r="R153" s="16">
        <f>COUNTIFS(H$8:H152,"&gt;"&amp;G153,F$8:F152,"&lt;&gt;1")</f>
        <v>0</v>
      </c>
      <c r="S153">
        <v>146</v>
      </c>
    </row>
    <row r="154" spans="1:19" x14ac:dyDescent="0.3">
      <c r="A154">
        <v>367</v>
      </c>
      <c r="B154">
        <v>0.65187536240730004</v>
      </c>
      <c r="C154">
        <v>0.67308572649311804</v>
      </c>
      <c r="D154" s="4">
        <f>-LN(B154)/F$3</f>
        <v>0.17829245720052198</v>
      </c>
      <c r="E154" s="4">
        <f>1/F$4</f>
        <v>0.20833333333333334</v>
      </c>
      <c r="F154" s="8">
        <v>3</v>
      </c>
      <c r="G154" s="4">
        <v>42.150694495123574</v>
      </c>
      <c r="H154" s="4">
        <f>IF(G154&gt;MAX(I$8:I153),G154,MAX(I$8:I153))</f>
        <v>42.329877027107386</v>
      </c>
      <c r="I154" s="4">
        <f t="shared" si="22"/>
        <v>42.538210360440722</v>
      </c>
      <c r="J154" s="4">
        <f t="shared" si="23"/>
        <v>0.17918253198381251</v>
      </c>
      <c r="K154" s="4">
        <f t="shared" si="24"/>
        <v>0.2083333333333357</v>
      </c>
      <c r="L154">
        <f t="shared" si="25"/>
        <v>147</v>
      </c>
      <c r="M154">
        <f t="shared" si="26"/>
        <v>1</v>
      </c>
      <c r="N154">
        <f t="shared" si="27"/>
        <v>1</v>
      </c>
      <c r="O154">
        <f t="shared" si="28"/>
        <v>1</v>
      </c>
      <c r="P154">
        <v>147</v>
      </c>
      <c r="Q154" s="8">
        <f>COUNTIF(I$8:I153,"&lt;"&amp;G154)</f>
        <v>145</v>
      </c>
      <c r="R154" s="16">
        <f>COUNTIFS(H$8:H153,"&gt;"&amp;G154,F$8:F153,"&lt;&gt;1")</f>
        <v>0</v>
      </c>
      <c r="S154">
        <v>147</v>
      </c>
    </row>
    <row r="155" spans="1:19" x14ac:dyDescent="0.3">
      <c r="A155">
        <v>368</v>
      </c>
      <c r="B155">
        <v>0.42188787499618519</v>
      </c>
      <c r="C155">
        <v>0.42191839350566118</v>
      </c>
      <c r="D155" s="4">
        <f>-LN(B155)/F$3</f>
        <v>0.35958987471314457</v>
      </c>
      <c r="E155" s="4">
        <f>1/F$4</f>
        <v>0.20833333333333334</v>
      </c>
      <c r="F155" s="8">
        <v>3</v>
      </c>
      <c r="G155" s="4">
        <v>42.510284369836718</v>
      </c>
      <c r="H155" s="4">
        <f>IF(G155&gt;MAX(I$8:I154),G155,MAX(I$8:I154))</f>
        <v>42.538210360440722</v>
      </c>
      <c r="I155" s="4">
        <f t="shared" si="22"/>
        <v>42.746543693774058</v>
      </c>
      <c r="J155" s="4">
        <f t="shared" si="23"/>
        <v>2.7925990604003914E-2</v>
      </c>
      <c r="K155" s="4">
        <f t="shared" si="24"/>
        <v>0.2083333333333357</v>
      </c>
      <c r="L155">
        <f t="shared" si="25"/>
        <v>148</v>
      </c>
      <c r="M155">
        <f t="shared" si="26"/>
        <v>1</v>
      </c>
      <c r="N155">
        <f t="shared" si="27"/>
        <v>1</v>
      </c>
      <c r="O155">
        <f t="shared" si="28"/>
        <v>1</v>
      </c>
      <c r="P155">
        <v>148</v>
      </c>
      <c r="Q155" s="8">
        <f>COUNTIF(I$8:I154,"&lt;"&amp;G155)</f>
        <v>146</v>
      </c>
      <c r="R155" s="16">
        <f>COUNTIFS(H$8:H154,"&gt;"&amp;G155,F$8:F154,"&lt;&gt;1")</f>
        <v>0</v>
      </c>
      <c r="S155">
        <v>148</v>
      </c>
    </row>
    <row r="156" spans="1:19" x14ac:dyDescent="0.3">
      <c r="A156">
        <v>369</v>
      </c>
      <c r="B156">
        <v>0.58662678914761801</v>
      </c>
      <c r="C156">
        <v>0.13345744193853573</v>
      </c>
      <c r="D156" s="4">
        <f>-LN(B156)/F$3</f>
        <v>0.22223602290506431</v>
      </c>
      <c r="E156" s="4">
        <f>1/F$4</f>
        <v>0.20833333333333334</v>
      </c>
      <c r="F156" s="8">
        <v>3</v>
      </c>
      <c r="G156" s="4">
        <v>42.732520392741783</v>
      </c>
      <c r="H156" s="4">
        <f>IF(G156&gt;MAX(I$8:I155),G156,MAX(I$8:I155))</f>
        <v>42.746543693774058</v>
      </c>
      <c r="I156" s="4">
        <f t="shared" si="22"/>
        <v>42.954877027107393</v>
      </c>
      <c r="J156" s="4">
        <f t="shared" si="23"/>
        <v>1.402330103227456E-2</v>
      </c>
      <c r="K156" s="4">
        <f t="shared" si="24"/>
        <v>0.2083333333333357</v>
      </c>
      <c r="L156">
        <f t="shared" si="25"/>
        <v>149</v>
      </c>
      <c r="M156">
        <f t="shared" si="26"/>
        <v>1</v>
      </c>
      <c r="N156">
        <f t="shared" si="27"/>
        <v>1</v>
      </c>
      <c r="O156">
        <f t="shared" si="28"/>
        <v>1</v>
      </c>
      <c r="P156">
        <v>149</v>
      </c>
      <c r="Q156" s="8">
        <f>COUNTIF(I$8:I155,"&lt;"&amp;G156)</f>
        <v>147</v>
      </c>
      <c r="R156" s="16">
        <f>COUNTIFS(H$8:H155,"&gt;"&amp;G156,F$8:F155,"&lt;&gt;1")</f>
        <v>0</v>
      </c>
      <c r="S156">
        <v>149</v>
      </c>
    </row>
    <row r="157" spans="1:19" x14ac:dyDescent="0.3">
      <c r="A157">
        <v>370</v>
      </c>
      <c r="B157">
        <v>0.5289162877285073</v>
      </c>
      <c r="C157">
        <v>0.53425702688680687</v>
      </c>
      <c r="D157" s="4">
        <f>-LN(B157)/F$3</f>
        <v>0.2653854607941703</v>
      </c>
      <c r="E157" s="4">
        <f>1/F$4</f>
        <v>0.20833333333333334</v>
      </c>
      <c r="F157" s="8">
        <v>3</v>
      </c>
      <c r="G157" s="4">
        <v>42.997905853535954</v>
      </c>
      <c r="H157" s="4">
        <f>IF(G157&gt;MAX(I$8:I156),G157,MAX(I$8:I156))</f>
        <v>42.997905853535954</v>
      </c>
      <c r="I157" s="4">
        <f t="shared" si="22"/>
        <v>43.20623918686929</v>
      </c>
      <c r="J157" s="4">
        <f t="shared" si="23"/>
        <v>0</v>
      </c>
      <c r="K157" s="4">
        <f t="shared" si="24"/>
        <v>0.2083333333333357</v>
      </c>
      <c r="L157">
        <f t="shared" si="25"/>
        <v>150</v>
      </c>
      <c r="M157">
        <f t="shared" si="26"/>
        <v>1</v>
      </c>
      <c r="N157">
        <f t="shared" si="27"/>
        <v>1</v>
      </c>
      <c r="O157">
        <f t="shared" si="28"/>
        <v>1</v>
      </c>
      <c r="P157">
        <v>150</v>
      </c>
      <c r="Q157" s="8">
        <f>COUNTIF(I$8:I156,"&lt;"&amp;G157)</f>
        <v>149</v>
      </c>
      <c r="R157" s="16">
        <f>COUNTIFS(H$8:H156,"&gt;"&amp;G157,F$8:F156,"&lt;&gt;1")</f>
        <v>0</v>
      </c>
      <c r="S157">
        <v>150</v>
      </c>
    </row>
    <row r="158" spans="1:19" x14ac:dyDescent="0.3">
      <c r="A158">
        <v>78</v>
      </c>
      <c r="B158">
        <v>0.30372020630512409</v>
      </c>
      <c r="C158">
        <v>0.89867854853968931</v>
      </c>
      <c r="D158" s="4">
        <f>-LN(B158)/D$3</f>
        <v>1.6550671880228098</v>
      </c>
      <c r="E158" s="4">
        <f>1/F$4</f>
        <v>0.20833333333333334</v>
      </c>
      <c r="F158" s="8">
        <v>2</v>
      </c>
      <c r="G158" s="4">
        <v>43.246213669131727</v>
      </c>
      <c r="H158" s="4">
        <f>IF(G158&gt;MAX(I$8:I157),G158,MAX(I$8:I157))</f>
        <v>43.246213669131727</v>
      </c>
      <c r="I158" s="4">
        <f t="shared" si="22"/>
        <v>43.454547002465063</v>
      </c>
      <c r="J158" s="4">
        <f t="shared" si="23"/>
        <v>0</v>
      </c>
      <c r="K158" s="4">
        <f t="shared" si="24"/>
        <v>0.2083333333333357</v>
      </c>
      <c r="L158">
        <f t="shared" si="25"/>
        <v>151</v>
      </c>
      <c r="M158">
        <f t="shared" si="26"/>
        <v>1</v>
      </c>
      <c r="N158">
        <f t="shared" si="27"/>
        <v>1</v>
      </c>
      <c r="O158">
        <f t="shared" si="28"/>
        <v>1</v>
      </c>
      <c r="P158">
        <v>151</v>
      </c>
      <c r="Q158" s="8">
        <f>COUNTIF(I$8:I157,"&lt;"&amp;G158)</f>
        <v>150</v>
      </c>
      <c r="R158" s="16">
        <f>COUNTIFS(H$8:H157,"&gt;"&amp;G158,F$8:F157,"&lt;&gt;1")</f>
        <v>0</v>
      </c>
      <c r="S158">
        <v>151</v>
      </c>
    </row>
    <row r="159" spans="1:19" x14ac:dyDescent="0.3">
      <c r="A159">
        <v>79</v>
      </c>
      <c r="B159">
        <v>0.89443647572252571</v>
      </c>
      <c r="C159">
        <v>3.5279396954252758E-2</v>
      </c>
      <c r="D159" s="4">
        <f>-LN(B159)/D$3</f>
        <v>0.15494638204934638</v>
      </c>
      <c r="E159" s="4">
        <f>1/F$4</f>
        <v>0.20833333333333334</v>
      </c>
      <c r="F159" s="8">
        <v>2</v>
      </c>
      <c r="G159" s="4">
        <v>43.401160051181073</v>
      </c>
      <c r="H159" s="4">
        <f>IF(G159&gt;MAX(I$8:I158),G159,MAX(I$8:I158))</f>
        <v>43.454547002465063</v>
      </c>
      <c r="I159" s="4">
        <f t="shared" si="22"/>
        <v>43.662880335798398</v>
      </c>
      <c r="J159" s="4">
        <f t="shared" si="23"/>
        <v>5.3386951283989958E-2</v>
      </c>
      <c r="K159" s="4">
        <f t="shared" si="24"/>
        <v>0.2083333333333357</v>
      </c>
      <c r="L159">
        <f t="shared" si="25"/>
        <v>152</v>
      </c>
      <c r="M159">
        <f t="shared" si="26"/>
        <v>1</v>
      </c>
      <c r="N159">
        <f t="shared" si="27"/>
        <v>1</v>
      </c>
      <c r="O159">
        <f t="shared" si="28"/>
        <v>1</v>
      </c>
      <c r="P159">
        <v>152</v>
      </c>
      <c r="Q159" s="8">
        <f>COUNTIF(I$8:I158,"&lt;"&amp;G159)</f>
        <v>150</v>
      </c>
      <c r="R159" s="16">
        <f>COUNTIFS(H$8:H158,"&gt;"&amp;G159,F$8:F158,"&lt;&gt;1")</f>
        <v>0</v>
      </c>
      <c r="S159">
        <v>152</v>
      </c>
    </row>
    <row r="160" spans="1:19" x14ac:dyDescent="0.3">
      <c r="A160">
        <v>371</v>
      </c>
      <c r="B160">
        <v>0.31006805627613149</v>
      </c>
      <c r="C160">
        <v>0.9965819269386883</v>
      </c>
      <c r="D160" s="4">
        <f>-LN(B160)/F$3</f>
        <v>0.48790144550954623</v>
      </c>
      <c r="E160" s="4">
        <f>1/F$4</f>
        <v>0.20833333333333334</v>
      </c>
      <c r="F160" s="8">
        <v>3</v>
      </c>
      <c r="G160" s="4">
        <v>43.485807299045497</v>
      </c>
      <c r="H160" s="4">
        <f>IF(G160&gt;MAX(I$8:I159),G160,MAX(I$8:I159))</f>
        <v>43.662880335798398</v>
      </c>
      <c r="I160" s="4">
        <f t="shared" si="22"/>
        <v>43.871213669131734</v>
      </c>
      <c r="J160" s="4">
        <f t="shared" si="23"/>
        <v>0.1770730367529012</v>
      </c>
      <c r="K160" s="4">
        <f t="shared" si="24"/>
        <v>0.2083333333333357</v>
      </c>
      <c r="L160">
        <f t="shared" si="25"/>
        <v>153</v>
      </c>
      <c r="M160">
        <f t="shared" si="26"/>
        <v>1</v>
      </c>
      <c r="N160">
        <f t="shared" si="27"/>
        <v>1</v>
      </c>
      <c r="O160">
        <f t="shared" si="28"/>
        <v>1</v>
      </c>
      <c r="P160">
        <v>153</v>
      </c>
      <c r="Q160" s="8">
        <f>COUNTIF(I$8:I159,"&lt;"&amp;G160)</f>
        <v>151</v>
      </c>
      <c r="R160" s="16">
        <f>COUNTIFS(H$8:H159,"&gt;"&amp;G160,F$8:F159,"&lt;&gt;1")</f>
        <v>0</v>
      </c>
      <c r="S160">
        <v>153</v>
      </c>
    </row>
    <row r="161" spans="1:19" x14ac:dyDescent="0.3">
      <c r="A161">
        <v>372</v>
      </c>
      <c r="B161">
        <v>0.89007232886745813</v>
      </c>
      <c r="C161">
        <v>0.30252998443556017</v>
      </c>
      <c r="D161" s="4">
        <f>-LN(B161)/F$3</f>
        <v>4.8521896319852445E-2</v>
      </c>
      <c r="E161" s="4">
        <f>1/F$4</f>
        <v>0.20833333333333334</v>
      </c>
      <c r="F161" s="8">
        <v>3</v>
      </c>
      <c r="G161" s="4">
        <v>43.534329195365352</v>
      </c>
      <c r="H161" s="4">
        <f>IF(G161&gt;MAX(I$8:I160),G161,MAX(I$8:I160))</f>
        <v>43.871213669131734</v>
      </c>
      <c r="I161" s="4">
        <f t="shared" si="22"/>
        <v>44.07954700246507</v>
      </c>
      <c r="J161" s="4">
        <f t="shared" si="23"/>
        <v>0.33688447376638209</v>
      </c>
      <c r="K161" s="4">
        <f t="shared" si="24"/>
        <v>0.2083333333333357</v>
      </c>
      <c r="L161">
        <f t="shared" si="25"/>
        <v>154</v>
      </c>
      <c r="M161">
        <f t="shared" si="26"/>
        <v>1</v>
      </c>
      <c r="N161">
        <f t="shared" si="27"/>
        <v>1</v>
      </c>
      <c r="O161">
        <f t="shared" si="28"/>
        <v>1</v>
      </c>
      <c r="P161">
        <v>154</v>
      </c>
      <c r="Q161" s="8">
        <f>COUNTIF(I$8:I160,"&lt;"&amp;G161)</f>
        <v>151</v>
      </c>
      <c r="R161" s="16">
        <f>COUNTIFS(H$8:H160,"&gt;"&amp;G161,F$8:F160,"&lt;&gt;1")</f>
        <v>1</v>
      </c>
      <c r="S161">
        <v>154</v>
      </c>
    </row>
    <row r="162" spans="1:19" x14ac:dyDescent="0.3">
      <c r="A162">
        <v>373</v>
      </c>
      <c r="B162">
        <v>0.63704336680196538</v>
      </c>
      <c r="C162">
        <v>0.74498733481856749</v>
      </c>
      <c r="D162" s="4">
        <f>-LN(B162)/F$3</f>
        <v>0.18788231082307785</v>
      </c>
      <c r="E162" s="4">
        <f>1/F$4</f>
        <v>0.20833333333333334</v>
      </c>
      <c r="F162" s="8">
        <v>3</v>
      </c>
      <c r="G162" s="4">
        <v>43.72221150618843</v>
      </c>
      <c r="H162" s="4">
        <f>IF(G162&gt;MAX(I$8:I161),G162,MAX(I$8:I161))</f>
        <v>44.07954700246507</v>
      </c>
      <c r="I162" s="4">
        <f t="shared" si="22"/>
        <v>44.287880335798405</v>
      </c>
      <c r="J162" s="4">
        <f t="shared" si="23"/>
        <v>0.35733549627664019</v>
      </c>
      <c r="K162" s="4">
        <f t="shared" si="24"/>
        <v>0.2083333333333357</v>
      </c>
      <c r="L162">
        <f t="shared" si="25"/>
        <v>155</v>
      </c>
      <c r="M162">
        <f t="shared" si="26"/>
        <v>1</v>
      </c>
      <c r="N162">
        <f t="shared" si="27"/>
        <v>1</v>
      </c>
      <c r="O162">
        <f t="shared" si="28"/>
        <v>1</v>
      </c>
      <c r="P162">
        <v>155</v>
      </c>
      <c r="Q162" s="8">
        <f>COUNTIF(I$8:I161,"&lt;"&amp;G162)</f>
        <v>152</v>
      </c>
      <c r="R162" s="16">
        <f>COUNTIFS(H$8:H161,"&gt;"&amp;G162,F$8:F161,"&lt;&gt;1")</f>
        <v>1</v>
      </c>
      <c r="S162">
        <v>155</v>
      </c>
    </row>
    <row r="163" spans="1:19" x14ac:dyDescent="0.3">
      <c r="A163">
        <v>374</v>
      </c>
      <c r="B163">
        <v>0.66319772942289501</v>
      </c>
      <c r="C163">
        <v>0.51969969786675618</v>
      </c>
      <c r="D163" s="4">
        <f>-LN(B163)/F$3</f>
        <v>0.17111754118151978</v>
      </c>
      <c r="E163" s="4">
        <f>1/F$4</f>
        <v>0.20833333333333334</v>
      </c>
      <c r="F163" s="8">
        <v>3</v>
      </c>
      <c r="G163" s="4">
        <v>43.893329047369946</v>
      </c>
      <c r="H163" s="4">
        <f>IF(G163&gt;MAX(I$8:I162),G163,MAX(I$8:I162))</f>
        <v>44.287880335798405</v>
      </c>
      <c r="I163" s="4">
        <f t="shared" si="22"/>
        <v>44.496213669131741</v>
      </c>
      <c r="J163" s="4">
        <f t="shared" si="23"/>
        <v>0.39455128842845966</v>
      </c>
      <c r="K163" s="4">
        <f t="shared" si="24"/>
        <v>0.2083333333333357</v>
      </c>
      <c r="L163">
        <f t="shared" si="25"/>
        <v>156</v>
      </c>
      <c r="M163">
        <f t="shared" si="26"/>
        <v>1</v>
      </c>
      <c r="N163">
        <f t="shared" si="27"/>
        <v>1</v>
      </c>
      <c r="O163">
        <f t="shared" si="28"/>
        <v>1</v>
      </c>
      <c r="P163">
        <v>156</v>
      </c>
      <c r="Q163" s="8">
        <f>COUNTIF(I$8:I162,"&lt;"&amp;G163)</f>
        <v>153</v>
      </c>
      <c r="R163" s="16">
        <f>COUNTIFS(H$8:H162,"&gt;"&amp;G163,F$8:F162,"&lt;&gt;1")</f>
        <v>1</v>
      </c>
      <c r="S163">
        <v>156</v>
      </c>
    </row>
    <row r="164" spans="1:19" x14ac:dyDescent="0.3">
      <c r="A164">
        <v>375</v>
      </c>
      <c r="B164">
        <v>9.9398785363322861E-2</v>
      </c>
      <c r="C164">
        <v>0.83986938077944273</v>
      </c>
      <c r="D164" s="4">
        <f>-LN(B164)/F$3</f>
        <v>0.96192307711631275</v>
      </c>
      <c r="E164" s="4">
        <f>1/F$4</f>
        <v>0.20833333333333334</v>
      </c>
      <c r="F164" s="8">
        <v>3</v>
      </c>
      <c r="G164" s="4">
        <v>44.855252124486256</v>
      </c>
      <c r="H164" s="4">
        <f>IF(G164&gt;MAX(I$8:I163),G164,MAX(I$8:I163))</f>
        <v>44.855252124486256</v>
      </c>
      <c r="I164" s="4">
        <f t="shared" si="22"/>
        <v>45.063585457819592</v>
      </c>
      <c r="J164" s="4">
        <f t="shared" si="23"/>
        <v>0</v>
      </c>
      <c r="K164" s="4">
        <f t="shared" si="24"/>
        <v>0.2083333333333357</v>
      </c>
      <c r="L164">
        <f t="shared" si="25"/>
        <v>157</v>
      </c>
      <c r="M164">
        <f t="shared" si="26"/>
        <v>1</v>
      </c>
      <c r="N164">
        <f t="shared" si="27"/>
        <v>1</v>
      </c>
      <c r="O164">
        <f t="shared" si="28"/>
        <v>1</v>
      </c>
      <c r="P164">
        <v>157</v>
      </c>
      <c r="Q164" s="8">
        <f>COUNTIF(I$8:I163,"&lt;"&amp;G164)</f>
        <v>156</v>
      </c>
      <c r="R164" s="16">
        <f>COUNTIFS(H$8:H163,"&gt;"&amp;G164,F$8:F163,"&lt;&gt;1")</f>
        <v>0</v>
      </c>
      <c r="S164">
        <v>157</v>
      </c>
    </row>
    <row r="165" spans="1:19" x14ac:dyDescent="0.3">
      <c r="A165">
        <v>376</v>
      </c>
      <c r="B165">
        <v>0.79891354106265455</v>
      </c>
      <c r="C165">
        <v>0.59453108310190128</v>
      </c>
      <c r="D165" s="4">
        <f>-LN(B165)/F$3</f>
        <v>9.3542728334883016E-2</v>
      </c>
      <c r="E165" s="4">
        <f>1/F$4</f>
        <v>0.20833333333333334</v>
      </c>
      <c r="F165" s="8">
        <v>3</v>
      </c>
      <c r="G165" s="4">
        <v>44.948794852821138</v>
      </c>
      <c r="H165" s="4">
        <f>IF(G165&gt;MAX(I$8:I164),G165,MAX(I$8:I164))</f>
        <v>45.063585457819592</v>
      </c>
      <c r="I165" s="4">
        <f t="shared" si="22"/>
        <v>45.271918791152927</v>
      </c>
      <c r="J165" s="4">
        <f t="shared" si="23"/>
        <v>0.11479060499845417</v>
      </c>
      <c r="K165" s="4">
        <f t="shared" si="24"/>
        <v>0.2083333333333357</v>
      </c>
      <c r="L165">
        <f t="shared" si="25"/>
        <v>158</v>
      </c>
      <c r="M165">
        <f t="shared" si="26"/>
        <v>1</v>
      </c>
      <c r="N165">
        <f t="shared" si="27"/>
        <v>1</v>
      </c>
      <c r="O165">
        <f t="shared" si="28"/>
        <v>1</v>
      </c>
      <c r="P165">
        <v>158</v>
      </c>
      <c r="Q165" s="8">
        <f>COUNTIF(I$8:I164,"&lt;"&amp;G165)</f>
        <v>156</v>
      </c>
      <c r="R165" s="16">
        <f>COUNTIFS(H$8:H164,"&gt;"&amp;G165,F$8:F164,"&lt;&gt;1")</f>
        <v>0</v>
      </c>
      <c r="S165">
        <v>158</v>
      </c>
    </row>
    <row r="166" spans="1:19" x14ac:dyDescent="0.3">
      <c r="A166">
        <v>80</v>
      </c>
      <c r="B166">
        <v>0.26010925626392406</v>
      </c>
      <c r="C166">
        <v>0.71053193762016664</v>
      </c>
      <c r="D166" s="4">
        <f>-LN(B166)/D$3</f>
        <v>1.8703521108792864</v>
      </c>
      <c r="E166" s="4">
        <f>1/F$4</f>
        <v>0.20833333333333334</v>
      </c>
      <c r="F166" s="8">
        <v>2</v>
      </c>
      <c r="G166" s="4">
        <v>45.271512162060361</v>
      </c>
      <c r="H166" s="4">
        <f>IF(G166&gt;MAX(I$8:I165),G166,MAX(I$8:I165))</f>
        <v>45.271918791152927</v>
      </c>
      <c r="I166" s="4">
        <f t="shared" si="22"/>
        <v>45.480252124486263</v>
      </c>
      <c r="J166" s="4">
        <f t="shared" si="23"/>
        <v>4.0662909256639068E-4</v>
      </c>
      <c r="K166" s="4">
        <f t="shared" si="24"/>
        <v>0.2083333333333357</v>
      </c>
      <c r="L166">
        <f t="shared" si="25"/>
        <v>159</v>
      </c>
      <c r="M166">
        <f t="shared" si="26"/>
        <v>1</v>
      </c>
      <c r="N166">
        <f t="shared" si="27"/>
        <v>1</v>
      </c>
      <c r="O166">
        <f t="shared" si="28"/>
        <v>1</v>
      </c>
      <c r="P166">
        <v>159</v>
      </c>
      <c r="Q166" s="8">
        <f>COUNTIF(I$8:I165,"&lt;"&amp;G166)</f>
        <v>157</v>
      </c>
      <c r="R166" s="16">
        <f>COUNTIFS(H$8:H165,"&gt;"&amp;G166,F$8:F165,"&lt;&gt;1")</f>
        <v>0</v>
      </c>
      <c r="S166">
        <v>159</v>
      </c>
    </row>
    <row r="167" spans="1:19" x14ac:dyDescent="0.3">
      <c r="A167">
        <v>377</v>
      </c>
      <c r="B167">
        <v>0.51933347575304423</v>
      </c>
      <c r="C167">
        <v>0.74138615070039982</v>
      </c>
      <c r="D167" s="4">
        <f>-LN(B167)/F$3</f>
        <v>0.27300377790997804</v>
      </c>
      <c r="E167" s="4">
        <f>1/F$4</f>
        <v>0.20833333333333334</v>
      </c>
      <c r="F167" s="8">
        <v>3</v>
      </c>
      <c r="G167" s="4">
        <v>45.221798630731115</v>
      </c>
      <c r="H167" s="4">
        <f>IF(G167&gt;MAX(I$8:I166),G167,MAX(I$8:I166))</f>
        <v>45.480252124486263</v>
      </c>
      <c r="I167" s="4">
        <f t="shared" si="22"/>
        <v>45.688585457819599</v>
      </c>
      <c r="J167" s="4">
        <f t="shared" si="23"/>
        <v>0.25845349375514814</v>
      </c>
      <c r="K167" s="4">
        <f t="shared" si="24"/>
        <v>0.2083333333333357</v>
      </c>
      <c r="L167">
        <f t="shared" si="25"/>
        <v>160</v>
      </c>
      <c r="M167">
        <f t="shared" si="26"/>
        <v>1</v>
      </c>
      <c r="N167">
        <f t="shared" si="27"/>
        <v>1</v>
      </c>
      <c r="O167">
        <f t="shared" si="28"/>
        <v>1</v>
      </c>
      <c r="P167">
        <v>160</v>
      </c>
      <c r="Q167" s="8">
        <f>COUNTIF(I$8:I166,"&lt;"&amp;G167)</f>
        <v>157</v>
      </c>
      <c r="R167" s="16">
        <f>COUNTIFS(H$8:H166,"&gt;"&amp;G167,F$8:F166,"&lt;&gt;1")</f>
        <v>1</v>
      </c>
      <c r="S167">
        <v>160</v>
      </c>
    </row>
    <row r="168" spans="1:19" x14ac:dyDescent="0.3">
      <c r="A168">
        <v>378</v>
      </c>
      <c r="B168">
        <v>0.8715781121250038</v>
      </c>
      <c r="C168">
        <v>0.89971617786187319</v>
      </c>
      <c r="D168" s="4">
        <f>-LN(B168)/F$3</f>
        <v>5.7270745216862519E-2</v>
      </c>
      <c r="E168" s="4">
        <f>1/F$4</f>
        <v>0.20833333333333334</v>
      </c>
      <c r="F168" s="8">
        <v>3</v>
      </c>
      <c r="G168" s="4">
        <v>45.279069375947977</v>
      </c>
      <c r="H168" s="4">
        <f>IF(G168&gt;MAX(I$8:I167),G168,MAX(I$8:I167))</f>
        <v>45.688585457819599</v>
      </c>
      <c r="I168" s="4">
        <f t="shared" si="22"/>
        <v>45.896918791152935</v>
      </c>
      <c r="J168" s="4">
        <f t="shared" si="23"/>
        <v>0.40951608187162236</v>
      </c>
      <c r="K168" s="4">
        <f t="shared" si="24"/>
        <v>0.2083333333333357</v>
      </c>
      <c r="L168">
        <f t="shared" si="25"/>
        <v>161</v>
      </c>
      <c r="M168">
        <f t="shared" si="26"/>
        <v>1</v>
      </c>
      <c r="N168">
        <f t="shared" si="27"/>
        <v>1</v>
      </c>
      <c r="O168">
        <f t="shared" si="28"/>
        <v>1</v>
      </c>
      <c r="P168">
        <v>161</v>
      </c>
      <c r="Q168" s="8">
        <f>COUNTIF(I$8:I167,"&lt;"&amp;G168)</f>
        <v>158</v>
      </c>
      <c r="R168" s="16">
        <f>COUNTIFS(H$8:H167,"&gt;"&amp;G168,F$8:F167,"&lt;&gt;1")</f>
        <v>1</v>
      </c>
      <c r="S168">
        <v>161</v>
      </c>
    </row>
    <row r="169" spans="1:19" x14ac:dyDescent="0.3">
      <c r="A169">
        <v>379</v>
      </c>
      <c r="B169">
        <v>0.86364329966124453</v>
      </c>
      <c r="C169">
        <v>0.6334727011932737</v>
      </c>
      <c r="D169" s="4">
        <f>-LN(B169)/F$3</f>
        <v>6.108143459892542E-2</v>
      </c>
      <c r="E169" s="4">
        <f>1/F$4</f>
        <v>0.20833333333333334</v>
      </c>
      <c r="F169" s="8">
        <v>3</v>
      </c>
      <c r="G169" s="4">
        <v>45.340150810546902</v>
      </c>
      <c r="H169" s="4">
        <f>IF(G169&gt;MAX(I$8:I168),G169,MAX(I$8:I168))</f>
        <v>45.896918791152935</v>
      </c>
      <c r="I169" s="4">
        <f t="shared" si="22"/>
        <v>46.10525212448627</v>
      </c>
      <c r="J169" s="4">
        <f t="shared" si="23"/>
        <v>0.55676798060603261</v>
      </c>
      <c r="K169" s="4">
        <f t="shared" si="24"/>
        <v>0.2083333333333357</v>
      </c>
      <c r="L169">
        <f t="shared" si="25"/>
        <v>162</v>
      </c>
      <c r="M169">
        <f t="shared" si="26"/>
        <v>1</v>
      </c>
      <c r="N169">
        <f t="shared" si="27"/>
        <v>1</v>
      </c>
      <c r="O169">
        <f t="shared" si="28"/>
        <v>1</v>
      </c>
      <c r="P169">
        <v>162</v>
      </c>
      <c r="Q169" s="8">
        <f>COUNTIF(I$8:I168,"&lt;"&amp;G169)</f>
        <v>158</v>
      </c>
      <c r="R169" s="16">
        <f>COUNTIFS(H$8:H168,"&gt;"&amp;G169,F$8:F168,"&lt;&gt;1")</f>
        <v>2</v>
      </c>
      <c r="S169">
        <v>162</v>
      </c>
    </row>
    <row r="170" spans="1:19" x14ac:dyDescent="0.3">
      <c r="A170">
        <v>380</v>
      </c>
      <c r="B170">
        <v>0.47325052644428844</v>
      </c>
      <c r="C170">
        <v>0.28989532151249731</v>
      </c>
      <c r="D170" s="4">
        <f>-LN(B170)/F$3</f>
        <v>0.31172099020468125</v>
      </c>
      <c r="E170" s="4">
        <f>1/F$4</f>
        <v>0.20833333333333334</v>
      </c>
      <c r="F170" s="8">
        <v>3</v>
      </c>
      <c r="G170" s="4">
        <v>45.651871800751586</v>
      </c>
      <c r="H170" s="4">
        <f>IF(G170&gt;MAX(I$8:I169),G170,MAX(I$8:I169))</f>
        <v>46.10525212448627</v>
      </c>
      <c r="I170" s="4">
        <f t="shared" si="22"/>
        <v>46.313585457819606</v>
      </c>
      <c r="J170" s="4">
        <f t="shared" si="23"/>
        <v>0.45338032373468451</v>
      </c>
      <c r="K170" s="4">
        <f t="shared" si="24"/>
        <v>0.2083333333333357</v>
      </c>
      <c r="L170">
        <f t="shared" si="25"/>
        <v>163</v>
      </c>
      <c r="M170">
        <f t="shared" si="26"/>
        <v>1</v>
      </c>
      <c r="N170">
        <f t="shared" si="27"/>
        <v>1</v>
      </c>
      <c r="O170">
        <f t="shared" si="28"/>
        <v>1</v>
      </c>
      <c r="P170">
        <v>163</v>
      </c>
      <c r="Q170" s="8">
        <f>COUNTIF(I$8:I169,"&lt;"&amp;G170)</f>
        <v>159</v>
      </c>
      <c r="R170" s="16">
        <f>COUNTIFS(H$8:H169,"&gt;"&amp;G170,F$8:F169,"&lt;&gt;1")</f>
        <v>2</v>
      </c>
      <c r="S170">
        <v>163</v>
      </c>
    </row>
    <row r="171" spans="1:19" x14ac:dyDescent="0.3">
      <c r="A171">
        <v>10</v>
      </c>
      <c r="B171">
        <v>0.12494277779473251</v>
      </c>
      <c r="C171">
        <v>0.33903012176885283</v>
      </c>
      <c r="D171" s="4">
        <f>-LN(B171)/B$3</f>
        <v>8.6662476005589539</v>
      </c>
      <c r="E171" s="4">
        <f>1/F$4</f>
        <v>0.20833333333333334</v>
      </c>
      <c r="F171" s="8">
        <v>1</v>
      </c>
      <c r="G171" s="4">
        <v>46.213268781317772</v>
      </c>
      <c r="H171" s="4">
        <f>IF(G171&gt;MAX(I$8:I170),G171,MAX(I$8:I170))</f>
        <v>46.313585457819606</v>
      </c>
      <c r="I171" s="4">
        <f t="shared" si="22"/>
        <v>46.521918791152942</v>
      </c>
      <c r="J171" s="4">
        <f t="shared" si="23"/>
        <v>0.10031667650183351</v>
      </c>
      <c r="K171" s="4">
        <f t="shared" si="24"/>
        <v>0.2083333333333357</v>
      </c>
      <c r="L171">
        <f t="shared" si="25"/>
        <v>164</v>
      </c>
      <c r="M171">
        <f t="shared" si="26"/>
        <v>1</v>
      </c>
      <c r="N171">
        <f t="shared" si="27"/>
        <v>1</v>
      </c>
      <c r="O171">
        <f t="shared" si="28"/>
        <v>1</v>
      </c>
      <c r="P171">
        <v>164</v>
      </c>
      <c r="Q171" s="8">
        <f>COUNTIF(I$8:I170,"&lt;"&amp;G171)</f>
        <v>162</v>
      </c>
      <c r="R171" s="16">
        <f>COUNTIFS(H$8:H170,"&gt;"&amp;G171,F$8:F170,"&lt;&gt;1")</f>
        <v>0</v>
      </c>
      <c r="S171">
        <v>164</v>
      </c>
    </row>
    <row r="172" spans="1:19" x14ac:dyDescent="0.3">
      <c r="A172">
        <v>81</v>
      </c>
      <c r="B172">
        <v>0.60866115298928802</v>
      </c>
      <c r="C172">
        <v>0.18863490707113864</v>
      </c>
      <c r="D172" s="4">
        <f>-LN(B172)/D$3</f>
        <v>0.68957439604443072</v>
      </c>
      <c r="E172" s="4">
        <f>1/F$4</f>
        <v>0.20833333333333334</v>
      </c>
      <c r="F172" s="8">
        <v>2</v>
      </c>
      <c r="G172" s="4">
        <v>45.961086558104789</v>
      </c>
      <c r="H172" s="4">
        <f>IF(G172&gt;MAX(I$8:I171),G172,MAX(I$8:I171))</f>
        <v>46.521918791152942</v>
      </c>
      <c r="I172" s="4">
        <f t="shared" si="22"/>
        <v>46.730252124486277</v>
      </c>
      <c r="J172" s="4">
        <f t="shared" si="23"/>
        <v>0.56083223304815277</v>
      </c>
      <c r="K172" s="4">
        <f t="shared" si="24"/>
        <v>0.2083333333333357</v>
      </c>
      <c r="L172">
        <f t="shared" si="25"/>
        <v>165</v>
      </c>
      <c r="M172">
        <f t="shared" si="26"/>
        <v>1</v>
      </c>
      <c r="N172">
        <f t="shared" si="27"/>
        <v>1</v>
      </c>
      <c r="O172">
        <f t="shared" si="28"/>
        <v>1</v>
      </c>
      <c r="P172">
        <v>165</v>
      </c>
      <c r="Q172" s="8">
        <f>COUNTIF(I$8:I171,"&lt;"&amp;G172)</f>
        <v>161</v>
      </c>
      <c r="R172" s="16">
        <f>COUNTIFS(H$8:H171,"&gt;"&amp;G172,F$8:F171,"&lt;&gt;1")</f>
        <v>1</v>
      </c>
      <c r="S172">
        <v>165</v>
      </c>
    </row>
    <row r="173" spans="1:19" x14ac:dyDescent="0.3">
      <c r="A173">
        <v>381</v>
      </c>
      <c r="B173">
        <v>0.19101535081026644</v>
      </c>
      <c r="C173">
        <v>0.79558702352977084</v>
      </c>
      <c r="D173" s="4">
        <f>-LN(B173)/F$3</f>
        <v>0.6897506180961176</v>
      </c>
      <c r="E173" s="4">
        <f>1/F$4</f>
        <v>0.20833333333333334</v>
      </c>
      <c r="F173" s="8">
        <v>3</v>
      </c>
      <c r="G173" s="4">
        <v>46.341622418847706</v>
      </c>
      <c r="H173" s="4">
        <f>IF(G173&gt;MAX(I$8:I172),G173,MAX(I$8:I172))</f>
        <v>46.730252124486277</v>
      </c>
      <c r="I173" s="4">
        <f t="shared" si="22"/>
        <v>46.938585457819613</v>
      </c>
      <c r="J173" s="4">
        <f t="shared" si="23"/>
        <v>0.38862970563857147</v>
      </c>
      <c r="K173" s="4">
        <f t="shared" si="24"/>
        <v>0.2083333333333357</v>
      </c>
      <c r="L173">
        <f t="shared" si="25"/>
        <v>166</v>
      </c>
      <c r="M173">
        <f t="shared" si="26"/>
        <v>1</v>
      </c>
      <c r="N173">
        <f t="shared" si="27"/>
        <v>1</v>
      </c>
      <c r="O173">
        <f t="shared" si="28"/>
        <v>1</v>
      </c>
      <c r="P173">
        <v>166</v>
      </c>
      <c r="Q173" s="8">
        <f>COUNTIF(I$8:I172,"&lt;"&amp;G173)</f>
        <v>163</v>
      </c>
      <c r="R173" s="16">
        <f>COUNTIFS(H$8:H172,"&gt;"&amp;G173,F$8:F172,"&lt;&gt;1")</f>
        <v>1</v>
      </c>
      <c r="S173">
        <v>166</v>
      </c>
    </row>
    <row r="174" spans="1:19" x14ac:dyDescent="0.3">
      <c r="A174">
        <v>382</v>
      </c>
      <c r="B174">
        <v>0.98510696737571335</v>
      </c>
      <c r="C174">
        <v>0.20853297524948883</v>
      </c>
      <c r="D174" s="4">
        <f>-LN(B174)/F$3</f>
        <v>6.2521030773668987E-3</v>
      </c>
      <c r="E174" s="4">
        <f>1/F$4</f>
        <v>0.20833333333333334</v>
      </c>
      <c r="F174" s="8">
        <v>3</v>
      </c>
      <c r="G174" s="4">
        <v>46.347874521925071</v>
      </c>
      <c r="H174" s="4">
        <f>IF(G174&gt;MAX(I$8:I173),G174,MAX(I$8:I173))</f>
        <v>46.938585457819613</v>
      </c>
      <c r="I174" s="4">
        <f t="shared" si="22"/>
        <v>47.146918791152949</v>
      </c>
      <c r="J174" s="4">
        <f t="shared" si="23"/>
        <v>0.59071093589454193</v>
      </c>
      <c r="K174" s="4">
        <f t="shared" si="24"/>
        <v>0.2083333333333357</v>
      </c>
      <c r="L174">
        <f t="shared" si="25"/>
        <v>167</v>
      </c>
      <c r="M174">
        <f t="shared" si="26"/>
        <v>1</v>
      </c>
      <c r="N174">
        <f t="shared" si="27"/>
        <v>1</v>
      </c>
      <c r="O174">
        <f t="shared" si="28"/>
        <v>1</v>
      </c>
      <c r="P174">
        <v>167</v>
      </c>
      <c r="Q174" s="8">
        <f>COUNTIF(I$8:I173,"&lt;"&amp;G174)</f>
        <v>163</v>
      </c>
      <c r="R174" s="16">
        <f>COUNTIFS(H$8:H173,"&gt;"&amp;G174,F$8:F173,"&lt;&gt;1")</f>
        <v>2</v>
      </c>
      <c r="S174">
        <v>167</v>
      </c>
    </row>
    <row r="175" spans="1:19" x14ac:dyDescent="0.3">
      <c r="A175">
        <v>383</v>
      </c>
      <c r="B175">
        <v>0.49848933378093813</v>
      </c>
      <c r="C175">
        <v>0.6147343363750114</v>
      </c>
      <c r="D175" s="4">
        <f>-LN(B175)/F$3</f>
        <v>0.29007211934881788</v>
      </c>
      <c r="E175" s="4">
        <f>1/F$4</f>
        <v>0.20833333333333334</v>
      </c>
      <c r="F175" s="8">
        <v>3</v>
      </c>
      <c r="G175" s="4">
        <v>46.637946641273892</v>
      </c>
      <c r="H175" s="4">
        <f>IF(G175&gt;MAX(I$8:I174),G175,MAX(I$8:I174))</f>
        <v>47.146918791152949</v>
      </c>
      <c r="I175" s="4">
        <f t="shared" si="22"/>
        <v>47.355252124486285</v>
      </c>
      <c r="J175" s="4">
        <f t="shared" si="23"/>
        <v>0.5089721498790567</v>
      </c>
      <c r="K175" s="4">
        <f t="shared" si="24"/>
        <v>0.2083333333333357</v>
      </c>
      <c r="L175">
        <f t="shared" si="25"/>
        <v>168</v>
      </c>
      <c r="M175">
        <f t="shared" si="26"/>
        <v>1</v>
      </c>
      <c r="N175">
        <f t="shared" si="27"/>
        <v>1</v>
      </c>
      <c r="O175">
        <f t="shared" si="28"/>
        <v>1</v>
      </c>
      <c r="P175">
        <v>168</v>
      </c>
      <c r="Q175" s="8">
        <f>COUNTIF(I$8:I174,"&lt;"&amp;G175)</f>
        <v>164</v>
      </c>
      <c r="R175" s="16">
        <f>COUNTIFS(H$8:H174,"&gt;"&amp;G175,F$8:F174,"&lt;&gt;1")</f>
        <v>2</v>
      </c>
      <c r="S175">
        <v>168</v>
      </c>
    </row>
    <row r="176" spans="1:19" x14ac:dyDescent="0.3">
      <c r="A176">
        <v>384</v>
      </c>
      <c r="B176">
        <v>0.55827509384441665</v>
      </c>
      <c r="C176">
        <v>0.65587328714865567</v>
      </c>
      <c r="D176" s="4">
        <f>-LN(B176)/F$3</f>
        <v>0.24287643265170236</v>
      </c>
      <c r="E176" s="4">
        <f>1/F$4</f>
        <v>0.20833333333333334</v>
      </c>
      <c r="F176" s="8">
        <v>3</v>
      </c>
      <c r="G176" s="4">
        <v>46.880823073925598</v>
      </c>
      <c r="H176" s="4">
        <f>IF(G176&gt;MAX(I$8:I175),G176,MAX(I$8:I175))</f>
        <v>47.355252124486285</v>
      </c>
      <c r="I176" s="4">
        <f t="shared" si="22"/>
        <v>47.56358545781962</v>
      </c>
      <c r="J176" s="4">
        <f t="shared" si="23"/>
        <v>0.47442905056068696</v>
      </c>
      <c r="K176" s="4">
        <f t="shared" si="24"/>
        <v>0.2083333333333357</v>
      </c>
      <c r="L176">
        <f t="shared" si="25"/>
        <v>169</v>
      </c>
      <c r="M176">
        <f t="shared" si="26"/>
        <v>1</v>
      </c>
      <c r="N176">
        <f t="shared" si="27"/>
        <v>1</v>
      </c>
      <c r="O176">
        <f t="shared" si="28"/>
        <v>1</v>
      </c>
      <c r="P176">
        <v>169</v>
      </c>
      <c r="Q176" s="8">
        <f>COUNTIF(I$8:I175,"&lt;"&amp;G176)</f>
        <v>165</v>
      </c>
      <c r="R176" s="16">
        <f>COUNTIFS(H$8:H175,"&gt;"&amp;G176,F$8:F175,"&lt;&gt;1")</f>
        <v>2</v>
      </c>
      <c r="S176">
        <v>169</v>
      </c>
    </row>
    <row r="177" spans="1:19" x14ac:dyDescent="0.3">
      <c r="A177">
        <v>385</v>
      </c>
      <c r="B177">
        <v>0.21915341654713583</v>
      </c>
      <c r="C177">
        <v>0.66908780175176241</v>
      </c>
      <c r="D177" s="4">
        <f>-LN(B177)/F$3</f>
        <v>0.63249302593544432</v>
      </c>
      <c r="E177" s="4">
        <f>1/F$4</f>
        <v>0.20833333333333334</v>
      </c>
      <c r="F177" s="8">
        <v>3</v>
      </c>
      <c r="G177" s="4">
        <v>47.513316099861044</v>
      </c>
      <c r="H177" s="4">
        <f>IF(G177&gt;MAX(I$8:I176),G177,MAX(I$8:I176))</f>
        <v>47.56358545781962</v>
      </c>
      <c r="I177" s="4">
        <f t="shared" si="22"/>
        <v>47.771918791152956</v>
      </c>
      <c r="J177" s="4">
        <f t="shared" si="23"/>
        <v>5.0269357958576677E-2</v>
      </c>
      <c r="K177" s="4">
        <f t="shared" si="24"/>
        <v>0.2083333333333357</v>
      </c>
      <c r="L177">
        <f t="shared" si="25"/>
        <v>170</v>
      </c>
      <c r="M177">
        <f t="shared" si="26"/>
        <v>1</v>
      </c>
      <c r="N177">
        <f t="shared" si="27"/>
        <v>1</v>
      </c>
      <c r="O177">
        <f t="shared" si="28"/>
        <v>1</v>
      </c>
      <c r="P177">
        <v>170</v>
      </c>
      <c r="Q177" s="8">
        <f>COUNTIF(I$8:I176,"&lt;"&amp;G177)</f>
        <v>168</v>
      </c>
      <c r="R177" s="16">
        <f>COUNTIFS(H$8:H176,"&gt;"&amp;G177,F$8:F176,"&lt;&gt;1")</f>
        <v>0</v>
      </c>
      <c r="S177">
        <v>170</v>
      </c>
    </row>
    <row r="178" spans="1:19" x14ac:dyDescent="0.3">
      <c r="A178">
        <v>386</v>
      </c>
      <c r="B178">
        <v>0.29538865321817681</v>
      </c>
      <c r="C178">
        <v>0.97296060060426648</v>
      </c>
      <c r="D178" s="4">
        <f>-LN(B178)/F$3</f>
        <v>0.50810971716928977</v>
      </c>
      <c r="E178" s="4">
        <f>1/F$4</f>
        <v>0.20833333333333334</v>
      </c>
      <c r="F178" s="8">
        <v>3</v>
      </c>
      <c r="G178" s="4">
        <v>48.021425817030334</v>
      </c>
      <c r="H178" s="4">
        <f>IF(G178&gt;MAX(I$8:I177),G178,MAX(I$8:I177))</f>
        <v>48.021425817030334</v>
      </c>
      <c r="I178" s="4">
        <f t="shared" si="22"/>
        <v>48.22975915036367</v>
      </c>
      <c r="J178" s="4">
        <f t="shared" si="23"/>
        <v>0</v>
      </c>
      <c r="K178" s="4">
        <f t="shared" si="24"/>
        <v>0.2083333333333357</v>
      </c>
      <c r="L178">
        <f t="shared" si="25"/>
        <v>171</v>
      </c>
      <c r="M178">
        <f t="shared" si="26"/>
        <v>1</v>
      </c>
      <c r="N178">
        <f t="shared" si="27"/>
        <v>1</v>
      </c>
      <c r="O178">
        <f t="shared" si="28"/>
        <v>1</v>
      </c>
      <c r="P178">
        <v>171</v>
      </c>
      <c r="Q178" s="8">
        <f>COUNTIF(I$8:I177,"&lt;"&amp;G178)</f>
        <v>170</v>
      </c>
      <c r="R178" s="16">
        <f>COUNTIFS(H$8:H177,"&gt;"&amp;G178,F$8:F177,"&lt;&gt;1")</f>
        <v>0</v>
      </c>
      <c r="S178">
        <v>171</v>
      </c>
    </row>
    <row r="179" spans="1:19" x14ac:dyDescent="0.3">
      <c r="A179">
        <v>387</v>
      </c>
      <c r="B179">
        <v>0.65123447370830412</v>
      </c>
      <c r="C179">
        <v>0.27054658650471514</v>
      </c>
      <c r="D179" s="4">
        <f>-LN(B179)/F$3</f>
        <v>0.17870230289739958</v>
      </c>
      <c r="E179" s="4">
        <f>1/F$4</f>
        <v>0.20833333333333334</v>
      </c>
      <c r="F179" s="8">
        <v>3</v>
      </c>
      <c r="G179" s="4">
        <v>48.200128119927733</v>
      </c>
      <c r="H179" s="4">
        <f>IF(G179&gt;MAX(I$8:I178),G179,MAX(I$8:I178))</f>
        <v>48.22975915036367</v>
      </c>
      <c r="I179" s="4">
        <f t="shared" si="22"/>
        <v>48.438092483697005</v>
      </c>
      <c r="J179" s="4">
        <f t="shared" si="23"/>
        <v>2.9631030435936623E-2</v>
      </c>
      <c r="K179" s="4">
        <f t="shared" si="24"/>
        <v>0.2083333333333357</v>
      </c>
      <c r="L179">
        <f t="shared" si="25"/>
        <v>172</v>
      </c>
      <c r="M179">
        <f t="shared" si="26"/>
        <v>1</v>
      </c>
      <c r="N179">
        <f t="shared" si="27"/>
        <v>1</v>
      </c>
      <c r="O179">
        <f t="shared" si="28"/>
        <v>1</v>
      </c>
      <c r="P179">
        <v>172</v>
      </c>
      <c r="Q179" s="8">
        <f>COUNTIF(I$8:I178,"&lt;"&amp;G179)</f>
        <v>170</v>
      </c>
      <c r="R179" s="16">
        <f>COUNTIFS(H$8:H178,"&gt;"&amp;G179,F$8:F178,"&lt;&gt;1")</f>
        <v>0</v>
      </c>
      <c r="S179">
        <v>172</v>
      </c>
    </row>
    <row r="180" spans="1:19" x14ac:dyDescent="0.3">
      <c r="A180">
        <v>82</v>
      </c>
      <c r="B180">
        <v>0.14969328897976622</v>
      </c>
      <c r="C180">
        <v>0.46507156590472121</v>
      </c>
      <c r="D180" s="4">
        <f>-LN(B180)/D$3</f>
        <v>2.6377316921610006</v>
      </c>
      <c r="E180" s="4">
        <f>1/F$4</f>
        <v>0.20833333333333334</v>
      </c>
      <c r="F180" s="8">
        <v>2</v>
      </c>
      <c r="G180" s="4">
        <v>48.598818250265786</v>
      </c>
      <c r="H180" s="4">
        <f>IF(G180&gt;MAX(I$8:I179),G180,MAX(I$8:I179))</f>
        <v>48.598818250265786</v>
      </c>
      <c r="I180" s="4">
        <f t="shared" si="22"/>
        <v>48.807151583599122</v>
      </c>
      <c r="J180" s="4">
        <f t="shared" si="23"/>
        <v>0</v>
      </c>
      <c r="K180" s="4">
        <f t="shared" si="24"/>
        <v>0.2083333333333357</v>
      </c>
      <c r="L180">
        <f t="shared" si="25"/>
        <v>173</v>
      </c>
      <c r="M180">
        <f t="shared" si="26"/>
        <v>1</v>
      </c>
      <c r="N180">
        <f t="shared" si="27"/>
        <v>1</v>
      </c>
      <c r="O180">
        <f t="shared" si="28"/>
        <v>1</v>
      </c>
      <c r="P180">
        <v>174</v>
      </c>
      <c r="Q180" s="8">
        <f>COUNTIF(I$8:I179,"&lt;"&amp;G180)</f>
        <v>172</v>
      </c>
      <c r="R180" s="16">
        <f>COUNTIFS(H$8:H179,"&gt;"&amp;G180,F$8:F179,"&lt;&gt;1")</f>
        <v>0</v>
      </c>
      <c r="S180">
        <v>173</v>
      </c>
    </row>
    <row r="181" spans="1:19" x14ac:dyDescent="0.3">
      <c r="A181">
        <v>11</v>
      </c>
      <c r="B181">
        <v>0.47334208197271643</v>
      </c>
      <c r="C181">
        <v>0.42167424542985321</v>
      </c>
      <c r="D181" s="4">
        <f>-LN(B181)/B$3</f>
        <v>3.1164038924366646</v>
      </c>
      <c r="E181" s="4">
        <f>1/F$4</f>
        <v>0.20833333333333334</v>
      </c>
      <c r="F181" s="8">
        <v>1</v>
      </c>
      <c r="G181" s="4">
        <v>49.329672673754438</v>
      </c>
      <c r="H181" s="4">
        <f>IF(G181&gt;MAX(I$8:I180),G181,MAX(I$8:I180))</f>
        <v>49.329672673754438</v>
      </c>
      <c r="I181" s="4">
        <f t="shared" si="22"/>
        <v>49.538006007087773</v>
      </c>
      <c r="J181" s="4">
        <f t="shared" si="23"/>
        <v>0</v>
      </c>
      <c r="K181" s="4">
        <f t="shared" si="24"/>
        <v>0.2083333333333357</v>
      </c>
      <c r="L181">
        <f t="shared" si="25"/>
        <v>174</v>
      </c>
      <c r="M181">
        <f t="shared" si="26"/>
        <v>1</v>
      </c>
      <c r="N181">
        <f t="shared" si="27"/>
        <v>1</v>
      </c>
      <c r="O181">
        <f t="shared" si="28"/>
        <v>1</v>
      </c>
      <c r="P181">
        <v>173</v>
      </c>
      <c r="Q181" s="8">
        <f>COUNTIF(I$8:I180,"&lt;"&amp;G181)</f>
        <v>173</v>
      </c>
      <c r="R181" s="16">
        <f>COUNTIFS(H$8:H180,"&gt;"&amp;G181,F$8:F180,"&lt;&gt;1")</f>
        <v>0</v>
      </c>
      <c r="S181">
        <v>173</v>
      </c>
    </row>
    <row r="182" spans="1:19" x14ac:dyDescent="0.3">
      <c r="A182">
        <v>388</v>
      </c>
      <c r="B182">
        <v>4.632709738456374E-2</v>
      </c>
      <c r="C182">
        <v>0.53074739829706719</v>
      </c>
      <c r="D182" s="4">
        <f>-LN(B182)/F$3</f>
        <v>1.2800117634999204</v>
      </c>
      <c r="E182" s="4">
        <f>1/F$4</f>
        <v>0.20833333333333334</v>
      </c>
      <c r="F182" s="8">
        <v>3</v>
      </c>
      <c r="G182" s="4">
        <v>49.480139883427654</v>
      </c>
      <c r="H182" s="4">
        <f>IF(G182&gt;MAX(I$8:I181),G182,MAX(I$8:I181))</f>
        <v>49.538006007087773</v>
      </c>
      <c r="I182" s="4">
        <f t="shared" si="22"/>
        <v>49.746339340421109</v>
      </c>
      <c r="J182" s="4">
        <f t="shared" si="23"/>
        <v>5.7866123660119229E-2</v>
      </c>
      <c r="K182" s="4">
        <f t="shared" si="24"/>
        <v>0.2083333333333357</v>
      </c>
      <c r="L182">
        <f t="shared" si="25"/>
        <v>175</v>
      </c>
      <c r="M182">
        <f t="shared" si="26"/>
        <v>1</v>
      </c>
      <c r="N182">
        <f t="shared" si="27"/>
        <v>1</v>
      </c>
      <c r="O182">
        <f t="shared" si="28"/>
        <v>1</v>
      </c>
      <c r="P182">
        <v>176</v>
      </c>
      <c r="Q182" s="8">
        <f>COUNTIF(I$8:I181,"&lt;"&amp;G182)</f>
        <v>173</v>
      </c>
      <c r="R182" s="16">
        <f>COUNTIFS(H$8:H181,"&gt;"&amp;G182,F$8:F181,"&lt;&gt;1")</f>
        <v>0</v>
      </c>
      <c r="S182">
        <v>175</v>
      </c>
    </row>
    <row r="183" spans="1:19" x14ac:dyDescent="0.3">
      <c r="A183">
        <v>83</v>
      </c>
      <c r="B183">
        <v>0.49650563066499831</v>
      </c>
      <c r="C183">
        <v>0.33689382610553298</v>
      </c>
      <c r="D183" s="4">
        <f>-LN(B183)/D$3</f>
        <v>0.97244507617529663</v>
      </c>
      <c r="E183" s="4">
        <f>1/F$4</f>
        <v>0.20833333333333334</v>
      </c>
      <c r="F183" s="8">
        <v>2</v>
      </c>
      <c r="G183" s="4">
        <v>49.571263326441084</v>
      </c>
      <c r="H183" s="4">
        <f>IF(G183&gt;MAX(I$8:I182),G183,MAX(I$8:I182))</f>
        <v>49.746339340421109</v>
      </c>
      <c r="I183" s="4">
        <f t="shared" si="22"/>
        <v>49.954672673754445</v>
      </c>
      <c r="J183" s="4">
        <f t="shared" si="23"/>
        <v>0.17507601398002492</v>
      </c>
      <c r="K183" s="4">
        <f t="shared" si="24"/>
        <v>0.2083333333333357</v>
      </c>
      <c r="L183">
        <f t="shared" si="25"/>
        <v>176</v>
      </c>
      <c r="M183">
        <f t="shared" si="26"/>
        <v>1</v>
      </c>
      <c r="N183">
        <f t="shared" si="27"/>
        <v>1</v>
      </c>
      <c r="O183">
        <f t="shared" si="28"/>
        <v>1</v>
      </c>
      <c r="P183">
        <v>175</v>
      </c>
      <c r="Q183" s="8">
        <f>COUNTIF(I$8:I182,"&lt;"&amp;G183)</f>
        <v>174</v>
      </c>
      <c r="R183" s="16">
        <f>COUNTIFS(H$8:H182,"&gt;"&amp;G183,F$8:F182,"&lt;&gt;1")</f>
        <v>0</v>
      </c>
      <c r="S183">
        <v>175</v>
      </c>
    </row>
    <row r="184" spans="1:19" x14ac:dyDescent="0.3">
      <c r="A184">
        <v>84</v>
      </c>
      <c r="B184">
        <v>0.85637989440595719</v>
      </c>
      <c r="C184">
        <v>0.61754203924680318</v>
      </c>
      <c r="D184" s="4">
        <f>-LN(B184)/D$3</f>
        <v>0.21533499918778054</v>
      </c>
      <c r="E184" s="4">
        <f>1/F$4</f>
        <v>0.20833333333333334</v>
      </c>
      <c r="F184" s="8">
        <v>2</v>
      </c>
      <c r="G184" s="4">
        <v>49.786598325628866</v>
      </c>
      <c r="H184" s="4">
        <f>IF(G184&gt;MAX(I$8:I183),G184,MAX(I$8:I183))</f>
        <v>49.954672673754445</v>
      </c>
      <c r="I184" s="4">
        <f t="shared" si="22"/>
        <v>50.16300600708778</v>
      </c>
      <c r="J184" s="4">
        <f t="shared" si="23"/>
        <v>0.16807434812557887</v>
      </c>
      <c r="K184" s="4">
        <f t="shared" si="24"/>
        <v>0.2083333333333357</v>
      </c>
      <c r="L184">
        <f t="shared" si="25"/>
        <v>177</v>
      </c>
      <c r="M184">
        <f t="shared" si="26"/>
        <v>1</v>
      </c>
      <c r="N184">
        <f t="shared" si="27"/>
        <v>1</v>
      </c>
      <c r="O184">
        <f t="shared" si="28"/>
        <v>1</v>
      </c>
      <c r="P184">
        <v>177</v>
      </c>
      <c r="Q184" s="8">
        <f>COUNTIF(I$8:I183,"&lt;"&amp;G184)</f>
        <v>175</v>
      </c>
      <c r="R184" s="16">
        <f>COUNTIFS(H$8:H183,"&gt;"&amp;G184,F$8:F183,"&lt;&gt;1")</f>
        <v>0</v>
      </c>
      <c r="S184">
        <v>177</v>
      </c>
    </row>
    <row r="185" spans="1:19" x14ac:dyDescent="0.3">
      <c r="A185">
        <v>389</v>
      </c>
      <c r="B185">
        <v>0.32432020020142216</v>
      </c>
      <c r="C185">
        <v>0.44874416333506273</v>
      </c>
      <c r="D185" s="4">
        <f>-LN(B185)/F$3</f>
        <v>0.46917665790945362</v>
      </c>
      <c r="E185" s="4">
        <f>1/F$4</f>
        <v>0.20833333333333334</v>
      </c>
      <c r="F185" s="8">
        <v>3</v>
      </c>
      <c r="G185" s="4">
        <v>49.949316541337105</v>
      </c>
      <c r="H185" s="4">
        <f>IF(G185&gt;MAX(I$8:I184),G185,MAX(I$8:I184))</f>
        <v>50.16300600708778</v>
      </c>
      <c r="I185" s="4">
        <f t="shared" si="22"/>
        <v>50.371339340421116</v>
      </c>
      <c r="J185" s="4">
        <f t="shared" si="23"/>
        <v>0.21368946575067582</v>
      </c>
      <c r="K185" s="4">
        <f t="shared" si="24"/>
        <v>0.2083333333333357</v>
      </c>
      <c r="L185">
        <f t="shared" si="25"/>
        <v>178</v>
      </c>
      <c r="M185">
        <f t="shared" si="26"/>
        <v>1</v>
      </c>
      <c r="N185">
        <f t="shared" si="27"/>
        <v>1</v>
      </c>
      <c r="O185">
        <f t="shared" si="28"/>
        <v>1</v>
      </c>
      <c r="P185">
        <v>178</v>
      </c>
      <c r="Q185" s="8">
        <f>COUNTIF(I$8:I184,"&lt;"&amp;G185)</f>
        <v>175</v>
      </c>
      <c r="R185" s="16">
        <f>COUNTIFS(H$8:H184,"&gt;"&amp;G185,F$8:F184,"&lt;&gt;1")</f>
        <v>1</v>
      </c>
      <c r="S185">
        <v>178</v>
      </c>
    </row>
    <row r="186" spans="1:19" x14ac:dyDescent="0.3">
      <c r="A186">
        <v>390</v>
      </c>
      <c r="B186">
        <v>4.7273171178319653E-2</v>
      </c>
      <c r="C186">
        <v>0.62596514786217838</v>
      </c>
      <c r="D186" s="4">
        <f>-LN(B186)/F$3</f>
        <v>1.2715884791410479</v>
      </c>
      <c r="E186" s="4">
        <f>1/F$4</f>
        <v>0.20833333333333334</v>
      </c>
      <c r="F186" s="8">
        <v>3</v>
      </c>
      <c r="G186" s="4">
        <v>51.220905020478149</v>
      </c>
      <c r="H186" s="4">
        <f>IF(G186&gt;MAX(I$8:I185),G186,MAX(I$8:I185))</f>
        <v>51.220905020478149</v>
      </c>
      <c r="I186" s="4">
        <f t="shared" si="22"/>
        <v>51.429238353811485</v>
      </c>
      <c r="J186" s="4">
        <f t="shared" si="23"/>
        <v>0</v>
      </c>
      <c r="K186" s="4">
        <f t="shared" si="24"/>
        <v>0.2083333333333357</v>
      </c>
      <c r="L186">
        <f t="shared" si="25"/>
        <v>179</v>
      </c>
      <c r="M186">
        <f t="shared" si="26"/>
        <v>1</v>
      </c>
      <c r="N186">
        <f t="shared" si="27"/>
        <v>1</v>
      </c>
      <c r="O186">
        <f t="shared" si="28"/>
        <v>1</v>
      </c>
      <c r="P186">
        <v>179</v>
      </c>
      <c r="Q186" s="8">
        <f>COUNTIF(I$8:I185,"&lt;"&amp;G186)</f>
        <v>178</v>
      </c>
      <c r="R186" s="16">
        <f>COUNTIFS(H$8:H185,"&gt;"&amp;G186,F$8:F185,"&lt;&gt;1")</f>
        <v>0</v>
      </c>
      <c r="S186">
        <v>179</v>
      </c>
    </row>
    <row r="187" spans="1:19" x14ac:dyDescent="0.3">
      <c r="A187">
        <v>391</v>
      </c>
      <c r="B187">
        <v>0.86715292825098422</v>
      </c>
      <c r="C187">
        <v>0.72014526810510571</v>
      </c>
      <c r="D187" s="4">
        <f>-LN(B187)/F$3</f>
        <v>5.9391637468067283E-2</v>
      </c>
      <c r="E187" s="4">
        <f>1/F$4</f>
        <v>0.20833333333333334</v>
      </c>
      <c r="F187" s="8">
        <v>3</v>
      </c>
      <c r="G187" s="4">
        <v>51.280296657946216</v>
      </c>
      <c r="H187" s="4">
        <f>IF(G187&gt;MAX(I$8:I186),G187,MAX(I$8:I186))</f>
        <v>51.429238353811485</v>
      </c>
      <c r="I187" s="4">
        <f t="shared" si="22"/>
        <v>51.63757168714482</v>
      </c>
      <c r="J187" s="4">
        <f t="shared" si="23"/>
        <v>0.14894169586526829</v>
      </c>
      <c r="K187" s="4">
        <f t="shared" si="24"/>
        <v>0.2083333333333357</v>
      </c>
      <c r="L187">
        <f t="shared" si="25"/>
        <v>180</v>
      </c>
      <c r="M187">
        <f t="shared" si="26"/>
        <v>1</v>
      </c>
      <c r="N187">
        <f t="shared" si="27"/>
        <v>1</v>
      </c>
      <c r="O187">
        <f t="shared" si="28"/>
        <v>1</v>
      </c>
      <c r="P187">
        <v>180</v>
      </c>
      <c r="Q187" s="8">
        <f>COUNTIF(I$8:I186,"&lt;"&amp;G187)</f>
        <v>178</v>
      </c>
      <c r="R187" s="16">
        <f>COUNTIFS(H$8:H186,"&gt;"&amp;G187,F$8:F186,"&lt;&gt;1")</f>
        <v>0</v>
      </c>
      <c r="S187">
        <v>180</v>
      </c>
    </row>
    <row r="188" spans="1:19" x14ac:dyDescent="0.3">
      <c r="A188">
        <v>392</v>
      </c>
      <c r="B188">
        <v>0.96221808526871544</v>
      </c>
      <c r="C188">
        <v>0.8018433179723502</v>
      </c>
      <c r="D188" s="4">
        <f>-LN(B188)/F$3</f>
        <v>1.6047564227263392E-2</v>
      </c>
      <c r="E188" s="4">
        <f>1/F$4</f>
        <v>0.20833333333333334</v>
      </c>
      <c r="F188" s="8">
        <v>3</v>
      </c>
      <c r="G188" s="4">
        <v>51.296344222173481</v>
      </c>
      <c r="H188" s="4">
        <f>IF(G188&gt;MAX(I$8:I187),G188,MAX(I$8:I187))</f>
        <v>51.63757168714482</v>
      </c>
      <c r="I188" s="4">
        <f t="shared" si="22"/>
        <v>51.845905020478156</v>
      </c>
      <c r="J188" s="4">
        <f t="shared" si="23"/>
        <v>0.3412274649713396</v>
      </c>
      <c r="K188" s="4">
        <f t="shared" si="24"/>
        <v>0.2083333333333357</v>
      </c>
      <c r="L188">
        <f t="shared" si="25"/>
        <v>181</v>
      </c>
      <c r="M188">
        <f t="shared" si="26"/>
        <v>1</v>
      </c>
      <c r="N188">
        <f t="shared" si="27"/>
        <v>1</v>
      </c>
      <c r="O188">
        <f t="shared" si="28"/>
        <v>1</v>
      </c>
      <c r="P188">
        <v>181</v>
      </c>
      <c r="Q188" s="8">
        <f>COUNTIF(I$8:I187,"&lt;"&amp;G188)</f>
        <v>178</v>
      </c>
      <c r="R188" s="16">
        <f>COUNTIFS(H$8:H187,"&gt;"&amp;G188,F$8:F187,"&lt;&gt;1")</f>
        <v>1</v>
      </c>
      <c r="S188">
        <v>181</v>
      </c>
    </row>
    <row r="189" spans="1:19" x14ac:dyDescent="0.3">
      <c r="A189">
        <v>393</v>
      </c>
      <c r="B189">
        <v>0.95025482955412455</v>
      </c>
      <c r="C189">
        <v>0.23899044770653402</v>
      </c>
      <c r="D189" s="4">
        <f>-LN(B189)/F$3</f>
        <v>2.1260453634160511E-2</v>
      </c>
      <c r="E189" s="4">
        <f>1/F$4</f>
        <v>0.20833333333333334</v>
      </c>
      <c r="F189" s="8">
        <v>3</v>
      </c>
      <c r="G189" s="4">
        <v>51.317604675807644</v>
      </c>
      <c r="H189" s="4">
        <f>IF(G189&gt;MAX(I$8:I188),G189,MAX(I$8:I188))</f>
        <v>51.845905020478156</v>
      </c>
      <c r="I189" s="4">
        <f t="shared" si="22"/>
        <v>52.054238353811492</v>
      </c>
      <c r="J189" s="4">
        <f t="shared" si="23"/>
        <v>0.52830034467051235</v>
      </c>
      <c r="K189" s="4">
        <f t="shared" si="24"/>
        <v>0.2083333333333357</v>
      </c>
      <c r="L189">
        <f t="shared" si="25"/>
        <v>182</v>
      </c>
      <c r="M189">
        <f t="shared" si="26"/>
        <v>1</v>
      </c>
      <c r="N189">
        <f t="shared" si="27"/>
        <v>1</v>
      </c>
      <c r="O189">
        <f t="shared" si="28"/>
        <v>1</v>
      </c>
      <c r="P189">
        <v>182</v>
      </c>
      <c r="Q189" s="8">
        <f>COUNTIF(I$8:I188,"&lt;"&amp;G189)</f>
        <v>178</v>
      </c>
      <c r="R189" s="16">
        <f>COUNTIFS(H$8:H188,"&gt;"&amp;G189,F$8:F188,"&lt;&gt;1")</f>
        <v>2</v>
      </c>
      <c r="S189">
        <v>182</v>
      </c>
    </row>
    <row r="190" spans="1:19" x14ac:dyDescent="0.3">
      <c r="A190">
        <v>394</v>
      </c>
      <c r="B190">
        <v>0.85552537614062929</v>
      </c>
      <c r="C190">
        <v>5.6123538926358837E-2</v>
      </c>
      <c r="D190" s="4">
        <f>-LN(B190)/F$3</f>
        <v>6.5016468224820378E-2</v>
      </c>
      <c r="E190" s="4">
        <f>1/F$4</f>
        <v>0.20833333333333334</v>
      </c>
      <c r="F190" s="8">
        <v>3</v>
      </c>
      <c r="G190" s="4">
        <v>51.382621144032463</v>
      </c>
      <c r="H190" s="4">
        <f>IF(G190&gt;MAX(I$8:I189),G190,MAX(I$8:I189))</f>
        <v>52.054238353811492</v>
      </c>
      <c r="I190" s="4">
        <f t="shared" si="22"/>
        <v>52.262571687144828</v>
      </c>
      <c r="J190" s="4">
        <f t="shared" si="23"/>
        <v>0.67161720977902917</v>
      </c>
      <c r="K190" s="4">
        <f t="shared" si="24"/>
        <v>0.2083333333333357</v>
      </c>
      <c r="L190">
        <f t="shared" si="25"/>
        <v>183</v>
      </c>
      <c r="M190">
        <f t="shared" si="26"/>
        <v>1</v>
      </c>
      <c r="N190">
        <f t="shared" si="27"/>
        <v>1</v>
      </c>
      <c r="O190">
        <f t="shared" si="28"/>
        <v>1</v>
      </c>
      <c r="P190">
        <v>183</v>
      </c>
      <c r="Q190" s="8">
        <f>COUNTIF(I$8:I189,"&lt;"&amp;G190)</f>
        <v>178</v>
      </c>
      <c r="R190" s="16">
        <f>COUNTIFS(H$8:H189,"&gt;"&amp;G190,F$8:F189,"&lt;&gt;1")</f>
        <v>3</v>
      </c>
      <c r="S190">
        <v>183</v>
      </c>
    </row>
    <row r="191" spans="1:19" x14ac:dyDescent="0.3">
      <c r="A191">
        <v>395</v>
      </c>
      <c r="B191">
        <v>0.96469008453627125</v>
      </c>
      <c r="C191">
        <v>0.19287697988830227</v>
      </c>
      <c r="D191" s="4">
        <f>-LN(B191)/F$3</f>
        <v>1.4978493810716861E-2</v>
      </c>
      <c r="E191" s="4">
        <f>1/F$4</f>
        <v>0.20833333333333334</v>
      </c>
      <c r="F191" s="8">
        <v>3</v>
      </c>
      <c r="G191" s="4">
        <v>51.397599637843179</v>
      </c>
      <c r="H191" s="4">
        <f>IF(G191&gt;MAX(I$8:I190),G191,MAX(I$8:I190))</f>
        <v>52.262571687144828</v>
      </c>
      <c r="I191" s="4">
        <f t="shared" si="22"/>
        <v>52.470905020478163</v>
      </c>
      <c r="J191" s="4">
        <f t="shared" si="23"/>
        <v>0.86497204930164884</v>
      </c>
      <c r="K191" s="4">
        <f t="shared" si="24"/>
        <v>0.2083333333333357</v>
      </c>
      <c r="L191">
        <f t="shared" si="25"/>
        <v>184</v>
      </c>
      <c r="M191">
        <f t="shared" si="26"/>
        <v>1</v>
      </c>
      <c r="N191">
        <f t="shared" si="27"/>
        <v>1</v>
      </c>
      <c r="O191">
        <f t="shared" si="28"/>
        <v>1</v>
      </c>
      <c r="P191">
        <v>184</v>
      </c>
      <c r="Q191" s="8">
        <f>COUNTIF(I$8:I190,"&lt;"&amp;G191)</f>
        <v>178</v>
      </c>
      <c r="R191" s="16">
        <f>COUNTIFS(H$8:H190,"&gt;"&amp;G191,F$8:F190,"&lt;&gt;1")</f>
        <v>4</v>
      </c>
      <c r="S191">
        <v>184</v>
      </c>
    </row>
    <row r="192" spans="1:19" x14ac:dyDescent="0.3">
      <c r="A192">
        <v>396</v>
      </c>
      <c r="B192">
        <v>0.36274300363170264</v>
      </c>
      <c r="C192">
        <v>0.59575182348094124</v>
      </c>
      <c r="D192" s="4">
        <f>-LN(B192)/F$3</f>
        <v>0.42252528101199083</v>
      </c>
      <c r="E192" s="4">
        <f>1/F$4</f>
        <v>0.20833333333333334</v>
      </c>
      <c r="F192" s="8">
        <v>3</v>
      </c>
      <c r="G192" s="4">
        <v>51.820124918855171</v>
      </c>
      <c r="H192" s="4">
        <f>IF(G192&gt;MAX(I$8:I191),G192,MAX(I$8:I191))</f>
        <v>52.470905020478163</v>
      </c>
      <c r="I192" s="4">
        <f t="shared" si="22"/>
        <v>52.679238353811499</v>
      </c>
      <c r="J192" s="4">
        <f t="shared" si="23"/>
        <v>0.65078010162299194</v>
      </c>
      <c r="K192" s="4">
        <f t="shared" si="24"/>
        <v>0.2083333333333357</v>
      </c>
      <c r="L192">
        <f t="shared" si="25"/>
        <v>185</v>
      </c>
      <c r="M192">
        <f t="shared" si="26"/>
        <v>1</v>
      </c>
      <c r="N192">
        <f t="shared" si="27"/>
        <v>1</v>
      </c>
      <c r="O192">
        <f t="shared" si="28"/>
        <v>1</v>
      </c>
      <c r="P192">
        <v>185</v>
      </c>
      <c r="Q192" s="8">
        <f>COUNTIF(I$8:I191,"&lt;"&amp;G192)</f>
        <v>180</v>
      </c>
      <c r="R192" s="16">
        <f>COUNTIFS(H$8:H191,"&gt;"&amp;G192,F$8:F191,"&lt;&gt;1")</f>
        <v>3</v>
      </c>
      <c r="S192">
        <v>185</v>
      </c>
    </row>
    <row r="193" spans="1:19" x14ac:dyDescent="0.3">
      <c r="A193">
        <v>12</v>
      </c>
      <c r="B193">
        <v>0.44846949674977876</v>
      </c>
      <c r="C193">
        <v>0.98947111423078093</v>
      </c>
      <c r="D193" s="4">
        <f>-LN(B193)/B$3</f>
        <v>3.3413108812598589</v>
      </c>
      <c r="E193" s="4">
        <f>1/F$4</f>
        <v>0.20833333333333334</v>
      </c>
      <c r="F193" s="8">
        <v>1</v>
      </c>
      <c r="G193" s="4">
        <v>52.670983555014296</v>
      </c>
      <c r="H193" s="4">
        <f>IF(G193&gt;MAX(I$8:I192),G193,MAX(I$8:I192))</f>
        <v>52.679238353811499</v>
      </c>
      <c r="I193" s="4">
        <f t="shared" si="22"/>
        <v>52.887571687144835</v>
      </c>
      <c r="J193" s="4">
        <f t="shared" si="23"/>
        <v>8.2547987972034775E-3</v>
      </c>
      <c r="K193" s="4">
        <f t="shared" si="24"/>
        <v>0.2083333333333357</v>
      </c>
      <c r="L193">
        <f t="shared" si="25"/>
        <v>186</v>
      </c>
      <c r="M193">
        <f t="shared" si="26"/>
        <v>1</v>
      </c>
      <c r="N193">
        <f t="shared" si="27"/>
        <v>1</v>
      </c>
      <c r="O193">
        <f t="shared" si="28"/>
        <v>1</v>
      </c>
      <c r="P193">
        <v>186</v>
      </c>
      <c r="Q193" s="8">
        <f>COUNTIF(I$8:I192,"&lt;"&amp;G193)</f>
        <v>184</v>
      </c>
      <c r="R193" s="16">
        <f>COUNTIFS(H$8:H192,"&gt;"&amp;G193,F$8:F192,"&lt;&gt;1")</f>
        <v>0</v>
      </c>
      <c r="S193">
        <v>186</v>
      </c>
    </row>
    <row r="194" spans="1:19" x14ac:dyDescent="0.3">
      <c r="A194">
        <v>85</v>
      </c>
      <c r="B194">
        <v>0.1456343272194586</v>
      </c>
      <c r="C194">
        <v>0.58891567735831785</v>
      </c>
      <c r="D194" s="4">
        <f>-LN(B194)/D$3</f>
        <v>2.6759116765799682</v>
      </c>
      <c r="E194" s="4">
        <f>1/F$4</f>
        <v>0.20833333333333334</v>
      </c>
      <c r="F194" s="8">
        <v>2</v>
      </c>
      <c r="G194" s="4">
        <v>52.46251000220883</v>
      </c>
      <c r="H194" s="4">
        <f>IF(G194&gt;MAX(I$8:I193),G194,MAX(I$8:I193))</f>
        <v>52.887571687144835</v>
      </c>
      <c r="I194" s="4">
        <f t="shared" si="22"/>
        <v>53.09590502047817</v>
      </c>
      <c r="J194" s="4">
        <f t="shared" si="23"/>
        <v>0.42506168493600427</v>
      </c>
      <c r="K194" s="4">
        <f t="shared" si="24"/>
        <v>0.2083333333333357</v>
      </c>
      <c r="L194">
        <f t="shared" si="25"/>
        <v>187</v>
      </c>
      <c r="M194">
        <f t="shared" si="26"/>
        <v>1</v>
      </c>
      <c r="N194">
        <f t="shared" si="27"/>
        <v>1</v>
      </c>
      <c r="O194">
        <f t="shared" si="28"/>
        <v>1</v>
      </c>
      <c r="P194">
        <v>187</v>
      </c>
      <c r="Q194" s="8">
        <f>COUNTIF(I$8:I193,"&lt;"&amp;G194)</f>
        <v>183</v>
      </c>
      <c r="R194" s="16">
        <f>COUNTIFS(H$8:H193,"&gt;"&amp;G194,F$8:F193,"&lt;&gt;1")</f>
        <v>1</v>
      </c>
      <c r="S194">
        <v>187</v>
      </c>
    </row>
    <row r="195" spans="1:19" x14ac:dyDescent="0.3">
      <c r="A195">
        <v>86</v>
      </c>
      <c r="B195">
        <v>0.96176030762657549</v>
      </c>
      <c r="C195">
        <v>0.23056733909115879</v>
      </c>
      <c r="D195" s="4">
        <f>-LN(B195)/D$3</f>
        <v>5.4152805324157019E-2</v>
      </c>
      <c r="E195" s="4">
        <f>1/F$4</f>
        <v>0.20833333333333334</v>
      </c>
      <c r="F195" s="8">
        <v>2</v>
      </c>
      <c r="G195" s="4">
        <v>52.516662807532988</v>
      </c>
      <c r="H195" s="4">
        <f>IF(G195&gt;MAX(I$8:I194),G195,MAX(I$8:I194))</f>
        <v>53.09590502047817</v>
      </c>
      <c r="I195" s="4">
        <f t="shared" si="22"/>
        <v>53.304238353811506</v>
      </c>
      <c r="J195" s="4">
        <f t="shared" si="23"/>
        <v>0.57924221294518219</v>
      </c>
      <c r="K195" s="4">
        <f t="shared" si="24"/>
        <v>0.2083333333333357</v>
      </c>
      <c r="L195">
        <f t="shared" si="25"/>
        <v>188</v>
      </c>
      <c r="M195">
        <f t="shared" si="26"/>
        <v>1</v>
      </c>
      <c r="N195">
        <f t="shared" si="27"/>
        <v>1</v>
      </c>
      <c r="O195">
        <f t="shared" si="28"/>
        <v>1</v>
      </c>
      <c r="P195">
        <v>188</v>
      </c>
      <c r="Q195" s="8">
        <f>COUNTIF(I$8:I194,"&lt;"&amp;G195)</f>
        <v>184</v>
      </c>
      <c r="R195" s="16">
        <f>COUNTIFS(H$8:H194,"&gt;"&amp;G195,F$8:F194,"&lt;&gt;1")</f>
        <v>1</v>
      </c>
      <c r="S195">
        <v>188</v>
      </c>
    </row>
    <row r="196" spans="1:19" x14ac:dyDescent="0.3">
      <c r="A196">
        <v>397</v>
      </c>
      <c r="B196">
        <v>0.88976714377269817</v>
      </c>
      <c r="C196">
        <v>0.71498764000366222</v>
      </c>
      <c r="D196" s="4">
        <f>-LN(B196)/F$3</f>
        <v>4.8664786124636455E-2</v>
      </c>
      <c r="E196" s="4">
        <f>1/F$4</f>
        <v>0.20833333333333334</v>
      </c>
      <c r="F196" s="8">
        <v>3</v>
      </c>
      <c r="G196" s="4">
        <v>51.868789704979811</v>
      </c>
      <c r="H196" s="4">
        <f>IF(G196&gt;MAX(I$8:I195),G196,MAX(I$8:I195))</f>
        <v>53.304238353811506</v>
      </c>
      <c r="I196" s="4">
        <f t="shared" si="22"/>
        <v>53.512571687144842</v>
      </c>
      <c r="J196" s="4">
        <f t="shared" si="23"/>
        <v>1.4354486488316951</v>
      </c>
      <c r="K196" s="4">
        <f t="shared" si="24"/>
        <v>0.2083333333333357</v>
      </c>
      <c r="L196">
        <f t="shared" si="25"/>
        <v>189</v>
      </c>
      <c r="M196">
        <f t="shared" si="26"/>
        <v>1</v>
      </c>
      <c r="N196">
        <f t="shared" si="27"/>
        <v>1</v>
      </c>
      <c r="O196">
        <f t="shared" si="28"/>
        <v>1</v>
      </c>
      <c r="P196">
        <v>189</v>
      </c>
      <c r="Q196" s="8">
        <f>COUNTIF(I$8:I195,"&lt;"&amp;G196)</f>
        <v>181</v>
      </c>
      <c r="R196" s="16">
        <f>COUNTIFS(H$8:H195,"&gt;"&amp;G196,F$8:F195,"&lt;&gt;1")</f>
        <v>5</v>
      </c>
      <c r="S196">
        <v>189</v>
      </c>
    </row>
    <row r="197" spans="1:19" x14ac:dyDescent="0.3">
      <c r="A197">
        <v>398</v>
      </c>
      <c r="B197">
        <v>0.95135349589526053</v>
      </c>
      <c r="C197">
        <v>0.57240516373180339</v>
      </c>
      <c r="D197" s="4">
        <f>-LN(B197)/F$3</f>
        <v>2.0778989931094758E-2</v>
      </c>
      <c r="E197" s="4">
        <f>1/F$4</f>
        <v>0.20833333333333334</v>
      </c>
      <c r="F197" s="8">
        <v>3</v>
      </c>
      <c r="G197" s="4">
        <v>51.889568694910906</v>
      </c>
      <c r="H197" s="4">
        <f>IF(G197&gt;MAX(I$8:I196),G197,MAX(I$8:I196))</f>
        <v>53.512571687144842</v>
      </c>
      <c r="I197" s="4">
        <f t="shared" si="22"/>
        <v>53.720905020478178</v>
      </c>
      <c r="J197" s="4">
        <f t="shared" si="23"/>
        <v>1.6230029922339355</v>
      </c>
      <c r="K197" s="4">
        <f t="shared" si="24"/>
        <v>0.2083333333333357</v>
      </c>
      <c r="L197">
        <f t="shared" si="25"/>
        <v>190</v>
      </c>
      <c r="M197">
        <f t="shared" si="26"/>
        <v>1</v>
      </c>
      <c r="N197">
        <f t="shared" si="27"/>
        <v>1</v>
      </c>
      <c r="O197">
        <f t="shared" si="28"/>
        <v>1</v>
      </c>
      <c r="P197">
        <v>190</v>
      </c>
      <c r="Q197" s="8">
        <f>COUNTIF(I$8:I196,"&lt;"&amp;G197)</f>
        <v>181</v>
      </c>
      <c r="R197" s="16">
        <f>COUNTIFS(H$8:H196,"&gt;"&amp;G197,F$8:F196,"&lt;&gt;1")</f>
        <v>6</v>
      </c>
      <c r="S197">
        <v>190</v>
      </c>
    </row>
    <row r="198" spans="1:19" x14ac:dyDescent="0.3">
      <c r="A198">
        <v>87</v>
      </c>
      <c r="B198">
        <v>0.5901669362468337</v>
      </c>
      <c r="C198">
        <v>0.15134128849147008</v>
      </c>
      <c r="D198" s="4">
        <f>-LN(B198)/D$3</f>
        <v>0.73243033237762645</v>
      </c>
      <c r="E198" s="4">
        <f>1/F$4</f>
        <v>0.20833333333333334</v>
      </c>
      <c r="F198" s="8">
        <v>2</v>
      </c>
      <c r="G198" s="4">
        <v>53.249093139910613</v>
      </c>
      <c r="H198" s="4">
        <f>IF(G198&gt;MAX(I$8:I197),G198,MAX(I$8:I197))</f>
        <v>53.720905020478178</v>
      </c>
      <c r="I198" s="4">
        <f t="shared" si="22"/>
        <v>53.929238353811513</v>
      </c>
      <c r="J198" s="4">
        <f t="shared" si="23"/>
        <v>0.4718118805675644</v>
      </c>
      <c r="K198" s="4">
        <f t="shared" si="24"/>
        <v>0.2083333333333357</v>
      </c>
      <c r="L198">
        <f t="shared" si="25"/>
        <v>191</v>
      </c>
      <c r="M198">
        <f t="shared" si="26"/>
        <v>1</v>
      </c>
      <c r="N198">
        <f t="shared" si="27"/>
        <v>1</v>
      </c>
      <c r="O198">
        <f t="shared" si="28"/>
        <v>1</v>
      </c>
      <c r="P198">
        <v>191</v>
      </c>
      <c r="Q198" s="8">
        <f>COUNTIF(I$8:I197,"&lt;"&amp;G198)</f>
        <v>187</v>
      </c>
      <c r="R198" s="16">
        <f>COUNTIFS(H$8:H197,"&gt;"&amp;G198,F$8:F197,"&lt;&gt;1")</f>
        <v>2</v>
      </c>
      <c r="S198">
        <v>190</v>
      </c>
    </row>
    <row r="199" spans="1:19" x14ac:dyDescent="0.3">
      <c r="A199">
        <v>399</v>
      </c>
      <c r="B199">
        <v>0.92037720877712337</v>
      </c>
      <c r="C199">
        <v>0.25858333079012419</v>
      </c>
      <c r="D199" s="4">
        <f>-LN(B199)/F$3</f>
        <v>3.4571534762351232E-2</v>
      </c>
      <c r="E199" s="4">
        <f>1/F$4</f>
        <v>0.20833333333333334</v>
      </c>
      <c r="F199" s="8">
        <v>3</v>
      </c>
      <c r="G199" s="4">
        <v>51.924140229673256</v>
      </c>
      <c r="H199" s="4">
        <f>IF(G199&gt;MAX(I$8:I198),G199,MAX(I$8:I198))</f>
        <v>53.929238353811513</v>
      </c>
      <c r="I199" s="4">
        <f t="shared" si="22"/>
        <v>54.137571687144849</v>
      </c>
      <c r="J199" s="4">
        <f t="shared" si="23"/>
        <v>2.0050981241382573</v>
      </c>
      <c r="K199" s="4">
        <f t="shared" si="24"/>
        <v>0.2083333333333357</v>
      </c>
      <c r="L199">
        <f t="shared" si="25"/>
        <v>192</v>
      </c>
      <c r="M199">
        <f t="shared" si="26"/>
        <v>1</v>
      </c>
      <c r="N199">
        <f t="shared" si="27"/>
        <v>1</v>
      </c>
      <c r="O199">
        <f t="shared" si="28"/>
        <v>1</v>
      </c>
      <c r="P199">
        <v>192</v>
      </c>
      <c r="Q199" s="8">
        <f>COUNTIF(I$8:I198,"&lt;"&amp;G199)</f>
        <v>181</v>
      </c>
      <c r="R199" s="16">
        <f>COUNTIFS(H$8:H198,"&gt;"&amp;G199,F$8:F198,"&lt;&gt;1")</f>
        <v>8</v>
      </c>
      <c r="S199">
        <v>192</v>
      </c>
    </row>
    <row r="200" spans="1:19" x14ac:dyDescent="0.3">
      <c r="A200">
        <v>400</v>
      </c>
      <c r="B200">
        <v>0.80721457564012578</v>
      </c>
      <c r="C200">
        <v>0.21329386272774437</v>
      </c>
      <c r="D200" s="4">
        <f>-LN(B200)/F$3</f>
        <v>8.9235730445391001E-2</v>
      </c>
      <c r="E200" s="4">
        <f>1/F$4</f>
        <v>0.20833333333333334</v>
      </c>
      <c r="F200" s="8">
        <v>3</v>
      </c>
      <c r="G200" s="4">
        <v>52.013375960118644</v>
      </c>
      <c r="H200" s="4">
        <f>IF(G200&gt;MAX(I$8:I199),G200,MAX(I$8:I199))</f>
        <v>54.137571687144849</v>
      </c>
      <c r="I200" s="4">
        <f t="shared" ref="I200:I263" si="29">+H200+E200</f>
        <v>54.345905020478185</v>
      </c>
      <c r="J200" s="4">
        <f t="shared" ref="J200:J263" si="30">(H200-G200)*O200</f>
        <v>2.1241957270262048</v>
      </c>
      <c r="K200" s="4">
        <f t="shared" ref="K200:K263" si="31">(I200-H200)*O200</f>
        <v>0.2083333333333357</v>
      </c>
      <c r="L200">
        <f t="shared" ref="L200:L263" si="32">_xlfn.RANK.EQ(I200,I$8:I$507,1)</f>
        <v>193</v>
      </c>
      <c r="M200">
        <f t="shared" ref="M200:M263" si="33">IF(L200=A200,0,1)</f>
        <v>1</v>
      </c>
      <c r="N200">
        <f t="shared" ref="N200:N263" si="34">IF(G200&lt;B$2,1,0)</f>
        <v>1</v>
      </c>
      <c r="O200">
        <f t="shared" ref="O200:O263" si="35">IF(I200&lt;B$2,1,0)</f>
        <v>1</v>
      </c>
      <c r="P200">
        <v>193</v>
      </c>
      <c r="Q200" s="8">
        <f>COUNTIF(I$8:I199,"&lt;"&amp;G200)</f>
        <v>181</v>
      </c>
      <c r="R200" s="16">
        <f>COUNTIFS(H$8:H199,"&gt;"&amp;G200,F$8:F199,"&lt;&gt;1")</f>
        <v>9</v>
      </c>
      <c r="S200">
        <v>193</v>
      </c>
    </row>
    <row r="201" spans="1:19" x14ac:dyDescent="0.3">
      <c r="A201">
        <v>401</v>
      </c>
      <c r="B201">
        <v>0.49888607440412608</v>
      </c>
      <c r="C201">
        <v>0.44364757225257118</v>
      </c>
      <c r="D201" s="4">
        <f>-LN(B201)/F$3</f>
        <v>0.28974063212674001</v>
      </c>
      <c r="E201" s="4">
        <f>1/F$4</f>
        <v>0.20833333333333334</v>
      </c>
      <c r="F201" s="8">
        <v>3</v>
      </c>
      <c r="G201" s="4">
        <v>52.303116592245381</v>
      </c>
      <c r="H201" s="4">
        <f>IF(G201&gt;MAX(I$8:I200),G201,MAX(I$8:I200))</f>
        <v>54.345905020478185</v>
      </c>
      <c r="I201" s="4">
        <f t="shared" si="29"/>
        <v>54.55423835381152</v>
      </c>
      <c r="J201" s="4">
        <f t="shared" si="30"/>
        <v>2.0427884282328037</v>
      </c>
      <c r="K201" s="4">
        <f t="shared" si="31"/>
        <v>0.2083333333333357</v>
      </c>
      <c r="L201">
        <f t="shared" si="32"/>
        <v>194</v>
      </c>
      <c r="M201">
        <f t="shared" si="33"/>
        <v>1</v>
      </c>
      <c r="N201">
        <f t="shared" si="34"/>
        <v>1</v>
      </c>
      <c r="O201">
        <f t="shared" si="35"/>
        <v>1</v>
      </c>
      <c r="P201">
        <v>194</v>
      </c>
      <c r="Q201" s="8">
        <f>COUNTIF(I$8:I200,"&lt;"&amp;G201)</f>
        <v>183</v>
      </c>
      <c r="R201" s="16">
        <f>COUNTIFS(H$8:H200,"&gt;"&amp;G201,F$8:F200,"&lt;&gt;1")</f>
        <v>8</v>
      </c>
      <c r="S201">
        <v>194</v>
      </c>
    </row>
    <row r="202" spans="1:19" x14ac:dyDescent="0.3">
      <c r="A202">
        <v>88</v>
      </c>
      <c r="B202">
        <v>0.58934293649098179</v>
      </c>
      <c r="C202">
        <v>0.81215857417523729</v>
      </c>
      <c r="D202" s="4">
        <f>-LN(B202)/D$3</f>
        <v>0.73437087449258098</v>
      </c>
      <c r="E202" s="4">
        <f>1/F$4</f>
        <v>0.20833333333333334</v>
      </c>
      <c r="F202" s="8">
        <v>2</v>
      </c>
      <c r="G202" s="4">
        <v>53.983464014403197</v>
      </c>
      <c r="H202" s="4">
        <f>IF(G202&gt;MAX(I$8:I201),G202,MAX(I$8:I201))</f>
        <v>54.55423835381152</v>
      </c>
      <c r="I202" s="4">
        <f t="shared" si="29"/>
        <v>54.762571687144856</v>
      </c>
      <c r="J202" s="4">
        <f t="shared" si="30"/>
        <v>0.57077433940832378</v>
      </c>
      <c r="K202" s="4">
        <f t="shared" si="31"/>
        <v>0.2083333333333357</v>
      </c>
      <c r="L202">
        <f t="shared" si="32"/>
        <v>195</v>
      </c>
      <c r="M202">
        <f t="shared" si="33"/>
        <v>1</v>
      </c>
      <c r="N202">
        <f t="shared" si="34"/>
        <v>1</v>
      </c>
      <c r="O202">
        <f t="shared" si="35"/>
        <v>1</v>
      </c>
      <c r="P202">
        <v>195</v>
      </c>
      <c r="Q202" s="8">
        <f>COUNTIF(I$8:I201,"&lt;"&amp;G202)</f>
        <v>191</v>
      </c>
      <c r="R202" s="16">
        <f>COUNTIFS(H$8:H201,"&gt;"&amp;G202,F$8:F201,"&lt;&gt;1")</f>
        <v>2</v>
      </c>
      <c r="S202">
        <v>195</v>
      </c>
    </row>
    <row r="203" spans="1:19" x14ac:dyDescent="0.3">
      <c r="A203">
        <v>402</v>
      </c>
      <c r="B203">
        <v>0.66570024719992671</v>
      </c>
      <c r="C203">
        <v>0.5663014618366039</v>
      </c>
      <c r="D203" s="4">
        <f>-LN(B203)/F$3</f>
        <v>0.16954824543217392</v>
      </c>
      <c r="E203" s="4">
        <f>1/F$4</f>
        <v>0.20833333333333334</v>
      </c>
      <c r="F203" s="8">
        <v>3</v>
      </c>
      <c r="G203" s="4">
        <v>52.472664837677556</v>
      </c>
      <c r="H203" s="4">
        <f>IF(G203&gt;MAX(I$8:I202),G203,MAX(I$8:I202))</f>
        <v>54.762571687144856</v>
      </c>
      <c r="I203" s="4">
        <f t="shared" si="29"/>
        <v>54.970905020478192</v>
      </c>
      <c r="J203" s="4">
        <f t="shared" si="30"/>
        <v>2.2899068494673003</v>
      </c>
      <c r="K203" s="4">
        <f t="shared" si="31"/>
        <v>0.2083333333333357</v>
      </c>
      <c r="L203">
        <f t="shared" si="32"/>
        <v>196</v>
      </c>
      <c r="M203">
        <f t="shared" si="33"/>
        <v>1</v>
      </c>
      <c r="N203">
        <f t="shared" si="34"/>
        <v>1</v>
      </c>
      <c r="O203">
        <f t="shared" si="35"/>
        <v>1</v>
      </c>
      <c r="P203">
        <v>196</v>
      </c>
      <c r="Q203" s="8">
        <f>COUNTIF(I$8:I202,"&lt;"&amp;G203)</f>
        <v>184</v>
      </c>
      <c r="R203" s="16">
        <f>COUNTIFS(H$8:H202,"&gt;"&amp;G203,F$8:F202,"&lt;&gt;1")</f>
        <v>9</v>
      </c>
      <c r="S203">
        <v>196</v>
      </c>
    </row>
    <row r="204" spans="1:19" x14ac:dyDescent="0.3">
      <c r="A204">
        <v>403</v>
      </c>
      <c r="B204">
        <v>4.4648579363383893E-2</v>
      </c>
      <c r="C204">
        <v>0.96581926938688312</v>
      </c>
      <c r="D204" s="4">
        <f>-LN(B204)/F$3</f>
        <v>1.2953886622230248</v>
      </c>
      <c r="E204" s="4">
        <f>1/F$4</f>
        <v>0.20833333333333334</v>
      </c>
      <c r="F204" s="8">
        <v>3</v>
      </c>
      <c r="G204" s="4">
        <v>53.768053499900581</v>
      </c>
      <c r="H204" s="4">
        <f>IF(G204&gt;MAX(I$8:I203),G204,MAX(I$8:I203))</f>
        <v>54.970905020478192</v>
      </c>
      <c r="I204" s="4">
        <f t="shared" si="29"/>
        <v>55.179238353811527</v>
      </c>
      <c r="J204" s="4">
        <f t="shared" si="30"/>
        <v>1.2028515205776102</v>
      </c>
      <c r="K204" s="4">
        <f t="shared" si="31"/>
        <v>0.2083333333333357</v>
      </c>
      <c r="L204">
        <f t="shared" si="32"/>
        <v>197</v>
      </c>
      <c r="M204">
        <f t="shared" si="33"/>
        <v>1</v>
      </c>
      <c r="N204">
        <f t="shared" si="34"/>
        <v>1</v>
      </c>
      <c r="O204">
        <f t="shared" si="35"/>
        <v>1</v>
      </c>
      <c r="P204">
        <v>197</v>
      </c>
      <c r="Q204" s="8">
        <f>COUNTIF(I$8:I203,"&lt;"&amp;G204)</f>
        <v>190</v>
      </c>
      <c r="R204" s="16">
        <f>COUNTIFS(H$8:H203,"&gt;"&amp;G204,F$8:F203,"&lt;&gt;1")</f>
        <v>5</v>
      </c>
      <c r="S204">
        <v>197</v>
      </c>
    </row>
    <row r="205" spans="1:19" x14ac:dyDescent="0.3">
      <c r="A205">
        <v>404</v>
      </c>
      <c r="B205">
        <v>0.95446638386181215</v>
      </c>
      <c r="C205">
        <v>0.33942686239204078</v>
      </c>
      <c r="D205" s="4">
        <f>-LN(B205)/F$3</f>
        <v>1.9417856258446681E-2</v>
      </c>
      <c r="E205" s="4">
        <f>1/F$4</f>
        <v>0.20833333333333334</v>
      </c>
      <c r="F205" s="8">
        <v>3</v>
      </c>
      <c r="G205" s="4">
        <v>53.787471356159031</v>
      </c>
      <c r="H205" s="4">
        <f>IF(G205&gt;MAX(I$8:I204),G205,MAX(I$8:I204))</f>
        <v>55.179238353811527</v>
      </c>
      <c r="I205" s="4">
        <f t="shared" si="29"/>
        <v>55.387571687144863</v>
      </c>
      <c r="J205" s="4">
        <f t="shared" si="30"/>
        <v>1.3917669976524962</v>
      </c>
      <c r="K205" s="4">
        <f t="shared" si="31"/>
        <v>0.2083333333333357</v>
      </c>
      <c r="L205">
        <f t="shared" si="32"/>
        <v>198</v>
      </c>
      <c r="M205">
        <f t="shared" si="33"/>
        <v>1</v>
      </c>
      <c r="N205">
        <f t="shared" si="34"/>
        <v>1</v>
      </c>
      <c r="O205">
        <f t="shared" si="35"/>
        <v>1</v>
      </c>
      <c r="P205">
        <v>198</v>
      </c>
      <c r="Q205" s="8">
        <f>COUNTIF(I$8:I204,"&lt;"&amp;G205)</f>
        <v>190</v>
      </c>
      <c r="R205" s="16">
        <f>COUNTIFS(H$8:H204,"&gt;"&amp;G205,F$8:F204,"&lt;&gt;1")</f>
        <v>6</v>
      </c>
      <c r="S205">
        <v>198</v>
      </c>
    </row>
    <row r="206" spans="1:19" x14ac:dyDescent="0.3">
      <c r="A206">
        <v>405</v>
      </c>
      <c r="B206">
        <v>0.52989288003173929</v>
      </c>
      <c r="C206">
        <v>0.37836848048341321</v>
      </c>
      <c r="D206" s="4">
        <f>-LN(B206)/F$3</f>
        <v>0.26461683583801915</v>
      </c>
      <c r="E206" s="4">
        <f>1/F$4</f>
        <v>0.20833333333333334</v>
      </c>
      <c r="F206" s="8">
        <v>3</v>
      </c>
      <c r="G206" s="4">
        <v>54.052088191997051</v>
      </c>
      <c r="H206" s="4">
        <f>IF(G206&gt;MAX(I$8:I205),G206,MAX(I$8:I205))</f>
        <v>55.387571687144863</v>
      </c>
      <c r="I206" s="4">
        <f t="shared" si="29"/>
        <v>55.595905020478199</v>
      </c>
      <c r="J206" s="4">
        <f t="shared" si="30"/>
        <v>1.3354834951478125</v>
      </c>
      <c r="K206" s="4">
        <f t="shared" si="31"/>
        <v>0.2083333333333357</v>
      </c>
      <c r="L206">
        <f t="shared" si="32"/>
        <v>199</v>
      </c>
      <c r="M206">
        <f t="shared" si="33"/>
        <v>1</v>
      </c>
      <c r="N206">
        <f t="shared" si="34"/>
        <v>1</v>
      </c>
      <c r="O206">
        <f t="shared" si="35"/>
        <v>1</v>
      </c>
      <c r="P206">
        <v>199</v>
      </c>
      <c r="Q206" s="8">
        <f>COUNTIF(I$8:I205,"&lt;"&amp;G206)</f>
        <v>191</v>
      </c>
      <c r="R206" s="16">
        <f>COUNTIFS(H$8:H205,"&gt;"&amp;G206,F$8:F205,"&lt;&gt;1")</f>
        <v>6</v>
      </c>
      <c r="S206">
        <v>199</v>
      </c>
    </row>
    <row r="207" spans="1:19" x14ac:dyDescent="0.3">
      <c r="A207">
        <v>406</v>
      </c>
      <c r="B207">
        <v>5.4719687490462965E-2</v>
      </c>
      <c r="C207">
        <v>0.65269936216315194</v>
      </c>
      <c r="D207" s="4">
        <f>-LN(B207)/F$3</f>
        <v>1.2106382153126047</v>
      </c>
      <c r="E207" s="4">
        <f>1/F$4</f>
        <v>0.20833333333333334</v>
      </c>
      <c r="F207" s="8">
        <v>3</v>
      </c>
      <c r="G207" s="4">
        <v>55.262726407309657</v>
      </c>
      <c r="H207" s="4">
        <f>IF(G207&gt;MAX(I$8:I206),G207,MAX(I$8:I206))</f>
        <v>55.595905020478199</v>
      </c>
      <c r="I207" s="4">
        <f t="shared" si="29"/>
        <v>55.804238353811535</v>
      </c>
      <c r="J207" s="4">
        <f t="shared" si="30"/>
        <v>0.33317861316854192</v>
      </c>
      <c r="K207" s="4">
        <f t="shared" si="31"/>
        <v>0.2083333333333357</v>
      </c>
      <c r="L207">
        <f t="shared" si="32"/>
        <v>200</v>
      </c>
      <c r="M207">
        <f t="shared" si="33"/>
        <v>1</v>
      </c>
      <c r="N207">
        <f t="shared" si="34"/>
        <v>1</v>
      </c>
      <c r="O207">
        <f t="shared" si="35"/>
        <v>1</v>
      </c>
      <c r="P207">
        <v>200</v>
      </c>
      <c r="Q207" s="8">
        <f>COUNTIF(I$8:I206,"&lt;"&amp;G207)</f>
        <v>197</v>
      </c>
      <c r="R207" s="16">
        <f>COUNTIFS(H$8:H206,"&gt;"&amp;G207,F$8:F206,"&lt;&gt;1")</f>
        <v>1</v>
      </c>
      <c r="S207">
        <v>200</v>
      </c>
    </row>
    <row r="208" spans="1:19" x14ac:dyDescent="0.3">
      <c r="A208">
        <v>407</v>
      </c>
      <c r="B208">
        <v>0.73018585772270883</v>
      </c>
      <c r="C208">
        <v>0.54457228308969385</v>
      </c>
      <c r="D208" s="4">
        <f>-LN(B208)/F$3</f>
        <v>0.131023407343556</v>
      </c>
      <c r="E208" s="4">
        <f>1/F$4</f>
        <v>0.20833333333333334</v>
      </c>
      <c r="F208" s="8">
        <v>3</v>
      </c>
      <c r="G208" s="4">
        <v>55.393749814653212</v>
      </c>
      <c r="H208" s="4">
        <f>IF(G208&gt;MAX(I$8:I207),G208,MAX(I$8:I207))</f>
        <v>55.804238353811535</v>
      </c>
      <c r="I208" s="4">
        <f t="shared" si="29"/>
        <v>56.01257168714487</v>
      </c>
      <c r="J208" s="4">
        <f t="shared" si="30"/>
        <v>0.4104885391583224</v>
      </c>
      <c r="K208" s="4">
        <f t="shared" si="31"/>
        <v>0.2083333333333357</v>
      </c>
      <c r="L208">
        <f t="shared" si="32"/>
        <v>201</v>
      </c>
      <c r="M208">
        <f t="shared" si="33"/>
        <v>1</v>
      </c>
      <c r="N208">
        <f t="shared" si="34"/>
        <v>1</v>
      </c>
      <c r="O208">
        <f t="shared" si="35"/>
        <v>1</v>
      </c>
      <c r="P208">
        <v>201</v>
      </c>
      <c r="Q208" s="8">
        <f>COUNTIF(I$8:I207,"&lt;"&amp;G208)</f>
        <v>198</v>
      </c>
      <c r="R208" s="16">
        <f>COUNTIFS(H$8:H207,"&gt;"&amp;G208,F$8:F207,"&lt;&gt;1")</f>
        <v>1</v>
      </c>
      <c r="S208">
        <v>201</v>
      </c>
    </row>
    <row r="209" spans="1:19" x14ac:dyDescent="0.3">
      <c r="A209">
        <v>408</v>
      </c>
      <c r="B209">
        <v>0.44358653523361918</v>
      </c>
      <c r="C209">
        <v>0.56007568590350043</v>
      </c>
      <c r="D209" s="4">
        <f>-LN(B209)/F$3</f>
        <v>0.3386926572343365</v>
      </c>
      <c r="E209" s="4">
        <f>1/F$4</f>
        <v>0.20833333333333334</v>
      </c>
      <c r="F209" s="8">
        <v>3</v>
      </c>
      <c r="G209" s="4">
        <v>55.732442471887552</v>
      </c>
      <c r="H209" s="4">
        <f>IF(G209&gt;MAX(I$8:I208),G209,MAX(I$8:I208))</f>
        <v>56.01257168714487</v>
      </c>
      <c r="I209" s="4">
        <f t="shared" si="29"/>
        <v>56.220905020478206</v>
      </c>
      <c r="J209" s="4">
        <f t="shared" si="30"/>
        <v>0.28012921525731826</v>
      </c>
      <c r="K209" s="4">
        <f t="shared" si="31"/>
        <v>0.2083333333333357</v>
      </c>
      <c r="L209">
        <f t="shared" si="32"/>
        <v>202</v>
      </c>
      <c r="M209">
        <f t="shared" si="33"/>
        <v>1</v>
      </c>
      <c r="N209">
        <f t="shared" si="34"/>
        <v>1</v>
      </c>
      <c r="O209">
        <f t="shared" si="35"/>
        <v>1</v>
      </c>
      <c r="P209">
        <v>202</v>
      </c>
      <c r="Q209" s="8">
        <f>COUNTIF(I$8:I208,"&lt;"&amp;G209)</f>
        <v>199</v>
      </c>
      <c r="R209" s="16">
        <f>COUNTIFS(H$8:H208,"&gt;"&amp;G209,F$8:F208,"&lt;&gt;1")</f>
        <v>1</v>
      </c>
      <c r="S209">
        <v>202</v>
      </c>
    </row>
    <row r="210" spans="1:19" x14ac:dyDescent="0.3">
      <c r="A210">
        <v>409</v>
      </c>
      <c r="B210">
        <v>0.11487166966765343</v>
      </c>
      <c r="C210">
        <v>0.43388164922025207</v>
      </c>
      <c r="D210" s="4">
        <f>-LN(B210)/F$3</f>
        <v>0.90164153735421404</v>
      </c>
      <c r="E210" s="4">
        <f>1/F$4</f>
        <v>0.20833333333333334</v>
      </c>
      <c r="F210" s="8">
        <v>3</v>
      </c>
      <c r="G210" s="4">
        <v>56.634084009241768</v>
      </c>
      <c r="H210" s="4">
        <f>IF(G210&gt;MAX(I$8:I209),G210,MAX(I$8:I209))</f>
        <v>56.634084009241768</v>
      </c>
      <c r="I210" s="4">
        <f t="shared" si="29"/>
        <v>56.842417342575104</v>
      </c>
      <c r="J210" s="4">
        <f t="shared" si="30"/>
        <v>0</v>
      </c>
      <c r="K210" s="4">
        <f t="shared" si="31"/>
        <v>0.2083333333333357</v>
      </c>
      <c r="L210">
        <f t="shared" si="32"/>
        <v>203</v>
      </c>
      <c r="M210">
        <f t="shared" si="33"/>
        <v>1</v>
      </c>
      <c r="N210">
        <f t="shared" si="34"/>
        <v>1</v>
      </c>
      <c r="O210">
        <f t="shared" si="35"/>
        <v>1</v>
      </c>
      <c r="P210">
        <v>203</v>
      </c>
      <c r="Q210" s="8">
        <f>COUNTIF(I$8:I209,"&lt;"&amp;G210)</f>
        <v>202</v>
      </c>
      <c r="R210" s="16">
        <f>COUNTIFS(H$8:H209,"&gt;"&amp;G210,F$8:F209,"&lt;&gt;1")</f>
        <v>0</v>
      </c>
      <c r="S210">
        <v>203</v>
      </c>
    </row>
    <row r="211" spans="1:19" x14ac:dyDescent="0.3">
      <c r="A211">
        <v>89</v>
      </c>
      <c r="B211">
        <v>9.4363231299783315E-2</v>
      </c>
      <c r="C211">
        <v>0.17896053956724753</v>
      </c>
      <c r="D211" s="4">
        <f>-LN(B211)/D$3</f>
        <v>3.2786163620112103</v>
      </c>
      <c r="E211" s="4">
        <f>1/F$4</f>
        <v>0.20833333333333334</v>
      </c>
      <c r="F211" s="8">
        <v>2</v>
      </c>
      <c r="G211" s="4">
        <v>57.26208037641441</v>
      </c>
      <c r="H211" s="4">
        <f>IF(G211&gt;MAX(I$8:I210),G211,MAX(I$8:I210))</f>
        <v>57.26208037641441</v>
      </c>
      <c r="I211" s="4">
        <f t="shared" si="29"/>
        <v>57.470413709747746</v>
      </c>
      <c r="J211" s="4">
        <f t="shared" si="30"/>
        <v>0</v>
      </c>
      <c r="K211" s="4">
        <f t="shared" si="31"/>
        <v>0.2083333333333357</v>
      </c>
      <c r="L211">
        <f t="shared" si="32"/>
        <v>204</v>
      </c>
      <c r="M211">
        <f t="shared" si="33"/>
        <v>1</v>
      </c>
      <c r="N211">
        <f t="shared" si="34"/>
        <v>1</v>
      </c>
      <c r="O211">
        <f t="shared" si="35"/>
        <v>1</v>
      </c>
      <c r="P211">
        <v>204</v>
      </c>
      <c r="Q211" s="8">
        <f>COUNTIF(I$8:I210,"&lt;"&amp;G211)</f>
        <v>203</v>
      </c>
      <c r="R211" s="16">
        <f>COUNTIFS(H$8:H210,"&gt;"&amp;G211,F$8:F210,"&lt;&gt;1")</f>
        <v>0</v>
      </c>
      <c r="S211">
        <v>204</v>
      </c>
    </row>
    <row r="212" spans="1:19" x14ac:dyDescent="0.3">
      <c r="A212">
        <v>410</v>
      </c>
      <c r="B212">
        <v>7.4251533555101168E-2</v>
      </c>
      <c r="C212">
        <v>0.57039094210638752</v>
      </c>
      <c r="D212" s="4">
        <f>-LN(B212)/F$3</f>
        <v>1.0834570198216089</v>
      </c>
      <c r="E212" s="4">
        <f>1/F$4</f>
        <v>0.20833333333333334</v>
      </c>
      <c r="F212" s="8">
        <v>3</v>
      </c>
      <c r="G212" s="4">
        <v>57.717541029063376</v>
      </c>
      <c r="H212" s="4">
        <f>IF(G212&gt;MAX(I$8:I211),G212,MAX(I$8:I211))</f>
        <v>57.717541029063376</v>
      </c>
      <c r="I212" s="4">
        <f t="shared" si="29"/>
        <v>57.925874362396712</v>
      </c>
      <c r="J212" s="4">
        <f t="shared" si="30"/>
        <v>0</v>
      </c>
      <c r="K212" s="4">
        <f t="shared" si="31"/>
        <v>0.2083333333333357</v>
      </c>
      <c r="L212">
        <f t="shared" si="32"/>
        <v>205</v>
      </c>
      <c r="M212">
        <f t="shared" si="33"/>
        <v>1</v>
      </c>
      <c r="N212">
        <f t="shared" si="34"/>
        <v>1</v>
      </c>
      <c r="O212">
        <f t="shared" si="35"/>
        <v>1</v>
      </c>
      <c r="P212">
        <v>205</v>
      </c>
      <c r="Q212" s="8">
        <f>COUNTIF(I$8:I211,"&lt;"&amp;G212)</f>
        <v>204</v>
      </c>
      <c r="R212" s="16">
        <f>COUNTIFS(H$8:H211,"&gt;"&amp;G212,F$8:F211,"&lt;&gt;1")</f>
        <v>0</v>
      </c>
      <c r="S212">
        <v>205</v>
      </c>
    </row>
    <row r="213" spans="1:19" x14ac:dyDescent="0.3">
      <c r="A213">
        <v>411</v>
      </c>
      <c r="B213">
        <v>0.55333109530930513</v>
      </c>
      <c r="C213">
        <v>0.82973723563341162</v>
      </c>
      <c r="D213" s="4">
        <f>-LN(B213)/F$3</f>
        <v>0.24658280455398959</v>
      </c>
      <c r="E213" s="4">
        <f>1/F$4</f>
        <v>0.20833333333333334</v>
      </c>
      <c r="F213" s="8">
        <v>3</v>
      </c>
      <c r="G213" s="4">
        <v>57.964123833617364</v>
      </c>
      <c r="H213" s="4">
        <f>IF(G213&gt;MAX(I$8:I212),G213,MAX(I$8:I212))</f>
        <v>57.964123833617364</v>
      </c>
      <c r="I213" s="4">
        <f t="shared" si="29"/>
        <v>58.1724571669507</v>
      </c>
      <c r="J213" s="4">
        <f t="shared" si="30"/>
        <v>0</v>
      </c>
      <c r="K213" s="4">
        <f t="shared" si="31"/>
        <v>0.2083333333333357</v>
      </c>
      <c r="L213">
        <f t="shared" si="32"/>
        <v>206</v>
      </c>
      <c r="M213">
        <f t="shared" si="33"/>
        <v>1</v>
      </c>
      <c r="N213">
        <f t="shared" si="34"/>
        <v>1</v>
      </c>
      <c r="O213">
        <f t="shared" si="35"/>
        <v>1</v>
      </c>
      <c r="P213">
        <v>206</v>
      </c>
      <c r="Q213" s="8">
        <f>COUNTIF(I$8:I212,"&lt;"&amp;G213)</f>
        <v>205</v>
      </c>
      <c r="R213" s="16">
        <f>COUNTIFS(H$8:H212,"&gt;"&amp;G213,F$8:F212,"&lt;&gt;1")</f>
        <v>0</v>
      </c>
      <c r="S213">
        <v>206</v>
      </c>
    </row>
    <row r="214" spans="1:19" x14ac:dyDescent="0.3">
      <c r="A214">
        <v>412</v>
      </c>
      <c r="B214">
        <v>0.71382793664357436</v>
      </c>
      <c r="C214">
        <v>0.71657460249641403</v>
      </c>
      <c r="D214" s="4">
        <f>-LN(B214)/F$3</f>
        <v>0.1404638878238163</v>
      </c>
      <c r="E214" s="4">
        <f>1/F$4</f>
        <v>0.20833333333333334</v>
      </c>
      <c r="F214" s="8">
        <v>3</v>
      </c>
      <c r="G214" s="4">
        <v>58.104587721441177</v>
      </c>
      <c r="H214" s="4">
        <f>IF(G214&gt;MAX(I$8:I213),G214,MAX(I$8:I213))</f>
        <v>58.1724571669507</v>
      </c>
      <c r="I214" s="4">
        <f t="shared" si="29"/>
        <v>58.380790500284036</v>
      </c>
      <c r="J214" s="4">
        <f t="shared" si="30"/>
        <v>6.7869445509522563E-2</v>
      </c>
      <c r="K214" s="4">
        <f t="shared" si="31"/>
        <v>0.2083333333333357</v>
      </c>
      <c r="L214">
        <f t="shared" si="32"/>
        <v>207</v>
      </c>
      <c r="M214">
        <f t="shared" si="33"/>
        <v>1</v>
      </c>
      <c r="N214">
        <f t="shared" si="34"/>
        <v>1</v>
      </c>
      <c r="O214">
        <f t="shared" si="35"/>
        <v>1</v>
      </c>
      <c r="P214">
        <v>207</v>
      </c>
      <c r="Q214" s="8">
        <f>COUNTIF(I$8:I213,"&lt;"&amp;G214)</f>
        <v>205</v>
      </c>
      <c r="R214" s="16">
        <f>COUNTIFS(H$8:H213,"&gt;"&amp;G214,F$8:F213,"&lt;&gt;1")</f>
        <v>0</v>
      </c>
      <c r="S214">
        <v>207</v>
      </c>
    </row>
    <row r="215" spans="1:19" x14ac:dyDescent="0.3">
      <c r="A215">
        <v>413</v>
      </c>
      <c r="B215">
        <v>0.93087557603686633</v>
      </c>
      <c r="C215">
        <v>0.54734946745200963</v>
      </c>
      <c r="D215" s="4">
        <f>-LN(B215)/F$3</f>
        <v>2.9845690058022848E-2</v>
      </c>
      <c r="E215" s="4">
        <f>1/F$4</f>
        <v>0.20833333333333334</v>
      </c>
      <c r="F215" s="8">
        <v>3</v>
      </c>
      <c r="G215" s="4">
        <v>58.134433411499202</v>
      </c>
      <c r="H215" s="4">
        <f>IF(G215&gt;MAX(I$8:I214),G215,MAX(I$8:I214))</f>
        <v>58.380790500284036</v>
      </c>
      <c r="I215" s="4">
        <f t="shared" si="29"/>
        <v>58.589123833617371</v>
      </c>
      <c r="J215" s="4">
        <f t="shared" si="30"/>
        <v>0.24635708878483342</v>
      </c>
      <c r="K215" s="4">
        <f t="shared" si="31"/>
        <v>0.2083333333333357</v>
      </c>
      <c r="L215">
        <f t="shared" si="32"/>
        <v>208</v>
      </c>
      <c r="M215">
        <f t="shared" si="33"/>
        <v>1</v>
      </c>
      <c r="N215">
        <f t="shared" si="34"/>
        <v>1</v>
      </c>
      <c r="O215">
        <f t="shared" si="35"/>
        <v>1</v>
      </c>
      <c r="P215">
        <v>208</v>
      </c>
      <c r="Q215" s="8">
        <f>COUNTIF(I$8:I214,"&lt;"&amp;G215)</f>
        <v>205</v>
      </c>
      <c r="R215" s="16">
        <f>COUNTIFS(H$8:H214,"&gt;"&amp;G215,F$8:F214,"&lt;&gt;1")</f>
        <v>1</v>
      </c>
      <c r="S215">
        <v>208</v>
      </c>
    </row>
    <row r="216" spans="1:19" x14ac:dyDescent="0.3">
      <c r="A216">
        <v>414</v>
      </c>
      <c r="B216">
        <v>0.20923490096743674</v>
      </c>
      <c r="C216">
        <v>0.62361522263252667</v>
      </c>
      <c r="D216" s="4">
        <f>-LN(B216)/F$3</f>
        <v>0.65179072086573686</v>
      </c>
      <c r="E216" s="4">
        <f>1/F$4</f>
        <v>0.20833333333333334</v>
      </c>
      <c r="F216" s="8">
        <v>3</v>
      </c>
      <c r="G216" s="4">
        <v>58.786224132364936</v>
      </c>
      <c r="H216" s="4">
        <f>IF(G216&gt;MAX(I$8:I215),G216,MAX(I$8:I215))</f>
        <v>58.786224132364936</v>
      </c>
      <c r="I216" s="4">
        <f t="shared" si="29"/>
        <v>58.994557465698271</v>
      </c>
      <c r="J216" s="4">
        <f t="shared" si="30"/>
        <v>0</v>
      </c>
      <c r="K216" s="4">
        <f t="shared" si="31"/>
        <v>0.2083333333333357</v>
      </c>
      <c r="L216">
        <f t="shared" si="32"/>
        <v>209</v>
      </c>
      <c r="M216">
        <f t="shared" si="33"/>
        <v>1</v>
      </c>
      <c r="N216">
        <f t="shared" si="34"/>
        <v>1</v>
      </c>
      <c r="O216">
        <f t="shared" si="35"/>
        <v>1</v>
      </c>
      <c r="P216">
        <v>209</v>
      </c>
      <c r="Q216" s="8">
        <f>COUNTIF(I$8:I215,"&lt;"&amp;G216)</f>
        <v>208</v>
      </c>
      <c r="R216" s="16">
        <f>COUNTIFS(H$8:H215,"&gt;"&amp;G216,F$8:F215,"&lt;&gt;1")</f>
        <v>0</v>
      </c>
      <c r="S216">
        <v>209</v>
      </c>
    </row>
    <row r="217" spans="1:19" x14ac:dyDescent="0.3">
      <c r="A217">
        <v>90</v>
      </c>
      <c r="B217">
        <v>0.10428174687948241</v>
      </c>
      <c r="C217">
        <v>0.67497787408062992</v>
      </c>
      <c r="D217" s="4">
        <f>-LN(B217)/D$3</f>
        <v>3.1398040808890171</v>
      </c>
      <c r="E217" s="4">
        <f>1/F$4</f>
        <v>0.20833333333333334</v>
      </c>
      <c r="F217" s="8">
        <v>2</v>
      </c>
      <c r="G217" s="4">
        <v>60.401884457303424</v>
      </c>
      <c r="H217" s="4">
        <f>IF(G217&gt;MAX(I$8:I216),G217,MAX(I$8:I216))</f>
        <v>60.401884457303424</v>
      </c>
      <c r="I217" s="4">
        <f t="shared" si="29"/>
        <v>60.61021779063676</v>
      </c>
      <c r="J217" s="4">
        <f t="shared" si="30"/>
        <v>0</v>
      </c>
      <c r="K217" s="4">
        <f t="shared" si="31"/>
        <v>0.2083333333333357</v>
      </c>
      <c r="L217">
        <f t="shared" si="32"/>
        <v>210</v>
      </c>
      <c r="M217">
        <f t="shared" si="33"/>
        <v>1</v>
      </c>
      <c r="N217">
        <f t="shared" si="34"/>
        <v>1</v>
      </c>
      <c r="O217">
        <f t="shared" si="35"/>
        <v>1</v>
      </c>
      <c r="P217">
        <v>212</v>
      </c>
      <c r="Q217" s="8">
        <f>COUNTIF(I$8:I216,"&lt;"&amp;G217)</f>
        <v>209</v>
      </c>
      <c r="R217" s="16">
        <f>COUNTIFS(H$8:H216,"&gt;"&amp;G217,F$8:F216,"&lt;&gt;1")</f>
        <v>0</v>
      </c>
      <c r="S217">
        <v>209</v>
      </c>
    </row>
    <row r="218" spans="1:19" x14ac:dyDescent="0.3">
      <c r="A218">
        <v>91</v>
      </c>
      <c r="B218">
        <v>0.90115054780724513</v>
      </c>
      <c r="C218">
        <v>0.96536149174474317</v>
      </c>
      <c r="D218" s="4">
        <f>-LN(B218)/D$3</f>
        <v>0.14455964672992966</v>
      </c>
      <c r="E218" s="4">
        <f>1/F$4</f>
        <v>0.20833333333333334</v>
      </c>
      <c r="F218" s="8">
        <v>2</v>
      </c>
      <c r="G218" s="4">
        <v>60.546444104033355</v>
      </c>
      <c r="H218" s="4">
        <f>IF(G218&gt;MAX(I$8:I217),G218,MAX(I$8:I217))</f>
        <v>60.61021779063676</v>
      </c>
      <c r="I218" s="4">
        <f t="shared" si="29"/>
        <v>60.818551123970096</v>
      </c>
      <c r="J218" s="4">
        <f t="shared" si="30"/>
        <v>6.3773686603404656E-2</v>
      </c>
      <c r="K218" s="4">
        <f t="shared" si="31"/>
        <v>0.2083333333333357</v>
      </c>
      <c r="L218">
        <f t="shared" si="32"/>
        <v>211</v>
      </c>
      <c r="M218">
        <f t="shared" si="33"/>
        <v>1</v>
      </c>
      <c r="N218">
        <f t="shared" si="34"/>
        <v>1</v>
      </c>
      <c r="O218">
        <f t="shared" si="35"/>
        <v>1</v>
      </c>
      <c r="P218">
        <v>210</v>
      </c>
      <c r="Q218" s="8">
        <f>COUNTIF(I$8:I217,"&lt;"&amp;G218)</f>
        <v>209</v>
      </c>
      <c r="R218" s="16">
        <f>COUNTIFS(H$8:H217,"&gt;"&amp;G218,F$8:F217,"&lt;&gt;1")</f>
        <v>0</v>
      </c>
      <c r="S218">
        <v>210</v>
      </c>
    </row>
    <row r="219" spans="1:19" x14ac:dyDescent="0.3">
      <c r="A219">
        <v>415</v>
      </c>
      <c r="B219">
        <v>1.0803552354503006E-2</v>
      </c>
      <c r="C219">
        <v>6.1616870632038329E-2</v>
      </c>
      <c r="D219" s="4">
        <f>-LN(B219)/F$3</f>
        <v>1.8866167821756707</v>
      </c>
      <c r="E219" s="4">
        <f>1/F$4</f>
        <v>0.20833333333333334</v>
      </c>
      <c r="F219" s="8">
        <v>3</v>
      </c>
      <c r="G219" s="4">
        <v>60.672840914540608</v>
      </c>
      <c r="H219" s="4">
        <f>IF(G219&gt;MAX(I$8:I218),G219,MAX(I$8:I218))</f>
        <v>60.818551123970096</v>
      </c>
      <c r="I219" s="4">
        <f t="shared" si="29"/>
        <v>61.026884457303431</v>
      </c>
      <c r="J219" s="4">
        <f t="shared" si="30"/>
        <v>0.1457102094294882</v>
      </c>
      <c r="K219" s="4">
        <f t="shared" si="31"/>
        <v>0.2083333333333357</v>
      </c>
      <c r="L219">
        <f t="shared" si="32"/>
        <v>212</v>
      </c>
      <c r="M219">
        <f t="shared" si="33"/>
        <v>1</v>
      </c>
      <c r="N219">
        <f t="shared" si="34"/>
        <v>1</v>
      </c>
      <c r="O219">
        <f t="shared" si="35"/>
        <v>1</v>
      </c>
      <c r="P219">
        <v>211</v>
      </c>
      <c r="Q219" s="8">
        <f>COUNTIF(I$8:I218,"&lt;"&amp;G219)</f>
        <v>210</v>
      </c>
      <c r="R219" s="16">
        <f>COUNTIFS(H$8:H218,"&gt;"&amp;G219,F$8:F218,"&lt;&gt;1")</f>
        <v>0</v>
      </c>
      <c r="S219">
        <v>211</v>
      </c>
    </row>
    <row r="220" spans="1:19" x14ac:dyDescent="0.3">
      <c r="A220">
        <v>416</v>
      </c>
      <c r="B220">
        <v>0.9200720236823634</v>
      </c>
      <c r="C220">
        <v>0.12967314676351208</v>
      </c>
      <c r="D220" s="4">
        <f>-LN(B220)/F$3</f>
        <v>3.4709718913343048E-2</v>
      </c>
      <c r="E220" s="4">
        <f>1/F$4</f>
        <v>0.20833333333333334</v>
      </c>
      <c r="F220" s="8">
        <v>3</v>
      </c>
      <c r="G220" s="4">
        <v>60.707550633453948</v>
      </c>
      <c r="H220" s="4">
        <f>IF(G220&gt;MAX(I$8:I219),G220,MAX(I$8:I219))</f>
        <v>61.026884457303431</v>
      </c>
      <c r="I220" s="4">
        <f t="shared" si="29"/>
        <v>61.235217790636767</v>
      </c>
      <c r="J220" s="4">
        <f t="shared" si="30"/>
        <v>0.31933382384948317</v>
      </c>
      <c r="K220" s="4">
        <f t="shared" si="31"/>
        <v>0.2083333333333357</v>
      </c>
      <c r="L220">
        <f t="shared" si="32"/>
        <v>213</v>
      </c>
      <c r="M220">
        <f t="shared" si="33"/>
        <v>1</v>
      </c>
      <c r="N220">
        <f t="shared" si="34"/>
        <v>1</v>
      </c>
      <c r="O220">
        <f t="shared" si="35"/>
        <v>1</v>
      </c>
      <c r="P220">
        <v>214</v>
      </c>
      <c r="Q220" s="8">
        <f>COUNTIF(I$8:I219,"&lt;"&amp;G220)</f>
        <v>210</v>
      </c>
      <c r="R220" s="16">
        <f>COUNTIFS(H$8:H219,"&gt;"&amp;G220,F$8:F219,"&lt;&gt;1")</f>
        <v>1</v>
      </c>
      <c r="S220">
        <v>213</v>
      </c>
    </row>
    <row r="221" spans="1:19" x14ac:dyDescent="0.3">
      <c r="A221">
        <v>417</v>
      </c>
      <c r="B221">
        <v>7.7913754692220838E-2</v>
      </c>
      <c r="C221">
        <v>0.13214514603106783</v>
      </c>
      <c r="D221" s="4">
        <f>-LN(B221)/F$3</f>
        <v>1.0633969887974584</v>
      </c>
      <c r="E221" s="4">
        <f>1/F$4</f>
        <v>0.20833333333333334</v>
      </c>
      <c r="F221" s="8">
        <v>3</v>
      </c>
      <c r="G221" s="4">
        <v>61.770947622251406</v>
      </c>
      <c r="H221" s="4">
        <f>IF(G221&gt;MAX(I$8:I220),G221,MAX(I$8:I220))</f>
        <v>61.770947622251406</v>
      </c>
      <c r="I221" s="4">
        <f t="shared" si="29"/>
        <v>61.979280955584741</v>
      </c>
      <c r="J221" s="4">
        <f t="shared" si="30"/>
        <v>0</v>
      </c>
      <c r="K221" s="4">
        <f t="shared" si="31"/>
        <v>0.2083333333333357</v>
      </c>
      <c r="L221">
        <f t="shared" si="32"/>
        <v>214</v>
      </c>
      <c r="M221">
        <f t="shared" si="33"/>
        <v>1</v>
      </c>
      <c r="N221">
        <f t="shared" si="34"/>
        <v>1</v>
      </c>
      <c r="O221">
        <f t="shared" si="35"/>
        <v>1</v>
      </c>
      <c r="P221">
        <v>213</v>
      </c>
      <c r="Q221" s="8">
        <f>COUNTIF(I$8:I220,"&lt;"&amp;G221)</f>
        <v>213</v>
      </c>
      <c r="R221" s="16">
        <f>COUNTIFS(H$8:H220,"&gt;"&amp;G221,F$8:F220,"&lt;&gt;1")</f>
        <v>0</v>
      </c>
      <c r="S221">
        <v>213</v>
      </c>
    </row>
    <row r="222" spans="1:19" x14ac:dyDescent="0.3">
      <c r="A222">
        <v>13</v>
      </c>
      <c r="B222">
        <v>0.11017181920834987</v>
      </c>
      <c r="C222">
        <v>0.35593737601855524</v>
      </c>
      <c r="D222" s="4">
        <f>-LN(B222)/B$3</f>
        <v>9.1904755792852377</v>
      </c>
      <c r="E222" s="4">
        <f>1/F$4</f>
        <v>0.20833333333333334</v>
      </c>
      <c r="F222" s="8">
        <v>1</v>
      </c>
      <c r="G222" s="4">
        <v>61.861459134299537</v>
      </c>
      <c r="H222" s="4">
        <f>IF(G222&gt;MAX(I$8:I221),G222,MAX(I$8:I221))</f>
        <v>61.979280955584741</v>
      </c>
      <c r="I222" s="4">
        <f t="shared" si="29"/>
        <v>62.187614288918077</v>
      </c>
      <c r="J222" s="4">
        <f t="shared" si="30"/>
        <v>0.11782182128520446</v>
      </c>
      <c r="K222" s="4">
        <f t="shared" si="31"/>
        <v>0.2083333333333357</v>
      </c>
      <c r="L222">
        <f t="shared" si="32"/>
        <v>215</v>
      </c>
      <c r="M222">
        <f t="shared" si="33"/>
        <v>1</v>
      </c>
      <c r="N222">
        <f t="shared" si="34"/>
        <v>1</v>
      </c>
      <c r="O222">
        <f t="shared" si="35"/>
        <v>1</v>
      </c>
      <c r="P222">
        <v>215</v>
      </c>
      <c r="Q222" s="8">
        <f>COUNTIF(I$8:I221,"&lt;"&amp;G222)</f>
        <v>213</v>
      </c>
      <c r="R222" s="16">
        <f>COUNTIFS(H$8:H221,"&gt;"&amp;G222,F$8:F221,"&lt;&gt;1")</f>
        <v>0</v>
      </c>
      <c r="S222">
        <v>215</v>
      </c>
    </row>
    <row r="223" spans="1:19" x14ac:dyDescent="0.3">
      <c r="A223">
        <v>418</v>
      </c>
      <c r="B223">
        <v>0.96472060304574725</v>
      </c>
      <c r="C223">
        <v>0.94567705313272499</v>
      </c>
      <c r="D223" s="4">
        <f>-LN(B223)/F$3</f>
        <v>1.4965312536561078E-2</v>
      </c>
      <c r="E223" s="4">
        <f>1/F$4</f>
        <v>0.20833333333333334</v>
      </c>
      <c r="F223" s="8">
        <v>3</v>
      </c>
      <c r="G223" s="4">
        <v>61.785912934787966</v>
      </c>
      <c r="H223" s="4">
        <f>IF(G223&gt;MAX(I$8:I222),G223,MAX(I$8:I222))</f>
        <v>62.187614288918077</v>
      </c>
      <c r="I223" s="4">
        <f t="shared" si="29"/>
        <v>62.395947622251413</v>
      </c>
      <c r="J223" s="4">
        <f t="shared" si="30"/>
        <v>0.4017013541301111</v>
      </c>
      <c r="K223" s="4">
        <f t="shared" si="31"/>
        <v>0.2083333333333357</v>
      </c>
      <c r="L223">
        <f t="shared" si="32"/>
        <v>216</v>
      </c>
      <c r="M223">
        <f t="shared" si="33"/>
        <v>1</v>
      </c>
      <c r="N223">
        <f t="shared" si="34"/>
        <v>1</v>
      </c>
      <c r="O223">
        <f t="shared" si="35"/>
        <v>1</v>
      </c>
      <c r="P223">
        <v>216</v>
      </c>
      <c r="Q223" s="8">
        <f>COUNTIF(I$8:I222,"&lt;"&amp;G223)</f>
        <v>213</v>
      </c>
      <c r="R223" s="16">
        <f>COUNTIFS(H$8:H222,"&gt;"&amp;G223,F$8:F222,"&lt;&gt;1")</f>
        <v>0</v>
      </c>
      <c r="S223">
        <v>216</v>
      </c>
    </row>
    <row r="224" spans="1:19" x14ac:dyDescent="0.3">
      <c r="A224">
        <v>14</v>
      </c>
      <c r="B224">
        <v>0.91973632007812733</v>
      </c>
      <c r="C224">
        <v>0.9957884456923124</v>
      </c>
      <c r="D224" s="4">
        <f>-LN(B224)/B$3</f>
        <v>0.34861774429116477</v>
      </c>
      <c r="E224" s="4">
        <f>1/F$4</f>
        <v>0.20833333333333334</v>
      </c>
      <c r="F224" s="8">
        <v>1</v>
      </c>
      <c r="G224" s="4">
        <v>62.210076878590705</v>
      </c>
      <c r="H224" s="4">
        <f>IF(G224&gt;MAX(I$8:I223),G224,MAX(I$8:I223))</f>
        <v>62.395947622251413</v>
      </c>
      <c r="I224" s="4">
        <f t="shared" si="29"/>
        <v>62.604280955584748</v>
      </c>
      <c r="J224" s="4">
        <f t="shared" si="30"/>
        <v>0.18587074366070766</v>
      </c>
      <c r="K224" s="4">
        <f t="shared" si="31"/>
        <v>0.2083333333333357</v>
      </c>
      <c r="L224">
        <f t="shared" si="32"/>
        <v>217</v>
      </c>
      <c r="M224">
        <f t="shared" si="33"/>
        <v>1</v>
      </c>
      <c r="N224">
        <f t="shared" si="34"/>
        <v>1</v>
      </c>
      <c r="O224">
        <f t="shared" si="35"/>
        <v>1</v>
      </c>
      <c r="P224">
        <v>217</v>
      </c>
      <c r="Q224" s="8">
        <f>COUNTIF(I$8:I223,"&lt;"&amp;G224)</f>
        <v>215</v>
      </c>
      <c r="R224" s="16">
        <f>COUNTIFS(H$8:H223,"&gt;"&amp;G224,F$8:F223,"&lt;&gt;1")</f>
        <v>0</v>
      </c>
      <c r="S224">
        <v>217</v>
      </c>
    </row>
    <row r="225" spans="1:19" x14ac:dyDescent="0.3">
      <c r="A225">
        <v>92</v>
      </c>
      <c r="B225">
        <v>0.3252662739951781</v>
      </c>
      <c r="C225">
        <v>0.55558946501052886</v>
      </c>
      <c r="D225" s="4">
        <f>-LN(B225)/D$3</f>
        <v>1.559876565970356</v>
      </c>
      <c r="E225" s="4">
        <f>1/F$4</f>
        <v>0.20833333333333334</v>
      </c>
      <c r="F225" s="8">
        <v>2</v>
      </c>
      <c r="G225" s="4">
        <v>62.106320670003711</v>
      </c>
      <c r="H225" s="4">
        <f>IF(G225&gt;MAX(I$8:I224),G225,MAX(I$8:I224))</f>
        <v>62.604280955584748</v>
      </c>
      <c r="I225" s="4">
        <f t="shared" si="29"/>
        <v>62.812614288918084</v>
      </c>
      <c r="J225" s="4">
        <f t="shared" si="30"/>
        <v>0.497960285581037</v>
      </c>
      <c r="K225" s="4">
        <f t="shared" si="31"/>
        <v>0.2083333333333357</v>
      </c>
      <c r="L225">
        <f t="shared" si="32"/>
        <v>218</v>
      </c>
      <c r="M225">
        <f t="shared" si="33"/>
        <v>1</v>
      </c>
      <c r="N225">
        <f t="shared" si="34"/>
        <v>1</v>
      </c>
      <c r="O225">
        <f t="shared" si="35"/>
        <v>1</v>
      </c>
      <c r="P225">
        <v>218</v>
      </c>
      <c r="Q225" s="8">
        <f>COUNTIF(I$8:I224,"&lt;"&amp;G225)</f>
        <v>214</v>
      </c>
      <c r="R225" s="16">
        <f>COUNTIFS(H$8:H224,"&gt;"&amp;G225,F$8:F224,"&lt;&gt;1")</f>
        <v>1</v>
      </c>
      <c r="S225">
        <v>218</v>
      </c>
    </row>
    <row r="226" spans="1:19" x14ac:dyDescent="0.3">
      <c r="A226">
        <v>419</v>
      </c>
      <c r="B226">
        <v>0.67204809717093417</v>
      </c>
      <c r="C226">
        <v>0.21942808313241982</v>
      </c>
      <c r="D226" s="4">
        <f>-LN(B226)/F$3</f>
        <v>0.16559390327049656</v>
      </c>
      <c r="E226" s="4">
        <f>1/F$4</f>
        <v>0.20833333333333334</v>
      </c>
      <c r="F226" s="8">
        <v>3</v>
      </c>
      <c r="G226" s="4">
        <v>61.951506838058464</v>
      </c>
      <c r="H226" s="4">
        <f>IF(G226&gt;MAX(I$8:I225),G226,MAX(I$8:I225))</f>
        <v>62.812614288918084</v>
      </c>
      <c r="I226" s="4">
        <f t="shared" si="29"/>
        <v>63.02094762225142</v>
      </c>
      <c r="J226" s="4">
        <f t="shared" si="30"/>
        <v>0.86110745085962037</v>
      </c>
      <c r="K226" s="4">
        <f t="shared" si="31"/>
        <v>0.2083333333333357</v>
      </c>
      <c r="L226">
        <f t="shared" si="32"/>
        <v>219</v>
      </c>
      <c r="M226">
        <f t="shared" si="33"/>
        <v>1</v>
      </c>
      <c r="N226">
        <f t="shared" si="34"/>
        <v>1</v>
      </c>
      <c r="O226">
        <f t="shared" si="35"/>
        <v>1</v>
      </c>
      <c r="P226">
        <v>219</v>
      </c>
      <c r="Q226" s="8">
        <f>COUNTIF(I$8:I225,"&lt;"&amp;G226)</f>
        <v>213</v>
      </c>
      <c r="R226" s="16">
        <f>COUNTIFS(H$8:H225,"&gt;"&amp;G226,F$8:F225,"&lt;&gt;1")</f>
        <v>2</v>
      </c>
      <c r="S226">
        <v>219</v>
      </c>
    </row>
    <row r="227" spans="1:19" x14ac:dyDescent="0.3">
      <c r="A227">
        <v>15</v>
      </c>
      <c r="B227">
        <v>0.93865779595324561</v>
      </c>
      <c r="C227">
        <v>0.51219214453566086</v>
      </c>
      <c r="D227" s="4">
        <f>-LN(B227)/B$3</f>
        <v>0.26376791979528619</v>
      </c>
      <c r="E227" s="4">
        <f>1/F$4</f>
        <v>0.20833333333333334</v>
      </c>
      <c r="F227" s="8">
        <v>1</v>
      </c>
      <c r="G227" s="4">
        <v>62.47384479838599</v>
      </c>
      <c r="H227" s="4">
        <f>IF(G227&gt;MAX(I$8:I226),G227,MAX(I$8:I226))</f>
        <v>63.02094762225142</v>
      </c>
      <c r="I227" s="4">
        <f t="shared" si="29"/>
        <v>63.229280955584755</v>
      </c>
      <c r="J227" s="4">
        <f t="shared" si="30"/>
        <v>0.54710282386542985</v>
      </c>
      <c r="K227" s="4">
        <f t="shared" si="31"/>
        <v>0.2083333333333357</v>
      </c>
      <c r="L227">
        <f t="shared" si="32"/>
        <v>220</v>
      </c>
      <c r="M227">
        <f t="shared" si="33"/>
        <v>1</v>
      </c>
      <c r="N227">
        <f t="shared" si="34"/>
        <v>1</v>
      </c>
      <c r="O227">
        <f t="shared" si="35"/>
        <v>1</v>
      </c>
      <c r="P227">
        <v>220</v>
      </c>
      <c r="Q227" s="8">
        <f>COUNTIF(I$8:I226,"&lt;"&amp;G227)</f>
        <v>216</v>
      </c>
      <c r="R227" s="16">
        <f>COUNTIFS(H$8:H226,"&gt;"&amp;G227,F$8:F226,"&lt;&gt;1")</f>
        <v>2</v>
      </c>
      <c r="S227">
        <v>220</v>
      </c>
    </row>
    <row r="228" spans="1:19" x14ac:dyDescent="0.3">
      <c r="A228">
        <v>420</v>
      </c>
      <c r="B228">
        <v>0.60069582201605276</v>
      </c>
      <c r="C228">
        <v>0.22348704489272744</v>
      </c>
      <c r="D228" s="4">
        <f>-LN(B228)/F$3</f>
        <v>0.21236108014266528</v>
      </c>
      <c r="E228" s="4">
        <f>1/F$4</f>
        <v>0.20833333333333334</v>
      </c>
      <c r="F228" s="8">
        <v>3</v>
      </c>
      <c r="G228" s="4">
        <v>62.163867918201127</v>
      </c>
      <c r="H228" s="4">
        <f>IF(G228&gt;MAX(I$8:I227),G228,MAX(I$8:I227))</f>
        <v>63.229280955584755</v>
      </c>
      <c r="I228" s="4">
        <f t="shared" si="29"/>
        <v>63.437614288918091</v>
      </c>
      <c r="J228" s="4">
        <f t="shared" si="30"/>
        <v>1.0654130373836281</v>
      </c>
      <c r="K228" s="4">
        <f t="shared" si="31"/>
        <v>0.2083333333333357</v>
      </c>
      <c r="L228">
        <f t="shared" si="32"/>
        <v>221</v>
      </c>
      <c r="M228">
        <f t="shared" si="33"/>
        <v>1</v>
      </c>
      <c r="N228">
        <f t="shared" si="34"/>
        <v>1</v>
      </c>
      <c r="O228">
        <f t="shared" si="35"/>
        <v>1</v>
      </c>
      <c r="P228">
        <v>221</v>
      </c>
      <c r="Q228" s="8">
        <f>COUNTIF(I$8:I227,"&lt;"&amp;G228)</f>
        <v>214</v>
      </c>
      <c r="R228" s="16">
        <f>COUNTIFS(H$8:H227,"&gt;"&amp;G228,F$8:F227,"&lt;&gt;1")</f>
        <v>3</v>
      </c>
      <c r="S228">
        <v>221</v>
      </c>
    </row>
    <row r="229" spans="1:19" x14ac:dyDescent="0.3">
      <c r="A229">
        <v>421</v>
      </c>
      <c r="B229">
        <v>0.70131534775841553</v>
      </c>
      <c r="C229">
        <v>0.33045442060609759</v>
      </c>
      <c r="D229" s="4">
        <f>-LN(B229)/F$3</f>
        <v>0.14783234956359881</v>
      </c>
      <c r="E229" s="4">
        <f>1/F$4</f>
        <v>0.20833333333333334</v>
      </c>
      <c r="F229" s="8">
        <v>3</v>
      </c>
      <c r="G229" s="4">
        <v>62.311700267764728</v>
      </c>
      <c r="H229" s="4">
        <f>IF(G229&gt;MAX(I$8:I228),G229,MAX(I$8:I228))</f>
        <v>63.437614288918091</v>
      </c>
      <c r="I229" s="4">
        <f t="shared" si="29"/>
        <v>63.645947622251427</v>
      </c>
      <c r="J229" s="4">
        <f t="shared" si="30"/>
        <v>1.1259140211533634</v>
      </c>
      <c r="K229" s="4">
        <f t="shared" si="31"/>
        <v>0.2083333333333357</v>
      </c>
      <c r="L229">
        <f t="shared" si="32"/>
        <v>222</v>
      </c>
      <c r="M229">
        <f t="shared" si="33"/>
        <v>1</v>
      </c>
      <c r="N229">
        <f t="shared" si="34"/>
        <v>1</v>
      </c>
      <c r="O229">
        <f t="shared" si="35"/>
        <v>1</v>
      </c>
      <c r="P229">
        <v>222</v>
      </c>
      <c r="Q229" s="8">
        <f>COUNTIF(I$8:I228,"&lt;"&amp;G229)</f>
        <v>215</v>
      </c>
      <c r="R229" s="16">
        <f>COUNTIFS(H$8:H228,"&gt;"&amp;G229,F$8:F228,"&lt;&gt;1")</f>
        <v>3</v>
      </c>
      <c r="S229">
        <v>222</v>
      </c>
    </row>
    <row r="230" spans="1:19" x14ac:dyDescent="0.3">
      <c r="A230">
        <v>422</v>
      </c>
      <c r="B230">
        <v>0.12414929654835657</v>
      </c>
      <c r="C230">
        <v>0.3665272988067263</v>
      </c>
      <c r="D230" s="4">
        <f>-LN(B230)/F$3</f>
        <v>0.86927934716122224</v>
      </c>
      <c r="E230" s="4">
        <f>1/F$4</f>
        <v>0.20833333333333334</v>
      </c>
      <c r="F230" s="8">
        <v>3</v>
      </c>
      <c r="G230" s="4">
        <v>63.180979614925953</v>
      </c>
      <c r="H230" s="4">
        <f>IF(G230&gt;MAX(I$8:I229),G230,MAX(I$8:I229))</f>
        <v>63.645947622251427</v>
      </c>
      <c r="I230" s="4">
        <f t="shared" si="29"/>
        <v>63.854280955584763</v>
      </c>
      <c r="J230" s="4">
        <f t="shared" si="30"/>
        <v>0.46496800732547428</v>
      </c>
      <c r="K230" s="4">
        <f t="shared" si="31"/>
        <v>0.2083333333333357</v>
      </c>
      <c r="L230">
        <f t="shared" si="32"/>
        <v>223</v>
      </c>
      <c r="M230">
        <f t="shared" si="33"/>
        <v>1</v>
      </c>
      <c r="N230">
        <f t="shared" si="34"/>
        <v>1</v>
      </c>
      <c r="O230">
        <f t="shared" si="35"/>
        <v>1</v>
      </c>
      <c r="P230">
        <v>223</v>
      </c>
      <c r="Q230" s="8">
        <f>COUNTIF(I$8:I229,"&lt;"&amp;G230)</f>
        <v>219</v>
      </c>
      <c r="R230" s="16">
        <f>COUNTIFS(H$8:H229,"&gt;"&amp;G230,F$8:F229,"&lt;&gt;1")</f>
        <v>2</v>
      </c>
      <c r="S230">
        <v>223</v>
      </c>
    </row>
    <row r="231" spans="1:19" x14ac:dyDescent="0.3">
      <c r="A231">
        <v>93</v>
      </c>
      <c r="B231">
        <v>0.22559282204657125</v>
      </c>
      <c r="C231">
        <v>0.51161229285561693</v>
      </c>
      <c r="D231" s="4">
        <f>-LN(B231)/D$3</f>
        <v>2.0680883014359219</v>
      </c>
      <c r="E231" s="4">
        <f>1/F$4</f>
        <v>0.20833333333333334</v>
      </c>
      <c r="F231" s="8">
        <v>2</v>
      </c>
      <c r="G231" s="4">
        <v>64.174408971439632</v>
      </c>
      <c r="H231" s="4">
        <f>IF(G231&gt;MAX(I$8:I230),G231,MAX(I$8:I230))</f>
        <v>64.174408971439632</v>
      </c>
      <c r="I231" s="4">
        <f t="shared" si="29"/>
        <v>64.382742304772961</v>
      </c>
      <c r="J231" s="4">
        <f t="shared" si="30"/>
        <v>0</v>
      </c>
      <c r="K231" s="4">
        <f t="shared" si="31"/>
        <v>0.2083333333333286</v>
      </c>
      <c r="L231">
        <f t="shared" si="32"/>
        <v>224</v>
      </c>
      <c r="M231">
        <f t="shared" si="33"/>
        <v>1</v>
      </c>
      <c r="N231">
        <f t="shared" si="34"/>
        <v>1</v>
      </c>
      <c r="O231">
        <f t="shared" si="35"/>
        <v>1</v>
      </c>
      <c r="P231">
        <v>224</v>
      </c>
      <c r="Q231" s="8">
        <f>COUNTIF(I$8:I230,"&lt;"&amp;G231)</f>
        <v>223</v>
      </c>
      <c r="R231" s="16">
        <f>COUNTIFS(H$8:H230,"&gt;"&amp;G231,F$8:F230,"&lt;&gt;1")</f>
        <v>0</v>
      </c>
      <c r="S231">
        <v>224</v>
      </c>
    </row>
    <row r="232" spans="1:19" x14ac:dyDescent="0.3">
      <c r="A232">
        <v>423</v>
      </c>
      <c r="B232">
        <v>2.8870509964293346E-2</v>
      </c>
      <c r="C232">
        <v>0.54445020905178987</v>
      </c>
      <c r="D232" s="4">
        <f>-LN(B232)/F$3</f>
        <v>1.4770560922097939</v>
      </c>
      <c r="E232" s="4">
        <f>1/F$4</f>
        <v>0.20833333333333334</v>
      </c>
      <c r="F232" s="8">
        <v>3</v>
      </c>
      <c r="G232" s="4">
        <v>64.658035707135753</v>
      </c>
      <c r="H232" s="4">
        <f>IF(G232&gt;MAX(I$8:I231),G232,MAX(I$8:I231))</f>
        <v>64.658035707135753</v>
      </c>
      <c r="I232" s="4">
        <f t="shared" si="29"/>
        <v>64.866369040469081</v>
      </c>
      <c r="J232" s="4">
        <f t="shared" si="30"/>
        <v>0</v>
      </c>
      <c r="K232" s="4">
        <f t="shared" si="31"/>
        <v>0.2083333333333286</v>
      </c>
      <c r="L232">
        <f t="shared" si="32"/>
        <v>225</v>
      </c>
      <c r="M232">
        <f t="shared" si="33"/>
        <v>1</v>
      </c>
      <c r="N232">
        <f t="shared" si="34"/>
        <v>1</v>
      </c>
      <c r="O232">
        <f t="shared" si="35"/>
        <v>1</v>
      </c>
      <c r="P232">
        <v>225</v>
      </c>
      <c r="Q232" s="8">
        <f>COUNTIF(I$8:I231,"&lt;"&amp;G232)</f>
        <v>224</v>
      </c>
      <c r="R232" s="16">
        <f>COUNTIFS(H$8:H231,"&gt;"&amp;G232,F$8:F231,"&lt;&gt;1")</f>
        <v>0</v>
      </c>
      <c r="S232">
        <v>225</v>
      </c>
    </row>
    <row r="233" spans="1:19" x14ac:dyDescent="0.3">
      <c r="A233">
        <v>94</v>
      </c>
      <c r="B233">
        <v>0.6564531388286996</v>
      </c>
      <c r="C233">
        <v>0.63069551683095793</v>
      </c>
      <c r="D233" s="4">
        <f>-LN(B233)/D$3</f>
        <v>0.58458884457445581</v>
      </c>
      <c r="E233" s="4">
        <f>1/F$4</f>
        <v>0.20833333333333334</v>
      </c>
      <c r="F233" s="8">
        <v>2</v>
      </c>
      <c r="G233" s="4">
        <v>64.758997816014087</v>
      </c>
      <c r="H233" s="4">
        <f>IF(G233&gt;MAX(I$8:I232),G233,MAX(I$8:I232))</f>
        <v>64.866369040469081</v>
      </c>
      <c r="I233" s="4">
        <f t="shared" si="29"/>
        <v>65.07470237380241</v>
      </c>
      <c r="J233" s="4">
        <f t="shared" si="30"/>
        <v>0.10737122445499381</v>
      </c>
      <c r="K233" s="4">
        <f t="shared" si="31"/>
        <v>0.2083333333333286</v>
      </c>
      <c r="L233">
        <f t="shared" si="32"/>
        <v>226</v>
      </c>
      <c r="M233">
        <f t="shared" si="33"/>
        <v>1</v>
      </c>
      <c r="N233">
        <f t="shared" si="34"/>
        <v>1</v>
      </c>
      <c r="O233">
        <f t="shared" si="35"/>
        <v>1</v>
      </c>
      <c r="P233">
        <v>226</v>
      </c>
      <c r="Q233" s="8">
        <f>COUNTIF(I$8:I232,"&lt;"&amp;G233)</f>
        <v>224</v>
      </c>
      <c r="R233" s="16">
        <f>COUNTIFS(H$8:H232,"&gt;"&amp;G233,F$8:F232,"&lt;&gt;1")</f>
        <v>0</v>
      </c>
      <c r="S233">
        <v>226</v>
      </c>
    </row>
    <row r="234" spans="1:19" x14ac:dyDescent="0.3">
      <c r="A234">
        <v>16</v>
      </c>
      <c r="B234">
        <v>0.54472487563707384</v>
      </c>
      <c r="C234">
        <v>0.19373149815363017</v>
      </c>
      <c r="D234" s="4">
        <f>-LN(B234)/B$3</f>
        <v>2.5311434463578175</v>
      </c>
      <c r="E234" s="4">
        <f>1/F$4</f>
        <v>0.20833333333333334</v>
      </c>
      <c r="F234" s="8">
        <v>1</v>
      </c>
      <c r="G234" s="4">
        <v>65.004988244743814</v>
      </c>
      <c r="H234" s="4">
        <f>IF(G234&gt;MAX(I$8:I233),G234,MAX(I$8:I233))</f>
        <v>65.07470237380241</v>
      </c>
      <c r="I234" s="4">
        <f t="shared" si="29"/>
        <v>65.283035707135738</v>
      </c>
      <c r="J234" s="4">
        <f t="shared" si="30"/>
        <v>6.9714129058596086E-2</v>
      </c>
      <c r="K234" s="4">
        <f t="shared" si="31"/>
        <v>0.2083333333333286</v>
      </c>
      <c r="L234">
        <f t="shared" si="32"/>
        <v>227</v>
      </c>
      <c r="M234">
        <f t="shared" si="33"/>
        <v>1</v>
      </c>
      <c r="N234">
        <f t="shared" si="34"/>
        <v>1</v>
      </c>
      <c r="O234">
        <f t="shared" si="35"/>
        <v>1</v>
      </c>
      <c r="P234">
        <v>227</v>
      </c>
      <c r="Q234" s="8">
        <f>COUNTIF(I$8:I233,"&lt;"&amp;G234)</f>
        <v>225</v>
      </c>
      <c r="R234" s="16">
        <f>COUNTIFS(H$8:H233,"&gt;"&amp;G234,F$8:F233,"&lt;&gt;1")</f>
        <v>0</v>
      </c>
      <c r="S234">
        <v>227</v>
      </c>
    </row>
    <row r="235" spans="1:19" x14ac:dyDescent="0.3">
      <c r="A235">
        <v>424</v>
      </c>
      <c r="B235">
        <v>0.25321207312234872</v>
      </c>
      <c r="C235">
        <v>0.58140812402722253</v>
      </c>
      <c r="D235" s="4">
        <f>-LN(B235)/F$3</f>
        <v>0.57230329487129106</v>
      </c>
      <c r="E235" s="4">
        <f>1/F$4</f>
        <v>0.20833333333333334</v>
      </c>
      <c r="F235" s="8">
        <v>3</v>
      </c>
      <c r="G235" s="4">
        <v>65.230339002007042</v>
      </c>
      <c r="H235" s="4">
        <f>IF(G235&gt;MAX(I$8:I234),G235,MAX(I$8:I234))</f>
        <v>65.283035707135738</v>
      </c>
      <c r="I235" s="4">
        <f t="shared" si="29"/>
        <v>65.491369040469067</v>
      </c>
      <c r="J235" s="4">
        <f t="shared" si="30"/>
        <v>5.2696705128695953E-2</v>
      </c>
      <c r="K235" s="4">
        <f t="shared" si="31"/>
        <v>0.2083333333333286</v>
      </c>
      <c r="L235">
        <f t="shared" si="32"/>
        <v>228</v>
      </c>
      <c r="M235">
        <f t="shared" si="33"/>
        <v>1</v>
      </c>
      <c r="N235">
        <f t="shared" si="34"/>
        <v>1</v>
      </c>
      <c r="O235">
        <f t="shared" si="35"/>
        <v>1</v>
      </c>
      <c r="P235">
        <v>228</v>
      </c>
      <c r="Q235" s="8">
        <f>COUNTIF(I$8:I234,"&lt;"&amp;G235)</f>
        <v>226</v>
      </c>
      <c r="R235" s="16">
        <f>COUNTIFS(H$8:H234,"&gt;"&amp;G235,F$8:F234,"&lt;&gt;1")</f>
        <v>0</v>
      </c>
      <c r="S235">
        <v>228</v>
      </c>
    </row>
    <row r="236" spans="1:19" x14ac:dyDescent="0.3">
      <c r="A236">
        <v>425</v>
      </c>
      <c r="B236">
        <v>0.88903469954527425</v>
      </c>
      <c r="C236">
        <v>0.97079378643147074</v>
      </c>
      <c r="D236" s="4">
        <f>-LN(B236)/F$3</f>
        <v>4.9007921716893992E-2</v>
      </c>
      <c r="E236" s="4">
        <f>1/F$4</f>
        <v>0.20833333333333334</v>
      </c>
      <c r="F236" s="8">
        <v>3</v>
      </c>
      <c r="G236" s="4">
        <v>65.279346923723935</v>
      </c>
      <c r="H236" s="4">
        <f>IF(G236&gt;MAX(I$8:I235),G236,MAX(I$8:I235))</f>
        <v>65.491369040469067</v>
      </c>
      <c r="I236" s="4">
        <f t="shared" si="29"/>
        <v>65.699702373802396</v>
      </c>
      <c r="J236" s="4">
        <f t="shared" si="30"/>
        <v>0.21202211674513194</v>
      </c>
      <c r="K236" s="4">
        <f t="shared" si="31"/>
        <v>0.2083333333333286</v>
      </c>
      <c r="L236">
        <f t="shared" si="32"/>
        <v>229</v>
      </c>
      <c r="M236">
        <f t="shared" si="33"/>
        <v>1</v>
      </c>
      <c r="N236">
        <f t="shared" si="34"/>
        <v>1</v>
      </c>
      <c r="O236">
        <f t="shared" si="35"/>
        <v>1</v>
      </c>
      <c r="P236">
        <v>229</v>
      </c>
      <c r="Q236" s="8">
        <f>COUNTIF(I$8:I235,"&lt;"&amp;G236)</f>
        <v>226</v>
      </c>
      <c r="R236" s="16">
        <f>COUNTIFS(H$8:H235,"&gt;"&amp;G236,F$8:F235,"&lt;&gt;1")</f>
        <v>1</v>
      </c>
      <c r="S236">
        <v>229</v>
      </c>
    </row>
    <row r="237" spans="1:19" x14ac:dyDescent="0.3">
      <c r="A237">
        <v>95</v>
      </c>
      <c r="B237">
        <v>0.51878414258247629</v>
      </c>
      <c r="C237">
        <v>0.3095187231055635</v>
      </c>
      <c r="D237" s="4">
        <f>-LN(B237)/D$3</f>
        <v>0.91148248968974188</v>
      </c>
      <c r="E237" s="4">
        <f>1/F$4</f>
        <v>0.20833333333333334</v>
      </c>
      <c r="F237" s="8">
        <v>2</v>
      </c>
      <c r="G237" s="4">
        <v>65.670480305703833</v>
      </c>
      <c r="H237" s="4">
        <f>IF(G237&gt;MAX(I$8:I236),G237,MAX(I$8:I236))</f>
        <v>65.699702373802396</v>
      </c>
      <c r="I237" s="4">
        <f t="shared" si="29"/>
        <v>65.908035707135724</v>
      </c>
      <c r="J237" s="4">
        <f t="shared" si="30"/>
        <v>2.9222068098562204E-2</v>
      </c>
      <c r="K237" s="4">
        <f t="shared" si="31"/>
        <v>0.2083333333333286</v>
      </c>
      <c r="L237">
        <f t="shared" si="32"/>
        <v>230</v>
      </c>
      <c r="M237">
        <f t="shared" si="33"/>
        <v>1</v>
      </c>
      <c r="N237">
        <f t="shared" si="34"/>
        <v>1</v>
      </c>
      <c r="O237">
        <f t="shared" si="35"/>
        <v>1</v>
      </c>
      <c r="P237">
        <v>230</v>
      </c>
      <c r="Q237" s="8">
        <f>COUNTIF(I$8:I236,"&lt;"&amp;G237)</f>
        <v>228</v>
      </c>
      <c r="R237" s="16">
        <f>COUNTIFS(H$8:H236,"&gt;"&amp;G237,F$8:F236,"&lt;&gt;1")</f>
        <v>0</v>
      </c>
      <c r="S237">
        <v>230</v>
      </c>
    </row>
    <row r="238" spans="1:19" x14ac:dyDescent="0.3">
      <c r="A238">
        <v>426</v>
      </c>
      <c r="B238">
        <v>0.18170720542008728</v>
      </c>
      <c r="C238">
        <v>0.16464735862300486</v>
      </c>
      <c r="D238" s="4">
        <f>-LN(B238)/F$3</f>
        <v>0.71056610365819262</v>
      </c>
      <c r="E238" s="4">
        <f>1/F$4</f>
        <v>0.20833333333333334</v>
      </c>
      <c r="F238" s="8">
        <v>3</v>
      </c>
      <c r="G238" s="4">
        <v>65.98991302738213</v>
      </c>
      <c r="H238" s="4">
        <f>IF(G238&gt;MAX(I$8:I237),G238,MAX(I$8:I237))</f>
        <v>65.98991302738213</v>
      </c>
      <c r="I238" s="4">
        <f t="shared" si="29"/>
        <v>66.198246360715459</v>
      </c>
      <c r="J238" s="4">
        <f t="shared" si="30"/>
        <v>0</v>
      </c>
      <c r="K238" s="4">
        <f t="shared" si="31"/>
        <v>0.2083333333333286</v>
      </c>
      <c r="L238">
        <f t="shared" si="32"/>
        <v>231</v>
      </c>
      <c r="M238">
        <f t="shared" si="33"/>
        <v>1</v>
      </c>
      <c r="N238">
        <f t="shared" si="34"/>
        <v>1</v>
      </c>
      <c r="O238">
        <f t="shared" si="35"/>
        <v>1</v>
      </c>
      <c r="P238">
        <v>231</v>
      </c>
      <c r="Q238" s="8">
        <f>COUNTIF(I$8:I237,"&lt;"&amp;G238)</f>
        <v>230</v>
      </c>
      <c r="R238" s="16">
        <f>COUNTIFS(H$8:H237,"&gt;"&amp;G238,F$8:F237,"&lt;&gt;1")</f>
        <v>0</v>
      </c>
      <c r="S238">
        <v>231</v>
      </c>
    </row>
    <row r="239" spans="1:19" x14ac:dyDescent="0.3">
      <c r="A239">
        <v>427</v>
      </c>
      <c r="B239">
        <v>0.8239692373424482</v>
      </c>
      <c r="C239">
        <v>0.40870387890255439</v>
      </c>
      <c r="D239" s="4">
        <f>-LN(B239)/F$3</f>
        <v>8.0675867954934491E-2</v>
      </c>
      <c r="E239" s="4">
        <f>1/F$4</f>
        <v>0.20833333333333334</v>
      </c>
      <c r="F239" s="8">
        <v>3</v>
      </c>
      <c r="G239" s="4">
        <v>66.070588895337067</v>
      </c>
      <c r="H239" s="4">
        <f>IF(G239&gt;MAX(I$8:I238),G239,MAX(I$8:I238))</f>
        <v>66.198246360715459</v>
      </c>
      <c r="I239" s="4">
        <f t="shared" si="29"/>
        <v>66.406579694048787</v>
      </c>
      <c r="J239" s="4">
        <f t="shared" si="30"/>
        <v>0.12765746537839107</v>
      </c>
      <c r="K239" s="4">
        <f t="shared" si="31"/>
        <v>0.2083333333333286</v>
      </c>
      <c r="L239">
        <f t="shared" si="32"/>
        <v>232</v>
      </c>
      <c r="M239">
        <f t="shared" si="33"/>
        <v>1</v>
      </c>
      <c r="N239">
        <f t="shared" si="34"/>
        <v>1</v>
      </c>
      <c r="O239">
        <f t="shared" si="35"/>
        <v>1</v>
      </c>
      <c r="P239">
        <v>232</v>
      </c>
      <c r="Q239" s="8">
        <f>COUNTIF(I$8:I238,"&lt;"&amp;G239)</f>
        <v>230</v>
      </c>
      <c r="R239" s="16">
        <f>COUNTIFS(H$8:H238,"&gt;"&amp;G239,F$8:F238,"&lt;&gt;1")</f>
        <v>0</v>
      </c>
      <c r="S239">
        <v>232</v>
      </c>
    </row>
    <row r="240" spans="1:19" x14ac:dyDescent="0.3">
      <c r="A240">
        <v>428</v>
      </c>
      <c r="B240">
        <v>0.47456282235175634</v>
      </c>
      <c r="C240">
        <v>0.96465956602679526</v>
      </c>
      <c r="D240" s="4">
        <f>-LN(B240)/F$3</f>
        <v>0.3105671969783349</v>
      </c>
      <c r="E240" s="4">
        <f>1/F$4</f>
        <v>0.20833333333333334</v>
      </c>
      <c r="F240" s="8">
        <v>3</v>
      </c>
      <c r="G240" s="4">
        <v>66.381156092315408</v>
      </c>
      <c r="H240" s="4">
        <f>IF(G240&gt;MAX(I$8:I239),G240,MAX(I$8:I239))</f>
        <v>66.406579694048787</v>
      </c>
      <c r="I240" s="4">
        <f t="shared" si="29"/>
        <v>66.614913027382116</v>
      </c>
      <c r="J240" s="4">
        <f t="shared" si="30"/>
        <v>2.5423601733379542E-2</v>
      </c>
      <c r="K240" s="4">
        <f t="shared" si="31"/>
        <v>0.2083333333333286</v>
      </c>
      <c r="L240">
        <f t="shared" si="32"/>
        <v>233</v>
      </c>
      <c r="M240">
        <f t="shared" si="33"/>
        <v>1</v>
      </c>
      <c r="N240">
        <f t="shared" si="34"/>
        <v>1</v>
      </c>
      <c r="O240">
        <f t="shared" si="35"/>
        <v>1</v>
      </c>
      <c r="P240">
        <v>233</v>
      </c>
      <c r="Q240" s="8">
        <f>COUNTIF(I$8:I239,"&lt;"&amp;G240)</f>
        <v>231</v>
      </c>
      <c r="R240" s="16">
        <f>COUNTIFS(H$8:H239,"&gt;"&amp;G240,F$8:F239,"&lt;&gt;1")</f>
        <v>0</v>
      </c>
      <c r="S240">
        <v>233</v>
      </c>
    </row>
    <row r="241" spans="1:19" x14ac:dyDescent="0.3">
      <c r="A241">
        <v>429</v>
      </c>
      <c r="B241">
        <v>0.87618640705587936</v>
      </c>
      <c r="C241">
        <v>0.63710440382091738</v>
      </c>
      <c r="D241" s="4">
        <f>-LN(B241)/F$3</f>
        <v>5.5073507183447626E-2</v>
      </c>
      <c r="E241" s="4">
        <f>1/F$4</f>
        <v>0.20833333333333334</v>
      </c>
      <c r="F241" s="8">
        <v>3</v>
      </c>
      <c r="G241" s="4">
        <v>66.436229599498859</v>
      </c>
      <c r="H241" s="4">
        <f>IF(G241&gt;MAX(I$8:I240),G241,MAX(I$8:I240))</f>
        <v>66.614913027382116</v>
      </c>
      <c r="I241" s="4">
        <f t="shared" si="29"/>
        <v>66.823246360715444</v>
      </c>
      <c r="J241" s="4">
        <f t="shared" si="30"/>
        <v>0.1786834278832572</v>
      </c>
      <c r="K241" s="4">
        <f t="shared" si="31"/>
        <v>0.2083333333333286</v>
      </c>
      <c r="L241">
        <f t="shared" si="32"/>
        <v>234</v>
      </c>
      <c r="M241">
        <f t="shared" si="33"/>
        <v>1</v>
      </c>
      <c r="N241">
        <f t="shared" si="34"/>
        <v>1</v>
      </c>
      <c r="O241">
        <f t="shared" si="35"/>
        <v>1</v>
      </c>
      <c r="P241">
        <v>234</v>
      </c>
      <c r="Q241" s="8">
        <f>COUNTIF(I$8:I240,"&lt;"&amp;G241)</f>
        <v>232</v>
      </c>
      <c r="R241" s="16">
        <f>COUNTIFS(H$8:H240,"&gt;"&amp;G241,F$8:F240,"&lt;&gt;1")</f>
        <v>0</v>
      </c>
      <c r="S241">
        <v>234</v>
      </c>
    </row>
    <row r="242" spans="1:19" x14ac:dyDescent="0.3">
      <c r="A242">
        <v>430</v>
      </c>
      <c r="B242">
        <v>0.8546098208563494</v>
      </c>
      <c r="C242">
        <v>0.48521378215887934</v>
      </c>
      <c r="D242" s="4">
        <f>-LN(B242)/F$3</f>
        <v>6.5462610033452495E-2</v>
      </c>
      <c r="E242" s="4">
        <f>1/F$4</f>
        <v>0.20833333333333334</v>
      </c>
      <c r="F242" s="8">
        <v>3</v>
      </c>
      <c r="G242" s="4">
        <v>66.501692209532308</v>
      </c>
      <c r="H242" s="4">
        <f>IF(G242&gt;MAX(I$8:I241),G242,MAX(I$8:I241))</f>
        <v>66.823246360715444</v>
      </c>
      <c r="I242" s="4">
        <f t="shared" si="29"/>
        <v>67.031579694048773</v>
      </c>
      <c r="J242" s="4">
        <f t="shared" si="30"/>
        <v>0.32155415118313613</v>
      </c>
      <c r="K242" s="4">
        <f t="shared" si="31"/>
        <v>0.2083333333333286</v>
      </c>
      <c r="L242">
        <f t="shared" si="32"/>
        <v>235</v>
      </c>
      <c r="M242">
        <f t="shared" si="33"/>
        <v>1</v>
      </c>
      <c r="N242">
        <f t="shared" si="34"/>
        <v>1</v>
      </c>
      <c r="O242">
        <f t="shared" si="35"/>
        <v>1</v>
      </c>
      <c r="P242">
        <v>235</v>
      </c>
      <c r="Q242" s="8">
        <f>COUNTIF(I$8:I241,"&lt;"&amp;G242)</f>
        <v>232</v>
      </c>
      <c r="R242" s="16">
        <f>COUNTIFS(H$8:H241,"&gt;"&amp;G242,F$8:F241,"&lt;&gt;1")</f>
        <v>1</v>
      </c>
      <c r="S242">
        <v>235</v>
      </c>
    </row>
    <row r="243" spans="1:19" x14ac:dyDescent="0.3">
      <c r="A243">
        <v>96</v>
      </c>
      <c r="B243">
        <v>0.31623279519028291</v>
      </c>
      <c r="C243">
        <v>0.67235328226569413</v>
      </c>
      <c r="D243" s="4">
        <f>-LN(B243)/D$3</f>
        <v>1.5989953374731254</v>
      </c>
      <c r="E243" s="4">
        <f>1/F$4</f>
        <v>0.20833333333333334</v>
      </c>
      <c r="F243" s="8">
        <v>2</v>
      </c>
      <c r="G243" s="4">
        <v>67.26947564317696</v>
      </c>
      <c r="H243" s="4">
        <f>IF(G243&gt;MAX(I$8:I242),G243,MAX(I$8:I242))</f>
        <v>67.26947564317696</v>
      </c>
      <c r="I243" s="4">
        <f t="shared" si="29"/>
        <v>67.477808976510289</v>
      </c>
      <c r="J243" s="4">
        <f t="shared" si="30"/>
        <v>0</v>
      </c>
      <c r="K243" s="4">
        <f t="shared" si="31"/>
        <v>0.2083333333333286</v>
      </c>
      <c r="L243">
        <f t="shared" si="32"/>
        <v>236</v>
      </c>
      <c r="M243">
        <f t="shared" si="33"/>
        <v>1</v>
      </c>
      <c r="N243">
        <f t="shared" si="34"/>
        <v>1</v>
      </c>
      <c r="O243">
        <f t="shared" si="35"/>
        <v>1</v>
      </c>
      <c r="P243">
        <v>236</v>
      </c>
      <c r="Q243" s="8">
        <f>COUNTIF(I$8:I242,"&lt;"&amp;G243)</f>
        <v>235</v>
      </c>
      <c r="R243" s="16">
        <f>COUNTIFS(H$8:H242,"&gt;"&amp;G243,F$8:F242,"&lt;&gt;1")</f>
        <v>0</v>
      </c>
      <c r="S243">
        <v>236</v>
      </c>
    </row>
    <row r="244" spans="1:19" x14ac:dyDescent="0.3">
      <c r="A244">
        <v>431</v>
      </c>
      <c r="B244">
        <v>0.13852351451155126</v>
      </c>
      <c r="C244">
        <v>0.1858272041993469</v>
      </c>
      <c r="D244" s="4">
        <f>-LN(B244)/F$3</f>
        <v>0.82363132829121599</v>
      </c>
      <c r="E244" s="4">
        <f>1/F$4</f>
        <v>0.20833333333333334</v>
      </c>
      <c r="F244" s="8">
        <v>3</v>
      </c>
      <c r="G244" s="4">
        <v>67.325323537823522</v>
      </c>
      <c r="H244" s="4">
        <f>IF(G244&gt;MAX(I$8:I243),G244,MAX(I$8:I243))</f>
        <v>67.477808976510289</v>
      </c>
      <c r="I244" s="4">
        <f t="shared" si="29"/>
        <v>67.686142309843618</v>
      </c>
      <c r="J244" s="4">
        <f t="shared" si="30"/>
        <v>0.15248543868676734</v>
      </c>
      <c r="K244" s="4">
        <f t="shared" si="31"/>
        <v>0.2083333333333286</v>
      </c>
      <c r="L244">
        <f t="shared" si="32"/>
        <v>237</v>
      </c>
      <c r="M244">
        <f t="shared" si="33"/>
        <v>1</v>
      </c>
      <c r="N244">
        <f t="shared" si="34"/>
        <v>1</v>
      </c>
      <c r="O244">
        <f t="shared" si="35"/>
        <v>1</v>
      </c>
      <c r="P244">
        <v>237</v>
      </c>
      <c r="Q244" s="8">
        <f>COUNTIF(I$8:I243,"&lt;"&amp;G244)</f>
        <v>235</v>
      </c>
      <c r="R244" s="16">
        <f>COUNTIFS(H$8:H243,"&gt;"&amp;G244,F$8:F243,"&lt;&gt;1")</f>
        <v>0</v>
      </c>
      <c r="S244">
        <v>237</v>
      </c>
    </row>
    <row r="245" spans="1:19" x14ac:dyDescent="0.3">
      <c r="A245">
        <v>432</v>
      </c>
      <c r="B245">
        <v>0.82207708975493632</v>
      </c>
      <c r="C245">
        <v>0.32517471846675006</v>
      </c>
      <c r="D245" s="4">
        <f>-LN(B245)/F$3</f>
        <v>8.1633793819360687E-2</v>
      </c>
      <c r="E245" s="4">
        <f>1/F$4</f>
        <v>0.20833333333333334</v>
      </c>
      <c r="F245" s="8">
        <v>3</v>
      </c>
      <c r="G245" s="4">
        <v>67.406957331642886</v>
      </c>
      <c r="H245" s="4">
        <f>IF(G245&gt;MAX(I$8:I244),G245,MAX(I$8:I244))</f>
        <v>67.686142309843618</v>
      </c>
      <c r="I245" s="4">
        <f t="shared" si="29"/>
        <v>67.894475643176946</v>
      </c>
      <c r="J245" s="4">
        <f t="shared" si="30"/>
        <v>0.27918497820073185</v>
      </c>
      <c r="K245" s="4">
        <f t="shared" si="31"/>
        <v>0.2083333333333286</v>
      </c>
      <c r="L245">
        <f t="shared" si="32"/>
        <v>238</v>
      </c>
      <c r="M245">
        <f t="shared" si="33"/>
        <v>1</v>
      </c>
      <c r="N245">
        <f t="shared" si="34"/>
        <v>1</v>
      </c>
      <c r="O245">
        <f t="shared" si="35"/>
        <v>1</v>
      </c>
      <c r="P245">
        <v>238</v>
      </c>
      <c r="Q245" s="8">
        <f>COUNTIF(I$8:I244,"&lt;"&amp;G245)</f>
        <v>235</v>
      </c>
      <c r="R245" s="16">
        <f>COUNTIFS(H$8:H244,"&gt;"&amp;G245,F$8:F244,"&lt;&gt;1")</f>
        <v>1</v>
      </c>
      <c r="S245">
        <v>238</v>
      </c>
    </row>
    <row r="246" spans="1:19" x14ac:dyDescent="0.3">
      <c r="A246">
        <v>97</v>
      </c>
      <c r="B246">
        <v>0.72316660054322945</v>
      </c>
      <c r="C246">
        <v>0.36387218848231451</v>
      </c>
      <c r="D246" s="4">
        <f>-LN(B246)/D$3</f>
        <v>0.45016063034417209</v>
      </c>
      <c r="E246" s="4">
        <f>1/F$4</f>
        <v>0.20833333333333334</v>
      </c>
      <c r="F246" s="8">
        <v>2</v>
      </c>
      <c r="G246" s="4">
        <v>67.719636273521132</v>
      </c>
      <c r="H246" s="4">
        <f>IF(G246&gt;MAX(I$8:I245),G246,MAX(I$8:I245))</f>
        <v>67.894475643176946</v>
      </c>
      <c r="I246" s="4">
        <f t="shared" si="29"/>
        <v>68.102808976510275</v>
      </c>
      <c r="J246" s="4">
        <f t="shared" si="30"/>
        <v>0.17483936965581393</v>
      </c>
      <c r="K246" s="4">
        <f t="shared" si="31"/>
        <v>0.2083333333333286</v>
      </c>
      <c r="L246">
        <f t="shared" si="32"/>
        <v>239</v>
      </c>
      <c r="M246">
        <f t="shared" si="33"/>
        <v>1</v>
      </c>
      <c r="N246">
        <f t="shared" si="34"/>
        <v>1</v>
      </c>
      <c r="O246">
        <f t="shared" si="35"/>
        <v>1</v>
      </c>
      <c r="P246">
        <v>239</v>
      </c>
      <c r="Q246" s="8">
        <f>COUNTIF(I$8:I245,"&lt;"&amp;G246)</f>
        <v>237</v>
      </c>
      <c r="R246" s="16">
        <f>COUNTIFS(H$8:H245,"&gt;"&amp;G246,F$8:F245,"&lt;&gt;1")</f>
        <v>0</v>
      </c>
      <c r="S246">
        <v>239</v>
      </c>
    </row>
    <row r="247" spans="1:19" x14ac:dyDescent="0.3">
      <c r="A247">
        <v>98</v>
      </c>
      <c r="B247">
        <v>0.7466048158207953</v>
      </c>
      <c r="C247">
        <v>0.51515243995483262</v>
      </c>
      <c r="D247" s="4">
        <f>-LN(B247)/D$3</f>
        <v>0.40586008637019499</v>
      </c>
      <c r="E247" s="4">
        <f>1/F$4</f>
        <v>0.20833333333333334</v>
      </c>
      <c r="F247" s="8">
        <v>2</v>
      </c>
      <c r="G247" s="4">
        <v>68.125496359891329</v>
      </c>
      <c r="H247" s="4">
        <f>IF(G247&gt;MAX(I$8:I246),G247,MAX(I$8:I246))</f>
        <v>68.125496359891329</v>
      </c>
      <c r="I247" s="4">
        <f t="shared" si="29"/>
        <v>68.333829693224658</v>
      </c>
      <c r="J247" s="4">
        <f t="shared" si="30"/>
        <v>0</v>
      </c>
      <c r="K247" s="4">
        <f t="shared" si="31"/>
        <v>0.2083333333333286</v>
      </c>
      <c r="L247">
        <f t="shared" si="32"/>
        <v>240</v>
      </c>
      <c r="M247">
        <f t="shared" si="33"/>
        <v>1</v>
      </c>
      <c r="N247">
        <f t="shared" si="34"/>
        <v>1</v>
      </c>
      <c r="O247">
        <f t="shared" si="35"/>
        <v>1</v>
      </c>
      <c r="P247">
        <v>240</v>
      </c>
      <c r="Q247" s="8">
        <f>COUNTIF(I$8:I246,"&lt;"&amp;G247)</f>
        <v>239</v>
      </c>
      <c r="R247" s="16">
        <f>COUNTIFS(H$8:H246,"&gt;"&amp;G247,F$8:F246,"&lt;&gt;1")</f>
        <v>0</v>
      </c>
      <c r="S247">
        <v>240</v>
      </c>
    </row>
    <row r="248" spans="1:19" x14ac:dyDescent="0.3">
      <c r="A248">
        <v>433</v>
      </c>
      <c r="B248">
        <v>8.6916714987640004E-2</v>
      </c>
      <c r="C248">
        <v>0.75527207251197848</v>
      </c>
      <c r="D248" s="4">
        <f>-LN(B248)/F$3</f>
        <v>1.0178353824264657</v>
      </c>
      <c r="E248" s="4">
        <f>1/F$4</f>
        <v>0.20833333333333334</v>
      </c>
      <c r="F248" s="8">
        <v>3</v>
      </c>
      <c r="G248" s="4">
        <v>68.424792714069355</v>
      </c>
      <c r="H248" s="4">
        <f>IF(G248&gt;MAX(I$8:I247),G248,MAX(I$8:I247))</f>
        <v>68.424792714069355</v>
      </c>
      <c r="I248" s="4">
        <f t="shared" si="29"/>
        <v>68.633126047402683</v>
      </c>
      <c r="J248" s="4">
        <f t="shared" si="30"/>
        <v>0</v>
      </c>
      <c r="K248" s="4">
        <f t="shared" si="31"/>
        <v>0.2083333333333286</v>
      </c>
      <c r="L248">
        <f t="shared" si="32"/>
        <v>241</v>
      </c>
      <c r="M248">
        <f t="shared" si="33"/>
        <v>1</v>
      </c>
      <c r="N248">
        <f t="shared" si="34"/>
        <v>1</v>
      </c>
      <c r="O248">
        <f t="shared" si="35"/>
        <v>1</v>
      </c>
      <c r="P248">
        <v>241</v>
      </c>
      <c r="Q248" s="8">
        <f>COUNTIF(I$8:I247,"&lt;"&amp;G248)</f>
        <v>240</v>
      </c>
      <c r="R248" s="16">
        <f>COUNTIFS(H$8:H247,"&gt;"&amp;G248,F$8:F247,"&lt;&gt;1")</f>
        <v>0</v>
      </c>
      <c r="S248">
        <v>241</v>
      </c>
    </row>
    <row r="249" spans="1:19" x14ac:dyDescent="0.3">
      <c r="A249">
        <v>99</v>
      </c>
      <c r="B249">
        <v>0.51722769859920037</v>
      </c>
      <c r="C249">
        <v>0.18591875972777488</v>
      </c>
      <c r="D249" s="4">
        <f>-LN(B249)/D$3</f>
        <v>0.91565566473463078</v>
      </c>
      <c r="E249" s="4">
        <f>1/F$4</f>
        <v>0.20833333333333334</v>
      </c>
      <c r="F249" s="8">
        <v>2</v>
      </c>
      <c r="G249" s="4">
        <v>69.041152024625958</v>
      </c>
      <c r="H249" s="4">
        <f>IF(G249&gt;MAX(I$8:I248),G249,MAX(I$8:I248))</f>
        <v>69.041152024625958</v>
      </c>
      <c r="I249" s="4">
        <f t="shared" si="29"/>
        <v>69.249485357959287</v>
      </c>
      <c r="J249" s="4">
        <f t="shared" si="30"/>
        <v>0</v>
      </c>
      <c r="K249" s="4">
        <f t="shared" si="31"/>
        <v>0.2083333333333286</v>
      </c>
      <c r="L249">
        <f t="shared" si="32"/>
        <v>242</v>
      </c>
      <c r="M249">
        <f t="shared" si="33"/>
        <v>1</v>
      </c>
      <c r="N249">
        <f t="shared" si="34"/>
        <v>1</v>
      </c>
      <c r="O249">
        <f t="shared" si="35"/>
        <v>1</v>
      </c>
      <c r="P249">
        <v>242</v>
      </c>
      <c r="Q249" s="8">
        <f>COUNTIF(I$8:I248,"&lt;"&amp;G249)</f>
        <v>241</v>
      </c>
      <c r="R249" s="16">
        <f>COUNTIFS(H$8:H248,"&gt;"&amp;G249,F$8:F248,"&lt;&gt;1")</f>
        <v>0</v>
      </c>
      <c r="S249">
        <v>242</v>
      </c>
    </row>
    <row r="250" spans="1:19" x14ac:dyDescent="0.3">
      <c r="A250">
        <v>434</v>
      </c>
      <c r="B250">
        <v>8.1698049867244479E-2</v>
      </c>
      <c r="C250">
        <v>0.70537430951872315</v>
      </c>
      <c r="D250" s="4">
        <f>-LN(B250)/F$3</f>
        <v>1.0436354778479298</v>
      </c>
      <c r="E250" s="4">
        <f>1/F$4</f>
        <v>0.20833333333333334</v>
      </c>
      <c r="F250" s="8">
        <v>3</v>
      </c>
      <c r="G250" s="4">
        <v>69.468428191917283</v>
      </c>
      <c r="H250" s="4">
        <f>IF(G250&gt;MAX(I$8:I249),G250,MAX(I$8:I249))</f>
        <v>69.468428191917283</v>
      </c>
      <c r="I250" s="4">
        <f t="shared" si="29"/>
        <v>69.676761525250612</v>
      </c>
      <c r="J250" s="4">
        <f t="shared" si="30"/>
        <v>0</v>
      </c>
      <c r="K250" s="4">
        <f t="shared" si="31"/>
        <v>0.2083333333333286</v>
      </c>
      <c r="L250">
        <f t="shared" si="32"/>
        <v>243</v>
      </c>
      <c r="M250">
        <f t="shared" si="33"/>
        <v>1</v>
      </c>
      <c r="N250">
        <f t="shared" si="34"/>
        <v>1</v>
      </c>
      <c r="O250">
        <f t="shared" si="35"/>
        <v>1</v>
      </c>
      <c r="P250">
        <v>243</v>
      </c>
      <c r="Q250" s="8">
        <f>COUNTIF(I$8:I249,"&lt;"&amp;G250)</f>
        <v>242</v>
      </c>
      <c r="R250" s="16">
        <f>COUNTIFS(H$8:H249,"&gt;"&amp;G250,F$8:F249,"&lt;&gt;1")</f>
        <v>0</v>
      </c>
      <c r="S250">
        <v>243</v>
      </c>
    </row>
    <row r="251" spans="1:19" x14ac:dyDescent="0.3">
      <c r="A251">
        <v>100</v>
      </c>
      <c r="B251">
        <v>0.46122623371074556</v>
      </c>
      <c r="C251">
        <v>0.89309366130558188</v>
      </c>
      <c r="D251" s="4">
        <f>-LN(B251)/D$3</f>
        <v>1.0748147372017545</v>
      </c>
      <c r="E251" s="4">
        <f>1/F$4</f>
        <v>0.20833333333333334</v>
      </c>
      <c r="F251" s="8">
        <v>2</v>
      </c>
      <c r="G251" s="4">
        <v>70.115966761827707</v>
      </c>
      <c r="H251" s="4">
        <f>IF(G251&gt;MAX(I$8:I250),G251,MAX(I$8:I250))</f>
        <v>70.115966761827707</v>
      </c>
      <c r="I251" s="4">
        <f t="shared" si="29"/>
        <v>70.324300095161036</v>
      </c>
      <c r="J251" s="4">
        <f t="shared" si="30"/>
        <v>0</v>
      </c>
      <c r="K251" s="4">
        <f t="shared" si="31"/>
        <v>0.2083333333333286</v>
      </c>
      <c r="L251">
        <f t="shared" si="32"/>
        <v>244</v>
      </c>
      <c r="M251">
        <f t="shared" si="33"/>
        <v>1</v>
      </c>
      <c r="N251">
        <f t="shared" si="34"/>
        <v>1</v>
      </c>
      <c r="O251">
        <f t="shared" si="35"/>
        <v>1</v>
      </c>
      <c r="P251">
        <v>244</v>
      </c>
      <c r="Q251" s="8">
        <f>COUNTIF(I$8:I250,"&lt;"&amp;G251)</f>
        <v>243</v>
      </c>
      <c r="R251" s="16">
        <f>COUNTIFS(H$8:H250,"&gt;"&amp;G251,F$8:F250,"&lt;&gt;1")</f>
        <v>0</v>
      </c>
      <c r="S251">
        <v>244</v>
      </c>
    </row>
    <row r="252" spans="1:19" x14ac:dyDescent="0.3">
      <c r="A252">
        <v>435</v>
      </c>
      <c r="B252">
        <v>2.1668141727958008E-2</v>
      </c>
      <c r="C252">
        <v>0.27988525040437023</v>
      </c>
      <c r="D252" s="4">
        <f>-LN(B252)/F$3</f>
        <v>1.5966300918000096</v>
      </c>
      <c r="E252" s="4">
        <f>1/F$4</f>
        <v>0.20833333333333334</v>
      </c>
      <c r="F252" s="8">
        <v>3</v>
      </c>
      <c r="G252" s="4">
        <v>71.065058283717292</v>
      </c>
      <c r="H252" s="4">
        <f>IF(G252&gt;MAX(I$8:I251),G252,MAX(I$8:I251))</f>
        <v>71.065058283717292</v>
      </c>
      <c r="I252" s="4">
        <f t="shared" si="29"/>
        <v>71.273391617050621</v>
      </c>
      <c r="J252" s="4">
        <f t="shared" si="30"/>
        <v>0</v>
      </c>
      <c r="K252" s="4">
        <f t="shared" si="31"/>
        <v>0.2083333333333286</v>
      </c>
      <c r="L252">
        <f t="shared" si="32"/>
        <v>245</v>
      </c>
      <c r="M252">
        <f t="shared" si="33"/>
        <v>1</v>
      </c>
      <c r="N252">
        <f t="shared" si="34"/>
        <v>1</v>
      </c>
      <c r="O252">
        <f t="shared" si="35"/>
        <v>1</v>
      </c>
      <c r="P252">
        <v>245</v>
      </c>
      <c r="Q252" s="8">
        <f>COUNTIF(I$8:I251,"&lt;"&amp;G252)</f>
        <v>244</v>
      </c>
      <c r="R252" s="16">
        <f>COUNTIFS(H$8:H251,"&gt;"&amp;G252,F$8:F251,"&lt;&gt;1")</f>
        <v>0</v>
      </c>
      <c r="S252">
        <v>245</v>
      </c>
    </row>
    <row r="253" spans="1:19" x14ac:dyDescent="0.3">
      <c r="A253">
        <v>17</v>
      </c>
      <c r="B253">
        <v>0.22193060090945158</v>
      </c>
      <c r="C253">
        <v>0.34101382488479265</v>
      </c>
      <c r="D253" s="4">
        <f>-LN(B253)/B$3</f>
        <v>6.2724606437419554</v>
      </c>
      <c r="E253" s="4">
        <f>1/F$4</f>
        <v>0.20833333333333334</v>
      </c>
      <c r="F253" s="8">
        <v>1</v>
      </c>
      <c r="G253" s="4">
        <v>71.277448888485765</v>
      </c>
      <c r="H253" s="4">
        <f>IF(G253&gt;MAX(I$8:I252),G253,MAX(I$8:I252))</f>
        <v>71.277448888485765</v>
      </c>
      <c r="I253" s="4">
        <f t="shared" si="29"/>
        <v>71.485782221819093</v>
      </c>
      <c r="J253" s="4">
        <f t="shared" si="30"/>
        <v>0</v>
      </c>
      <c r="K253" s="4">
        <f t="shared" si="31"/>
        <v>0.2083333333333286</v>
      </c>
      <c r="L253">
        <f t="shared" si="32"/>
        <v>246</v>
      </c>
      <c r="M253">
        <f t="shared" si="33"/>
        <v>1</v>
      </c>
      <c r="N253">
        <f t="shared" si="34"/>
        <v>1</v>
      </c>
      <c r="O253">
        <f t="shared" si="35"/>
        <v>1</v>
      </c>
      <c r="P253">
        <v>246</v>
      </c>
      <c r="Q253" s="8">
        <f>COUNTIF(I$8:I252,"&lt;"&amp;G253)</f>
        <v>245</v>
      </c>
      <c r="R253" s="16">
        <f>COUNTIFS(H$8:H252,"&gt;"&amp;G253,F$8:F252,"&lt;&gt;1")</f>
        <v>0</v>
      </c>
      <c r="S253">
        <v>246</v>
      </c>
    </row>
    <row r="254" spans="1:19" x14ac:dyDescent="0.3">
      <c r="A254">
        <v>436</v>
      </c>
      <c r="B254">
        <v>5.1362651448103272E-2</v>
      </c>
      <c r="C254">
        <v>0.34385204626606036</v>
      </c>
      <c r="D254" s="4">
        <f>-LN(B254)/F$3</f>
        <v>1.237018331735241</v>
      </c>
      <c r="E254" s="4">
        <f>1/F$4</f>
        <v>0.20833333333333334</v>
      </c>
      <c r="F254" s="8">
        <v>3</v>
      </c>
      <c r="G254" s="4">
        <v>72.302076615452535</v>
      </c>
      <c r="H254" s="4">
        <f>IF(G254&gt;MAX(I$8:I253),G254,MAX(I$8:I253))</f>
        <v>72.302076615452535</v>
      </c>
      <c r="I254" s="4">
        <f t="shared" si="29"/>
        <v>72.510409948785863</v>
      </c>
      <c r="J254" s="4">
        <f t="shared" si="30"/>
        <v>0</v>
      </c>
      <c r="K254" s="4">
        <f t="shared" si="31"/>
        <v>0.2083333333333286</v>
      </c>
      <c r="L254">
        <f t="shared" si="32"/>
        <v>247</v>
      </c>
      <c r="M254">
        <f t="shared" si="33"/>
        <v>1</v>
      </c>
      <c r="N254">
        <f t="shared" si="34"/>
        <v>1</v>
      </c>
      <c r="O254">
        <f t="shared" si="35"/>
        <v>1</v>
      </c>
      <c r="P254">
        <v>247</v>
      </c>
      <c r="Q254" s="8">
        <f>COUNTIF(I$8:I253,"&lt;"&amp;G254)</f>
        <v>246</v>
      </c>
      <c r="R254" s="16">
        <f>COUNTIFS(H$8:H253,"&gt;"&amp;G254,F$8:F253,"&lt;&gt;1")</f>
        <v>0</v>
      </c>
      <c r="S254">
        <v>247</v>
      </c>
    </row>
    <row r="255" spans="1:19" x14ac:dyDescent="0.3">
      <c r="A255">
        <v>18</v>
      </c>
      <c r="B255">
        <v>0.75225074007385484</v>
      </c>
      <c r="C255">
        <v>0.17062898648030031</v>
      </c>
      <c r="D255" s="4">
        <f>-LN(B255)/B$3</f>
        <v>1.1861899152448656</v>
      </c>
      <c r="E255" s="4">
        <f>1/F$4</f>
        <v>0.20833333333333334</v>
      </c>
      <c r="F255" s="8">
        <v>1</v>
      </c>
      <c r="G255" s="4">
        <v>72.463638803730632</v>
      </c>
      <c r="H255" s="4">
        <f>IF(G255&gt;MAX(I$8:I254),G255,MAX(I$8:I254))</f>
        <v>72.510409948785863</v>
      </c>
      <c r="I255" s="4">
        <f t="shared" si="29"/>
        <v>72.718743282119192</v>
      </c>
      <c r="J255" s="4">
        <f t="shared" si="30"/>
        <v>4.67711450552315E-2</v>
      </c>
      <c r="K255" s="4">
        <f t="shared" si="31"/>
        <v>0.2083333333333286</v>
      </c>
      <c r="L255">
        <f t="shared" si="32"/>
        <v>248</v>
      </c>
      <c r="M255">
        <f t="shared" si="33"/>
        <v>1</v>
      </c>
      <c r="N255">
        <f t="shared" si="34"/>
        <v>1</v>
      </c>
      <c r="O255">
        <f t="shared" si="35"/>
        <v>1</v>
      </c>
      <c r="P255">
        <v>248</v>
      </c>
      <c r="Q255" s="8">
        <f>COUNTIF(I$8:I254,"&lt;"&amp;G255)</f>
        <v>246</v>
      </c>
      <c r="R255" s="16">
        <f>COUNTIFS(H$8:H254,"&gt;"&amp;G255,F$8:F254,"&lt;&gt;1")</f>
        <v>0</v>
      </c>
      <c r="S255">
        <v>248</v>
      </c>
    </row>
    <row r="256" spans="1:19" x14ac:dyDescent="0.3">
      <c r="A256">
        <v>19</v>
      </c>
      <c r="B256">
        <v>0.83056123538926363</v>
      </c>
      <c r="C256">
        <v>0.82592242194891197</v>
      </c>
      <c r="D256" s="4">
        <f>-LN(B256)/B$3</f>
        <v>0.77355674786284767</v>
      </c>
      <c r="E256" s="4">
        <f>1/F$4</f>
        <v>0.20833333333333334</v>
      </c>
      <c r="F256" s="8">
        <v>1</v>
      </c>
      <c r="G256" s="4">
        <v>73.237195551593473</v>
      </c>
      <c r="H256" s="4">
        <f>IF(G256&gt;MAX(I$8:I255),G256,MAX(I$8:I255))</f>
        <v>73.237195551593473</v>
      </c>
      <c r="I256" s="4">
        <f t="shared" si="29"/>
        <v>73.445528884926802</v>
      </c>
      <c r="J256" s="4">
        <f t="shared" si="30"/>
        <v>0</v>
      </c>
      <c r="K256" s="4">
        <f t="shared" si="31"/>
        <v>0.2083333333333286</v>
      </c>
      <c r="L256">
        <f t="shared" si="32"/>
        <v>249</v>
      </c>
      <c r="M256">
        <f t="shared" si="33"/>
        <v>1</v>
      </c>
      <c r="N256">
        <f t="shared" si="34"/>
        <v>1</v>
      </c>
      <c r="O256">
        <f t="shared" si="35"/>
        <v>1</v>
      </c>
      <c r="P256">
        <v>249</v>
      </c>
      <c r="Q256" s="8">
        <f>COUNTIF(I$8:I255,"&lt;"&amp;G256)</f>
        <v>248</v>
      </c>
      <c r="R256" s="16">
        <f>COUNTIFS(H$8:H255,"&gt;"&amp;G256,F$8:F255,"&lt;&gt;1")</f>
        <v>0</v>
      </c>
      <c r="S256">
        <v>249</v>
      </c>
    </row>
    <row r="257" spans="1:19" x14ac:dyDescent="0.3">
      <c r="A257">
        <v>437</v>
      </c>
      <c r="B257">
        <v>4.5838801232947785E-2</v>
      </c>
      <c r="C257">
        <v>0.10342722861415449</v>
      </c>
      <c r="D257" s="4">
        <f>-LN(B257)/F$3</f>
        <v>1.2844268158463765</v>
      </c>
      <c r="E257" s="4">
        <f>1/F$4</f>
        <v>0.20833333333333334</v>
      </c>
      <c r="F257" s="8">
        <v>3</v>
      </c>
      <c r="G257" s="4">
        <v>73.586503431298908</v>
      </c>
      <c r="H257" s="4">
        <f>IF(G257&gt;MAX(I$8:I256),G257,MAX(I$8:I256))</f>
        <v>73.586503431298908</v>
      </c>
      <c r="I257" s="4">
        <f t="shared" si="29"/>
        <v>73.794836764632237</v>
      </c>
      <c r="J257" s="4">
        <f t="shared" si="30"/>
        <v>0</v>
      </c>
      <c r="K257" s="4">
        <f t="shared" si="31"/>
        <v>0.2083333333333286</v>
      </c>
      <c r="L257">
        <f t="shared" si="32"/>
        <v>250</v>
      </c>
      <c r="M257">
        <f t="shared" si="33"/>
        <v>1</v>
      </c>
      <c r="N257">
        <f t="shared" si="34"/>
        <v>1</v>
      </c>
      <c r="O257">
        <f t="shared" si="35"/>
        <v>1</v>
      </c>
      <c r="P257">
        <v>250</v>
      </c>
      <c r="Q257" s="8">
        <f>COUNTIF(I$8:I256,"&lt;"&amp;G257)</f>
        <v>249</v>
      </c>
      <c r="R257" s="16">
        <f>COUNTIFS(H$8:H256,"&gt;"&amp;G257,F$8:F256,"&lt;&gt;1")</f>
        <v>0</v>
      </c>
      <c r="S257">
        <v>250</v>
      </c>
    </row>
    <row r="258" spans="1:19" x14ac:dyDescent="0.3">
      <c r="A258">
        <v>438</v>
      </c>
      <c r="B258">
        <v>0.41486861781670581</v>
      </c>
      <c r="C258">
        <v>0.52827539902951137</v>
      </c>
      <c r="D258" s="4">
        <f>-LN(B258)/F$3</f>
        <v>0.36658058018700018</v>
      </c>
      <c r="E258" s="4">
        <f>1/F$4</f>
        <v>0.20833333333333334</v>
      </c>
      <c r="F258" s="8">
        <v>3</v>
      </c>
      <c r="G258" s="4">
        <v>73.953084011485913</v>
      </c>
      <c r="H258" s="4">
        <f>IF(G258&gt;MAX(I$8:I257),G258,MAX(I$8:I257))</f>
        <v>73.953084011485913</v>
      </c>
      <c r="I258" s="4">
        <f t="shared" si="29"/>
        <v>74.161417344819242</v>
      </c>
      <c r="J258" s="4">
        <f t="shared" si="30"/>
        <v>0</v>
      </c>
      <c r="K258" s="4">
        <f t="shared" si="31"/>
        <v>0.2083333333333286</v>
      </c>
      <c r="L258">
        <f t="shared" si="32"/>
        <v>251</v>
      </c>
      <c r="M258">
        <f t="shared" si="33"/>
        <v>1</v>
      </c>
      <c r="N258">
        <f t="shared" si="34"/>
        <v>1</v>
      </c>
      <c r="O258">
        <f t="shared" si="35"/>
        <v>1</v>
      </c>
      <c r="P258">
        <v>251</v>
      </c>
      <c r="Q258" s="8">
        <f>COUNTIF(I$8:I257,"&lt;"&amp;G258)</f>
        <v>250</v>
      </c>
      <c r="R258" s="16">
        <f>COUNTIFS(H$8:H257,"&gt;"&amp;G258,F$8:F257,"&lt;&gt;1")</f>
        <v>0</v>
      </c>
      <c r="S258">
        <v>251</v>
      </c>
    </row>
    <row r="259" spans="1:19" x14ac:dyDescent="0.3">
      <c r="A259">
        <v>439</v>
      </c>
      <c r="B259">
        <v>0.94155705435346537</v>
      </c>
      <c r="C259">
        <v>0.96877956480605487</v>
      </c>
      <c r="D259" s="4">
        <f>-LN(B259)/F$3</f>
        <v>2.5091805542289208E-2</v>
      </c>
      <c r="E259" s="4">
        <f>1/F$4</f>
        <v>0.20833333333333334</v>
      </c>
      <c r="F259" s="8">
        <v>3</v>
      </c>
      <c r="G259" s="4">
        <v>73.978175817028202</v>
      </c>
      <c r="H259" s="4">
        <f>IF(G259&gt;MAX(I$8:I258),G259,MAX(I$8:I258))</f>
        <v>74.161417344819242</v>
      </c>
      <c r="I259" s="4">
        <f t="shared" si="29"/>
        <v>74.36975067815257</v>
      </c>
      <c r="J259" s="4">
        <f t="shared" si="30"/>
        <v>0.18324152779103997</v>
      </c>
      <c r="K259" s="4">
        <f t="shared" si="31"/>
        <v>0.2083333333333286</v>
      </c>
      <c r="L259">
        <f t="shared" si="32"/>
        <v>252</v>
      </c>
      <c r="M259">
        <f t="shared" si="33"/>
        <v>1</v>
      </c>
      <c r="N259">
        <f t="shared" si="34"/>
        <v>1</v>
      </c>
      <c r="O259">
        <f t="shared" si="35"/>
        <v>1</v>
      </c>
      <c r="P259">
        <v>252</v>
      </c>
      <c r="Q259" s="8">
        <f>COUNTIF(I$8:I258,"&lt;"&amp;G259)</f>
        <v>250</v>
      </c>
      <c r="R259" s="16">
        <f>COUNTIFS(H$8:H258,"&gt;"&amp;G259,F$8:F258,"&lt;&gt;1")</f>
        <v>0</v>
      </c>
      <c r="S259">
        <v>252</v>
      </c>
    </row>
    <row r="260" spans="1:19" x14ac:dyDescent="0.3">
      <c r="A260">
        <v>440</v>
      </c>
      <c r="B260">
        <v>0.88760032959990232</v>
      </c>
      <c r="C260">
        <v>0.52534562211981561</v>
      </c>
      <c r="D260" s="4">
        <f>-LN(B260)/F$3</f>
        <v>4.9680715243931854E-2</v>
      </c>
      <c r="E260" s="4">
        <f>1/F$4</f>
        <v>0.20833333333333334</v>
      </c>
      <c r="F260" s="8">
        <v>3</v>
      </c>
      <c r="G260" s="4">
        <v>74.027856532272139</v>
      </c>
      <c r="H260" s="4">
        <f>IF(G260&gt;MAX(I$8:I259),G260,MAX(I$8:I259))</f>
        <v>74.36975067815257</v>
      </c>
      <c r="I260" s="4">
        <f t="shared" si="29"/>
        <v>74.578084011485899</v>
      </c>
      <c r="J260" s="4">
        <f t="shared" si="30"/>
        <v>0.34189414588043121</v>
      </c>
      <c r="K260" s="4">
        <f t="shared" si="31"/>
        <v>0.2083333333333286</v>
      </c>
      <c r="L260">
        <f t="shared" si="32"/>
        <v>253</v>
      </c>
      <c r="M260">
        <f t="shared" si="33"/>
        <v>1</v>
      </c>
      <c r="N260">
        <f t="shared" si="34"/>
        <v>1</v>
      </c>
      <c r="O260">
        <f t="shared" si="35"/>
        <v>1</v>
      </c>
      <c r="P260">
        <v>253</v>
      </c>
      <c r="Q260" s="8">
        <f>COUNTIF(I$8:I259,"&lt;"&amp;G260)</f>
        <v>250</v>
      </c>
      <c r="R260" s="16">
        <f>COUNTIFS(H$8:H259,"&gt;"&amp;G260,F$8:F259,"&lt;&gt;1")</f>
        <v>1</v>
      </c>
      <c r="S260">
        <v>253</v>
      </c>
    </row>
    <row r="261" spans="1:19" x14ac:dyDescent="0.3">
      <c r="A261">
        <v>441</v>
      </c>
      <c r="B261">
        <v>0.68950468459120462</v>
      </c>
      <c r="C261">
        <v>0.65254676961577196</v>
      </c>
      <c r="D261" s="4">
        <f>-LN(B261)/F$3</f>
        <v>0.15490907816080102</v>
      </c>
      <c r="E261" s="4">
        <f>1/F$4</f>
        <v>0.20833333333333334</v>
      </c>
      <c r="F261" s="8">
        <v>3</v>
      </c>
      <c r="G261" s="4">
        <v>74.182765610432938</v>
      </c>
      <c r="H261" s="4">
        <f>IF(G261&gt;MAX(I$8:I260),G261,MAX(I$8:I260))</f>
        <v>74.578084011485899</v>
      </c>
      <c r="I261" s="4">
        <f t="shared" si="29"/>
        <v>74.786417344819228</v>
      </c>
      <c r="J261" s="4">
        <f t="shared" si="30"/>
        <v>0.39531840105296112</v>
      </c>
      <c r="K261" s="4">
        <f t="shared" si="31"/>
        <v>0.2083333333333286</v>
      </c>
      <c r="L261">
        <f t="shared" si="32"/>
        <v>254</v>
      </c>
      <c r="M261">
        <f t="shared" si="33"/>
        <v>1</v>
      </c>
      <c r="N261">
        <f t="shared" si="34"/>
        <v>1</v>
      </c>
      <c r="O261">
        <f t="shared" si="35"/>
        <v>1</v>
      </c>
      <c r="P261">
        <v>254</v>
      </c>
      <c r="Q261" s="8">
        <f>COUNTIF(I$8:I260,"&lt;"&amp;G261)</f>
        <v>251</v>
      </c>
      <c r="R261" s="16">
        <f>COUNTIFS(H$8:H260,"&gt;"&amp;G261,F$8:F260,"&lt;&gt;1")</f>
        <v>1</v>
      </c>
      <c r="S261">
        <v>254</v>
      </c>
    </row>
    <row r="262" spans="1:19" x14ac:dyDescent="0.3">
      <c r="A262">
        <v>442</v>
      </c>
      <c r="B262">
        <v>0.20880764183477279</v>
      </c>
      <c r="C262">
        <v>8.6489455854976041E-2</v>
      </c>
      <c r="D262" s="4">
        <f>-LN(B262)/F$3</f>
        <v>0.6526424270074308</v>
      </c>
      <c r="E262" s="4">
        <f>1/F$4</f>
        <v>0.20833333333333334</v>
      </c>
      <c r="F262" s="8">
        <v>3</v>
      </c>
      <c r="G262" s="4">
        <v>74.835408037440374</v>
      </c>
      <c r="H262" s="4">
        <f>IF(G262&gt;MAX(I$8:I261),G262,MAX(I$8:I261))</f>
        <v>74.835408037440374</v>
      </c>
      <c r="I262" s="4">
        <f t="shared" si="29"/>
        <v>75.043741370773702</v>
      </c>
      <c r="J262" s="4">
        <f t="shared" si="30"/>
        <v>0</v>
      </c>
      <c r="K262" s="4">
        <f t="shared" si="31"/>
        <v>0.2083333333333286</v>
      </c>
      <c r="L262">
        <f t="shared" si="32"/>
        <v>255</v>
      </c>
      <c r="M262">
        <f t="shared" si="33"/>
        <v>1</v>
      </c>
      <c r="N262">
        <f t="shared" si="34"/>
        <v>1</v>
      </c>
      <c r="O262">
        <f t="shared" si="35"/>
        <v>1</v>
      </c>
      <c r="P262">
        <v>255</v>
      </c>
      <c r="Q262" s="8">
        <f>COUNTIF(I$8:I261,"&lt;"&amp;G262)</f>
        <v>254</v>
      </c>
      <c r="R262" s="16">
        <f>COUNTIFS(H$8:H261,"&gt;"&amp;G262,F$8:F261,"&lt;&gt;1")</f>
        <v>0</v>
      </c>
      <c r="S262">
        <v>255</v>
      </c>
    </row>
    <row r="263" spans="1:19" x14ac:dyDescent="0.3">
      <c r="A263">
        <v>443</v>
      </c>
      <c r="B263">
        <v>0.84002197332682271</v>
      </c>
      <c r="C263">
        <v>0.21829889828180793</v>
      </c>
      <c r="D263" s="4">
        <f>-LN(B263)/F$3</f>
        <v>7.2636345318543002E-2</v>
      </c>
      <c r="E263" s="4">
        <f>1/F$4</f>
        <v>0.20833333333333334</v>
      </c>
      <c r="F263" s="8">
        <v>3</v>
      </c>
      <c r="G263" s="4">
        <v>74.908044382758916</v>
      </c>
      <c r="H263" s="4">
        <f>IF(G263&gt;MAX(I$8:I262),G263,MAX(I$8:I262))</f>
        <v>75.043741370773702</v>
      </c>
      <c r="I263" s="4">
        <f t="shared" si="29"/>
        <v>75.252074704107031</v>
      </c>
      <c r="J263" s="4">
        <f t="shared" si="30"/>
        <v>0.1356969880147858</v>
      </c>
      <c r="K263" s="4">
        <f t="shared" si="31"/>
        <v>0.2083333333333286</v>
      </c>
      <c r="L263">
        <f t="shared" si="32"/>
        <v>256</v>
      </c>
      <c r="M263">
        <f t="shared" si="33"/>
        <v>1</v>
      </c>
      <c r="N263">
        <f t="shared" si="34"/>
        <v>1</v>
      </c>
      <c r="O263">
        <f t="shared" si="35"/>
        <v>1</v>
      </c>
      <c r="P263">
        <v>256</v>
      </c>
      <c r="Q263" s="8">
        <f>COUNTIF(I$8:I262,"&lt;"&amp;G263)</f>
        <v>254</v>
      </c>
      <c r="R263" s="16">
        <f>COUNTIFS(H$8:H262,"&gt;"&amp;G263,F$8:F262,"&lt;&gt;1")</f>
        <v>0</v>
      </c>
      <c r="S263">
        <v>256</v>
      </c>
    </row>
    <row r="264" spans="1:19" x14ac:dyDescent="0.3">
      <c r="A264">
        <v>101</v>
      </c>
      <c r="B264">
        <v>2.5177770317697683E-2</v>
      </c>
      <c r="C264">
        <v>0.8333384197515793</v>
      </c>
      <c r="D264" s="4">
        <f>-LN(B264)/D$3</f>
        <v>5.1136025055843097</v>
      </c>
      <c r="E264" s="4">
        <f>1/F$4</f>
        <v>0.20833333333333334</v>
      </c>
      <c r="F264" s="8">
        <v>2</v>
      </c>
      <c r="G264" s="4">
        <v>75.229569267412018</v>
      </c>
      <c r="H264" s="4">
        <f>IF(G264&gt;MAX(I$8:I263),G264,MAX(I$8:I263))</f>
        <v>75.252074704107031</v>
      </c>
      <c r="I264" s="4">
        <f t="shared" ref="I264:I327" si="36">+H264+E264</f>
        <v>75.460408037440359</v>
      </c>
      <c r="J264" s="4">
        <f t="shared" ref="J264:J327" si="37">(H264-G264)*O264</f>
        <v>2.2505436695013259E-2</v>
      </c>
      <c r="K264" s="4">
        <f t="shared" ref="K264:K327" si="38">(I264-H264)*O264</f>
        <v>0.2083333333333286</v>
      </c>
      <c r="L264">
        <f t="shared" ref="L264:L327" si="39">_xlfn.RANK.EQ(I264,I$8:I$507,1)</f>
        <v>257</v>
      </c>
      <c r="M264">
        <f t="shared" ref="M264:M327" si="40">IF(L264=A264,0,1)</f>
        <v>1</v>
      </c>
      <c r="N264">
        <f t="shared" ref="N264:N327" si="41">IF(G264&lt;B$2,1,0)</f>
        <v>1</v>
      </c>
      <c r="O264">
        <f t="shared" ref="O264:O327" si="42">IF(I264&lt;B$2,1,0)</f>
        <v>1</v>
      </c>
      <c r="P264">
        <v>257</v>
      </c>
      <c r="Q264" s="8">
        <f>COUNTIF(I$8:I263,"&lt;"&amp;G264)</f>
        <v>255</v>
      </c>
      <c r="R264" s="16">
        <f>COUNTIFS(H$8:H263,"&gt;"&amp;G264,F$8:F263,"&lt;&gt;1")</f>
        <v>0</v>
      </c>
      <c r="S264">
        <v>257</v>
      </c>
    </row>
    <row r="265" spans="1:19" x14ac:dyDescent="0.3">
      <c r="A265">
        <v>444</v>
      </c>
      <c r="B265">
        <v>0.98574785607470927</v>
      </c>
      <c r="C265">
        <v>0.38080996124149297</v>
      </c>
      <c r="D265" s="4">
        <f>-LN(B265)/F$3</f>
        <v>5.9811171435983383E-3</v>
      </c>
      <c r="E265" s="4">
        <f>1/F$4</f>
        <v>0.20833333333333334</v>
      </c>
      <c r="F265" s="8">
        <v>3</v>
      </c>
      <c r="G265" s="4">
        <v>74.914025499902522</v>
      </c>
      <c r="H265" s="4">
        <f>IF(G265&gt;MAX(I$8:I264),G265,MAX(I$8:I264))</f>
        <v>75.460408037440359</v>
      </c>
      <c r="I265" s="4">
        <f t="shared" si="36"/>
        <v>75.668741370773688</v>
      </c>
      <c r="J265" s="4">
        <f t="shared" si="37"/>
        <v>0.54638253753783772</v>
      </c>
      <c r="K265" s="4">
        <f t="shared" si="38"/>
        <v>0.2083333333333286</v>
      </c>
      <c r="L265">
        <f t="shared" si="39"/>
        <v>258</v>
      </c>
      <c r="M265">
        <f t="shared" si="40"/>
        <v>1</v>
      </c>
      <c r="N265">
        <f t="shared" si="41"/>
        <v>1</v>
      </c>
      <c r="O265">
        <f t="shared" si="42"/>
        <v>1</v>
      </c>
      <c r="P265">
        <v>258</v>
      </c>
      <c r="Q265" s="8">
        <f>COUNTIF(I$8:I264,"&lt;"&amp;G265)</f>
        <v>254</v>
      </c>
      <c r="R265" s="16">
        <f>COUNTIFS(H$8:H264,"&gt;"&amp;G265,F$8:F264,"&lt;&gt;1")</f>
        <v>2</v>
      </c>
      <c r="S265">
        <v>258</v>
      </c>
    </row>
    <row r="266" spans="1:19" x14ac:dyDescent="0.3">
      <c r="A266">
        <v>445</v>
      </c>
      <c r="B266">
        <v>0.10974456007568591</v>
      </c>
      <c r="C266">
        <v>0.14304025391399883</v>
      </c>
      <c r="D266" s="4">
        <f>-LN(B266)/F$3</f>
        <v>0.92066658115161371</v>
      </c>
      <c r="E266" s="4">
        <f>1/F$4</f>
        <v>0.20833333333333334</v>
      </c>
      <c r="F266" s="8">
        <v>3</v>
      </c>
      <c r="G266" s="4">
        <v>75.834692081054129</v>
      </c>
      <c r="H266" s="4">
        <f>IF(G266&gt;MAX(I$8:I265),G266,MAX(I$8:I265))</f>
        <v>75.834692081054129</v>
      </c>
      <c r="I266" s="4">
        <f t="shared" si="36"/>
        <v>76.043025414387458</v>
      </c>
      <c r="J266" s="4">
        <f t="shared" si="37"/>
        <v>0</v>
      </c>
      <c r="K266" s="4">
        <f t="shared" si="38"/>
        <v>0.2083333333333286</v>
      </c>
      <c r="L266">
        <f t="shared" si="39"/>
        <v>259</v>
      </c>
      <c r="M266">
        <f t="shared" si="40"/>
        <v>1</v>
      </c>
      <c r="N266">
        <f t="shared" si="41"/>
        <v>1</v>
      </c>
      <c r="O266">
        <f t="shared" si="42"/>
        <v>1</v>
      </c>
      <c r="P266">
        <v>259</v>
      </c>
      <c r="Q266" s="8">
        <f>COUNTIF(I$8:I265,"&lt;"&amp;G266)</f>
        <v>258</v>
      </c>
      <c r="R266" s="16">
        <f>COUNTIFS(H$8:H265,"&gt;"&amp;G266,F$8:F265,"&lt;&gt;1")</f>
        <v>0</v>
      </c>
      <c r="S266">
        <v>259</v>
      </c>
    </row>
    <row r="267" spans="1:19" x14ac:dyDescent="0.3">
      <c r="A267">
        <v>446</v>
      </c>
      <c r="B267">
        <v>0.51652577288125245</v>
      </c>
      <c r="C267">
        <v>0.83697012237922297</v>
      </c>
      <c r="D267" s="4">
        <f>-LN(B267)/F$3</f>
        <v>0.27526253857287847</v>
      </c>
      <c r="E267" s="4">
        <f>1/F$4</f>
        <v>0.20833333333333334</v>
      </c>
      <c r="F267" s="8">
        <v>3</v>
      </c>
      <c r="G267" s="4">
        <v>76.109954619627004</v>
      </c>
      <c r="H267" s="4">
        <f>IF(G267&gt;MAX(I$8:I266),G267,MAX(I$8:I266))</f>
        <v>76.109954619627004</v>
      </c>
      <c r="I267" s="4">
        <f t="shared" si="36"/>
        <v>76.318287952960333</v>
      </c>
      <c r="J267" s="4">
        <f t="shared" si="37"/>
        <v>0</v>
      </c>
      <c r="K267" s="4">
        <f t="shared" si="38"/>
        <v>0.2083333333333286</v>
      </c>
      <c r="L267">
        <f t="shared" si="39"/>
        <v>260</v>
      </c>
      <c r="M267">
        <f t="shared" si="40"/>
        <v>1</v>
      </c>
      <c r="N267">
        <f t="shared" si="41"/>
        <v>1</v>
      </c>
      <c r="O267">
        <f t="shared" si="42"/>
        <v>1</v>
      </c>
      <c r="P267">
        <v>260</v>
      </c>
      <c r="Q267" s="8">
        <f>COUNTIF(I$8:I266,"&lt;"&amp;G267)</f>
        <v>259</v>
      </c>
      <c r="R267" s="16">
        <f>COUNTIFS(H$8:H266,"&gt;"&amp;G267,F$8:F266,"&lt;&gt;1")</f>
        <v>0</v>
      </c>
      <c r="S267">
        <v>260</v>
      </c>
    </row>
    <row r="268" spans="1:19" x14ac:dyDescent="0.3">
      <c r="A268">
        <v>447</v>
      </c>
      <c r="B268">
        <v>7.2542497024445332E-2</v>
      </c>
      <c r="C268">
        <v>0.12332529679250466</v>
      </c>
      <c r="D268" s="4">
        <f>-LN(B268)/F$3</f>
        <v>1.0931594679146626</v>
      </c>
      <c r="E268" s="4">
        <f>1/F$4</f>
        <v>0.20833333333333334</v>
      </c>
      <c r="F268" s="8">
        <v>3</v>
      </c>
      <c r="G268" s="4">
        <v>77.203114087541664</v>
      </c>
      <c r="H268" s="4">
        <f>IF(G268&gt;MAX(I$8:I267),G268,MAX(I$8:I267))</f>
        <v>77.203114087541664</v>
      </c>
      <c r="I268" s="4">
        <f t="shared" si="36"/>
        <v>77.411447420874993</v>
      </c>
      <c r="J268" s="4">
        <f t="shared" si="37"/>
        <v>0</v>
      </c>
      <c r="K268" s="4">
        <f t="shared" si="38"/>
        <v>0.2083333333333286</v>
      </c>
      <c r="L268">
        <f t="shared" si="39"/>
        <v>261</v>
      </c>
      <c r="M268">
        <f t="shared" si="40"/>
        <v>1</v>
      </c>
      <c r="N268">
        <f t="shared" si="41"/>
        <v>1</v>
      </c>
      <c r="O268">
        <f t="shared" si="42"/>
        <v>1</v>
      </c>
      <c r="P268">
        <v>261</v>
      </c>
      <c r="Q268" s="8">
        <f>COUNTIF(I$8:I267,"&lt;"&amp;G268)</f>
        <v>260</v>
      </c>
      <c r="R268" s="16">
        <f>COUNTIFS(H$8:H267,"&gt;"&amp;G268,F$8:F267,"&lt;&gt;1")</f>
        <v>0</v>
      </c>
      <c r="S268">
        <v>261</v>
      </c>
    </row>
    <row r="269" spans="1:19" x14ac:dyDescent="0.3">
      <c r="A269">
        <v>448</v>
      </c>
      <c r="B269">
        <v>0.23722037415692618</v>
      </c>
      <c r="C269">
        <v>0.72975859859004488</v>
      </c>
      <c r="D269" s="4">
        <f>-LN(B269)/F$3</f>
        <v>0.59948571713548504</v>
      </c>
      <c r="E269" s="4">
        <f>1/F$4</f>
        <v>0.20833333333333334</v>
      </c>
      <c r="F269" s="8">
        <v>3</v>
      </c>
      <c r="G269" s="4">
        <v>77.802599804677143</v>
      </c>
      <c r="H269" s="4">
        <f>IF(G269&gt;MAX(I$8:I268),G269,MAX(I$8:I268))</f>
        <v>77.802599804677143</v>
      </c>
      <c r="I269" s="4">
        <f t="shared" si="36"/>
        <v>78.010933138010472</v>
      </c>
      <c r="J269" s="4">
        <f t="shared" si="37"/>
        <v>0</v>
      </c>
      <c r="K269" s="4">
        <f t="shared" si="38"/>
        <v>0.2083333333333286</v>
      </c>
      <c r="L269">
        <f t="shared" si="39"/>
        <v>262</v>
      </c>
      <c r="M269">
        <f t="shared" si="40"/>
        <v>1</v>
      </c>
      <c r="N269">
        <f t="shared" si="41"/>
        <v>1</v>
      </c>
      <c r="O269">
        <f t="shared" si="42"/>
        <v>1</v>
      </c>
      <c r="P269">
        <v>262</v>
      </c>
      <c r="Q269" s="8">
        <f>COUNTIF(I$8:I268,"&lt;"&amp;G269)</f>
        <v>261</v>
      </c>
      <c r="R269" s="16">
        <f>COUNTIFS(H$8:H268,"&gt;"&amp;G269,F$8:F268,"&lt;&gt;1")</f>
        <v>0</v>
      </c>
      <c r="S269">
        <v>262</v>
      </c>
    </row>
    <row r="270" spans="1:19" x14ac:dyDescent="0.3">
      <c r="A270">
        <v>102</v>
      </c>
      <c r="B270">
        <v>0.15472884304330575</v>
      </c>
      <c r="C270">
        <v>0.66692098757896667</v>
      </c>
      <c r="D270" s="4">
        <f>-LN(B270)/D$3</f>
        <v>2.5917792969029931</v>
      </c>
      <c r="E270" s="4">
        <f>1/F$4</f>
        <v>0.20833333333333334</v>
      </c>
      <c r="F270" s="8">
        <v>2</v>
      </c>
      <c r="G270" s="4">
        <v>77.821348564315016</v>
      </c>
      <c r="H270" s="4">
        <f>IF(G270&gt;MAX(I$8:I269),G270,MAX(I$8:I269))</f>
        <v>78.010933138010472</v>
      </c>
      <c r="I270" s="4">
        <f t="shared" si="36"/>
        <v>78.219266471343801</v>
      </c>
      <c r="J270" s="4">
        <f t="shared" si="37"/>
        <v>0.18958457369545556</v>
      </c>
      <c r="K270" s="4">
        <f t="shared" si="38"/>
        <v>0.2083333333333286</v>
      </c>
      <c r="L270">
        <f t="shared" si="39"/>
        <v>263</v>
      </c>
      <c r="M270">
        <f t="shared" si="40"/>
        <v>1</v>
      </c>
      <c r="N270">
        <f t="shared" si="41"/>
        <v>1</v>
      </c>
      <c r="O270">
        <f t="shared" si="42"/>
        <v>1</v>
      </c>
      <c r="P270">
        <v>263</v>
      </c>
      <c r="Q270" s="8">
        <f>COUNTIF(I$8:I269,"&lt;"&amp;G270)</f>
        <v>261</v>
      </c>
      <c r="R270" s="16">
        <f>COUNTIFS(H$8:H269,"&gt;"&amp;G270,F$8:F269,"&lt;&gt;1")</f>
        <v>0</v>
      </c>
      <c r="S270">
        <v>263</v>
      </c>
    </row>
    <row r="271" spans="1:19" x14ac:dyDescent="0.3">
      <c r="A271">
        <v>103</v>
      </c>
      <c r="B271">
        <v>0.77404095583971677</v>
      </c>
      <c r="C271">
        <v>0.18485061189611499</v>
      </c>
      <c r="D271" s="4">
        <f>-LN(B271)/D$3</f>
        <v>0.35573679482046666</v>
      </c>
      <c r="E271" s="4">
        <f>1/F$4</f>
        <v>0.20833333333333334</v>
      </c>
      <c r="F271" s="8">
        <v>2</v>
      </c>
      <c r="G271" s="4">
        <v>78.177085359135489</v>
      </c>
      <c r="H271" s="4">
        <f>IF(G271&gt;MAX(I$8:I270),G271,MAX(I$8:I270))</f>
        <v>78.219266471343801</v>
      </c>
      <c r="I271" s="4">
        <f t="shared" si="36"/>
        <v>78.427599804677129</v>
      </c>
      <c r="J271" s="4">
        <f t="shared" si="37"/>
        <v>4.2181112208311333E-2</v>
      </c>
      <c r="K271" s="4">
        <f t="shared" si="38"/>
        <v>0.2083333333333286</v>
      </c>
      <c r="L271">
        <f t="shared" si="39"/>
        <v>264</v>
      </c>
      <c r="M271">
        <f t="shared" si="40"/>
        <v>1</v>
      </c>
      <c r="N271">
        <f t="shared" si="41"/>
        <v>1</v>
      </c>
      <c r="O271">
        <f t="shared" si="42"/>
        <v>1</v>
      </c>
      <c r="P271">
        <v>264</v>
      </c>
      <c r="Q271" s="8">
        <f>COUNTIF(I$8:I270,"&lt;"&amp;G271)</f>
        <v>262</v>
      </c>
      <c r="R271" s="16">
        <f>COUNTIFS(H$8:H270,"&gt;"&amp;G271,F$8:F270,"&lt;&gt;1")</f>
        <v>0</v>
      </c>
      <c r="S271">
        <v>264</v>
      </c>
    </row>
    <row r="272" spans="1:19" x14ac:dyDescent="0.3">
      <c r="A272">
        <v>104</v>
      </c>
      <c r="B272">
        <v>0.97595141453291423</v>
      </c>
      <c r="C272">
        <v>0.12909329508346812</v>
      </c>
      <c r="D272" s="4">
        <f>-LN(B272)/D$3</f>
        <v>3.3808991666396761E-2</v>
      </c>
      <c r="E272" s="4">
        <f>1/F$4</f>
        <v>0.20833333333333334</v>
      </c>
      <c r="F272" s="8">
        <v>2</v>
      </c>
      <c r="G272" s="4">
        <v>78.21089435080188</v>
      </c>
      <c r="H272" s="4">
        <f>IF(G272&gt;MAX(I$8:I271),G272,MAX(I$8:I271))</f>
        <v>78.427599804677129</v>
      </c>
      <c r="I272" s="4">
        <f t="shared" si="36"/>
        <v>78.635933138010458</v>
      </c>
      <c r="J272" s="4">
        <f t="shared" si="37"/>
        <v>0.21670545387524953</v>
      </c>
      <c r="K272" s="4">
        <f t="shared" si="38"/>
        <v>0.2083333333333286</v>
      </c>
      <c r="L272">
        <f t="shared" si="39"/>
        <v>265</v>
      </c>
      <c r="M272">
        <f t="shared" si="40"/>
        <v>1</v>
      </c>
      <c r="N272">
        <f t="shared" si="41"/>
        <v>1</v>
      </c>
      <c r="O272">
        <f t="shared" si="42"/>
        <v>1</v>
      </c>
      <c r="P272">
        <v>266</v>
      </c>
      <c r="Q272" s="8">
        <f>COUNTIF(I$8:I271,"&lt;"&amp;G272)</f>
        <v>262</v>
      </c>
      <c r="R272" s="16">
        <f>COUNTIFS(H$8:H271,"&gt;"&amp;G272,F$8:F271,"&lt;&gt;1")</f>
        <v>1</v>
      </c>
      <c r="S272">
        <v>265</v>
      </c>
    </row>
    <row r="273" spans="1:19" x14ac:dyDescent="0.3">
      <c r="A273">
        <v>449</v>
      </c>
      <c r="B273">
        <v>0.26007873775444806</v>
      </c>
      <c r="C273">
        <v>0.30430005798516802</v>
      </c>
      <c r="D273" s="4">
        <f>-LN(B273)/F$3</f>
        <v>0.56115452345646943</v>
      </c>
      <c r="E273" s="4">
        <f>1/F$4</f>
        <v>0.20833333333333334</v>
      </c>
      <c r="F273" s="8">
        <v>3</v>
      </c>
      <c r="G273" s="4">
        <v>78.363754328133609</v>
      </c>
      <c r="H273" s="4">
        <f>IF(G273&gt;MAX(I$8:I272),G273,MAX(I$8:I272))</f>
        <v>78.635933138010458</v>
      </c>
      <c r="I273" s="4">
        <f t="shared" si="36"/>
        <v>78.844266471343786</v>
      </c>
      <c r="J273" s="4">
        <f t="shared" si="37"/>
        <v>0.2721788098768485</v>
      </c>
      <c r="K273" s="4">
        <f t="shared" si="38"/>
        <v>0.2083333333333286</v>
      </c>
      <c r="L273">
        <f t="shared" si="39"/>
        <v>266</v>
      </c>
      <c r="M273">
        <f t="shared" si="40"/>
        <v>1</v>
      </c>
      <c r="N273">
        <f t="shared" si="41"/>
        <v>1</v>
      </c>
      <c r="O273">
        <f t="shared" si="42"/>
        <v>1</v>
      </c>
      <c r="P273">
        <v>265</v>
      </c>
      <c r="Q273" s="8">
        <f>COUNTIF(I$8:I272,"&lt;"&amp;G273)</f>
        <v>263</v>
      </c>
      <c r="R273" s="16">
        <f>COUNTIFS(H$8:H272,"&gt;"&amp;G273,F$8:F272,"&lt;&gt;1")</f>
        <v>1</v>
      </c>
      <c r="S273">
        <v>265</v>
      </c>
    </row>
    <row r="274" spans="1:19" x14ac:dyDescent="0.3">
      <c r="A274">
        <v>450</v>
      </c>
      <c r="B274">
        <v>9.5492416150395221E-2</v>
      </c>
      <c r="C274">
        <v>0.52754295480208746</v>
      </c>
      <c r="D274" s="4">
        <f>-LN(B274)/F$3</f>
        <v>0.97862851945270912</v>
      </c>
      <c r="E274" s="4">
        <f>1/F$4</f>
        <v>0.20833333333333334</v>
      </c>
      <c r="F274" s="8">
        <v>3</v>
      </c>
      <c r="G274" s="4">
        <v>79.342382847586322</v>
      </c>
      <c r="H274" s="4">
        <f>IF(G274&gt;MAX(I$8:I273),G274,MAX(I$8:I273))</f>
        <v>79.342382847586322</v>
      </c>
      <c r="I274" s="4">
        <f t="shared" si="36"/>
        <v>79.55071618091965</v>
      </c>
      <c r="J274" s="4">
        <f t="shared" si="37"/>
        <v>0</v>
      </c>
      <c r="K274" s="4">
        <f t="shared" si="38"/>
        <v>0.2083333333333286</v>
      </c>
      <c r="L274">
        <f t="shared" si="39"/>
        <v>267</v>
      </c>
      <c r="M274">
        <f t="shared" si="40"/>
        <v>1</v>
      </c>
      <c r="N274">
        <f t="shared" si="41"/>
        <v>1</v>
      </c>
      <c r="O274">
        <f t="shared" si="42"/>
        <v>1</v>
      </c>
      <c r="P274">
        <v>268</v>
      </c>
      <c r="Q274" s="8">
        <f>COUNTIF(I$8:I273,"&lt;"&amp;G274)</f>
        <v>266</v>
      </c>
      <c r="R274" s="16">
        <f>COUNTIFS(H$8:H273,"&gt;"&amp;G274,F$8:F273,"&lt;&gt;1")</f>
        <v>0</v>
      </c>
      <c r="S274">
        <v>267</v>
      </c>
    </row>
    <row r="275" spans="1:19" x14ac:dyDescent="0.3">
      <c r="A275">
        <v>105</v>
      </c>
      <c r="B275">
        <v>0.44032105471968747</v>
      </c>
      <c r="C275">
        <v>0.63954588457899719</v>
      </c>
      <c r="D275" s="4">
        <f>-LN(B275)/D$3</f>
        <v>1.1392377060166032</v>
      </c>
      <c r="E275" s="4">
        <f>1/F$4</f>
        <v>0.20833333333333334</v>
      </c>
      <c r="F275" s="8">
        <v>2</v>
      </c>
      <c r="G275" s="4">
        <v>79.350132056818481</v>
      </c>
      <c r="H275" s="4">
        <f>IF(G275&gt;MAX(I$8:I274),G275,MAX(I$8:I274))</f>
        <v>79.55071618091965</v>
      </c>
      <c r="I275" s="4">
        <f t="shared" si="36"/>
        <v>79.759049514252979</v>
      </c>
      <c r="J275" s="4">
        <f t="shared" si="37"/>
        <v>0.20058412410116944</v>
      </c>
      <c r="K275" s="4">
        <f t="shared" si="38"/>
        <v>0.2083333333333286</v>
      </c>
      <c r="L275">
        <f t="shared" si="39"/>
        <v>268</v>
      </c>
      <c r="M275">
        <f t="shared" si="40"/>
        <v>1</v>
      </c>
      <c r="N275">
        <f t="shared" si="41"/>
        <v>1</v>
      </c>
      <c r="O275">
        <f t="shared" si="42"/>
        <v>1</v>
      </c>
      <c r="P275">
        <v>267</v>
      </c>
      <c r="Q275" s="8">
        <f>COUNTIF(I$8:I274,"&lt;"&amp;G275)</f>
        <v>266</v>
      </c>
      <c r="R275" s="16">
        <f>COUNTIFS(H$8:H274,"&gt;"&amp;G275,F$8:F274,"&lt;&gt;1")</f>
        <v>0</v>
      </c>
      <c r="S275">
        <v>267</v>
      </c>
    </row>
    <row r="276" spans="1:19" x14ac:dyDescent="0.3">
      <c r="A276">
        <v>106</v>
      </c>
      <c r="B276">
        <v>0.58824427014984593</v>
      </c>
      <c r="C276">
        <v>6.6530350657673876E-2</v>
      </c>
      <c r="D276" s="4">
        <f>-LN(B276)/D$3</f>
        <v>0.73696248878312998</v>
      </c>
      <c r="E276" s="4">
        <f>1/F$4</f>
        <v>0.20833333333333334</v>
      </c>
      <c r="F276" s="8">
        <v>2</v>
      </c>
      <c r="G276" s="4">
        <v>80.087094545601616</v>
      </c>
      <c r="H276" s="4">
        <f>IF(G276&gt;MAX(I$8:I275),G276,MAX(I$8:I275))</f>
        <v>80.087094545601616</v>
      </c>
      <c r="I276" s="4">
        <f t="shared" si="36"/>
        <v>80.295427878934944</v>
      </c>
      <c r="J276" s="4">
        <f t="shared" si="37"/>
        <v>0</v>
      </c>
      <c r="K276" s="4">
        <f t="shared" si="38"/>
        <v>0.2083333333333286</v>
      </c>
      <c r="L276">
        <f t="shared" si="39"/>
        <v>269</v>
      </c>
      <c r="M276">
        <f t="shared" si="40"/>
        <v>1</v>
      </c>
      <c r="N276">
        <f t="shared" si="41"/>
        <v>1</v>
      </c>
      <c r="O276">
        <f t="shared" si="42"/>
        <v>1</v>
      </c>
      <c r="P276">
        <v>269</v>
      </c>
      <c r="Q276" s="8">
        <f>COUNTIF(I$8:I275,"&lt;"&amp;G276)</f>
        <v>268</v>
      </c>
      <c r="R276" s="16">
        <f>COUNTIFS(H$8:H275,"&gt;"&amp;G276,F$8:F275,"&lt;&gt;1")</f>
        <v>0</v>
      </c>
      <c r="S276">
        <v>268</v>
      </c>
    </row>
    <row r="277" spans="1:19" x14ac:dyDescent="0.3">
      <c r="A277">
        <v>107</v>
      </c>
      <c r="B277">
        <v>0.7669606616412854</v>
      </c>
      <c r="C277">
        <v>0.44730979338969085</v>
      </c>
      <c r="D277" s="4">
        <f>-LN(B277)/D$3</f>
        <v>0.36849967712981219</v>
      </c>
      <c r="E277" s="4">
        <f>1/F$4</f>
        <v>0.20833333333333334</v>
      </c>
      <c r="F277" s="8">
        <v>2</v>
      </c>
      <c r="G277" s="4">
        <v>80.455594222731435</v>
      </c>
      <c r="H277" s="4">
        <f>IF(G277&gt;MAX(I$8:I276),G277,MAX(I$8:I276))</f>
        <v>80.455594222731435</v>
      </c>
      <c r="I277" s="4">
        <f t="shared" si="36"/>
        <v>80.663927556064763</v>
      </c>
      <c r="J277" s="4">
        <f t="shared" si="37"/>
        <v>0</v>
      </c>
      <c r="K277" s="4">
        <f t="shared" si="38"/>
        <v>0.2083333333333286</v>
      </c>
      <c r="L277">
        <f t="shared" si="39"/>
        <v>270</v>
      </c>
      <c r="M277">
        <f t="shared" si="40"/>
        <v>1</v>
      </c>
      <c r="N277">
        <f t="shared" si="41"/>
        <v>1</v>
      </c>
      <c r="O277">
        <f t="shared" si="42"/>
        <v>1</v>
      </c>
      <c r="P277">
        <v>270</v>
      </c>
      <c r="Q277" s="8">
        <f>COUNTIF(I$8:I276,"&lt;"&amp;G277)</f>
        <v>269</v>
      </c>
      <c r="R277" s="16">
        <f>COUNTIFS(H$8:H276,"&gt;"&amp;G277,F$8:F276,"&lt;&gt;1")</f>
        <v>0</v>
      </c>
      <c r="S277">
        <v>269</v>
      </c>
    </row>
    <row r="278" spans="1:19" x14ac:dyDescent="0.3">
      <c r="A278">
        <v>451</v>
      </c>
      <c r="B278">
        <v>1.3519699697866757E-2</v>
      </c>
      <c r="C278">
        <v>0.13190099795525986</v>
      </c>
      <c r="D278" s="4">
        <f>-LN(B278)/F$3</f>
        <v>1.7931697584626036</v>
      </c>
      <c r="E278" s="4">
        <f>1/F$4</f>
        <v>0.20833333333333334</v>
      </c>
      <c r="F278" s="8">
        <v>3</v>
      </c>
      <c r="G278" s="4">
        <v>81.135552606048918</v>
      </c>
      <c r="H278" s="4">
        <f>IF(G278&gt;MAX(I$8:I277),G278,MAX(I$8:I277))</f>
        <v>81.135552606048918</v>
      </c>
      <c r="I278" s="4">
        <f t="shared" si="36"/>
        <v>81.343885939382247</v>
      </c>
      <c r="J278" s="4">
        <f t="shared" si="37"/>
        <v>0</v>
      </c>
      <c r="K278" s="4">
        <f t="shared" si="38"/>
        <v>0.2083333333333286</v>
      </c>
      <c r="L278">
        <f t="shared" si="39"/>
        <v>271</v>
      </c>
      <c r="M278">
        <f t="shared" si="40"/>
        <v>1</v>
      </c>
      <c r="N278">
        <f t="shared" si="41"/>
        <v>1</v>
      </c>
      <c r="O278">
        <f t="shared" si="42"/>
        <v>1</v>
      </c>
      <c r="P278">
        <v>271</v>
      </c>
      <c r="Q278" s="8">
        <f>COUNTIF(I$8:I277,"&lt;"&amp;G278)</f>
        <v>270</v>
      </c>
      <c r="R278" s="16">
        <f>COUNTIFS(H$8:H277,"&gt;"&amp;G278,F$8:F277,"&lt;&gt;1")</f>
        <v>0</v>
      </c>
      <c r="S278">
        <v>269</v>
      </c>
    </row>
    <row r="279" spans="1:19" x14ac:dyDescent="0.3">
      <c r="A279">
        <v>452</v>
      </c>
      <c r="B279">
        <v>7.7852717673268831E-2</v>
      </c>
      <c r="C279">
        <v>0.65242469557786797</v>
      </c>
      <c r="D279" s="4">
        <f>-LN(B279)/F$3</f>
        <v>1.0637235300889887</v>
      </c>
      <c r="E279" s="4">
        <f>1/F$4</f>
        <v>0.20833333333333334</v>
      </c>
      <c r="F279" s="8">
        <v>3</v>
      </c>
      <c r="G279" s="4">
        <v>82.199276136137911</v>
      </c>
      <c r="H279" s="4">
        <f>IF(G279&gt;MAX(I$8:I278),G279,MAX(I$8:I278))</f>
        <v>82.199276136137911</v>
      </c>
      <c r="I279" s="4">
        <f t="shared" si="36"/>
        <v>82.40760946947124</v>
      </c>
      <c r="J279" s="4">
        <f t="shared" si="37"/>
        <v>0</v>
      </c>
      <c r="K279" s="4">
        <f t="shared" si="38"/>
        <v>0.2083333333333286</v>
      </c>
      <c r="L279">
        <f t="shared" si="39"/>
        <v>272</v>
      </c>
      <c r="M279">
        <f t="shared" si="40"/>
        <v>1</v>
      </c>
      <c r="N279">
        <f t="shared" si="41"/>
        <v>1</v>
      </c>
      <c r="O279">
        <f t="shared" si="42"/>
        <v>1</v>
      </c>
      <c r="P279">
        <v>272</v>
      </c>
      <c r="Q279" s="8">
        <f>COUNTIF(I$8:I278,"&lt;"&amp;G279)</f>
        <v>271</v>
      </c>
      <c r="R279" s="16">
        <f>COUNTIFS(H$8:H278,"&gt;"&amp;G279,F$8:F278,"&lt;&gt;1")</f>
        <v>0</v>
      </c>
      <c r="S279">
        <v>270</v>
      </c>
    </row>
    <row r="280" spans="1:19" x14ac:dyDescent="0.3">
      <c r="A280">
        <v>453</v>
      </c>
      <c r="B280">
        <v>0.6555986205633717</v>
      </c>
      <c r="C280">
        <v>0.1227759636219367</v>
      </c>
      <c r="D280" s="4">
        <f>-LN(B280)/F$3</f>
        <v>0.17591939008224647</v>
      </c>
      <c r="E280" s="4">
        <f>1/F$4</f>
        <v>0.20833333333333334</v>
      </c>
      <c r="F280" s="8">
        <v>3</v>
      </c>
      <c r="G280" s="4">
        <v>82.375195526220153</v>
      </c>
      <c r="H280" s="4">
        <f>IF(G280&gt;MAX(I$8:I279),G280,MAX(I$8:I279))</f>
        <v>82.40760946947124</v>
      </c>
      <c r="I280" s="4">
        <f t="shared" si="36"/>
        <v>82.615942802804568</v>
      </c>
      <c r="J280" s="4">
        <f t="shared" si="37"/>
        <v>3.2413943251086152E-2</v>
      </c>
      <c r="K280" s="4">
        <f t="shared" si="38"/>
        <v>0.2083333333333286</v>
      </c>
      <c r="L280">
        <f t="shared" si="39"/>
        <v>273</v>
      </c>
      <c r="M280">
        <f t="shared" si="40"/>
        <v>1</v>
      </c>
      <c r="N280">
        <f t="shared" si="41"/>
        <v>1</v>
      </c>
      <c r="O280">
        <f t="shared" si="42"/>
        <v>1</v>
      </c>
      <c r="P280">
        <v>273</v>
      </c>
      <c r="Q280" s="8">
        <f>COUNTIF(I$8:I279,"&lt;"&amp;G280)</f>
        <v>271</v>
      </c>
      <c r="R280" s="16">
        <f>COUNTIFS(H$8:H279,"&gt;"&amp;G280,F$8:F279,"&lt;&gt;1")</f>
        <v>0</v>
      </c>
      <c r="S280">
        <v>273</v>
      </c>
    </row>
    <row r="281" spans="1:19" x14ac:dyDescent="0.3">
      <c r="A281">
        <v>454</v>
      </c>
      <c r="B281">
        <v>0.43189794610431226</v>
      </c>
      <c r="C281">
        <v>1.7792291024506364E-2</v>
      </c>
      <c r="D281" s="4">
        <f>-LN(B281)/F$3</f>
        <v>0.34981914771490114</v>
      </c>
      <c r="E281" s="4">
        <f>1/F$4</f>
        <v>0.20833333333333334</v>
      </c>
      <c r="F281" s="8">
        <v>3</v>
      </c>
      <c r="G281" s="4">
        <v>82.72501467393505</v>
      </c>
      <c r="H281" s="4">
        <f>IF(G281&gt;MAX(I$8:I280),G281,MAX(I$8:I280))</f>
        <v>82.72501467393505</v>
      </c>
      <c r="I281" s="4">
        <f t="shared" si="36"/>
        <v>82.933348007268378</v>
      </c>
      <c r="J281" s="4">
        <f t="shared" si="37"/>
        <v>0</v>
      </c>
      <c r="K281" s="4">
        <f t="shared" si="38"/>
        <v>0.2083333333333286</v>
      </c>
      <c r="L281">
        <f t="shared" si="39"/>
        <v>274</v>
      </c>
      <c r="M281">
        <f t="shared" si="40"/>
        <v>1</v>
      </c>
      <c r="N281">
        <f t="shared" si="41"/>
        <v>1</v>
      </c>
      <c r="O281">
        <f t="shared" si="42"/>
        <v>1</v>
      </c>
      <c r="P281">
        <v>274</v>
      </c>
      <c r="Q281" s="8">
        <f>COUNTIF(I$8:I280,"&lt;"&amp;G281)</f>
        <v>273</v>
      </c>
      <c r="R281" s="16">
        <f>COUNTIFS(H$8:H280,"&gt;"&amp;G281,F$8:F280,"&lt;&gt;1")</f>
        <v>0</v>
      </c>
      <c r="S281">
        <v>274</v>
      </c>
    </row>
    <row r="282" spans="1:19" x14ac:dyDescent="0.3">
      <c r="A282">
        <v>455</v>
      </c>
      <c r="B282">
        <v>0.60924100466933195</v>
      </c>
      <c r="C282">
        <v>0.70897549363689072</v>
      </c>
      <c r="D282" s="4">
        <f>-LN(B282)/F$3</f>
        <v>0.20647556299280428</v>
      </c>
      <c r="E282" s="4">
        <f>1/F$4</f>
        <v>0.20833333333333334</v>
      </c>
      <c r="F282" s="8">
        <v>3</v>
      </c>
      <c r="G282" s="4">
        <v>82.931490236927857</v>
      </c>
      <c r="H282" s="4">
        <f>IF(G282&gt;MAX(I$8:I281),G282,MAX(I$8:I281))</f>
        <v>82.933348007268378</v>
      </c>
      <c r="I282" s="4">
        <f t="shared" si="36"/>
        <v>83.141681340601707</v>
      </c>
      <c r="J282" s="4">
        <f t="shared" si="37"/>
        <v>1.8577703405213697E-3</v>
      </c>
      <c r="K282" s="4">
        <f t="shared" si="38"/>
        <v>0.2083333333333286</v>
      </c>
      <c r="L282">
        <f t="shared" si="39"/>
        <v>275</v>
      </c>
      <c r="M282">
        <f t="shared" si="40"/>
        <v>1</v>
      </c>
      <c r="N282">
        <f t="shared" si="41"/>
        <v>1</v>
      </c>
      <c r="O282">
        <f t="shared" si="42"/>
        <v>1</v>
      </c>
      <c r="P282">
        <v>275</v>
      </c>
      <c r="Q282" s="8">
        <f>COUNTIF(I$8:I281,"&lt;"&amp;G282)</f>
        <v>273</v>
      </c>
      <c r="R282" s="16">
        <f>COUNTIFS(H$8:H281,"&gt;"&amp;G282,F$8:F281,"&lt;&gt;1")</f>
        <v>0</v>
      </c>
      <c r="S282">
        <v>275</v>
      </c>
    </row>
    <row r="283" spans="1:19" x14ac:dyDescent="0.3">
      <c r="A283">
        <v>456</v>
      </c>
      <c r="B283">
        <v>0.95449690237128815</v>
      </c>
      <c r="C283">
        <v>0.12356944486831263</v>
      </c>
      <c r="D283" s="4">
        <f>-LN(B283)/F$3</f>
        <v>1.9404533796241373E-2</v>
      </c>
      <c r="E283" s="4">
        <f>1/F$4</f>
        <v>0.20833333333333334</v>
      </c>
      <c r="F283" s="8">
        <v>3</v>
      </c>
      <c r="G283" s="4">
        <v>82.950894770724105</v>
      </c>
      <c r="H283" s="4">
        <f>IF(G283&gt;MAX(I$8:I282),G283,MAX(I$8:I282))</f>
        <v>83.141681340601707</v>
      </c>
      <c r="I283" s="4">
        <f t="shared" si="36"/>
        <v>83.350014673935036</v>
      </c>
      <c r="J283" s="4">
        <f t="shared" si="37"/>
        <v>0.19078656987760212</v>
      </c>
      <c r="K283" s="4">
        <f t="shared" si="38"/>
        <v>0.2083333333333286</v>
      </c>
      <c r="L283">
        <f t="shared" si="39"/>
        <v>276</v>
      </c>
      <c r="M283">
        <f t="shared" si="40"/>
        <v>1</v>
      </c>
      <c r="N283">
        <f t="shared" si="41"/>
        <v>1</v>
      </c>
      <c r="O283">
        <f t="shared" si="42"/>
        <v>1</v>
      </c>
      <c r="P283">
        <v>278</v>
      </c>
      <c r="Q283" s="8">
        <f>COUNTIF(I$8:I282,"&lt;"&amp;G283)</f>
        <v>274</v>
      </c>
      <c r="R283" s="16">
        <f>COUNTIFS(H$8:H282,"&gt;"&amp;G283,F$8:F282,"&lt;&gt;1")</f>
        <v>0</v>
      </c>
      <c r="S283">
        <v>276</v>
      </c>
    </row>
    <row r="284" spans="1:19" x14ac:dyDescent="0.3">
      <c r="A284">
        <v>108</v>
      </c>
      <c r="B284">
        <v>0.12659077730643636</v>
      </c>
      <c r="C284">
        <v>0.20996734519486068</v>
      </c>
      <c r="D284" s="4">
        <f>-LN(B284)/D$3</f>
        <v>2.8705494736193971</v>
      </c>
      <c r="E284" s="4">
        <f>1/F$4</f>
        <v>0.20833333333333334</v>
      </c>
      <c r="F284" s="8">
        <v>2</v>
      </c>
      <c r="G284" s="4">
        <v>83.326143696350826</v>
      </c>
      <c r="H284" s="4">
        <f>IF(G284&gt;MAX(I$8:I283),G284,MAX(I$8:I283))</f>
        <v>83.350014673935036</v>
      </c>
      <c r="I284" s="4">
        <f t="shared" si="36"/>
        <v>83.558348007268364</v>
      </c>
      <c r="J284" s="4">
        <f t="shared" si="37"/>
        <v>2.3870977584209641E-2</v>
      </c>
      <c r="K284" s="4">
        <f t="shared" si="38"/>
        <v>0.2083333333333286</v>
      </c>
      <c r="L284">
        <f t="shared" si="39"/>
        <v>277</v>
      </c>
      <c r="M284">
        <f t="shared" si="40"/>
        <v>1</v>
      </c>
      <c r="N284">
        <f t="shared" si="41"/>
        <v>1</v>
      </c>
      <c r="O284">
        <f t="shared" si="42"/>
        <v>1</v>
      </c>
      <c r="P284">
        <v>276</v>
      </c>
      <c r="Q284" s="8">
        <f>COUNTIF(I$8:I283,"&lt;"&amp;G284)</f>
        <v>275</v>
      </c>
      <c r="R284" s="16">
        <f>COUNTIFS(H$8:H283,"&gt;"&amp;G284,F$8:F283,"&lt;&gt;1")</f>
        <v>0</v>
      </c>
      <c r="S284">
        <v>276</v>
      </c>
    </row>
    <row r="285" spans="1:19" x14ac:dyDescent="0.3">
      <c r="A285">
        <v>457</v>
      </c>
      <c r="B285">
        <v>0.59904782250434885</v>
      </c>
      <c r="C285">
        <v>6.5248573259682002E-2</v>
      </c>
      <c r="D285" s="4">
        <f>-LN(B285)/F$3</f>
        <v>0.21350576950730649</v>
      </c>
      <c r="E285" s="4">
        <f>1/F$4</f>
        <v>0.20833333333333334</v>
      </c>
      <c r="F285" s="8">
        <v>3</v>
      </c>
      <c r="G285" s="4">
        <v>83.164400540231412</v>
      </c>
      <c r="H285" s="4">
        <f>IF(G285&gt;MAX(I$8:I284),G285,MAX(I$8:I284))</f>
        <v>83.558348007268364</v>
      </c>
      <c r="I285" s="4">
        <f t="shared" si="36"/>
        <v>83.766681340601693</v>
      </c>
      <c r="J285" s="4">
        <f t="shared" si="37"/>
        <v>0.39394746703695205</v>
      </c>
      <c r="K285" s="4">
        <f t="shared" si="38"/>
        <v>0.2083333333333286</v>
      </c>
      <c r="L285">
        <f t="shared" si="39"/>
        <v>278</v>
      </c>
      <c r="M285">
        <f t="shared" si="40"/>
        <v>1</v>
      </c>
      <c r="N285">
        <f t="shared" si="41"/>
        <v>1</v>
      </c>
      <c r="O285">
        <f t="shared" si="42"/>
        <v>1</v>
      </c>
      <c r="P285">
        <v>281</v>
      </c>
      <c r="Q285" s="8">
        <f>COUNTIF(I$8:I284,"&lt;"&amp;G285)</f>
        <v>275</v>
      </c>
      <c r="R285" s="16">
        <f>COUNTIFS(H$8:H284,"&gt;"&amp;G285,F$8:F284,"&lt;&gt;1")</f>
        <v>1</v>
      </c>
      <c r="S285">
        <v>277</v>
      </c>
    </row>
    <row r="286" spans="1:19" x14ac:dyDescent="0.3">
      <c r="A286">
        <v>458</v>
      </c>
      <c r="B286">
        <v>0.18842127750480667</v>
      </c>
      <c r="C286">
        <v>0.23392437513351849</v>
      </c>
      <c r="D286" s="4">
        <f>-LN(B286)/F$3</f>
        <v>0.69544791053886645</v>
      </c>
      <c r="E286" s="4">
        <f>1/F$4</f>
        <v>0.20833333333333334</v>
      </c>
      <c r="F286" s="8">
        <v>3</v>
      </c>
      <c r="G286" s="4">
        <v>83.859848450770272</v>
      </c>
      <c r="H286" s="4">
        <f>IF(G286&gt;MAX(I$8:I285),G286,MAX(I$8:I285))</f>
        <v>83.859848450770272</v>
      </c>
      <c r="I286" s="4">
        <f t="shared" si="36"/>
        <v>84.068181784103601</v>
      </c>
      <c r="J286" s="4">
        <f t="shared" si="37"/>
        <v>0</v>
      </c>
      <c r="K286" s="4">
        <f t="shared" si="38"/>
        <v>0.2083333333333286</v>
      </c>
      <c r="L286">
        <f t="shared" si="39"/>
        <v>279</v>
      </c>
      <c r="M286">
        <f t="shared" si="40"/>
        <v>1</v>
      </c>
      <c r="N286">
        <f t="shared" si="41"/>
        <v>1</v>
      </c>
      <c r="O286">
        <f t="shared" si="42"/>
        <v>1</v>
      </c>
      <c r="P286">
        <v>277</v>
      </c>
      <c r="Q286" s="8">
        <f>COUNTIF(I$8:I285,"&lt;"&amp;G286)</f>
        <v>278</v>
      </c>
      <c r="R286" s="16">
        <f>COUNTIFS(H$8:H285,"&gt;"&amp;G286,F$8:F285,"&lt;&gt;1")</f>
        <v>0</v>
      </c>
      <c r="S286">
        <v>277</v>
      </c>
    </row>
    <row r="287" spans="1:19" x14ac:dyDescent="0.3">
      <c r="A287">
        <v>459</v>
      </c>
      <c r="B287">
        <v>0.65919980468153938</v>
      </c>
      <c r="C287">
        <v>0.59578234199041724</v>
      </c>
      <c r="D287" s="4">
        <f>-LN(B287)/F$3</f>
        <v>0.17363691528463646</v>
      </c>
      <c r="E287" s="4">
        <f>1/F$4</f>
        <v>0.20833333333333334</v>
      </c>
      <c r="F287" s="8">
        <v>3</v>
      </c>
      <c r="G287" s="4">
        <v>84.033485366054904</v>
      </c>
      <c r="H287" s="4">
        <f>IF(G287&gt;MAX(I$8:I286),G287,MAX(I$8:I286))</f>
        <v>84.068181784103601</v>
      </c>
      <c r="I287" s="4">
        <f t="shared" si="36"/>
        <v>84.276515117436929</v>
      </c>
      <c r="J287" s="4">
        <f t="shared" si="37"/>
        <v>3.4696418048696387E-2</v>
      </c>
      <c r="K287" s="4">
        <f t="shared" si="38"/>
        <v>0.2083333333333286</v>
      </c>
      <c r="L287">
        <f t="shared" si="39"/>
        <v>280</v>
      </c>
      <c r="M287">
        <f t="shared" si="40"/>
        <v>1</v>
      </c>
      <c r="N287">
        <f t="shared" si="41"/>
        <v>1</v>
      </c>
      <c r="O287">
        <f t="shared" si="42"/>
        <v>1</v>
      </c>
      <c r="P287">
        <v>279</v>
      </c>
      <c r="Q287" s="8">
        <f>COUNTIF(I$8:I286,"&lt;"&amp;G287)</f>
        <v>278</v>
      </c>
      <c r="R287" s="16">
        <f>COUNTIFS(H$8:H286,"&gt;"&amp;G287,F$8:F286,"&lt;&gt;1")</f>
        <v>0</v>
      </c>
      <c r="S287">
        <v>279</v>
      </c>
    </row>
    <row r="288" spans="1:19" x14ac:dyDescent="0.3">
      <c r="A288">
        <v>109</v>
      </c>
      <c r="B288">
        <v>0.57066560869167149</v>
      </c>
      <c r="C288">
        <v>3.671376689962462E-2</v>
      </c>
      <c r="D288" s="4">
        <f>-LN(B288)/D$3</f>
        <v>0.779099812331144</v>
      </c>
      <c r="E288" s="4">
        <f>1/F$4</f>
        <v>0.20833333333333334</v>
      </c>
      <c r="F288" s="8">
        <v>2</v>
      </c>
      <c r="G288" s="4">
        <v>84.105243508681966</v>
      </c>
      <c r="H288" s="4">
        <f>IF(G288&gt;MAX(I$8:I287),G288,MAX(I$8:I287))</f>
        <v>84.276515117436929</v>
      </c>
      <c r="I288" s="4">
        <f t="shared" si="36"/>
        <v>84.484848450770258</v>
      </c>
      <c r="J288" s="4">
        <f t="shared" si="37"/>
        <v>0.17127160875496372</v>
      </c>
      <c r="K288" s="4">
        <f t="shared" si="38"/>
        <v>0.2083333333333286</v>
      </c>
      <c r="L288">
        <f t="shared" si="39"/>
        <v>281</v>
      </c>
      <c r="M288">
        <f t="shared" si="40"/>
        <v>1</v>
      </c>
      <c r="N288">
        <f t="shared" si="41"/>
        <v>1</v>
      </c>
      <c r="O288">
        <f t="shared" si="42"/>
        <v>1</v>
      </c>
      <c r="P288">
        <v>280</v>
      </c>
      <c r="Q288" s="8">
        <f>COUNTIF(I$8:I287,"&lt;"&amp;G288)</f>
        <v>279</v>
      </c>
      <c r="R288" s="16">
        <f>COUNTIFS(H$8:H287,"&gt;"&amp;G288,F$8:F287,"&lt;&gt;1")</f>
        <v>0</v>
      </c>
      <c r="S288">
        <v>280</v>
      </c>
    </row>
    <row r="289" spans="1:19" x14ac:dyDescent="0.3">
      <c r="A289">
        <v>460</v>
      </c>
      <c r="B289">
        <v>0.60567033906064027</v>
      </c>
      <c r="C289">
        <v>0.85934018982512894</v>
      </c>
      <c r="D289" s="4">
        <f>-LN(B289)/F$3</f>
        <v>0.2089247649504988</v>
      </c>
      <c r="E289" s="4">
        <f>1/F$4</f>
        <v>0.20833333333333334</v>
      </c>
      <c r="F289" s="8">
        <v>3</v>
      </c>
      <c r="G289" s="4">
        <v>84.2424101310054</v>
      </c>
      <c r="H289" s="4">
        <f>IF(G289&gt;MAX(I$8:I288),G289,MAX(I$8:I288))</f>
        <v>84.484848450770258</v>
      </c>
      <c r="I289" s="4">
        <f t="shared" si="36"/>
        <v>84.693181784103587</v>
      </c>
      <c r="J289" s="4">
        <f t="shared" si="37"/>
        <v>0.24243831976485808</v>
      </c>
      <c r="K289" s="4">
        <f t="shared" si="38"/>
        <v>0.2083333333333286</v>
      </c>
      <c r="L289">
        <f t="shared" si="39"/>
        <v>282</v>
      </c>
      <c r="M289">
        <f t="shared" si="40"/>
        <v>1</v>
      </c>
      <c r="N289">
        <f t="shared" si="41"/>
        <v>1</v>
      </c>
      <c r="O289">
        <f t="shared" si="42"/>
        <v>1</v>
      </c>
      <c r="P289">
        <v>282</v>
      </c>
      <c r="Q289" s="8">
        <f>COUNTIF(I$8:I288,"&lt;"&amp;G289)</f>
        <v>279</v>
      </c>
      <c r="R289" s="16">
        <f>COUNTIFS(H$8:H288,"&gt;"&amp;G289,F$8:F288,"&lt;&gt;1")</f>
        <v>1</v>
      </c>
      <c r="S289">
        <v>282</v>
      </c>
    </row>
    <row r="290" spans="1:19" x14ac:dyDescent="0.3">
      <c r="A290">
        <v>461</v>
      </c>
      <c r="B290">
        <v>0.96298104800561546</v>
      </c>
      <c r="C290">
        <v>0.66353343302713097</v>
      </c>
      <c r="D290" s="4">
        <f>-LN(B290)/F$3</f>
        <v>1.5717311474160268E-2</v>
      </c>
      <c r="E290" s="4">
        <f>1/F$4</f>
        <v>0.20833333333333334</v>
      </c>
      <c r="F290" s="8">
        <v>3</v>
      </c>
      <c r="G290" s="4">
        <v>84.258127442479562</v>
      </c>
      <c r="H290" s="4">
        <f>IF(G290&gt;MAX(I$8:I289),G290,MAX(I$8:I289))</f>
        <v>84.693181784103587</v>
      </c>
      <c r="I290" s="4">
        <f t="shared" si="36"/>
        <v>84.901515117436915</v>
      </c>
      <c r="J290" s="4">
        <f t="shared" si="37"/>
        <v>0.43505434162402423</v>
      </c>
      <c r="K290" s="4">
        <f t="shared" si="38"/>
        <v>0.2083333333333286</v>
      </c>
      <c r="L290">
        <f t="shared" si="39"/>
        <v>283</v>
      </c>
      <c r="M290">
        <f t="shared" si="40"/>
        <v>1</v>
      </c>
      <c r="N290">
        <f t="shared" si="41"/>
        <v>1</v>
      </c>
      <c r="O290">
        <f t="shared" si="42"/>
        <v>1</v>
      </c>
      <c r="P290">
        <v>283</v>
      </c>
      <c r="Q290" s="8">
        <f>COUNTIF(I$8:I289,"&lt;"&amp;G290)</f>
        <v>279</v>
      </c>
      <c r="R290" s="16">
        <f>COUNTIFS(H$8:H289,"&gt;"&amp;G290,F$8:F289,"&lt;&gt;1")</f>
        <v>2</v>
      </c>
      <c r="S290">
        <v>283</v>
      </c>
    </row>
    <row r="291" spans="1:19" x14ac:dyDescent="0.3">
      <c r="A291">
        <v>462</v>
      </c>
      <c r="B291">
        <v>0.98226874599444558</v>
      </c>
      <c r="C291">
        <v>4.0192876979888305E-2</v>
      </c>
      <c r="D291" s="4">
        <f>-LN(B291)/F$3</f>
        <v>7.4543066570599038E-3</v>
      </c>
      <c r="E291" s="4">
        <f>1/F$4</f>
        <v>0.20833333333333334</v>
      </c>
      <c r="F291" s="8">
        <v>3</v>
      </c>
      <c r="G291" s="4">
        <v>84.265581749136629</v>
      </c>
      <c r="H291" s="4">
        <f>IF(G291&gt;MAX(I$8:I290),G291,MAX(I$8:I290))</f>
        <v>84.901515117436915</v>
      </c>
      <c r="I291" s="4">
        <f t="shared" si="36"/>
        <v>85.109848450770244</v>
      </c>
      <c r="J291" s="4">
        <f t="shared" si="37"/>
        <v>0.63593336830028591</v>
      </c>
      <c r="K291" s="4">
        <f t="shared" si="38"/>
        <v>0.2083333333333286</v>
      </c>
      <c r="L291">
        <f t="shared" si="39"/>
        <v>284</v>
      </c>
      <c r="M291">
        <f t="shared" si="40"/>
        <v>1</v>
      </c>
      <c r="N291">
        <f t="shared" si="41"/>
        <v>1</v>
      </c>
      <c r="O291">
        <f t="shared" si="42"/>
        <v>1</v>
      </c>
      <c r="P291">
        <v>284</v>
      </c>
      <c r="Q291" s="8">
        <f>COUNTIF(I$8:I290,"&lt;"&amp;G291)</f>
        <v>279</v>
      </c>
      <c r="R291" s="16">
        <f>COUNTIFS(H$8:H290,"&gt;"&amp;G291,F$8:F290,"&lt;&gt;1")</f>
        <v>3</v>
      </c>
      <c r="S291">
        <v>284</v>
      </c>
    </row>
    <row r="292" spans="1:19" x14ac:dyDescent="0.3">
      <c r="A292">
        <v>110</v>
      </c>
      <c r="B292">
        <v>0.53813287759025852</v>
      </c>
      <c r="C292">
        <v>0.22327341532639547</v>
      </c>
      <c r="D292" s="4">
        <f>-LN(B292)/D$3</f>
        <v>0.86062467353813943</v>
      </c>
      <c r="E292" s="4">
        <f>1/F$4</f>
        <v>0.20833333333333334</v>
      </c>
      <c r="F292" s="8">
        <v>2</v>
      </c>
      <c r="G292" s="4">
        <v>84.965868182220106</v>
      </c>
      <c r="H292" s="4">
        <f>IF(G292&gt;MAX(I$8:I291),G292,MAX(I$8:I291))</f>
        <v>85.109848450770244</v>
      </c>
      <c r="I292" s="4">
        <f t="shared" si="36"/>
        <v>85.318181784103572</v>
      </c>
      <c r="J292" s="4">
        <f t="shared" si="37"/>
        <v>0.14398026855013768</v>
      </c>
      <c r="K292" s="4">
        <f t="shared" si="38"/>
        <v>0.2083333333333286</v>
      </c>
      <c r="L292">
        <f t="shared" si="39"/>
        <v>285</v>
      </c>
      <c r="M292">
        <f t="shared" si="40"/>
        <v>1</v>
      </c>
      <c r="N292">
        <f t="shared" si="41"/>
        <v>1</v>
      </c>
      <c r="O292">
        <f t="shared" si="42"/>
        <v>1</v>
      </c>
      <c r="P292">
        <v>285</v>
      </c>
      <c r="Q292" s="8">
        <f>COUNTIF(I$8:I291,"&lt;"&amp;G292)</f>
        <v>283</v>
      </c>
      <c r="R292" s="16">
        <f>COUNTIFS(H$8:H291,"&gt;"&amp;G292,F$8:F291,"&lt;&gt;1")</f>
        <v>0</v>
      </c>
      <c r="S292">
        <v>285</v>
      </c>
    </row>
    <row r="293" spans="1:19" x14ac:dyDescent="0.3">
      <c r="A293">
        <v>463</v>
      </c>
      <c r="B293">
        <v>0.10736411633655812</v>
      </c>
      <c r="C293">
        <v>0.32126834925382242</v>
      </c>
      <c r="D293" s="4">
        <f>-LN(B293)/F$3</f>
        <v>0.92980386044078345</v>
      </c>
      <c r="E293" s="4">
        <f>1/F$4</f>
        <v>0.20833333333333334</v>
      </c>
      <c r="F293" s="8">
        <v>3</v>
      </c>
      <c r="G293" s="4">
        <v>85.195385609577414</v>
      </c>
      <c r="H293" s="4">
        <f>IF(G293&gt;MAX(I$8:I292),G293,MAX(I$8:I292))</f>
        <v>85.318181784103572</v>
      </c>
      <c r="I293" s="4">
        <f t="shared" si="36"/>
        <v>85.526515117436901</v>
      </c>
      <c r="J293" s="4">
        <f t="shared" si="37"/>
        <v>0.1227961745261581</v>
      </c>
      <c r="K293" s="4">
        <f t="shared" si="38"/>
        <v>0.2083333333333286</v>
      </c>
      <c r="L293">
        <f t="shared" si="39"/>
        <v>286</v>
      </c>
      <c r="M293">
        <f t="shared" si="40"/>
        <v>1</v>
      </c>
      <c r="N293">
        <f t="shared" si="41"/>
        <v>1</v>
      </c>
      <c r="O293">
        <f t="shared" si="42"/>
        <v>1</v>
      </c>
      <c r="P293">
        <v>286</v>
      </c>
      <c r="Q293" s="8">
        <f>COUNTIF(I$8:I292,"&lt;"&amp;G293)</f>
        <v>284</v>
      </c>
      <c r="R293" s="16">
        <f>COUNTIFS(H$8:H292,"&gt;"&amp;G293,F$8:F292,"&lt;&gt;1")</f>
        <v>0</v>
      </c>
      <c r="S293">
        <v>286</v>
      </c>
    </row>
    <row r="294" spans="1:19" x14ac:dyDescent="0.3">
      <c r="A294">
        <v>111</v>
      </c>
      <c r="B294">
        <v>0.63093966490676601</v>
      </c>
      <c r="C294">
        <v>0.12939848017822811</v>
      </c>
      <c r="D294" s="4">
        <f>-LN(B294)/D$3</f>
        <v>0.63964588781521348</v>
      </c>
      <c r="E294" s="4">
        <f>1/F$4</f>
        <v>0.20833333333333334</v>
      </c>
      <c r="F294" s="8">
        <v>2</v>
      </c>
      <c r="G294" s="4">
        <v>85.605514070035326</v>
      </c>
      <c r="H294" s="4">
        <f>IF(G294&gt;MAX(I$8:I293),G294,MAX(I$8:I293))</f>
        <v>85.605514070035326</v>
      </c>
      <c r="I294" s="4">
        <f t="shared" si="36"/>
        <v>85.813847403368655</v>
      </c>
      <c r="J294" s="4">
        <f t="shared" si="37"/>
        <v>0</v>
      </c>
      <c r="K294" s="4">
        <f t="shared" si="38"/>
        <v>0.2083333333333286</v>
      </c>
      <c r="L294">
        <f t="shared" si="39"/>
        <v>287</v>
      </c>
      <c r="M294">
        <f t="shared" si="40"/>
        <v>1</v>
      </c>
      <c r="N294">
        <f t="shared" si="41"/>
        <v>1</v>
      </c>
      <c r="O294">
        <f t="shared" si="42"/>
        <v>1</v>
      </c>
      <c r="P294">
        <v>288</v>
      </c>
      <c r="Q294" s="8">
        <f>COUNTIF(I$8:I293,"&lt;"&amp;G294)</f>
        <v>286</v>
      </c>
      <c r="R294" s="16">
        <f>COUNTIFS(H$8:H293,"&gt;"&amp;G294,F$8:F293,"&lt;&gt;1")</f>
        <v>0</v>
      </c>
      <c r="S294">
        <v>287</v>
      </c>
    </row>
    <row r="295" spans="1:19" x14ac:dyDescent="0.3">
      <c r="A295">
        <v>464</v>
      </c>
      <c r="B295">
        <v>0.31339457380901514</v>
      </c>
      <c r="C295">
        <v>0.40818506424146245</v>
      </c>
      <c r="D295" s="4">
        <f>-LN(B295)/F$3</f>
        <v>0.48345510964878707</v>
      </c>
      <c r="E295" s="4">
        <f>1/F$4</f>
        <v>0.20833333333333334</v>
      </c>
      <c r="F295" s="8">
        <v>3</v>
      </c>
      <c r="G295" s="4">
        <v>85.678840719226201</v>
      </c>
      <c r="H295" s="4">
        <f>IF(G295&gt;MAX(I$8:I294),G295,MAX(I$8:I294))</f>
        <v>85.813847403368655</v>
      </c>
      <c r="I295" s="4">
        <f t="shared" si="36"/>
        <v>86.022180736701984</v>
      </c>
      <c r="J295" s="4">
        <f t="shared" si="37"/>
        <v>0.13500668414245354</v>
      </c>
      <c r="K295" s="4">
        <f t="shared" si="38"/>
        <v>0.2083333333333286</v>
      </c>
      <c r="L295">
        <f t="shared" si="39"/>
        <v>288</v>
      </c>
      <c r="M295">
        <f t="shared" si="40"/>
        <v>1</v>
      </c>
      <c r="N295">
        <f t="shared" si="41"/>
        <v>1</v>
      </c>
      <c r="O295">
        <f t="shared" si="42"/>
        <v>1</v>
      </c>
      <c r="P295">
        <v>287</v>
      </c>
      <c r="Q295" s="8">
        <f>COUNTIF(I$8:I294,"&lt;"&amp;G295)</f>
        <v>286</v>
      </c>
      <c r="R295" s="16">
        <f>COUNTIFS(H$8:H294,"&gt;"&amp;G295,F$8:F294,"&lt;&gt;1")</f>
        <v>0</v>
      </c>
      <c r="S295">
        <v>287</v>
      </c>
    </row>
    <row r="296" spans="1:19" x14ac:dyDescent="0.3">
      <c r="A296">
        <v>465</v>
      </c>
      <c r="B296">
        <v>6.0029908139286478E-2</v>
      </c>
      <c r="C296">
        <v>0.36640522476882231</v>
      </c>
      <c r="D296" s="4">
        <f>-LN(B296)/F$3</f>
        <v>1.1720468216526354</v>
      </c>
      <c r="E296" s="4">
        <f>1/F$4</f>
        <v>0.20833333333333334</v>
      </c>
      <c r="F296" s="8">
        <v>3</v>
      </c>
      <c r="G296" s="4">
        <v>86.85088754087883</v>
      </c>
      <c r="H296" s="4">
        <f>IF(G296&gt;MAX(I$8:I295),G296,MAX(I$8:I295))</f>
        <v>86.85088754087883</v>
      </c>
      <c r="I296" s="4">
        <f t="shared" si="36"/>
        <v>87.059220874212158</v>
      </c>
      <c r="J296" s="4">
        <f t="shared" si="37"/>
        <v>0</v>
      </c>
      <c r="K296" s="4">
        <f t="shared" si="38"/>
        <v>0.2083333333333286</v>
      </c>
      <c r="L296">
        <f t="shared" si="39"/>
        <v>289</v>
      </c>
      <c r="M296">
        <f t="shared" si="40"/>
        <v>1</v>
      </c>
      <c r="N296">
        <f t="shared" si="41"/>
        <v>1</v>
      </c>
      <c r="O296">
        <f t="shared" si="42"/>
        <v>1</v>
      </c>
      <c r="P296">
        <v>289</v>
      </c>
      <c r="Q296" s="8">
        <f>COUNTIF(I$8:I295,"&lt;"&amp;G296)</f>
        <v>288</v>
      </c>
      <c r="R296" s="16">
        <f>COUNTIFS(H$8:H295,"&gt;"&amp;G296,F$8:F295,"&lt;&gt;1")</f>
        <v>0</v>
      </c>
      <c r="S296">
        <v>289</v>
      </c>
    </row>
    <row r="297" spans="1:19" x14ac:dyDescent="0.3">
      <c r="A297">
        <v>466</v>
      </c>
      <c r="B297">
        <v>0.89928891872920924</v>
      </c>
      <c r="C297">
        <v>0.30722983489486372</v>
      </c>
      <c r="D297" s="4">
        <f>-LN(B297)/F$3</f>
        <v>4.4229549268561194E-2</v>
      </c>
      <c r="E297" s="4">
        <f>1/F$4</f>
        <v>0.20833333333333334</v>
      </c>
      <c r="F297" s="8">
        <v>3</v>
      </c>
      <c r="G297" s="4">
        <v>86.895117090147394</v>
      </c>
      <c r="H297" s="4">
        <f>IF(G297&gt;MAX(I$8:I296),G297,MAX(I$8:I296))</f>
        <v>87.059220874212158</v>
      </c>
      <c r="I297" s="4">
        <f t="shared" si="36"/>
        <v>87.267554207545487</v>
      </c>
      <c r="J297" s="4">
        <f t="shared" si="37"/>
        <v>0.16410378406476411</v>
      </c>
      <c r="K297" s="4">
        <f t="shared" si="38"/>
        <v>0.2083333333333286</v>
      </c>
      <c r="L297">
        <f t="shared" si="39"/>
        <v>290</v>
      </c>
      <c r="M297">
        <f t="shared" si="40"/>
        <v>1</v>
      </c>
      <c r="N297">
        <f t="shared" si="41"/>
        <v>1</v>
      </c>
      <c r="O297">
        <f t="shared" si="42"/>
        <v>1</v>
      </c>
      <c r="P297">
        <v>290</v>
      </c>
      <c r="Q297" s="8">
        <f>COUNTIF(I$8:I296,"&lt;"&amp;G297)</f>
        <v>288</v>
      </c>
      <c r="R297" s="16">
        <f>COUNTIFS(H$8:H296,"&gt;"&amp;G297,F$8:F296,"&lt;&gt;1")</f>
        <v>0</v>
      </c>
      <c r="S297">
        <v>290</v>
      </c>
    </row>
    <row r="298" spans="1:19" x14ac:dyDescent="0.3">
      <c r="A298">
        <v>467</v>
      </c>
      <c r="B298">
        <v>0.12414929654835657</v>
      </c>
      <c r="C298">
        <v>0.12161626026184881</v>
      </c>
      <c r="D298" s="4">
        <f>-LN(B298)/F$3</f>
        <v>0.86927934716122224</v>
      </c>
      <c r="E298" s="4">
        <f>1/F$4</f>
        <v>0.20833333333333334</v>
      </c>
      <c r="F298" s="8">
        <v>3</v>
      </c>
      <c r="G298" s="4">
        <v>87.764396437308619</v>
      </c>
      <c r="H298" s="4">
        <f>IF(G298&gt;MAX(I$8:I297),G298,MAX(I$8:I297))</f>
        <v>87.764396437308619</v>
      </c>
      <c r="I298" s="4">
        <f t="shared" si="36"/>
        <v>87.972729770641948</v>
      </c>
      <c r="J298" s="4">
        <f t="shared" si="37"/>
        <v>0</v>
      </c>
      <c r="K298" s="4">
        <f t="shared" si="38"/>
        <v>0.2083333333333286</v>
      </c>
      <c r="L298">
        <f t="shared" si="39"/>
        <v>291</v>
      </c>
      <c r="M298">
        <f t="shared" si="40"/>
        <v>1</v>
      </c>
      <c r="N298">
        <f t="shared" si="41"/>
        <v>1</v>
      </c>
      <c r="O298">
        <f t="shared" si="42"/>
        <v>1</v>
      </c>
      <c r="P298">
        <v>291</v>
      </c>
      <c r="Q298" s="8">
        <f>COUNTIF(I$8:I297,"&lt;"&amp;G298)</f>
        <v>290</v>
      </c>
      <c r="R298" s="16">
        <f>COUNTIFS(H$8:H297,"&gt;"&amp;G298,F$8:F297,"&lt;&gt;1")</f>
        <v>0</v>
      </c>
      <c r="S298">
        <v>291</v>
      </c>
    </row>
    <row r="299" spans="1:19" x14ac:dyDescent="0.3">
      <c r="A299">
        <v>112</v>
      </c>
      <c r="B299">
        <v>0.18478957487716299</v>
      </c>
      <c r="C299">
        <v>0.11481063264870144</v>
      </c>
      <c r="D299" s="4">
        <f>-LN(B299)/D$3</f>
        <v>2.3451910199558212</v>
      </c>
      <c r="E299" s="4">
        <f>1/F$4</f>
        <v>0.20833333333333334</v>
      </c>
      <c r="F299" s="8">
        <v>2</v>
      </c>
      <c r="G299" s="4">
        <v>87.950705089991146</v>
      </c>
      <c r="H299" s="4">
        <f>IF(G299&gt;MAX(I$8:I298),G299,MAX(I$8:I298))</f>
        <v>87.972729770641948</v>
      </c>
      <c r="I299" s="4">
        <f t="shared" si="36"/>
        <v>88.181063103975276</v>
      </c>
      <c r="J299" s="4">
        <f t="shared" si="37"/>
        <v>2.2024680650801542E-2</v>
      </c>
      <c r="K299" s="4">
        <f t="shared" si="38"/>
        <v>0.2083333333333286</v>
      </c>
      <c r="L299">
        <f t="shared" si="39"/>
        <v>292</v>
      </c>
      <c r="M299">
        <f t="shared" si="40"/>
        <v>1</v>
      </c>
      <c r="N299">
        <f t="shared" si="41"/>
        <v>1</v>
      </c>
      <c r="O299">
        <f t="shared" si="42"/>
        <v>1</v>
      </c>
      <c r="P299">
        <v>292</v>
      </c>
      <c r="Q299" s="8">
        <f>COUNTIF(I$8:I298,"&lt;"&amp;G299)</f>
        <v>290</v>
      </c>
      <c r="R299" s="16">
        <f>COUNTIFS(H$8:H298,"&gt;"&amp;G299,F$8:F298,"&lt;&gt;1")</f>
        <v>0</v>
      </c>
      <c r="S299">
        <v>292</v>
      </c>
    </row>
    <row r="300" spans="1:19" x14ac:dyDescent="0.3">
      <c r="A300">
        <v>468</v>
      </c>
      <c r="B300">
        <v>0.78167058320871607</v>
      </c>
      <c r="C300">
        <v>1.718192083498642E-2</v>
      </c>
      <c r="D300" s="4">
        <f>-LN(B300)/F$3</f>
        <v>0.10263411511702658</v>
      </c>
      <c r="E300" s="4">
        <f>1/F$4</f>
        <v>0.20833333333333334</v>
      </c>
      <c r="F300" s="8">
        <v>3</v>
      </c>
      <c r="G300" s="4">
        <v>87.867030552425646</v>
      </c>
      <c r="H300" s="4">
        <f>IF(G300&gt;MAX(I$8:I299),G300,MAX(I$8:I299))</f>
        <v>88.181063103975276</v>
      </c>
      <c r="I300" s="4">
        <f t="shared" si="36"/>
        <v>88.389396437308605</v>
      </c>
      <c r="J300" s="4">
        <f t="shared" si="37"/>
        <v>0.31403255154963006</v>
      </c>
      <c r="K300" s="4">
        <f t="shared" si="38"/>
        <v>0.2083333333333286</v>
      </c>
      <c r="L300">
        <f t="shared" si="39"/>
        <v>293</v>
      </c>
      <c r="M300">
        <f t="shared" si="40"/>
        <v>1</v>
      </c>
      <c r="N300">
        <f t="shared" si="41"/>
        <v>1</v>
      </c>
      <c r="O300">
        <f t="shared" si="42"/>
        <v>1</v>
      </c>
      <c r="P300">
        <v>293</v>
      </c>
      <c r="Q300" s="8">
        <f>COUNTIF(I$8:I299,"&lt;"&amp;G300)</f>
        <v>290</v>
      </c>
      <c r="R300" s="16">
        <f>COUNTIFS(H$8:H299,"&gt;"&amp;G300,F$8:F299,"&lt;&gt;1")</f>
        <v>1</v>
      </c>
      <c r="S300">
        <v>293</v>
      </c>
    </row>
    <row r="301" spans="1:19" x14ac:dyDescent="0.3">
      <c r="A301">
        <v>469</v>
      </c>
      <c r="B301">
        <v>0.63240455336161383</v>
      </c>
      <c r="C301">
        <v>6.5889461958677939E-2</v>
      </c>
      <c r="D301" s="4">
        <f>-LN(B301)/F$3</f>
        <v>0.19092748897653616</v>
      </c>
      <c r="E301" s="4">
        <f>1/F$4</f>
        <v>0.20833333333333334</v>
      </c>
      <c r="F301" s="8">
        <v>3</v>
      </c>
      <c r="G301" s="4">
        <v>88.057958041402188</v>
      </c>
      <c r="H301" s="4">
        <f>IF(G301&gt;MAX(I$8:I300),G301,MAX(I$8:I300))</f>
        <v>88.389396437308605</v>
      </c>
      <c r="I301" s="4">
        <f t="shared" si="36"/>
        <v>88.597729770641934</v>
      </c>
      <c r="J301" s="4">
        <f t="shared" si="37"/>
        <v>0.33143839590641733</v>
      </c>
      <c r="K301" s="4">
        <f t="shared" si="38"/>
        <v>0.2083333333333286</v>
      </c>
      <c r="L301">
        <f t="shared" si="39"/>
        <v>294</v>
      </c>
      <c r="M301">
        <f t="shared" si="40"/>
        <v>1</v>
      </c>
      <c r="N301">
        <f t="shared" si="41"/>
        <v>1</v>
      </c>
      <c r="O301">
        <f t="shared" si="42"/>
        <v>1</v>
      </c>
      <c r="P301">
        <v>294</v>
      </c>
      <c r="Q301" s="8">
        <f>COUNTIF(I$8:I300,"&lt;"&amp;G301)</f>
        <v>291</v>
      </c>
      <c r="R301" s="16">
        <f>COUNTIFS(H$8:H300,"&gt;"&amp;G301,F$8:F300,"&lt;&gt;1")</f>
        <v>1</v>
      </c>
      <c r="S301">
        <v>294</v>
      </c>
    </row>
    <row r="302" spans="1:19" x14ac:dyDescent="0.3">
      <c r="A302">
        <v>470</v>
      </c>
      <c r="B302">
        <v>0.65105136265144814</v>
      </c>
      <c r="C302">
        <v>0.9591967528305918</v>
      </c>
      <c r="D302" s="4">
        <f>-LN(B302)/F$3</f>
        <v>0.17881947575156509</v>
      </c>
      <c r="E302" s="4">
        <f>1/F$4</f>
        <v>0.20833333333333334</v>
      </c>
      <c r="F302" s="8">
        <v>3</v>
      </c>
      <c r="G302" s="4">
        <v>88.236777517153755</v>
      </c>
      <c r="H302" s="4">
        <f>IF(G302&gt;MAX(I$8:I301),G302,MAX(I$8:I301))</f>
        <v>88.597729770641934</v>
      </c>
      <c r="I302" s="4">
        <f t="shared" si="36"/>
        <v>88.806063103975262</v>
      </c>
      <c r="J302" s="4">
        <f t="shared" si="37"/>
        <v>0.36095225348817905</v>
      </c>
      <c r="K302" s="4">
        <f t="shared" si="38"/>
        <v>0.2083333333333286</v>
      </c>
      <c r="L302">
        <f t="shared" si="39"/>
        <v>295</v>
      </c>
      <c r="M302">
        <f t="shared" si="40"/>
        <v>1</v>
      </c>
      <c r="N302">
        <f t="shared" si="41"/>
        <v>1</v>
      </c>
      <c r="O302">
        <f t="shared" si="42"/>
        <v>1</v>
      </c>
      <c r="P302">
        <v>295</v>
      </c>
      <c r="Q302" s="8">
        <f>COUNTIF(I$8:I301,"&lt;"&amp;G302)</f>
        <v>292</v>
      </c>
      <c r="R302" s="16">
        <f>COUNTIFS(H$8:H301,"&gt;"&amp;G302,F$8:F301,"&lt;&gt;1")</f>
        <v>1</v>
      </c>
      <c r="S302">
        <v>295</v>
      </c>
    </row>
    <row r="303" spans="1:19" x14ac:dyDescent="0.3">
      <c r="A303">
        <v>471</v>
      </c>
      <c r="B303">
        <v>0.26102481154820401</v>
      </c>
      <c r="C303">
        <v>0.92422254097109902</v>
      </c>
      <c r="D303" s="4">
        <f>-LN(B303)/F$3</f>
        <v>0.55964158865608427</v>
      </c>
      <c r="E303" s="4">
        <f>1/F$4</f>
        <v>0.20833333333333334</v>
      </c>
      <c r="F303" s="8">
        <v>3</v>
      </c>
      <c r="G303" s="4">
        <v>88.796419105809832</v>
      </c>
      <c r="H303" s="4">
        <f>IF(G303&gt;MAX(I$8:I302),G303,MAX(I$8:I302))</f>
        <v>88.806063103975262</v>
      </c>
      <c r="I303" s="4">
        <f t="shared" si="36"/>
        <v>89.014396437308591</v>
      </c>
      <c r="J303" s="4">
        <f t="shared" si="37"/>
        <v>9.6439981654299345E-3</v>
      </c>
      <c r="K303" s="4">
        <f t="shared" si="38"/>
        <v>0.2083333333333286</v>
      </c>
      <c r="L303">
        <f t="shared" si="39"/>
        <v>296</v>
      </c>
      <c r="M303">
        <f t="shared" si="40"/>
        <v>1</v>
      </c>
      <c r="N303">
        <f t="shared" si="41"/>
        <v>1</v>
      </c>
      <c r="O303">
        <f t="shared" si="42"/>
        <v>1</v>
      </c>
      <c r="P303">
        <v>296</v>
      </c>
      <c r="Q303" s="8">
        <f>COUNTIF(I$8:I302,"&lt;"&amp;G303)</f>
        <v>294</v>
      </c>
      <c r="R303" s="16">
        <f>COUNTIFS(H$8:H302,"&gt;"&amp;G303,F$8:F302,"&lt;&gt;1")</f>
        <v>0</v>
      </c>
      <c r="S303">
        <v>296</v>
      </c>
    </row>
    <row r="304" spans="1:19" x14ac:dyDescent="0.3">
      <c r="A304">
        <v>20</v>
      </c>
      <c r="B304">
        <v>2.2858363597521896E-2</v>
      </c>
      <c r="C304">
        <v>5.2186651203955201E-2</v>
      </c>
      <c r="D304" s="4">
        <f>-LN(B304)/B$3</f>
        <v>15.743492528492352</v>
      </c>
      <c r="E304" s="4">
        <f>1/F$4</f>
        <v>0.20833333333333334</v>
      </c>
      <c r="F304" s="8">
        <v>1</v>
      </c>
      <c r="G304" s="4">
        <v>88.980688080085827</v>
      </c>
      <c r="H304" s="4">
        <f>IF(G304&gt;MAX(I$8:I303),G304,MAX(I$8:I303))</f>
        <v>89.014396437308591</v>
      </c>
      <c r="I304" s="4">
        <f t="shared" si="36"/>
        <v>89.222729770641919</v>
      </c>
      <c r="J304" s="4">
        <f t="shared" si="37"/>
        <v>3.3708357222764107E-2</v>
      </c>
      <c r="K304" s="4">
        <f t="shared" si="38"/>
        <v>0.2083333333333286</v>
      </c>
      <c r="L304">
        <f t="shared" si="39"/>
        <v>297</v>
      </c>
      <c r="M304">
        <f t="shared" si="40"/>
        <v>1</v>
      </c>
      <c r="N304">
        <f t="shared" si="41"/>
        <v>1</v>
      </c>
      <c r="O304">
        <f t="shared" si="42"/>
        <v>1</v>
      </c>
      <c r="P304">
        <v>297</v>
      </c>
      <c r="Q304" s="8">
        <f>COUNTIF(I$8:I303,"&lt;"&amp;G304)</f>
        <v>295</v>
      </c>
      <c r="R304" s="16">
        <f>COUNTIFS(H$8:H303,"&gt;"&amp;G304,F$8:F303,"&lt;&gt;1")</f>
        <v>0</v>
      </c>
      <c r="S304">
        <v>297</v>
      </c>
    </row>
    <row r="305" spans="1:19" x14ac:dyDescent="0.3">
      <c r="A305">
        <v>472</v>
      </c>
      <c r="B305">
        <v>0.79808954130680254</v>
      </c>
      <c r="C305">
        <v>0.30509353923154392</v>
      </c>
      <c r="D305" s="4">
        <f>-LN(B305)/F$3</f>
        <v>9.3972700281540922E-2</v>
      </c>
      <c r="E305" s="4">
        <f>1/F$4</f>
        <v>0.20833333333333334</v>
      </c>
      <c r="F305" s="8">
        <v>3</v>
      </c>
      <c r="G305" s="4">
        <v>88.890391806091372</v>
      </c>
      <c r="H305" s="4">
        <f>IF(G305&gt;MAX(I$8:I304),G305,MAX(I$8:I304))</f>
        <v>89.222729770641919</v>
      </c>
      <c r="I305" s="4">
        <f t="shared" si="36"/>
        <v>89.431063103975248</v>
      </c>
      <c r="J305" s="4">
        <f t="shared" si="37"/>
        <v>0.33233796455054687</v>
      </c>
      <c r="K305" s="4">
        <f t="shared" si="38"/>
        <v>0.2083333333333286</v>
      </c>
      <c r="L305">
        <f t="shared" si="39"/>
        <v>298</v>
      </c>
      <c r="M305">
        <f t="shared" si="40"/>
        <v>1</v>
      </c>
      <c r="N305">
        <f t="shared" si="41"/>
        <v>1</v>
      </c>
      <c r="O305">
        <f t="shared" si="42"/>
        <v>1</v>
      </c>
      <c r="P305">
        <v>298</v>
      </c>
      <c r="Q305" s="8">
        <f>COUNTIF(I$8:I304,"&lt;"&amp;G305)</f>
        <v>295</v>
      </c>
      <c r="R305" s="16">
        <f>COUNTIFS(H$8:H304,"&gt;"&amp;G305,F$8:F304,"&lt;&gt;1")</f>
        <v>0</v>
      </c>
      <c r="S305">
        <v>298</v>
      </c>
    </row>
    <row r="306" spans="1:19" x14ac:dyDescent="0.3">
      <c r="A306">
        <v>473</v>
      </c>
      <c r="B306">
        <v>0.49147007660145881</v>
      </c>
      <c r="C306">
        <v>0.2032532731101413</v>
      </c>
      <c r="D306" s="4">
        <f>-LN(B306)/F$3</f>
        <v>0.29598092626489853</v>
      </c>
      <c r="E306" s="4">
        <f>1/F$4</f>
        <v>0.20833333333333334</v>
      </c>
      <c r="F306" s="8">
        <v>3</v>
      </c>
      <c r="G306" s="4">
        <v>89.186372732356276</v>
      </c>
      <c r="H306" s="4">
        <f>IF(G306&gt;MAX(I$8:I305),G306,MAX(I$8:I305))</f>
        <v>89.431063103975248</v>
      </c>
      <c r="I306" s="4">
        <f t="shared" si="36"/>
        <v>89.639396437308577</v>
      </c>
      <c r="J306" s="4">
        <f t="shared" si="37"/>
        <v>0.24469037161897234</v>
      </c>
      <c r="K306" s="4">
        <f t="shared" si="38"/>
        <v>0.2083333333333286</v>
      </c>
      <c r="L306">
        <f t="shared" si="39"/>
        <v>299</v>
      </c>
      <c r="M306">
        <f t="shared" si="40"/>
        <v>1</v>
      </c>
      <c r="N306">
        <f t="shared" si="41"/>
        <v>1</v>
      </c>
      <c r="O306">
        <f t="shared" si="42"/>
        <v>1</v>
      </c>
      <c r="P306">
        <v>299</v>
      </c>
      <c r="Q306" s="8">
        <f>COUNTIF(I$8:I305,"&lt;"&amp;G306)</f>
        <v>296</v>
      </c>
      <c r="R306" s="16">
        <f>COUNTIFS(H$8:H305,"&gt;"&amp;G306,F$8:F305,"&lt;&gt;1")</f>
        <v>1</v>
      </c>
      <c r="S306">
        <v>299</v>
      </c>
    </row>
    <row r="307" spans="1:19" x14ac:dyDescent="0.3">
      <c r="A307">
        <v>474</v>
      </c>
      <c r="B307">
        <v>0.78038880581072423</v>
      </c>
      <c r="C307">
        <v>0.28031250953703424</v>
      </c>
      <c r="D307" s="4">
        <f>-LN(B307)/F$3</f>
        <v>0.10331792271032836</v>
      </c>
      <c r="E307" s="4">
        <f>1/F$4</f>
        <v>0.20833333333333334</v>
      </c>
      <c r="F307" s="8">
        <v>3</v>
      </c>
      <c r="G307" s="4">
        <v>89.289690655066607</v>
      </c>
      <c r="H307" s="4">
        <f>IF(G307&gt;MAX(I$8:I306),G307,MAX(I$8:I306))</f>
        <v>89.639396437308577</v>
      </c>
      <c r="I307" s="4">
        <f t="shared" si="36"/>
        <v>89.847729770641905</v>
      </c>
      <c r="J307" s="4">
        <f t="shared" si="37"/>
        <v>0.34970578224196913</v>
      </c>
      <c r="K307" s="4">
        <f t="shared" si="38"/>
        <v>0.2083333333333286</v>
      </c>
      <c r="L307">
        <f t="shared" si="39"/>
        <v>300</v>
      </c>
      <c r="M307">
        <f t="shared" si="40"/>
        <v>1</v>
      </c>
      <c r="N307">
        <f t="shared" si="41"/>
        <v>1</v>
      </c>
      <c r="O307">
        <f t="shared" si="42"/>
        <v>1</v>
      </c>
      <c r="P307">
        <v>300</v>
      </c>
      <c r="Q307" s="8">
        <f>COUNTIF(I$8:I306,"&lt;"&amp;G307)</f>
        <v>297</v>
      </c>
      <c r="R307" s="16">
        <f>COUNTIFS(H$8:H306,"&gt;"&amp;G307,F$8:F306,"&lt;&gt;1")</f>
        <v>1</v>
      </c>
      <c r="S307">
        <v>300</v>
      </c>
    </row>
    <row r="308" spans="1:19" x14ac:dyDescent="0.3">
      <c r="A308">
        <v>475</v>
      </c>
      <c r="B308">
        <v>0.45829645680104986</v>
      </c>
      <c r="C308">
        <v>0.55232398449659714</v>
      </c>
      <c r="D308" s="4">
        <f>-LN(B308)/F$3</f>
        <v>0.32509959111462633</v>
      </c>
      <c r="E308" s="4">
        <f>1/F$4</f>
        <v>0.20833333333333334</v>
      </c>
      <c r="F308" s="8">
        <v>3</v>
      </c>
      <c r="G308" s="4">
        <v>89.614790246181229</v>
      </c>
      <c r="H308" s="4">
        <f>IF(G308&gt;MAX(I$8:I307),G308,MAX(I$8:I307))</f>
        <v>89.847729770641905</v>
      </c>
      <c r="I308" s="4">
        <f t="shared" si="36"/>
        <v>90.056063103975234</v>
      </c>
      <c r="J308" s="4">
        <f t="shared" si="37"/>
        <v>0.23293952446067578</v>
      </c>
      <c r="K308" s="4">
        <f t="shared" si="38"/>
        <v>0.2083333333333286</v>
      </c>
      <c r="L308">
        <f t="shared" si="39"/>
        <v>301</v>
      </c>
      <c r="M308">
        <f t="shared" si="40"/>
        <v>1</v>
      </c>
      <c r="N308">
        <f t="shared" si="41"/>
        <v>1</v>
      </c>
      <c r="O308">
        <f t="shared" si="42"/>
        <v>1</v>
      </c>
      <c r="P308">
        <v>301</v>
      </c>
      <c r="Q308" s="8">
        <f>COUNTIF(I$8:I307,"&lt;"&amp;G308)</f>
        <v>298</v>
      </c>
      <c r="R308" s="16">
        <f>COUNTIFS(H$8:H307,"&gt;"&amp;G308,F$8:F307,"&lt;&gt;1")</f>
        <v>1</v>
      </c>
      <c r="S308">
        <v>301</v>
      </c>
    </row>
    <row r="309" spans="1:19" x14ac:dyDescent="0.3">
      <c r="A309">
        <v>476</v>
      </c>
      <c r="B309">
        <v>0.33518478957487718</v>
      </c>
      <c r="C309">
        <v>0.27307962279122289</v>
      </c>
      <c r="D309" s="4">
        <f>-LN(B309)/F$3</f>
        <v>0.45544720356959917</v>
      </c>
      <c r="E309" s="4">
        <f>1/F$4</f>
        <v>0.20833333333333334</v>
      </c>
      <c r="F309" s="8">
        <v>3</v>
      </c>
      <c r="G309" s="4">
        <v>90.070237449750834</v>
      </c>
      <c r="H309" s="4">
        <f>IF(G309&gt;MAX(I$8:I308),G309,MAX(I$8:I308))</f>
        <v>90.070237449750834</v>
      </c>
      <c r="I309" s="4">
        <f t="shared" si="36"/>
        <v>90.278570783084163</v>
      </c>
      <c r="J309" s="4">
        <f t="shared" si="37"/>
        <v>0</v>
      </c>
      <c r="K309" s="4">
        <f t="shared" si="38"/>
        <v>0.2083333333333286</v>
      </c>
      <c r="L309">
        <f t="shared" si="39"/>
        <v>302</v>
      </c>
      <c r="M309">
        <f t="shared" si="40"/>
        <v>1</v>
      </c>
      <c r="N309">
        <f t="shared" si="41"/>
        <v>1</v>
      </c>
      <c r="O309">
        <f t="shared" si="42"/>
        <v>1</v>
      </c>
      <c r="P309">
        <v>302</v>
      </c>
      <c r="Q309" s="8">
        <f>COUNTIF(I$8:I308,"&lt;"&amp;G309)</f>
        <v>301</v>
      </c>
      <c r="R309" s="16">
        <f>COUNTIFS(H$8:H308,"&gt;"&amp;G309,F$8:F308,"&lt;&gt;1")</f>
        <v>0</v>
      </c>
      <c r="S309">
        <v>302</v>
      </c>
    </row>
    <row r="310" spans="1:19" x14ac:dyDescent="0.3">
      <c r="A310">
        <v>477</v>
      </c>
      <c r="B310">
        <v>0.83935056611835079</v>
      </c>
      <c r="C310">
        <v>0.86123233741264071</v>
      </c>
      <c r="D310" s="4">
        <f>-LN(B310)/F$3</f>
        <v>7.2969509059004498E-2</v>
      </c>
      <c r="E310" s="4">
        <f>1/F$4</f>
        <v>0.20833333333333334</v>
      </c>
      <c r="F310" s="8">
        <v>3</v>
      </c>
      <c r="G310" s="4">
        <v>90.143206958809841</v>
      </c>
      <c r="H310" s="4">
        <f>IF(G310&gt;MAX(I$8:I309),G310,MAX(I$8:I309))</f>
        <v>90.278570783084163</v>
      </c>
      <c r="I310" s="4">
        <f t="shared" si="36"/>
        <v>90.486904116417492</v>
      </c>
      <c r="J310" s="4">
        <f t="shared" si="37"/>
        <v>0.13536382427432159</v>
      </c>
      <c r="K310" s="4">
        <f t="shared" si="38"/>
        <v>0.2083333333333286</v>
      </c>
      <c r="L310">
        <f t="shared" si="39"/>
        <v>303</v>
      </c>
      <c r="M310">
        <f t="shared" si="40"/>
        <v>1</v>
      </c>
      <c r="N310">
        <f t="shared" si="41"/>
        <v>1</v>
      </c>
      <c r="O310">
        <f t="shared" si="42"/>
        <v>1</v>
      </c>
      <c r="P310">
        <v>303</v>
      </c>
      <c r="Q310" s="8">
        <f>COUNTIF(I$8:I309,"&lt;"&amp;G310)</f>
        <v>301</v>
      </c>
      <c r="R310" s="16">
        <f>COUNTIFS(H$8:H309,"&gt;"&amp;G310,F$8:F309,"&lt;&gt;1")</f>
        <v>0</v>
      </c>
      <c r="S310">
        <v>303</v>
      </c>
    </row>
    <row r="311" spans="1:19" x14ac:dyDescent="0.3">
      <c r="A311">
        <v>478</v>
      </c>
      <c r="B311">
        <v>0.8222602008117923</v>
      </c>
      <c r="C311">
        <v>0.26294747764519183</v>
      </c>
      <c r="D311" s="4">
        <f>-LN(B311)/F$3</f>
        <v>8.1540995006801884E-2</v>
      </c>
      <c r="E311" s="4">
        <f>1/F$4</f>
        <v>0.20833333333333334</v>
      </c>
      <c r="F311" s="8">
        <v>3</v>
      </c>
      <c r="G311" s="4">
        <v>90.224747953816646</v>
      </c>
      <c r="H311" s="4">
        <f>IF(G311&gt;MAX(I$8:I310),G311,MAX(I$8:I310))</f>
        <v>90.486904116417492</v>
      </c>
      <c r="I311" s="4">
        <f t="shared" si="36"/>
        <v>90.69523744975082</v>
      </c>
      <c r="J311" s="4">
        <f t="shared" si="37"/>
        <v>0.26215616260084573</v>
      </c>
      <c r="K311" s="4">
        <f t="shared" si="38"/>
        <v>0.2083333333333286</v>
      </c>
      <c r="L311">
        <f t="shared" si="39"/>
        <v>304</v>
      </c>
      <c r="M311">
        <f t="shared" si="40"/>
        <v>1</v>
      </c>
      <c r="N311">
        <f t="shared" si="41"/>
        <v>1</v>
      </c>
      <c r="O311">
        <f t="shared" si="42"/>
        <v>1</v>
      </c>
      <c r="P311">
        <v>304</v>
      </c>
      <c r="Q311" s="8">
        <f>COUNTIF(I$8:I310,"&lt;"&amp;G311)</f>
        <v>301</v>
      </c>
      <c r="R311" s="16">
        <f>COUNTIFS(H$8:H310,"&gt;"&amp;G311,F$8:F310,"&lt;&gt;1")</f>
        <v>1</v>
      </c>
      <c r="S311">
        <v>304</v>
      </c>
    </row>
    <row r="312" spans="1:19" x14ac:dyDescent="0.3">
      <c r="A312">
        <v>479</v>
      </c>
      <c r="B312">
        <v>0.18781090731528671</v>
      </c>
      <c r="C312">
        <v>0.80693990905484181</v>
      </c>
      <c r="D312" s="4">
        <f>-LN(B312)/F$3</f>
        <v>0.69679984769724868</v>
      </c>
      <c r="E312" s="4">
        <f>1/F$4</f>
        <v>0.20833333333333334</v>
      </c>
      <c r="F312" s="8">
        <v>3</v>
      </c>
      <c r="G312" s="4">
        <v>90.921547801513896</v>
      </c>
      <c r="H312" s="4">
        <f>IF(G312&gt;MAX(I$8:I311),G312,MAX(I$8:I311))</f>
        <v>90.921547801513896</v>
      </c>
      <c r="I312" s="4">
        <f t="shared" si="36"/>
        <v>91.129881134847224</v>
      </c>
      <c r="J312" s="4">
        <f t="shared" si="37"/>
        <v>0</v>
      </c>
      <c r="K312" s="4">
        <f t="shared" si="38"/>
        <v>0.2083333333333286</v>
      </c>
      <c r="L312">
        <f t="shared" si="39"/>
        <v>305</v>
      </c>
      <c r="M312">
        <f t="shared" si="40"/>
        <v>1</v>
      </c>
      <c r="N312">
        <f t="shared" si="41"/>
        <v>1</v>
      </c>
      <c r="O312">
        <f t="shared" si="42"/>
        <v>1</v>
      </c>
      <c r="P312">
        <v>305</v>
      </c>
      <c r="Q312" s="8">
        <f>COUNTIF(I$8:I311,"&lt;"&amp;G312)</f>
        <v>304</v>
      </c>
      <c r="R312" s="16">
        <f>COUNTIFS(H$8:H311,"&gt;"&amp;G312,F$8:F311,"&lt;&gt;1")</f>
        <v>0</v>
      </c>
      <c r="S312">
        <v>305</v>
      </c>
    </row>
    <row r="313" spans="1:19" x14ac:dyDescent="0.3">
      <c r="A313">
        <v>480</v>
      </c>
      <c r="B313">
        <v>0.24726096377452925</v>
      </c>
      <c r="C313">
        <v>0.68489638966032895</v>
      </c>
      <c r="D313" s="4">
        <f>-LN(B313)/F$3</f>
        <v>0.58221290274697846</v>
      </c>
      <c r="E313" s="4">
        <f>1/F$4</f>
        <v>0.20833333333333334</v>
      </c>
      <c r="F313" s="8">
        <v>3</v>
      </c>
      <c r="G313" s="4">
        <v>91.50376070426087</v>
      </c>
      <c r="H313" s="4">
        <f>IF(G313&gt;MAX(I$8:I312),G313,MAX(I$8:I312))</f>
        <v>91.50376070426087</v>
      </c>
      <c r="I313" s="4">
        <f t="shared" si="36"/>
        <v>91.712094037594198</v>
      </c>
      <c r="J313" s="4">
        <f t="shared" si="37"/>
        <v>0</v>
      </c>
      <c r="K313" s="4">
        <f t="shared" si="38"/>
        <v>0.2083333333333286</v>
      </c>
      <c r="L313">
        <f t="shared" si="39"/>
        <v>306</v>
      </c>
      <c r="M313">
        <f t="shared" si="40"/>
        <v>1</v>
      </c>
      <c r="N313">
        <f t="shared" si="41"/>
        <v>1</v>
      </c>
      <c r="O313">
        <f t="shared" si="42"/>
        <v>1</v>
      </c>
      <c r="P313">
        <v>306</v>
      </c>
      <c r="Q313" s="8">
        <f>COUNTIF(I$8:I312,"&lt;"&amp;G313)</f>
        <v>305</v>
      </c>
      <c r="R313" s="16">
        <f>COUNTIFS(H$8:H312,"&gt;"&amp;G313,F$8:F312,"&lt;&gt;1")</f>
        <v>0</v>
      </c>
      <c r="S313">
        <v>306</v>
      </c>
    </row>
    <row r="314" spans="1:19" x14ac:dyDescent="0.3">
      <c r="A314">
        <v>113</v>
      </c>
      <c r="B314">
        <v>7.2664571062349317E-2</v>
      </c>
      <c r="C314">
        <v>0.24408703878902555</v>
      </c>
      <c r="D314" s="4">
        <f>-LN(B314)/D$3</f>
        <v>3.6415296442618348</v>
      </c>
      <c r="E314" s="4">
        <f>1/F$4</f>
        <v>0.20833333333333334</v>
      </c>
      <c r="F314" s="8">
        <v>2</v>
      </c>
      <c r="G314" s="4">
        <v>91.592234734252983</v>
      </c>
      <c r="H314" s="4">
        <f>IF(G314&gt;MAX(I$8:I313),G314,MAX(I$8:I313))</f>
        <v>91.712094037594198</v>
      </c>
      <c r="I314" s="4">
        <f t="shared" si="36"/>
        <v>91.920427370927527</v>
      </c>
      <c r="J314" s="4">
        <f t="shared" si="37"/>
        <v>0.1198593033412152</v>
      </c>
      <c r="K314" s="4">
        <f t="shared" si="38"/>
        <v>0.2083333333333286</v>
      </c>
      <c r="L314">
        <f t="shared" si="39"/>
        <v>307</v>
      </c>
      <c r="M314">
        <f t="shared" si="40"/>
        <v>1</v>
      </c>
      <c r="N314">
        <f t="shared" si="41"/>
        <v>1</v>
      </c>
      <c r="O314">
        <f t="shared" si="42"/>
        <v>1</v>
      </c>
      <c r="P314">
        <v>307</v>
      </c>
      <c r="Q314" s="8">
        <f>COUNTIF(I$8:I313,"&lt;"&amp;G314)</f>
        <v>305</v>
      </c>
      <c r="R314" s="16">
        <f>COUNTIFS(H$8:H313,"&gt;"&amp;G314,F$8:F313,"&lt;&gt;1")</f>
        <v>0</v>
      </c>
      <c r="S314">
        <v>307</v>
      </c>
    </row>
    <row r="315" spans="1:19" x14ac:dyDescent="0.3">
      <c r="A315">
        <v>481</v>
      </c>
      <c r="B315">
        <v>0.80297250282296218</v>
      </c>
      <c r="C315">
        <v>0.74925992614520709</v>
      </c>
      <c r="D315" s="4">
        <f>-LN(B315)/F$3</f>
        <v>9.1431170283960542E-2</v>
      </c>
      <c r="E315" s="4">
        <f>1/F$4</f>
        <v>0.20833333333333334</v>
      </c>
      <c r="F315" s="8">
        <v>3</v>
      </c>
      <c r="G315" s="4">
        <v>91.595191874544824</v>
      </c>
      <c r="H315" s="4">
        <f>IF(G315&gt;MAX(I$8:I314),G315,MAX(I$8:I314))</f>
        <v>91.920427370927527</v>
      </c>
      <c r="I315" s="4">
        <f t="shared" si="36"/>
        <v>92.128760704260856</v>
      </c>
      <c r="J315" s="4">
        <f t="shared" si="37"/>
        <v>0.3252354963827031</v>
      </c>
      <c r="K315" s="4">
        <f t="shared" si="38"/>
        <v>0.2083333333333286</v>
      </c>
      <c r="L315">
        <f t="shared" si="39"/>
        <v>308</v>
      </c>
      <c r="M315">
        <f t="shared" si="40"/>
        <v>1</v>
      </c>
      <c r="N315">
        <f t="shared" si="41"/>
        <v>1</v>
      </c>
      <c r="O315">
        <f t="shared" si="42"/>
        <v>1</v>
      </c>
      <c r="P315">
        <v>308</v>
      </c>
      <c r="Q315" s="8">
        <f>COUNTIF(I$8:I314,"&lt;"&amp;G315)</f>
        <v>305</v>
      </c>
      <c r="R315" s="16">
        <f>COUNTIFS(H$8:H314,"&gt;"&amp;G315,F$8:F314,"&lt;&gt;1")</f>
        <v>1</v>
      </c>
      <c r="S315">
        <v>308</v>
      </c>
    </row>
    <row r="316" spans="1:19" x14ac:dyDescent="0.3">
      <c r="A316">
        <v>482</v>
      </c>
      <c r="B316">
        <v>0.82570879238257999</v>
      </c>
      <c r="C316">
        <v>0.27741325113681448</v>
      </c>
      <c r="D316" s="4">
        <f>-LN(B316)/F$3</f>
        <v>7.9797133007092666E-2</v>
      </c>
      <c r="E316" s="4">
        <f>1/F$4</f>
        <v>0.20833333333333334</v>
      </c>
      <c r="F316" s="8">
        <v>3</v>
      </c>
      <c r="G316" s="4">
        <v>91.674989007551915</v>
      </c>
      <c r="H316" s="4">
        <f>IF(G316&gt;MAX(I$8:I315),G316,MAX(I$8:I315))</f>
        <v>92.128760704260856</v>
      </c>
      <c r="I316" s="4">
        <f t="shared" si="36"/>
        <v>92.337094037594184</v>
      </c>
      <c r="J316" s="4">
        <f t="shared" si="37"/>
        <v>0.45377169670894091</v>
      </c>
      <c r="K316" s="4">
        <f t="shared" si="38"/>
        <v>0.2083333333333286</v>
      </c>
      <c r="L316">
        <f t="shared" si="39"/>
        <v>309</v>
      </c>
      <c r="M316">
        <f t="shared" si="40"/>
        <v>1</v>
      </c>
      <c r="N316">
        <f t="shared" si="41"/>
        <v>1</v>
      </c>
      <c r="O316">
        <f t="shared" si="42"/>
        <v>1</v>
      </c>
      <c r="P316">
        <v>309</v>
      </c>
      <c r="Q316" s="8">
        <f>COUNTIF(I$8:I315,"&lt;"&amp;G316)</f>
        <v>305</v>
      </c>
      <c r="R316" s="16">
        <f>COUNTIFS(H$8:H315,"&gt;"&amp;G316,F$8:F315,"&lt;&gt;1")</f>
        <v>2</v>
      </c>
      <c r="S316">
        <v>309</v>
      </c>
    </row>
    <row r="317" spans="1:19" x14ac:dyDescent="0.3">
      <c r="A317">
        <v>483</v>
      </c>
      <c r="B317">
        <v>0.51185644093142491</v>
      </c>
      <c r="C317">
        <v>0.58146916104617452</v>
      </c>
      <c r="D317" s="4">
        <f>-LN(B317)/F$3</f>
        <v>0.27904628419363775</v>
      </c>
      <c r="E317" s="4">
        <f>1/F$4</f>
        <v>0.20833333333333334</v>
      </c>
      <c r="F317" s="8">
        <v>3</v>
      </c>
      <c r="G317" s="4">
        <v>91.954035291745555</v>
      </c>
      <c r="H317" s="4">
        <f>IF(G317&gt;MAX(I$8:I316),G317,MAX(I$8:I316))</f>
        <v>92.337094037594184</v>
      </c>
      <c r="I317" s="4">
        <f t="shared" si="36"/>
        <v>92.545427370927513</v>
      </c>
      <c r="J317" s="4">
        <f t="shared" si="37"/>
        <v>0.3830587458486292</v>
      </c>
      <c r="K317" s="4">
        <f t="shared" si="38"/>
        <v>0.2083333333333286</v>
      </c>
      <c r="L317">
        <f t="shared" si="39"/>
        <v>310</v>
      </c>
      <c r="M317">
        <f t="shared" si="40"/>
        <v>1</v>
      </c>
      <c r="N317">
        <f t="shared" si="41"/>
        <v>1</v>
      </c>
      <c r="O317">
        <f t="shared" si="42"/>
        <v>1</v>
      </c>
      <c r="P317">
        <v>310</v>
      </c>
      <c r="Q317" s="8">
        <f>COUNTIF(I$8:I316,"&lt;"&amp;G317)</f>
        <v>307</v>
      </c>
      <c r="R317" s="16">
        <f>COUNTIFS(H$8:H316,"&gt;"&amp;G317,F$8:F316,"&lt;&gt;1")</f>
        <v>1</v>
      </c>
      <c r="S317">
        <v>310</v>
      </c>
    </row>
    <row r="318" spans="1:19" x14ac:dyDescent="0.3">
      <c r="A318">
        <v>484</v>
      </c>
      <c r="B318">
        <v>0.21927549058503984</v>
      </c>
      <c r="C318">
        <v>0.34705648976104009</v>
      </c>
      <c r="D318" s="4">
        <f>-LN(B318)/F$3</f>
        <v>0.63226099660094115</v>
      </c>
      <c r="E318" s="4">
        <f>1/F$4</f>
        <v>0.20833333333333334</v>
      </c>
      <c r="F318" s="8">
        <v>3</v>
      </c>
      <c r="G318" s="4">
        <v>92.586296288346503</v>
      </c>
      <c r="H318" s="4">
        <f>IF(G318&gt;MAX(I$8:I317),G318,MAX(I$8:I317))</f>
        <v>92.586296288346503</v>
      </c>
      <c r="I318" s="4">
        <f t="shared" si="36"/>
        <v>92.794629621679832</v>
      </c>
      <c r="J318" s="4">
        <f t="shared" si="37"/>
        <v>0</v>
      </c>
      <c r="K318" s="4">
        <f t="shared" si="38"/>
        <v>0.2083333333333286</v>
      </c>
      <c r="L318">
        <f t="shared" si="39"/>
        <v>311</v>
      </c>
      <c r="M318">
        <f t="shared" si="40"/>
        <v>1</v>
      </c>
      <c r="N318">
        <f t="shared" si="41"/>
        <v>1</v>
      </c>
      <c r="O318">
        <f t="shared" si="42"/>
        <v>1</v>
      </c>
      <c r="P318">
        <v>311</v>
      </c>
      <c r="Q318" s="8">
        <f>COUNTIF(I$8:I317,"&lt;"&amp;G318)</f>
        <v>310</v>
      </c>
      <c r="R318" s="16">
        <f>COUNTIFS(H$8:H317,"&gt;"&amp;G318,F$8:F317,"&lt;&gt;1")</f>
        <v>0</v>
      </c>
      <c r="S318">
        <v>311</v>
      </c>
    </row>
    <row r="319" spans="1:19" x14ac:dyDescent="0.3">
      <c r="A319">
        <v>485</v>
      </c>
      <c r="B319">
        <v>0.21286660359508042</v>
      </c>
      <c r="C319">
        <v>0.48713644825586716</v>
      </c>
      <c r="D319" s="4">
        <f>-LN(B319)/F$3</f>
        <v>0.64462065986075723</v>
      </c>
      <c r="E319" s="4">
        <f>1/F$4</f>
        <v>0.20833333333333334</v>
      </c>
      <c r="F319" s="8">
        <v>3</v>
      </c>
      <c r="G319" s="4">
        <v>93.230916948207266</v>
      </c>
      <c r="H319" s="4">
        <f>IF(G319&gt;MAX(I$8:I318),G319,MAX(I$8:I318))</f>
        <v>93.230916948207266</v>
      </c>
      <c r="I319" s="4">
        <f t="shared" si="36"/>
        <v>93.439250281540595</v>
      </c>
      <c r="J319" s="4">
        <f t="shared" si="37"/>
        <v>0</v>
      </c>
      <c r="K319" s="4">
        <f t="shared" si="38"/>
        <v>0.2083333333333286</v>
      </c>
      <c r="L319">
        <f t="shared" si="39"/>
        <v>312</v>
      </c>
      <c r="M319">
        <f t="shared" si="40"/>
        <v>1</v>
      </c>
      <c r="N319">
        <f t="shared" si="41"/>
        <v>1</v>
      </c>
      <c r="O319">
        <f t="shared" si="42"/>
        <v>1</v>
      </c>
      <c r="P319">
        <v>312</v>
      </c>
      <c r="Q319" s="8">
        <f>COUNTIF(I$8:I318,"&lt;"&amp;G319)</f>
        <v>311</v>
      </c>
      <c r="R319" s="16">
        <f>COUNTIFS(H$8:H318,"&gt;"&amp;G319,F$8:F318,"&lt;&gt;1")</f>
        <v>0</v>
      </c>
      <c r="S319">
        <v>312</v>
      </c>
    </row>
    <row r="320" spans="1:19" x14ac:dyDescent="0.3">
      <c r="A320">
        <v>21</v>
      </c>
      <c r="B320">
        <v>0.35889767143772699</v>
      </c>
      <c r="C320">
        <v>0.42353587450788904</v>
      </c>
      <c r="D320" s="4">
        <f>-LN(B320)/B$3</f>
        <v>4.2696582037615247</v>
      </c>
      <c r="E320" s="4">
        <f>1/F$4</f>
        <v>0.20833333333333334</v>
      </c>
      <c r="F320" s="8">
        <v>1</v>
      </c>
      <c r="G320" s="4">
        <v>93.25034628384735</v>
      </c>
      <c r="H320" s="4">
        <f>IF(G320&gt;MAX(I$8:I319),G320,MAX(I$8:I319))</f>
        <v>93.439250281540595</v>
      </c>
      <c r="I320" s="4">
        <f t="shared" si="36"/>
        <v>93.647583614873923</v>
      </c>
      <c r="J320" s="4">
        <f t="shared" si="37"/>
        <v>0.18890399769324517</v>
      </c>
      <c r="K320" s="4">
        <f t="shared" si="38"/>
        <v>0.2083333333333286</v>
      </c>
      <c r="L320">
        <f t="shared" si="39"/>
        <v>313</v>
      </c>
      <c r="M320">
        <f t="shared" si="40"/>
        <v>1</v>
      </c>
      <c r="N320">
        <f t="shared" si="41"/>
        <v>1</v>
      </c>
      <c r="O320">
        <f t="shared" si="42"/>
        <v>1</v>
      </c>
      <c r="P320">
        <v>313</v>
      </c>
      <c r="Q320" s="8">
        <f>COUNTIF(I$8:I319,"&lt;"&amp;G320)</f>
        <v>311</v>
      </c>
      <c r="R320" s="16">
        <f>COUNTIFS(H$8:H319,"&gt;"&amp;G320,F$8:F319,"&lt;&gt;1")</f>
        <v>0</v>
      </c>
      <c r="S320">
        <v>313</v>
      </c>
    </row>
    <row r="321" spans="1:19" x14ac:dyDescent="0.3">
      <c r="A321">
        <v>486</v>
      </c>
      <c r="B321">
        <v>0.14365062410351878</v>
      </c>
      <c r="C321">
        <v>0.84560686056093015</v>
      </c>
      <c r="D321" s="4">
        <f>-LN(B321)/F$3</f>
        <v>0.80848797873093403</v>
      </c>
      <c r="E321" s="4">
        <f>1/F$4</f>
        <v>0.20833333333333334</v>
      </c>
      <c r="F321" s="8">
        <v>3</v>
      </c>
      <c r="G321" s="4">
        <v>94.039404926938204</v>
      </c>
      <c r="H321" s="4">
        <f>IF(G321&gt;MAX(I$8:I320),G321,MAX(I$8:I320))</f>
        <v>94.039404926938204</v>
      </c>
      <c r="I321" s="4">
        <f t="shared" si="36"/>
        <v>94.247738260271532</v>
      </c>
      <c r="J321" s="4">
        <f t="shared" si="37"/>
        <v>0</v>
      </c>
      <c r="K321" s="4">
        <f t="shared" si="38"/>
        <v>0.2083333333333286</v>
      </c>
      <c r="L321">
        <f t="shared" si="39"/>
        <v>314</v>
      </c>
      <c r="M321">
        <f t="shared" si="40"/>
        <v>1</v>
      </c>
      <c r="N321">
        <f t="shared" si="41"/>
        <v>1</v>
      </c>
      <c r="O321">
        <f t="shared" si="42"/>
        <v>1</v>
      </c>
      <c r="P321">
        <v>314</v>
      </c>
      <c r="Q321" s="8">
        <f>COUNTIF(I$8:I320,"&lt;"&amp;G321)</f>
        <v>313</v>
      </c>
      <c r="R321" s="16">
        <f>COUNTIFS(H$8:H320,"&gt;"&amp;G321,F$8:F320,"&lt;&gt;1")</f>
        <v>0</v>
      </c>
      <c r="S321">
        <v>314</v>
      </c>
    </row>
    <row r="322" spans="1:19" x14ac:dyDescent="0.3">
      <c r="A322">
        <v>487</v>
      </c>
      <c r="B322">
        <v>0.33887752922147285</v>
      </c>
      <c r="C322">
        <v>0.66609698782311477</v>
      </c>
      <c r="D322" s="4">
        <f>-LN(B322)/F$3</f>
        <v>0.45088187817033248</v>
      </c>
      <c r="E322" s="4">
        <f>1/F$4</f>
        <v>0.20833333333333334</v>
      </c>
      <c r="F322" s="8">
        <v>3</v>
      </c>
      <c r="G322" s="4">
        <v>94.490286805108539</v>
      </c>
      <c r="H322" s="4">
        <f>IF(G322&gt;MAX(I$8:I321),G322,MAX(I$8:I321))</f>
        <v>94.490286805108539</v>
      </c>
      <c r="I322" s="4">
        <f t="shared" si="36"/>
        <v>94.698620138441868</v>
      </c>
      <c r="J322" s="4">
        <f t="shared" si="37"/>
        <v>0</v>
      </c>
      <c r="K322" s="4">
        <f t="shared" si="38"/>
        <v>0.2083333333333286</v>
      </c>
      <c r="L322">
        <f t="shared" si="39"/>
        <v>315</v>
      </c>
      <c r="M322">
        <f t="shared" si="40"/>
        <v>1</v>
      </c>
      <c r="N322">
        <f t="shared" si="41"/>
        <v>1</v>
      </c>
      <c r="O322">
        <f t="shared" si="42"/>
        <v>1</v>
      </c>
      <c r="P322">
        <v>315</v>
      </c>
      <c r="Q322" s="8">
        <f>COUNTIF(I$8:I321,"&lt;"&amp;G322)</f>
        <v>314</v>
      </c>
      <c r="R322" s="16">
        <f>COUNTIFS(H$8:H321,"&gt;"&amp;G322,F$8:F321,"&lt;&gt;1")</f>
        <v>0</v>
      </c>
      <c r="S322">
        <v>315</v>
      </c>
    </row>
    <row r="323" spans="1:19" x14ac:dyDescent="0.3">
      <c r="A323">
        <v>114</v>
      </c>
      <c r="B323">
        <v>0.12137211218604084</v>
      </c>
      <c r="C323">
        <v>0.5093539231543931</v>
      </c>
      <c r="D323" s="4">
        <f>-LN(B323)/D$3</f>
        <v>2.929019646038463</v>
      </c>
      <c r="E323" s="4">
        <f>1/F$4</f>
        <v>0.20833333333333334</v>
      </c>
      <c r="F323" s="8">
        <v>2</v>
      </c>
      <c r="G323" s="4">
        <v>94.521254380291452</v>
      </c>
      <c r="H323" s="4">
        <f>IF(G323&gt;MAX(I$8:I322),G323,MAX(I$8:I322))</f>
        <v>94.698620138441868</v>
      </c>
      <c r="I323" s="4">
        <f t="shared" si="36"/>
        <v>94.906953471775196</v>
      </c>
      <c r="J323" s="4">
        <f t="shared" si="37"/>
        <v>0.17736575815041533</v>
      </c>
      <c r="K323" s="4">
        <f t="shared" si="38"/>
        <v>0.2083333333333286</v>
      </c>
      <c r="L323">
        <f t="shared" si="39"/>
        <v>316</v>
      </c>
      <c r="M323">
        <f t="shared" si="40"/>
        <v>1</v>
      </c>
      <c r="N323">
        <f t="shared" si="41"/>
        <v>1</v>
      </c>
      <c r="O323">
        <f t="shared" si="42"/>
        <v>1</v>
      </c>
      <c r="P323">
        <v>316</v>
      </c>
      <c r="Q323" s="8">
        <f>COUNTIF(I$8:I322,"&lt;"&amp;G323)</f>
        <v>314</v>
      </c>
      <c r="R323" s="16">
        <f>COUNTIFS(H$8:H322,"&gt;"&amp;G323,F$8:F322,"&lt;&gt;1")</f>
        <v>0</v>
      </c>
      <c r="S323">
        <v>316</v>
      </c>
    </row>
    <row r="324" spans="1:19" x14ac:dyDescent="0.3">
      <c r="A324">
        <v>488</v>
      </c>
      <c r="B324">
        <v>0.12384411145359661</v>
      </c>
      <c r="C324">
        <v>0.32111575670644243</v>
      </c>
      <c r="D324" s="4">
        <f>-LN(B324)/F$3</f>
        <v>0.87030486248734329</v>
      </c>
      <c r="E324" s="4">
        <f>1/F$4</f>
        <v>0.20833333333333334</v>
      </c>
      <c r="F324" s="8">
        <v>3</v>
      </c>
      <c r="G324" s="4">
        <v>95.360591667595884</v>
      </c>
      <c r="H324" s="4">
        <f>IF(G324&gt;MAX(I$8:I323),G324,MAX(I$8:I323))</f>
        <v>95.360591667595884</v>
      </c>
      <c r="I324" s="4">
        <f t="shared" si="36"/>
        <v>95.568925000929212</v>
      </c>
      <c r="J324" s="4">
        <f t="shared" si="37"/>
        <v>0</v>
      </c>
      <c r="K324" s="4">
        <f t="shared" si="38"/>
        <v>0.2083333333333286</v>
      </c>
      <c r="L324">
        <f t="shared" si="39"/>
        <v>317</v>
      </c>
      <c r="M324">
        <f t="shared" si="40"/>
        <v>1</v>
      </c>
      <c r="N324">
        <f t="shared" si="41"/>
        <v>1</v>
      </c>
      <c r="O324">
        <f t="shared" si="42"/>
        <v>1</v>
      </c>
      <c r="P324">
        <v>317</v>
      </c>
      <c r="Q324" s="8">
        <f>COUNTIF(I$8:I323,"&lt;"&amp;G324)</f>
        <v>316</v>
      </c>
      <c r="R324" s="16">
        <f>COUNTIFS(H$8:H323,"&gt;"&amp;G324,F$8:F323,"&lt;&gt;1")</f>
        <v>0</v>
      </c>
      <c r="S324">
        <v>317</v>
      </c>
    </row>
    <row r="325" spans="1:19" x14ac:dyDescent="0.3">
      <c r="A325">
        <v>22</v>
      </c>
      <c r="B325">
        <v>0.52748191778313547</v>
      </c>
      <c r="C325">
        <v>0.77953428754539633</v>
      </c>
      <c r="D325" s="4">
        <f>-LN(B325)/B$3</f>
        <v>2.6651695554315005</v>
      </c>
      <c r="E325" s="4">
        <f>1/F$4</f>
        <v>0.20833333333333334</v>
      </c>
      <c r="F325" s="8">
        <v>1</v>
      </c>
      <c r="G325" s="4">
        <v>95.915515839278854</v>
      </c>
      <c r="H325" s="4">
        <f>IF(G325&gt;MAX(I$8:I324),G325,MAX(I$8:I324))</f>
        <v>95.915515839278854</v>
      </c>
      <c r="I325" s="4">
        <f t="shared" si="36"/>
        <v>96.123849172612182</v>
      </c>
      <c r="J325" s="4">
        <f t="shared" si="37"/>
        <v>0</v>
      </c>
      <c r="K325" s="4">
        <f t="shared" si="38"/>
        <v>0.2083333333333286</v>
      </c>
      <c r="L325">
        <f t="shared" si="39"/>
        <v>318</v>
      </c>
      <c r="M325">
        <f t="shared" si="40"/>
        <v>1</v>
      </c>
      <c r="N325">
        <f t="shared" si="41"/>
        <v>1</v>
      </c>
      <c r="O325">
        <f t="shared" si="42"/>
        <v>1</v>
      </c>
      <c r="P325">
        <v>318</v>
      </c>
      <c r="Q325" s="8">
        <f>COUNTIF(I$8:I324,"&lt;"&amp;G325)</f>
        <v>317</v>
      </c>
      <c r="R325" s="16">
        <f>COUNTIFS(H$8:H324,"&gt;"&amp;G325,F$8:F324,"&lt;&gt;1")</f>
        <v>0</v>
      </c>
      <c r="S325">
        <v>318</v>
      </c>
    </row>
    <row r="326" spans="1:19" x14ac:dyDescent="0.3">
      <c r="A326">
        <v>489</v>
      </c>
      <c r="B326">
        <v>0.15665150914029358</v>
      </c>
      <c r="C326">
        <v>9.3966490676595349E-2</v>
      </c>
      <c r="D326" s="4">
        <f>-LN(B326)/F$3</f>
        <v>0.77238817824795036</v>
      </c>
      <c r="E326" s="4">
        <f>1/F$4</f>
        <v>0.20833333333333334</v>
      </c>
      <c r="F326" s="8">
        <v>3</v>
      </c>
      <c r="G326" s="4">
        <v>96.132979845843835</v>
      </c>
      <c r="H326" s="4">
        <f>IF(G326&gt;MAX(I$8:I325),G326,MAX(I$8:I325))</f>
        <v>96.132979845843835</v>
      </c>
      <c r="I326" s="4">
        <f t="shared" si="36"/>
        <v>96.341313179177163</v>
      </c>
      <c r="J326" s="4">
        <f t="shared" si="37"/>
        <v>0</v>
      </c>
      <c r="K326" s="4">
        <f t="shared" si="38"/>
        <v>0.2083333333333286</v>
      </c>
      <c r="L326">
        <f t="shared" si="39"/>
        <v>319</v>
      </c>
      <c r="M326">
        <f t="shared" si="40"/>
        <v>1</v>
      </c>
      <c r="N326">
        <f t="shared" si="41"/>
        <v>1</v>
      </c>
      <c r="O326">
        <f t="shared" si="42"/>
        <v>1</v>
      </c>
      <c r="P326">
        <v>319</v>
      </c>
      <c r="Q326" s="8">
        <f>COUNTIF(I$8:I325,"&lt;"&amp;G326)</f>
        <v>318</v>
      </c>
      <c r="R326" s="16">
        <f>COUNTIFS(H$8:H325,"&gt;"&amp;G326,F$8:F325,"&lt;&gt;1")</f>
        <v>0</v>
      </c>
      <c r="S326">
        <v>319</v>
      </c>
    </row>
    <row r="327" spans="1:19" x14ac:dyDescent="0.3">
      <c r="A327">
        <v>490</v>
      </c>
      <c r="B327">
        <v>0.89645069734794147</v>
      </c>
      <c r="C327">
        <v>0.79940183721427049</v>
      </c>
      <c r="D327" s="4">
        <f>-LN(B327)/F$3</f>
        <v>4.5546659183990083E-2</v>
      </c>
      <c r="E327" s="4">
        <f>1/F$4</f>
        <v>0.20833333333333334</v>
      </c>
      <c r="F327" s="8">
        <v>3</v>
      </c>
      <c r="G327" s="4">
        <v>96.178526505027818</v>
      </c>
      <c r="H327" s="4">
        <f>IF(G327&gt;MAX(I$8:I326),G327,MAX(I$8:I326))</f>
        <v>96.341313179177163</v>
      </c>
      <c r="I327" s="4">
        <f t="shared" si="36"/>
        <v>96.549646512510492</v>
      </c>
      <c r="J327" s="4">
        <f t="shared" si="37"/>
        <v>0.16278667414934489</v>
      </c>
      <c r="K327" s="4">
        <f t="shared" si="38"/>
        <v>0.2083333333333286</v>
      </c>
      <c r="L327">
        <f t="shared" si="39"/>
        <v>320</v>
      </c>
      <c r="M327">
        <f t="shared" si="40"/>
        <v>1</v>
      </c>
      <c r="N327">
        <f t="shared" si="41"/>
        <v>1</v>
      </c>
      <c r="O327">
        <f t="shared" si="42"/>
        <v>1</v>
      </c>
      <c r="P327">
        <v>320</v>
      </c>
      <c r="Q327" s="8">
        <f>COUNTIF(I$8:I326,"&lt;"&amp;G327)</f>
        <v>318</v>
      </c>
      <c r="R327" s="16">
        <f>COUNTIFS(H$8:H326,"&gt;"&amp;G327,F$8:F326,"&lt;&gt;1")</f>
        <v>0</v>
      </c>
      <c r="S327">
        <v>320</v>
      </c>
    </row>
    <row r="328" spans="1:19" x14ac:dyDescent="0.3">
      <c r="A328">
        <v>115</v>
      </c>
      <c r="B328">
        <v>0.25571459089938048</v>
      </c>
      <c r="C328">
        <v>0.52528458510086362</v>
      </c>
      <c r="D328" s="4">
        <f>-LN(B328)/D$3</f>
        <v>1.8940185218640244</v>
      </c>
      <c r="E328" s="4">
        <f>1/F$4</f>
        <v>0.20833333333333334</v>
      </c>
      <c r="F328" s="8">
        <v>2</v>
      </c>
      <c r="G328" s="4">
        <v>96.415272902155479</v>
      </c>
      <c r="H328" s="4">
        <f>IF(G328&gt;MAX(I$8:I327),G328,MAX(I$8:I327))</f>
        <v>96.549646512510492</v>
      </c>
      <c r="I328" s="4">
        <f t="shared" ref="I328:I391" si="43">+H328+E328</f>
        <v>96.75797984584382</v>
      </c>
      <c r="J328" s="4">
        <f t="shared" ref="J328:J391" si="44">(H328-G328)*O328</f>
        <v>0.13437361035501283</v>
      </c>
      <c r="K328" s="4">
        <f t="shared" ref="K328:K391" si="45">(I328-H328)*O328</f>
        <v>0.2083333333333286</v>
      </c>
      <c r="L328">
        <f t="shared" ref="L328:L391" si="46">_xlfn.RANK.EQ(I328,I$8:I$507,1)</f>
        <v>321</v>
      </c>
      <c r="M328">
        <f t="shared" ref="M328:M391" si="47">IF(L328=A328,0,1)</f>
        <v>1</v>
      </c>
      <c r="N328">
        <f t="shared" ref="N328:N391" si="48">IF(G328&lt;B$2,1,0)</f>
        <v>1</v>
      </c>
      <c r="O328">
        <f t="shared" ref="O328:O391" si="49">IF(I328&lt;B$2,1,0)</f>
        <v>1</v>
      </c>
      <c r="P328">
        <v>321</v>
      </c>
      <c r="Q328" s="8">
        <f>COUNTIF(I$8:I327,"&lt;"&amp;G328)</f>
        <v>319</v>
      </c>
      <c r="R328" s="16">
        <f>COUNTIFS(H$8:H327,"&gt;"&amp;G328,F$8:F327,"&lt;&gt;1")</f>
        <v>0</v>
      </c>
      <c r="S328">
        <v>321</v>
      </c>
    </row>
    <row r="329" spans="1:19" x14ac:dyDescent="0.3">
      <c r="A329">
        <v>491</v>
      </c>
      <c r="B329">
        <v>0.65819269386883139</v>
      </c>
      <c r="C329">
        <v>0.39786980803857541</v>
      </c>
      <c r="D329" s="4">
        <f>-LN(B329)/F$3</f>
        <v>0.17427397612641782</v>
      </c>
      <c r="E329" s="4">
        <f>1/F$4</f>
        <v>0.20833333333333334</v>
      </c>
      <c r="F329" s="8">
        <v>3</v>
      </c>
      <c r="G329" s="4">
        <v>96.352800481154233</v>
      </c>
      <c r="H329" s="4">
        <f>IF(G329&gt;MAX(I$8:I328),G329,MAX(I$8:I328))</f>
        <v>96.75797984584382</v>
      </c>
      <c r="I329" s="4">
        <f t="shared" si="43"/>
        <v>96.966313179177149</v>
      </c>
      <c r="J329" s="4">
        <f t="shared" si="44"/>
        <v>0.40517936468958737</v>
      </c>
      <c r="K329" s="4">
        <f t="shared" si="45"/>
        <v>0.2083333333333286</v>
      </c>
      <c r="L329">
        <f t="shared" si="46"/>
        <v>322</v>
      </c>
      <c r="M329">
        <f t="shared" si="47"/>
        <v>1</v>
      </c>
      <c r="N329">
        <f t="shared" si="48"/>
        <v>1</v>
      </c>
      <c r="O329">
        <f t="shared" si="49"/>
        <v>1</v>
      </c>
      <c r="P329">
        <v>322</v>
      </c>
      <c r="Q329" s="8">
        <f>COUNTIF(I$8:I328,"&lt;"&amp;G329)</f>
        <v>319</v>
      </c>
      <c r="R329" s="16">
        <f>COUNTIFS(H$8:H328,"&gt;"&amp;G329,F$8:F328,"&lt;&gt;1")</f>
        <v>1</v>
      </c>
      <c r="S329">
        <v>322</v>
      </c>
    </row>
    <row r="330" spans="1:19" x14ac:dyDescent="0.3">
      <c r="A330">
        <v>492</v>
      </c>
      <c r="B330">
        <v>0.44282357249671928</v>
      </c>
      <c r="C330">
        <v>0.59840693380535293</v>
      </c>
      <c r="D330" s="4">
        <f>-LN(B330)/F$3</f>
        <v>0.33940993519881263</v>
      </c>
      <c r="E330" s="4">
        <f>1/F$4</f>
        <v>0.20833333333333334</v>
      </c>
      <c r="F330" s="8">
        <v>3</v>
      </c>
      <c r="G330" s="4">
        <v>96.692210416353049</v>
      </c>
      <c r="H330" s="4">
        <f>IF(G330&gt;MAX(I$8:I329),G330,MAX(I$8:I329))</f>
        <v>96.966313179177149</v>
      </c>
      <c r="I330" s="4">
        <f t="shared" si="43"/>
        <v>97.174646512510478</v>
      </c>
      <c r="J330" s="4">
        <f t="shared" si="44"/>
        <v>0.27410276282409995</v>
      </c>
      <c r="K330" s="4">
        <f t="shared" si="45"/>
        <v>0.2083333333333286</v>
      </c>
      <c r="L330">
        <f t="shared" si="46"/>
        <v>323</v>
      </c>
      <c r="M330">
        <f t="shared" si="47"/>
        <v>1</v>
      </c>
      <c r="N330">
        <f t="shared" si="48"/>
        <v>1</v>
      </c>
      <c r="O330">
        <f t="shared" si="49"/>
        <v>1</v>
      </c>
      <c r="P330">
        <v>323</v>
      </c>
      <c r="Q330" s="8">
        <f>COUNTIF(I$8:I329,"&lt;"&amp;G330)</f>
        <v>320</v>
      </c>
      <c r="R330" s="16">
        <f>COUNTIFS(H$8:H329,"&gt;"&amp;G330,F$8:F329,"&lt;&gt;1")</f>
        <v>1</v>
      </c>
      <c r="S330">
        <v>323</v>
      </c>
    </row>
    <row r="331" spans="1:19" x14ac:dyDescent="0.3">
      <c r="A331">
        <v>493</v>
      </c>
      <c r="B331">
        <v>0.33976256599627674</v>
      </c>
      <c r="C331">
        <v>8.8412121951963865E-2</v>
      </c>
      <c r="D331" s="4">
        <f>-LN(B331)/F$3</f>
        <v>0.44979510026111524</v>
      </c>
      <c r="E331" s="4">
        <f>1/F$4</f>
        <v>0.20833333333333334</v>
      </c>
      <c r="F331" s="8">
        <v>3</v>
      </c>
      <c r="G331" s="4">
        <v>97.142005516614162</v>
      </c>
      <c r="H331" s="4">
        <f>IF(G331&gt;MAX(I$8:I330),G331,MAX(I$8:I330))</f>
        <v>97.174646512510478</v>
      </c>
      <c r="I331" s="4">
        <f t="shared" si="43"/>
        <v>97.382979845843806</v>
      </c>
      <c r="J331" s="4">
        <f t="shared" si="44"/>
        <v>3.2640995896315417E-2</v>
      </c>
      <c r="K331" s="4">
        <f t="shared" si="45"/>
        <v>0.2083333333333286</v>
      </c>
      <c r="L331">
        <f t="shared" si="46"/>
        <v>324</v>
      </c>
      <c r="M331">
        <f t="shared" si="47"/>
        <v>1</v>
      </c>
      <c r="N331">
        <f t="shared" si="48"/>
        <v>1</v>
      </c>
      <c r="O331">
        <f t="shared" si="49"/>
        <v>1</v>
      </c>
      <c r="P331">
        <v>324</v>
      </c>
      <c r="Q331" s="8">
        <f>COUNTIF(I$8:I330,"&lt;"&amp;G331)</f>
        <v>322</v>
      </c>
      <c r="R331" s="16">
        <f>COUNTIFS(H$8:H330,"&gt;"&amp;G331,F$8:F330,"&lt;&gt;1")</f>
        <v>0</v>
      </c>
      <c r="S331">
        <v>324</v>
      </c>
    </row>
    <row r="332" spans="1:19" x14ac:dyDescent="0.3">
      <c r="A332">
        <v>116</v>
      </c>
      <c r="B332">
        <v>0.25907162694174019</v>
      </c>
      <c r="C332">
        <v>0.22946867275002289</v>
      </c>
      <c r="D332" s="4">
        <f>-LN(B332)/D$3</f>
        <v>1.875903755024189</v>
      </c>
      <c r="E332" s="4">
        <f>1/F$4</f>
        <v>0.20833333333333334</v>
      </c>
      <c r="F332" s="8">
        <v>2</v>
      </c>
      <c r="G332" s="4">
        <v>98.291176657179662</v>
      </c>
      <c r="H332" s="4">
        <f>IF(G332&gt;MAX(I$8:I331),G332,MAX(I$8:I331))</f>
        <v>98.291176657179662</v>
      </c>
      <c r="I332" s="4">
        <f t="shared" si="43"/>
        <v>98.49950999051299</v>
      </c>
      <c r="J332" s="4">
        <f t="shared" si="44"/>
        <v>0</v>
      </c>
      <c r="K332" s="4">
        <f t="shared" si="45"/>
        <v>0.2083333333333286</v>
      </c>
      <c r="L332">
        <f t="shared" si="46"/>
        <v>325</v>
      </c>
      <c r="M332">
        <f t="shared" si="47"/>
        <v>1</v>
      </c>
      <c r="N332">
        <f t="shared" si="48"/>
        <v>1</v>
      </c>
      <c r="O332">
        <f t="shared" si="49"/>
        <v>1</v>
      </c>
      <c r="P332">
        <v>325</v>
      </c>
      <c r="Q332" s="8">
        <f>COUNTIF(I$8:I331,"&lt;"&amp;G332)</f>
        <v>324</v>
      </c>
      <c r="R332" s="16">
        <f>COUNTIFS(H$8:H331,"&gt;"&amp;G332,F$8:F331,"&lt;&gt;1")</f>
        <v>0</v>
      </c>
      <c r="S332">
        <v>325</v>
      </c>
    </row>
    <row r="333" spans="1:19" x14ac:dyDescent="0.3">
      <c r="A333">
        <v>117</v>
      </c>
      <c r="B333">
        <v>0.78725547044282362</v>
      </c>
      <c r="C333">
        <v>0.79995117038483843</v>
      </c>
      <c r="D333" s="4">
        <f>-LN(B333)/D$3</f>
        <v>0.33222565309043867</v>
      </c>
      <c r="E333" s="4">
        <f>1/F$4</f>
        <v>0.20833333333333334</v>
      </c>
      <c r="F333" s="8">
        <v>2</v>
      </c>
      <c r="G333" s="4">
        <v>98.623402310270095</v>
      </c>
      <c r="H333" s="4">
        <f>IF(G333&gt;MAX(I$8:I332),G333,MAX(I$8:I332))</f>
        <v>98.623402310270095</v>
      </c>
      <c r="I333" s="4">
        <f t="shared" si="43"/>
        <v>98.831735643603423</v>
      </c>
      <c r="J333" s="4">
        <f t="shared" si="44"/>
        <v>0</v>
      </c>
      <c r="K333" s="4">
        <f t="shared" si="45"/>
        <v>0.2083333333333286</v>
      </c>
      <c r="L333">
        <f t="shared" si="46"/>
        <v>326</v>
      </c>
      <c r="M333">
        <f t="shared" si="47"/>
        <v>1</v>
      </c>
      <c r="N333">
        <f t="shared" si="48"/>
        <v>1</v>
      </c>
      <c r="O333">
        <f t="shared" si="49"/>
        <v>1</v>
      </c>
      <c r="P333">
        <v>326</v>
      </c>
      <c r="Q333" s="8">
        <f>COUNTIF(I$8:I332,"&lt;"&amp;G333)</f>
        <v>325</v>
      </c>
      <c r="R333" s="16">
        <f>COUNTIFS(H$8:H332,"&gt;"&amp;G333,F$8:F332,"&lt;&gt;1")</f>
        <v>0</v>
      </c>
      <c r="S333">
        <v>326</v>
      </c>
    </row>
    <row r="334" spans="1:19" x14ac:dyDescent="0.3">
      <c r="A334">
        <v>494</v>
      </c>
      <c r="B334">
        <v>1.5167699209570605E-2</v>
      </c>
      <c r="C334">
        <v>0.60481582079531238</v>
      </c>
      <c r="D334" s="4">
        <f>-LN(B334)/F$3</f>
        <v>1.7452446517744813</v>
      </c>
      <c r="E334" s="4">
        <f>1/F$4</f>
        <v>0.20833333333333334</v>
      </c>
      <c r="F334" s="8">
        <v>3</v>
      </c>
      <c r="G334" s="4">
        <v>98.887250168388647</v>
      </c>
      <c r="H334" s="4">
        <f>IF(G334&gt;MAX(I$8:I333),G334,MAX(I$8:I333))</f>
        <v>98.887250168388647</v>
      </c>
      <c r="I334" s="4">
        <f t="shared" si="43"/>
        <v>99.095583501721975</v>
      </c>
      <c r="J334" s="4">
        <f t="shared" si="44"/>
        <v>0</v>
      </c>
      <c r="K334" s="4">
        <f t="shared" si="45"/>
        <v>0.2083333333333286</v>
      </c>
      <c r="L334">
        <f t="shared" si="46"/>
        <v>327</v>
      </c>
      <c r="M334">
        <f t="shared" si="47"/>
        <v>1</v>
      </c>
      <c r="N334">
        <f t="shared" si="48"/>
        <v>1</v>
      </c>
      <c r="O334">
        <f t="shared" si="49"/>
        <v>1</v>
      </c>
      <c r="P334">
        <v>327</v>
      </c>
      <c r="Q334" s="8">
        <f>COUNTIF(I$8:I333,"&lt;"&amp;G334)</f>
        <v>326</v>
      </c>
      <c r="R334" s="16">
        <f>COUNTIFS(H$8:H333,"&gt;"&amp;G334,F$8:F333,"&lt;&gt;1")</f>
        <v>0</v>
      </c>
      <c r="S334">
        <v>327</v>
      </c>
    </row>
    <row r="335" spans="1:19" x14ac:dyDescent="0.3">
      <c r="A335">
        <v>118</v>
      </c>
      <c r="B335">
        <v>0.81597338785973694</v>
      </c>
      <c r="C335">
        <v>0.72243415631580554</v>
      </c>
      <c r="D335" s="4">
        <f>-LN(B335)/D$3</f>
        <v>0.28246324648171084</v>
      </c>
      <c r="E335" s="4">
        <f>1/F$4</f>
        <v>0.20833333333333334</v>
      </c>
      <c r="F335" s="8">
        <v>2</v>
      </c>
      <c r="G335" s="4">
        <v>98.905865556751806</v>
      </c>
      <c r="H335" s="4">
        <f>IF(G335&gt;MAX(I$8:I334),G335,MAX(I$8:I334))</f>
        <v>99.095583501721975</v>
      </c>
      <c r="I335" s="4">
        <f t="shared" si="43"/>
        <v>99.303916835055304</v>
      </c>
      <c r="J335" s="4">
        <f t="shared" si="44"/>
        <v>0.18971794497016958</v>
      </c>
      <c r="K335" s="4">
        <f t="shared" si="45"/>
        <v>0.2083333333333286</v>
      </c>
      <c r="L335">
        <f t="shared" si="46"/>
        <v>328</v>
      </c>
      <c r="M335">
        <f t="shared" si="47"/>
        <v>1</v>
      </c>
      <c r="N335">
        <f t="shared" si="48"/>
        <v>1</v>
      </c>
      <c r="O335">
        <f t="shared" si="49"/>
        <v>1</v>
      </c>
      <c r="P335">
        <v>328</v>
      </c>
      <c r="Q335" s="8">
        <f>COUNTIF(I$8:I334,"&lt;"&amp;G335)</f>
        <v>326</v>
      </c>
      <c r="R335" s="16">
        <f>COUNTIFS(H$8:H334,"&gt;"&amp;G335,F$8:F334,"&lt;&gt;1")</f>
        <v>0</v>
      </c>
      <c r="S335">
        <v>328</v>
      </c>
    </row>
    <row r="336" spans="1:19" x14ac:dyDescent="0.3">
      <c r="A336">
        <v>119</v>
      </c>
      <c r="B336">
        <v>0.70595416119876708</v>
      </c>
      <c r="C336">
        <v>0.50401318399609363</v>
      </c>
      <c r="D336" s="4">
        <f>-LN(B336)/D$3</f>
        <v>0.48361801538510407</v>
      </c>
      <c r="E336" s="4">
        <f>1/F$4</f>
        <v>0.20833333333333334</v>
      </c>
      <c r="F336" s="8">
        <v>2</v>
      </c>
      <c r="G336" s="4">
        <v>99.389483572136911</v>
      </c>
      <c r="H336" s="4">
        <f>IF(G336&gt;MAX(I$8:I335),G336,MAX(I$8:I335))</f>
        <v>99.389483572136911</v>
      </c>
      <c r="I336" s="4">
        <f t="shared" si="43"/>
        <v>99.597816905470239</v>
      </c>
      <c r="J336" s="4">
        <f t="shared" si="44"/>
        <v>0</v>
      </c>
      <c r="K336" s="4">
        <f t="shared" si="45"/>
        <v>0.2083333333333286</v>
      </c>
      <c r="L336">
        <f t="shared" si="46"/>
        <v>329</v>
      </c>
      <c r="M336">
        <f t="shared" si="47"/>
        <v>1</v>
      </c>
      <c r="N336">
        <f t="shared" si="48"/>
        <v>1</v>
      </c>
      <c r="O336">
        <f t="shared" si="49"/>
        <v>1</v>
      </c>
      <c r="P336">
        <v>329</v>
      </c>
      <c r="Q336" s="8">
        <f>COUNTIF(I$8:I335,"&lt;"&amp;G336)</f>
        <v>328</v>
      </c>
      <c r="R336" s="16">
        <f>COUNTIFS(H$8:H335,"&gt;"&amp;G336,F$8:F335,"&lt;&gt;1")</f>
        <v>0</v>
      </c>
      <c r="S336">
        <v>329</v>
      </c>
    </row>
    <row r="337" spans="1:19" x14ac:dyDescent="0.3">
      <c r="A337">
        <v>495</v>
      </c>
      <c r="B337">
        <v>3.4150212103640859E-2</v>
      </c>
      <c r="C337">
        <v>0.81264687032685323</v>
      </c>
      <c r="D337" s="4">
        <f>-LN(B337)/F$3</f>
        <v>1.407077700851441</v>
      </c>
      <c r="E337" s="4">
        <f>1/F$4</f>
        <v>0.20833333333333334</v>
      </c>
      <c r="F337" s="8">
        <v>3</v>
      </c>
      <c r="G337" s="4">
        <v>100.29432786924009</v>
      </c>
      <c r="H337" s="4">
        <f>IF(G337&gt;MAX(I$8:I336),G337,MAX(I$8:I336))</f>
        <v>100.29432786924009</v>
      </c>
      <c r="I337" s="4">
        <f t="shared" si="43"/>
        <v>100.50266120257342</v>
      </c>
      <c r="J337" s="4">
        <f t="shared" si="44"/>
        <v>0</v>
      </c>
      <c r="K337" s="4">
        <f t="shared" si="45"/>
        <v>0.2083333333333286</v>
      </c>
      <c r="L337">
        <f t="shared" si="46"/>
        <v>330</v>
      </c>
      <c r="M337">
        <f t="shared" si="47"/>
        <v>1</v>
      </c>
      <c r="N337">
        <f t="shared" si="48"/>
        <v>1</v>
      </c>
      <c r="O337">
        <f t="shared" si="49"/>
        <v>1</v>
      </c>
      <c r="P337">
        <v>330</v>
      </c>
      <c r="Q337" s="8">
        <f>COUNTIF(I$8:I336,"&lt;"&amp;G337)</f>
        <v>329</v>
      </c>
      <c r="R337" s="16">
        <f>COUNTIFS(H$8:H336,"&gt;"&amp;G337,F$8:F336,"&lt;&gt;1")</f>
        <v>0</v>
      </c>
      <c r="S337">
        <v>330</v>
      </c>
    </row>
    <row r="338" spans="1:19" x14ac:dyDescent="0.3">
      <c r="A338">
        <v>496</v>
      </c>
      <c r="B338">
        <v>0.90939054536576436</v>
      </c>
      <c r="C338">
        <v>0.26917325357829525</v>
      </c>
      <c r="D338" s="4">
        <f>-LN(B338)/F$3</f>
        <v>3.957526425337473E-2</v>
      </c>
      <c r="E338" s="4">
        <f>1/F$4</f>
        <v>0.20833333333333334</v>
      </c>
      <c r="F338" s="8">
        <v>3</v>
      </c>
      <c r="G338" s="4">
        <v>100.33390313349346</v>
      </c>
      <c r="H338" s="4">
        <f>IF(G338&gt;MAX(I$8:I337),G338,MAX(I$8:I337))</f>
        <v>100.50266120257342</v>
      </c>
      <c r="I338" s="4">
        <f t="shared" si="43"/>
        <v>100.71099453590675</v>
      </c>
      <c r="J338" s="4">
        <f t="shared" si="44"/>
        <v>0.16875806907995639</v>
      </c>
      <c r="K338" s="4">
        <f t="shared" si="45"/>
        <v>0.2083333333333286</v>
      </c>
      <c r="L338">
        <f t="shared" si="46"/>
        <v>331</v>
      </c>
      <c r="M338">
        <f t="shared" si="47"/>
        <v>1</v>
      </c>
      <c r="N338">
        <f t="shared" si="48"/>
        <v>1</v>
      </c>
      <c r="O338">
        <f t="shared" si="49"/>
        <v>1</v>
      </c>
      <c r="P338">
        <v>331</v>
      </c>
      <c r="Q338" s="8">
        <f>COUNTIF(I$8:I337,"&lt;"&amp;G338)</f>
        <v>329</v>
      </c>
      <c r="R338" s="16">
        <f>COUNTIFS(H$8:H337,"&gt;"&amp;G338,F$8:F337,"&lt;&gt;1")</f>
        <v>0</v>
      </c>
      <c r="S338">
        <v>331</v>
      </c>
    </row>
    <row r="339" spans="1:19" x14ac:dyDescent="0.3">
      <c r="A339">
        <v>497</v>
      </c>
      <c r="B339">
        <v>0.78365428632465595</v>
      </c>
      <c r="C339">
        <v>0.10638752403332621</v>
      </c>
      <c r="D339" s="4">
        <f>-LN(B339)/F$3</f>
        <v>0.10157804883514787</v>
      </c>
      <c r="E339" s="4">
        <f>1/F$4</f>
        <v>0.20833333333333334</v>
      </c>
      <c r="F339" s="8">
        <v>3</v>
      </c>
      <c r="G339" s="4">
        <v>100.43548118232862</v>
      </c>
      <c r="H339" s="4">
        <f>IF(G339&gt;MAX(I$8:I338),G339,MAX(I$8:I338))</f>
        <v>100.71099453590675</v>
      </c>
      <c r="I339" s="4">
        <f t="shared" si="43"/>
        <v>100.91932786924008</v>
      </c>
      <c r="J339" s="4">
        <f t="shared" si="44"/>
        <v>0.275513353578134</v>
      </c>
      <c r="K339" s="4">
        <f t="shared" si="45"/>
        <v>0.2083333333333286</v>
      </c>
      <c r="L339">
        <f t="shared" si="46"/>
        <v>332</v>
      </c>
      <c r="M339">
        <f t="shared" si="47"/>
        <v>1</v>
      </c>
      <c r="N339">
        <f t="shared" si="48"/>
        <v>1</v>
      </c>
      <c r="O339">
        <f t="shared" si="49"/>
        <v>1</v>
      </c>
      <c r="P339">
        <v>332</v>
      </c>
      <c r="Q339" s="8">
        <f>COUNTIF(I$8:I338,"&lt;"&amp;G339)</f>
        <v>329</v>
      </c>
      <c r="R339" s="16">
        <f>COUNTIFS(H$8:H338,"&gt;"&amp;G339,F$8:F338,"&lt;&gt;1")</f>
        <v>1</v>
      </c>
      <c r="S339">
        <v>332</v>
      </c>
    </row>
    <row r="340" spans="1:19" x14ac:dyDescent="0.3">
      <c r="A340">
        <v>498</v>
      </c>
      <c r="B340">
        <v>0.27191991943113497</v>
      </c>
      <c r="C340">
        <v>0.13385418256172368</v>
      </c>
      <c r="D340" s="4">
        <f>-LN(B340)/F$3</f>
        <v>0.54260319578772043</v>
      </c>
      <c r="E340" s="4">
        <f>1/F$4</f>
        <v>0.20833333333333334</v>
      </c>
      <c r="F340" s="8">
        <v>3</v>
      </c>
      <c r="G340" s="4">
        <v>100.97808437811634</v>
      </c>
      <c r="H340" s="4">
        <f>IF(G340&gt;MAX(I$8:I339),G340,MAX(I$8:I339))</f>
        <v>100.97808437811634</v>
      </c>
      <c r="I340" s="4">
        <f t="shared" si="43"/>
        <v>101.18641771144966</v>
      </c>
      <c r="J340" s="4">
        <f t="shared" si="44"/>
        <v>0</v>
      </c>
      <c r="K340" s="4">
        <f t="shared" si="45"/>
        <v>0.2083333333333286</v>
      </c>
      <c r="L340">
        <f t="shared" si="46"/>
        <v>333</v>
      </c>
      <c r="M340">
        <f t="shared" si="47"/>
        <v>1</v>
      </c>
      <c r="N340">
        <f t="shared" si="48"/>
        <v>1</v>
      </c>
      <c r="O340">
        <f t="shared" si="49"/>
        <v>1</v>
      </c>
      <c r="P340">
        <v>333</v>
      </c>
      <c r="Q340" s="8">
        <f>COUNTIF(I$8:I339,"&lt;"&amp;G340)</f>
        <v>332</v>
      </c>
      <c r="R340" s="16">
        <f>COUNTIFS(H$8:H339,"&gt;"&amp;G340,F$8:F339,"&lt;&gt;1")</f>
        <v>0</v>
      </c>
      <c r="S340">
        <v>333</v>
      </c>
    </row>
    <row r="341" spans="1:19" x14ac:dyDescent="0.3">
      <c r="A341">
        <v>23</v>
      </c>
      <c r="B341">
        <v>0.24509414960173345</v>
      </c>
      <c r="C341">
        <v>0.93975646229438159</v>
      </c>
      <c r="D341" s="4">
        <f>-LN(B341)/B$3</f>
        <v>5.8588035756955072</v>
      </c>
      <c r="E341" s="4">
        <f>1/F$4</f>
        <v>0.20833333333333334</v>
      </c>
      <c r="F341" s="8">
        <v>1</v>
      </c>
      <c r="G341" s="4">
        <v>101.77431941497436</v>
      </c>
      <c r="H341" s="4">
        <f>IF(G341&gt;MAX(I$8:I340),G341,MAX(I$8:I340))</f>
        <v>101.77431941497436</v>
      </c>
      <c r="I341" s="4">
        <f t="shared" si="43"/>
        <v>101.98265274830769</v>
      </c>
      <c r="J341" s="4">
        <f t="shared" si="44"/>
        <v>0</v>
      </c>
      <c r="K341" s="4">
        <f t="shared" si="45"/>
        <v>0.2083333333333286</v>
      </c>
      <c r="L341">
        <f t="shared" si="46"/>
        <v>334</v>
      </c>
      <c r="M341">
        <f t="shared" si="47"/>
        <v>1</v>
      </c>
      <c r="N341">
        <f t="shared" si="48"/>
        <v>1</v>
      </c>
      <c r="O341">
        <f t="shared" si="49"/>
        <v>1</v>
      </c>
      <c r="P341">
        <v>334</v>
      </c>
      <c r="Q341" s="8">
        <f>COUNTIF(I$8:I340,"&lt;"&amp;G341)</f>
        <v>333</v>
      </c>
      <c r="R341" s="16">
        <f>COUNTIFS(H$8:H340,"&gt;"&amp;G341,F$8:F340,"&lt;&gt;1")</f>
        <v>0</v>
      </c>
      <c r="S341">
        <v>334</v>
      </c>
    </row>
    <row r="342" spans="1:19" x14ac:dyDescent="0.3">
      <c r="A342">
        <v>120</v>
      </c>
      <c r="B342">
        <v>0.15982543412579731</v>
      </c>
      <c r="C342">
        <v>0.66005432294686728</v>
      </c>
      <c r="D342" s="4">
        <f>-LN(B342)/D$3</f>
        <v>2.5467681889943004</v>
      </c>
      <c r="E342" s="4">
        <f>1/F$4</f>
        <v>0.20833333333333334</v>
      </c>
      <c r="F342" s="8">
        <v>2</v>
      </c>
      <c r="G342" s="4">
        <v>101.93625176113122</v>
      </c>
      <c r="H342" s="4">
        <f>IF(G342&gt;MAX(I$8:I341),G342,MAX(I$8:I341))</f>
        <v>101.98265274830769</v>
      </c>
      <c r="I342" s="4">
        <f t="shared" si="43"/>
        <v>102.19098608164101</v>
      </c>
      <c r="J342" s="4">
        <f t="shared" si="44"/>
        <v>4.6400987176468789E-2</v>
      </c>
      <c r="K342" s="4">
        <f t="shared" si="45"/>
        <v>0.2083333333333286</v>
      </c>
      <c r="L342">
        <f t="shared" si="46"/>
        <v>335</v>
      </c>
      <c r="M342">
        <f t="shared" si="47"/>
        <v>1</v>
      </c>
      <c r="N342">
        <f t="shared" si="48"/>
        <v>1</v>
      </c>
      <c r="O342">
        <f t="shared" si="49"/>
        <v>1</v>
      </c>
      <c r="P342">
        <v>335</v>
      </c>
      <c r="Q342" s="8">
        <f>COUNTIF(I$8:I341,"&lt;"&amp;G342)</f>
        <v>333</v>
      </c>
      <c r="R342" s="16">
        <f>COUNTIFS(H$8:H341,"&gt;"&amp;G342,F$8:F341,"&lt;&gt;1")</f>
        <v>0</v>
      </c>
      <c r="S342">
        <v>335</v>
      </c>
    </row>
    <row r="343" spans="1:19" x14ac:dyDescent="0.3">
      <c r="A343">
        <v>499</v>
      </c>
      <c r="B343">
        <v>0.14142277291177099</v>
      </c>
      <c r="C343">
        <v>0.45515305032502212</v>
      </c>
      <c r="D343" s="4">
        <f>-LN(B343)/F$3</f>
        <v>0.81500061890127595</v>
      </c>
      <c r="E343" s="4">
        <f>1/F$4</f>
        <v>0.20833333333333334</v>
      </c>
      <c r="F343" s="8">
        <v>3</v>
      </c>
      <c r="G343" s="4">
        <v>101.79308499701762</v>
      </c>
      <c r="H343" s="4">
        <f>IF(G343&gt;MAX(I$8:I342),G343,MAX(I$8:I342))</f>
        <v>102.19098608164101</v>
      </c>
      <c r="I343" s="4">
        <f t="shared" si="43"/>
        <v>102.39931941497434</v>
      </c>
      <c r="J343" s="4">
        <f t="shared" si="44"/>
        <v>0.39790108462339902</v>
      </c>
      <c r="K343" s="4">
        <f t="shared" si="45"/>
        <v>0.2083333333333286</v>
      </c>
      <c r="L343">
        <f t="shared" si="46"/>
        <v>336</v>
      </c>
      <c r="M343">
        <f t="shared" si="47"/>
        <v>1</v>
      </c>
      <c r="N343">
        <f t="shared" si="48"/>
        <v>1</v>
      </c>
      <c r="O343">
        <f t="shared" si="49"/>
        <v>1</v>
      </c>
      <c r="P343">
        <v>336</v>
      </c>
      <c r="Q343" s="8">
        <f>COUNTIF(I$8:I342,"&lt;"&amp;G343)</f>
        <v>333</v>
      </c>
      <c r="R343" s="16">
        <f>COUNTIFS(H$8:H342,"&gt;"&amp;G343,F$8:F342,"&lt;&gt;1")</f>
        <v>1</v>
      </c>
      <c r="S343">
        <v>336</v>
      </c>
    </row>
    <row r="344" spans="1:19" x14ac:dyDescent="0.3">
      <c r="A344">
        <v>121</v>
      </c>
      <c r="B344">
        <v>0.76995147556993315</v>
      </c>
      <c r="C344">
        <v>0.74584185308389539</v>
      </c>
      <c r="D344" s="4">
        <f>-LN(B344)/D$3</f>
        <v>0.36309414563960879</v>
      </c>
      <c r="E344" s="4">
        <f>1/F$4</f>
        <v>0.20833333333333334</v>
      </c>
      <c r="F344" s="8">
        <v>2</v>
      </c>
      <c r="G344" s="4">
        <v>102.29934590677082</v>
      </c>
      <c r="H344" s="4">
        <f>IF(G344&gt;MAX(I$8:I343),G344,MAX(I$8:I343))</f>
        <v>102.39931941497434</v>
      </c>
      <c r="I344" s="4">
        <f t="shared" si="43"/>
        <v>102.60765274830767</v>
      </c>
      <c r="J344" s="4">
        <f t="shared" si="44"/>
        <v>9.9973508203518691E-2</v>
      </c>
      <c r="K344" s="4">
        <f t="shared" si="45"/>
        <v>0.2083333333333286</v>
      </c>
      <c r="L344">
        <f t="shared" si="46"/>
        <v>337</v>
      </c>
      <c r="M344">
        <f t="shared" si="47"/>
        <v>1</v>
      </c>
      <c r="N344">
        <f t="shared" si="48"/>
        <v>1</v>
      </c>
      <c r="O344">
        <f t="shared" si="49"/>
        <v>1</v>
      </c>
      <c r="P344">
        <v>337</v>
      </c>
      <c r="Q344" s="8">
        <f>COUNTIF(I$8:I343,"&lt;"&amp;G344)</f>
        <v>335</v>
      </c>
      <c r="R344" s="16">
        <f>COUNTIFS(H$8:H343,"&gt;"&amp;G344,F$8:F343,"&lt;&gt;1")</f>
        <v>0</v>
      </c>
      <c r="S344">
        <v>337</v>
      </c>
    </row>
    <row r="345" spans="1:19" x14ac:dyDescent="0.3">
      <c r="A345">
        <v>122</v>
      </c>
      <c r="B345">
        <v>0.49461348307748648</v>
      </c>
      <c r="C345">
        <v>0.15814691610461745</v>
      </c>
      <c r="D345" s="4">
        <f>-LN(B345)/D$3</f>
        <v>0.97774814402397836</v>
      </c>
      <c r="E345" s="4">
        <f>1/F$4</f>
        <v>0.20833333333333334</v>
      </c>
      <c r="F345" s="8">
        <v>2</v>
      </c>
      <c r="G345" s="4">
        <v>103.2770940507948</v>
      </c>
      <c r="H345" s="4">
        <f>IF(G345&gt;MAX(I$8:I344),G345,MAX(I$8:I344))</f>
        <v>103.2770940507948</v>
      </c>
      <c r="I345" s="4">
        <f t="shared" si="43"/>
        <v>103.48542738412813</v>
      </c>
      <c r="J345" s="4">
        <f t="shared" si="44"/>
        <v>0</v>
      </c>
      <c r="K345" s="4">
        <f t="shared" si="45"/>
        <v>0.2083333333333286</v>
      </c>
      <c r="L345">
        <f t="shared" si="46"/>
        <v>338</v>
      </c>
      <c r="M345">
        <f t="shared" si="47"/>
        <v>1</v>
      </c>
      <c r="N345">
        <f t="shared" si="48"/>
        <v>1</v>
      </c>
      <c r="O345">
        <f t="shared" si="49"/>
        <v>1</v>
      </c>
      <c r="P345">
        <v>338</v>
      </c>
      <c r="Q345" s="8">
        <f>COUNTIF(I$8:I344,"&lt;"&amp;G345)</f>
        <v>337</v>
      </c>
      <c r="R345" s="16">
        <f>COUNTIFS(H$8:H344,"&gt;"&amp;G345,F$8:F344,"&lt;&gt;1")</f>
        <v>0</v>
      </c>
      <c r="S345">
        <v>338</v>
      </c>
    </row>
    <row r="346" spans="1:19" x14ac:dyDescent="0.3">
      <c r="A346">
        <v>500</v>
      </c>
      <c r="B346">
        <v>2.7375102999969481E-2</v>
      </c>
      <c r="C346">
        <v>0.71709341715750607</v>
      </c>
      <c r="D346" s="4">
        <f>-LN(B346)/F$3</f>
        <v>1.4992172201235783</v>
      </c>
      <c r="E346" s="4">
        <f>1/F$4</f>
        <v>0.20833333333333334</v>
      </c>
      <c r="F346" s="8">
        <v>3</v>
      </c>
      <c r="G346" s="4">
        <v>103.2923022171412</v>
      </c>
      <c r="H346" s="4">
        <f>IF(G346&gt;MAX(I$8:I345),G346,MAX(I$8:I345))</f>
        <v>103.48542738412813</v>
      </c>
      <c r="I346" s="4">
        <f t="shared" si="43"/>
        <v>103.69376071746146</v>
      </c>
      <c r="J346" s="4">
        <f t="shared" si="44"/>
        <v>0.19312516698693116</v>
      </c>
      <c r="K346" s="4">
        <f t="shared" si="45"/>
        <v>0.2083333333333286</v>
      </c>
      <c r="L346">
        <f t="shared" si="46"/>
        <v>339</v>
      </c>
      <c r="M346">
        <f t="shared" si="47"/>
        <v>1</v>
      </c>
      <c r="N346">
        <f t="shared" si="48"/>
        <v>1</v>
      </c>
      <c r="O346">
        <f t="shared" si="49"/>
        <v>1</v>
      </c>
      <c r="P346">
        <v>339</v>
      </c>
      <c r="Q346" s="8">
        <f>COUNTIF(I$8:I345,"&lt;"&amp;G346)</f>
        <v>337</v>
      </c>
      <c r="R346" s="16">
        <f>COUNTIFS(H$8:H345,"&gt;"&amp;G346,F$8:F345,"&lt;&gt;1")</f>
        <v>0</v>
      </c>
      <c r="S346">
        <v>339</v>
      </c>
    </row>
    <row r="347" spans="1:19" x14ac:dyDescent="0.3">
      <c r="A347">
        <v>24</v>
      </c>
      <c r="B347">
        <v>0.66188543351542706</v>
      </c>
      <c r="C347">
        <v>0.35993530075991087</v>
      </c>
      <c r="D347" s="4">
        <f>-LN(B347)/B$3</f>
        <v>1.719428329903677</v>
      </c>
      <c r="E347" s="4">
        <f>1/F$4</f>
        <v>0.20833333333333334</v>
      </c>
      <c r="F347" s="8">
        <v>1</v>
      </c>
      <c r="G347" s="4">
        <v>103.49374774487804</v>
      </c>
      <c r="H347" s="4">
        <f>IF(G347&gt;MAX(I$8:I346),G347,MAX(I$8:I346))</f>
        <v>103.69376071746146</v>
      </c>
      <c r="I347" s="4">
        <f t="shared" si="43"/>
        <v>103.90209405079479</v>
      </c>
      <c r="J347" s="4">
        <f t="shared" si="44"/>
        <v>0.20001297258342277</v>
      </c>
      <c r="K347" s="4">
        <f t="shared" si="45"/>
        <v>0.2083333333333286</v>
      </c>
      <c r="L347">
        <f t="shared" si="46"/>
        <v>340</v>
      </c>
      <c r="M347">
        <f t="shared" si="47"/>
        <v>1</v>
      </c>
      <c r="N347">
        <f t="shared" si="48"/>
        <v>1</v>
      </c>
      <c r="O347">
        <f t="shared" si="49"/>
        <v>1</v>
      </c>
      <c r="P347">
        <v>340</v>
      </c>
      <c r="Q347" s="8">
        <f>COUNTIF(I$8:I346,"&lt;"&amp;G347)</f>
        <v>338</v>
      </c>
      <c r="R347" s="16">
        <f>COUNTIFS(H$8:H346,"&gt;"&amp;G347,F$8:F346,"&lt;&gt;1")</f>
        <v>0</v>
      </c>
      <c r="S347">
        <v>340</v>
      </c>
    </row>
    <row r="348" spans="1:19" x14ac:dyDescent="0.3">
      <c r="A348">
        <v>123</v>
      </c>
      <c r="B348">
        <v>0.74480422376171151</v>
      </c>
      <c r="C348">
        <v>0.4175237281411176</v>
      </c>
      <c r="D348" s="4">
        <f>-LN(B348)/D$3</f>
        <v>0.4092137250474111</v>
      </c>
      <c r="E348" s="4">
        <f>1/F$4</f>
        <v>0.20833333333333334</v>
      </c>
      <c r="F348" s="8">
        <v>2</v>
      </c>
      <c r="G348" s="4">
        <v>103.68630777584221</v>
      </c>
      <c r="H348" s="4">
        <f>IF(G348&gt;MAX(I$8:I347),G348,MAX(I$8:I347))</f>
        <v>103.90209405079479</v>
      </c>
      <c r="I348" s="4">
        <f t="shared" si="43"/>
        <v>104.11042738412812</v>
      </c>
      <c r="J348" s="4">
        <f t="shared" si="44"/>
        <v>0.21578627495257763</v>
      </c>
      <c r="K348" s="4">
        <f t="shared" si="45"/>
        <v>0.2083333333333286</v>
      </c>
      <c r="L348">
        <f t="shared" si="46"/>
        <v>341</v>
      </c>
      <c r="M348">
        <f t="shared" si="47"/>
        <v>1</v>
      </c>
      <c r="N348">
        <f t="shared" si="48"/>
        <v>1</v>
      </c>
      <c r="O348">
        <f t="shared" si="49"/>
        <v>1</v>
      </c>
      <c r="P348">
        <v>341</v>
      </c>
      <c r="Q348" s="8">
        <f>COUNTIF(I$8:I347,"&lt;"&amp;G348)</f>
        <v>338</v>
      </c>
      <c r="R348" s="16">
        <f>COUNTIFS(H$8:H347,"&gt;"&amp;G348,F$8:F347,"&lt;&gt;1")</f>
        <v>0</v>
      </c>
      <c r="S348">
        <v>341</v>
      </c>
    </row>
    <row r="349" spans="1:19" x14ac:dyDescent="0.3">
      <c r="A349">
        <v>124</v>
      </c>
      <c r="B349">
        <v>0.95364238410596025</v>
      </c>
      <c r="C349">
        <v>0.13434247871333965</v>
      </c>
      <c r="D349" s="4">
        <f>-LN(B349)/D$3</f>
        <v>6.5925746165171842E-2</v>
      </c>
      <c r="E349" s="4">
        <f>1/F$4</f>
        <v>0.20833333333333334</v>
      </c>
      <c r="F349" s="8">
        <v>2</v>
      </c>
      <c r="G349" s="4">
        <v>103.75223352200739</v>
      </c>
      <c r="H349" s="4">
        <f>IF(G349&gt;MAX(I$8:I348),G349,MAX(I$8:I348))</f>
        <v>104.11042738412812</v>
      </c>
      <c r="I349" s="4">
        <f t="shared" si="43"/>
        <v>104.31876071746144</v>
      </c>
      <c r="J349" s="4">
        <f t="shared" si="44"/>
        <v>0.35819386212072857</v>
      </c>
      <c r="K349" s="4">
        <f t="shared" si="45"/>
        <v>0.2083333333333286</v>
      </c>
      <c r="L349">
        <f t="shared" si="46"/>
        <v>342</v>
      </c>
      <c r="M349">
        <f t="shared" si="47"/>
        <v>1</v>
      </c>
      <c r="N349">
        <f t="shared" si="48"/>
        <v>1</v>
      </c>
      <c r="O349">
        <f t="shared" si="49"/>
        <v>1</v>
      </c>
      <c r="P349">
        <v>342</v>
      </c>
      <c r="Q349" s="8">
        <f>COUNTIF(I$8:I348,"&lt;"&amp;G349)</f>
        <v>339</v>
      </c>
      <c r="R349" s="16">
        <f>COUNTIFS(H$8:H348,"&gt;"&amp;G349,F$8:F348,"&lt;&gt;1")</f>
        <v>1</v>
      </c>
      <c r="S349">
        <v>342</v>
      </c>
    </row>
    <row r="350" spans="1:19" x14ac:dyDescent="0.3">
      <c r="A350">
        <v>501</v>
      </c>
      <c r="B350">
        <v>0.89333780938138985</v>
      </c>
      <c r="C350">
        <v>0.44279305398724328</v>
      </c>
      <c r="D350" s="4">
        <f>-LN(B350)/F$3</f>
        <v>4.6996034856808797E-2</v>
      </c>
      <c r="E350" s="4">
        <f>1/F$4</f>
        <v>0.20833333333333334</v>
      </c>
      <c r="F350" s="8">
        <v>3</v>
      </c>
      <c r="G350" s="4">
        <v>103.339298251998</v>
      </c>
      <c r="H350" s="4">
        <f>IF(G350&gt;MAX(I$8:I349),G350,MAX(I$8:I349))</f>
        <v>104.31876071746144</v>
      </c>
      <c r="I350" s="4">
        <f t="shared" si="43"/>
        <v>104.52709405079477</v>
      </c>
      <c r="J350" s="4">
        <f t="shared" si="44"/>
        <v>0.97946246546344184</v>
      </c>
      <c r="K350" s="4">
        <f t="shared" si="45"/>
        <v>0.2083333333333286</v>
      </c>
      <c r="L350">
        <f t="shared" si="46"/>
        <v>343</v>
      </c>
      <c r="M350">
        <f t="shared" si="47"/>
        <v>1</v>
      </c>
      <c r="N350">
        <f t="shared" si="48"/>
        <v>1</v>
      </c>
      <c r="O350">
        <f t="shared" si="49"/>
        <v>1</v>
      </c>
      <c r="P350">
        <v>343</v>
      </c>
      <c r="Q350" s="8">
        <f>COUNTIF(I$8:I349,"&lt;"&amp;G350)</f>
        <v>337</v>
      </c>
      <c r="R350" s="16">
        <f>COUNTIFS(H$8:H349,"&gt;"&amp;G350,F$8:F349,"&lt;&gt;1")</f>
        <v>3</v>
      </c>
      <c r="S350">
        <v>343</v>
      </c>
    </row>
    <row r="351" spans="1:19" x14ac:dyDescent="0.3">
      <c r="A351">
        <v>502</v>
      </c>
      <c r="B351">
        <v>0.20197149571214942</v>
      </c>
      <c r="C351">
        <v>0.66441846980193486</v>
      </c>
      <c r="D351" s="4">
        <f>-LN(B351)/F$3</f>
        <v>0.66651195911409433</v>
      </c>
      <c r="E351" s="4">
        <f>1/F$4</f>
        <v>0.20833333333333334</v>
      </c>
      <c r="F351" s="8">
        <v>3</v>
      </c>
      <c r="G351" s="4">
        <v>104.00581021111209</v>
      </c>
      <c r="H351" s="4">
        <f>IF(G351&gt;MAX(I$8:I350),G351,MAX(I$8:I350))</f>
        <v>104.52709405079477</v>
      </c>
      <c r="I351" s="4">
        <f t="shared" si="43"/>
        <v>104.7354273841281</v>
      </c>
      <c r="J351" s="4">
        <f t="shared" si="44"/>
        <v>0.5212838396826811</v>
      </c>
      <c r="K351" s="4">
        <f t="shared" si="45"/>
        <v>0.2083333333333286</v>
      </c>
      <c r="L351">
        <f t="shared" si="46"/>
        <v>344</v>
      </c>
      <c r="M351">
        <f t="shared" si="47"/>
        <v>1</v>
      </c>
      <c r="N351">
        <f t="shared" si="48"/>
        <v>1</v>
      </c>
      <c r="O351">
        <f t="shared" si="49"/>
        <v>1</v>
      </c>
      <c r="P351">
        <v>344</v>
      </c>
      <c r="Q351" s="8">
        <f>COUNTIF(I$8:I350,"&lt;"&amp;G351)</f>
        <v>340</v>
      </c>
      <c r="R351" s="16">
        <f>COUNTIFS(H$8:H350,"&gt;"&amp;G351,F$8:F350,"&lt;&gt;1")</f>
        <v>2</v>
      </c>
      <c r="S351">
        <v>344</v>
      </c>
    </row>
    <row r="352" spans="1:19" x14ac:dyDescent="0.3">
      <c r="A352">
        <v>503</v>
      </c>
      <c r="B352">
        <v>0.62254707480086668</v>
      </c>
      <c r="C352">
        <v>0.50392162846766564</v>
      </c>
      <c r="D352" s="4">
        <f>-LN(B352)/F$3</f>
        <v>0.19747334638850816</v>
      </c>
      <c r="E352" s="4">
        <f>1/F$4</f>
        <v>0.20833333333333334</v>
      </c>
      <c r="F352" s="8">
        <v>3</v>
      </c>
      <c r="G352" s="4">
        <v>104.2032835575006</v>
      </c>
      <c r="H352" s="4">
        <f>IF(G352&gt;MAX(I$8:I351),G352,MAX(I$8:I351))</f>
        <v>104.7354273841281</v>
      </c>
      <c r="I352" s="4">
        <f t="shared" si="43"/>
        <v>104.94376071746143</v>
      </c>
      <c r="J352" s="4">
        <f t="shared" si="44"/>
        <v>0.53214382662750381</v>
      </c>
      <c r="K352" s="4">
        <f t="shared" si="45"/>
        <v>0.2083333333333286</v>
      </c>
      <c r="L352">
        <f t="shared" si="46"/>
        <v>345</v>
      </c>
      <c r="M352">
        <f t="shared" si="47"/>
        <v>1</v>
      </c>
      <c r="N352">
        <f t="shared" si="48"/>
        <v>1</v>
      </c>
      <c r="O352">
        <f t="shared" si="49"/>
        <v>1</v>
      </c>
      <c r="P352">
        <v>346</v>
      </c>
      <c r="Q352" s="8">
        <f>COUNTIF(I$8:I351,"&lt;"&amp;G352)</f>
        <v>341</v>
      </c>
      <c r="R352" s="16">
        <f>COUNTIFS(H$8:H351,"&gt;"&amp;G352,F$8:F351,"&lt;&gt;1")</f>
        <v>2</v>
      </c>
      <c r="S352">
        <v>345</v>
      </c>
    </row>
    <row r="353" spans="1:19" x14ac:dyDescent="0.3">
      <c r="A353">
        <v>504</v>
      </c>
      <c r="B353">
        <v>0.62361522263252667</v>
      </c>
      <c r="C353">
        <v>0.87023529770805996</v>
      </c>
      <c r="D353" s="4">
        <f>-LN(B353)/F$3</f>
        <v>0.19675905466833951</v>
      </c>
      <c r="E353" s="4">
        <f>1/F$4</f>
        <v>0.20833333333333334</v>
      </c>
      <c r="F353" s="8">
        <v>3</v>
      </c>
      <c r="G353" s="4">
        <v>104.40004261216893</v>
      </c>
      <c r="H353" s="4">
        <f>IF(G353&gt;MAX(I$8:I352),G353,MAX(I$8:I352))</f>
        <v>104.94376071746143</v>
      </c>
      <c r="I353" s="4">
        <f t="shared" si="43"/>
        <v>105.15209405079476</v>
      </c>
      <c r="J353" s="4">
        <f t="shared" si="44"/>
        <v>0.54371810529249842</v>
      </c>
      <c r="K353" s="4">
        <f t="shared" si="45"/>
        <v>0.2083333333333286</v>
      </c>
      <c r="L353">
        <f t="shared" si="46"/>
        <v>346</v>
      </c>
      <c r="M353">
        <f t="shared" si="47"/>
        <v>1</v>
      </c>
      <c r="N353">
        <f t="shared" si="48"/>
        <v>1</v>
      </c>
      <c r="O353">
        <f t="shared" si="49"/>
        <v>1</v>
      </c>
      <c r="P353">
        <v>345</v>
      </c>
      <c r="Q353" s="8">
        <f>COUNTIF(I$8:I352,"&lt;"&amp;G353)</f>
        <v>342</v>
      </c>
      <c r="R353" s="16">
        <f>COUNTIFS(H$8:H352,"&gt;"&amp;G353,F$8:F352,"&lt;&gt;1")</f>
        <v>2</v>
      </c>
      <c r="S353">
        <v>345</v>
      </c>
    </row>
    <row r="354" spans="1:19" x14ac:dyDescent="0.3">
      <c r="A354">
        <v>505</v>
      </c>
      <c r="B354">
        <v>0.42539750358592487</v>
      </c>
      <c r="C354">
        <v>0.42316965239417709</v>
      </c>
      <c r="D354" s="4">
        <f>-LN(B354)/F$3</f>
        <v>0.35613801859395727</v>
      </c>
      <c r="E354" s="4">
        <f>1/F$4</f>
        <v>0.20833333333333334</v>
      </c>
      <c r="F354" s="8">
        <v>3</v>
      </c>
      <c r="G354" s="4">
        <v>104.75618063076288</v>
      </c>
      <c r="H354" s="4">
        <f>IF(G354&gt;MAX(I$8:I353),G354,MAX(I$8:I353))</f>
        <v>105.15209405079476</v>
      </c>
      <c r="I354" s="4">
        <f t="shared" si="43"/>
        <v>105.36042738412809</v>
      </c>
      <c r="J354" s="4">
        <f t="shared" si="44"/>
        <v>0.39591342003187435</v>
      </c>
      <c r="K354" s="4">
        <f t="shared" si="45"/>
        <v>0.2083333333333286</v>
      </c>
      <c r="L354">
        <f t="shared" si="46"/>
        <v>347</v>
      </c>
      <c r="M354">
        <f t="shared" si="47"/>
        <v>1</v>
      </c>
      <c r="N354">
        <f t="shared" si="48"/>
        <v>1</v>
      </c>
      <c r="O354">
        <f t="shared" si="49"/>
        <v>1</v>
      </c>
      <c r="P354">
        <v>347</v>
      </c>
      <c r="Q354" s="8">
        <f>COUNTIF(I$8:I353,"&lt;"&amp;G354)</f>
        <v>344</v>
      </c>
      <c r="R354" s="16">
        <f>COUNTIFS(H$8:H353,"&gt;"&amp;G354,F$8:F353,"&lt;&gt;1")</f>
        <v>1</v>
      </c>
      <c r="S354">
        <v>347</v>
      </c>
    </row>
    <row r="355" spans="1:19" x14ac:dyDescent="0.3">
      <c r="A355">
        <v>506</v>
      </c>
      <c r="B355">
        <v>0.32532731101413009</v>
      </c>
      <c r="C355">
        <v>0.3903012176885281</v>
      </c>
      <c r="D355" s="4">
        <f>-LN(B355)/F$3</f>
        <v>0.46788478859814514</v>
      </c>
      <c r="E355" s="4">
        <f>1/F$4</f>
        <v>0.20833333333333334</v>
      </c>
      <c r="F355" s="8">
        <v>3</v>
      </c>
      <c r="G355" s="4">
        <v>105.22406541936103</v>
      </c>
      <c r="H355" s="4">
        <f>IF(G355&gt;MAX(I$8:I354),G355,MAX(I$8:I354))</f>
        <v>105.36042738412809</v>
      </c>
      <c r="I355" s="4">
        <f t="shared" si="43"/>
        <v>105.56876071746142</v>
      </c>
      <c r="J355" s="4">
        <f t="shared" si="44"/>
        <v>0.13636196476706175</v>
      </c>
      <c r="K355" s="4">
        <f t="shared" si="45"/>
        <v>0.2083333333333286</v>
      </c>
      <c r="L355">
        <f t="shared" si="46"/>
        <v>348</v>
      </c>
      <c r="M355">
        <f t="shared" si="47"/>
        <v>1</v>
      </c>
      <c r="N355">
        <f t="shared" si="48"/>
        <v>1</v>
      </c>
      <c r="O355">
        <f t="shared" si="49"/>
        <v>1</v>
      </c>
      <c r="P355">
        <v>348</v>
      </c>
      <c r="Q355" s="8">
        <f>COUNTIF(I$8:I354,"&lt;"&amp;G355)</f>
        <v>346</v>
      </c>
      <c r="R355" s="16">
        <f>COUNTIFS(H$8:H354,"&gt;"&amp;G355,F$8:F354,"&lt;&gt;1")</f>
        <v>0</v>
      </c>
      <c r="S355">
        <v>348</v>
      </c>
    </row>
    <row r="356" spans="1:19" x14ac:dyDescent="0.3">
      <c r="A356">
        <v>125</v>
      </c>
      <c r="B356">
        <v>0.25318155461287273</v>
      </c>
      <c r="C356">
        <v>4.7273171178319653E-2</v>
      </c>
      <c r="D356" s="4">
        <f>-LN(B356)/D$3</f>
        <v>1.9078450561750286</v>
      </c>
      <c r="E356" s="4">
        <f>1/F$4</f>
        <v>0.20833333333333334</v>
      </c>
      <c r="F356" s="8">
        <v>2</v>
      </c>
      <c r="G356" s="4">
        <v>105.66007857818242</v>
      </c>
      <c r="H356" s="4">
        <f>IF(G356&gt;MAX(I$8:I355),G356,MAX(I$8:I355))</f>
        <v>105.66007857818242</v>
      </c>
      <c r="I356" s="4">
        <f t="shared" si="43"/>
        <v>105.86841191151575</v>
      </c>
      <c r="J356" s="4">
        <f t="shared" si="44"/>
        <v>0</v>
      </c>
      <c r="K356" s="4">
        <f t="shared" si="45"/>
        <v>0.2083333333333286</v>
      </c>
      <c r="L356">
        <f t="shared" si="46"/>
        <v>349</v>
      </c>
      <c r="M356">
        <f t="shared" si="47"/>
        <v>1</v>
      </c>
      <c r="N356">
        <f t="shared" si="48"/>
        <v>1</v>
      </c>
      <c r="O356">
        <f t="shared" si="49"/>
        <v>1</v>
      </c>
      <c r="P356">
        <v>349</v>
      </c>
      <c r="Q356" s="8">
        <f>COUNTIF(I$8:I355,"&lt;"&amp;G356)</f>
        <v>348</v>
      </c>
      <c r="R356" s="16">
        <f>COUNTIFS(H$8:H355,"&gt;"&amp;G356,F$8:F355,"&lt;&gt;1")</f>
        <v>0</v>
      </c>
      <c r="S356">
        <v>349</v>
      </c>
    </row>
    <row r="357" spans="1:19" x14ac:dyDescent="0.3">
      <c r="A357">
        <v>126</v>
      </c>
      <c r="B357">
        <v>0.66377758110293894</v>
      </c>
      <c r="C357">
        <v>0.97341837824640642</v>
      </c>
      <c r="D357" s="4">
        <f>-LN(B357)/D$3</f>
        <v>0.56917799144243575</v>
      </c>
      <c r="E357" s="4">
        <f>1/F$4</f>
        <v>0.20833333333333334</v>
      </c>
      <c r="F357" s="8">
        <v>2</v>
      </c>
      <c r="G357" s="4">
        <v>106.22925656962485</v>
      </c>
      <c r="H357" s="4">
        <f>IF(G357&gt;MAX(I$8:I356),G357,MAX(I$8:I356))</f>
        <v>106.22925656962485</v>
      </c>
      <c r="I357" s="4">
        <f t="shared" si="43"/>
        <v>106.43758990295818</v>
      </c>
      <c r="J357" s="4">
        <f t="shared" si="44"/>
        <v>0</v>
      </c>
      <c r="K357" s="4">
        <f t="shared" si="45"/>
        <v>0.2083333333333286</v>
      </c>
      <c r="L357">
        <f t="shared" si="46"/>
        <v>350</v>
      </c>
      <c r="M357">
        <f t="shared" si="47"/>
        <v>1</v>
      </c>
      <c r="N357">
        <f t="shared" si="48"/>
        <v>1</v>
      </c>
      <c r="O357">
        <f t="shared" si="49"/>
        <v>1</v>
      </c>
      <c r="P357">
        <v>350</v>
      </c>
      <c r="Q357" s="8">
        <f>COUNTIF(I$8:I356,"&lt;"&amp;G357)</f>
        <v>349</v>
      </c>
      <c r="R357" s="16">
        <f>COUNTIFS(H$8:H356,"&gt;"&amp;G357,F$8:F356,"&lt;&gt;1")</f>
        <v>0</v>
      </c>
      <c r="S357">
        <v>350</v>
      </c>
    </row>
    <row r="358" spans="1:19" x14ac:dyDescent="0.3">
      <c r="A358">
        <v>507</v>
      </c>
      <c r="B358">
        <v>4.8982207708975496E-2</v>
      </c>
      <c r="C358">
        <v>0.36622211371196634</v>
      </c>
      <c r="D358" s="4">
        <f>-LN(B358)/F$3</f>
        <v>1.2567908978296949</v>
      </c>
      <c r="E358" s="4">
        <f>1/F$4</f>
        <v>0.20833333333333334</v>
      </c>
      <c r="F358" s="8">
        <v>3</v>
      </c>
      <c r="G358" s="4">
        <v>106.48085631719071</v>
      </c>
      <c r="H358" s="4">
        <f>IF(G358&gt;MAX(I$8:I357),G358,MAX(I$8:I357))</f>
        <v>106.48085631719071</v>
      </c>
      <c r="I358" s="4">
        <f t="shared" si="43"/>
        <v>106.68918965052404</v>
      </c>
      <c r="J358" s="4">
        <f t="shared" si="44"/>
        <v>0</v>
      </c>
      <c r="K358" s="4">
        <f t="shared" si="45"/>
        <v>0.2083333333333286</v>
      </c>
      <c r="L358">
        <f t="shared" si="46"/>
        <v>351</v>
      </c>
      <c r="M358">
        <f t="shared" si="47"/>
        <v>1</v>
      </c>
      <c r="N358">
        <f t="shared" si="48"/>
        <v>1</v>
      </c>
      <c r="O358">
        <f t="shared" si="49"/>
        <v>1</v>
      </c>
      <c r="P358">
        <v>351</v>
      </c>
      <c r="Q358" s="8">
        <f>COUNTIF(I$8:I357,"&lt;"&amp;G358)</f>
        <v>350</v>
      </c>
      <c r="R358" s="16">
        <f>COUNTIFS(H$8:H357,"&gt;"&amp;G358,F$8:F357,"&lt;&gt;1")</f>
        <v>0</v>
      </c>
      <c r="S358">
        <v>351</v>
      </c>
    </row>
    <row r="359" spans="1:19" x14ac:dyDescent="0.3">
      <c r="A359">
        <v>25</v>
      </c>
      <c r="B359">
        <v>0.48350474562822354</v>
      </c>
      <c r="C359">
        <v>0.14050721762749108</v>
      </c>
      <c r="D359" s="4">
        <f>-LN(B359)/B$3</f>
        <v>3.0278922874180876</v>
      </c>
      <c r="E359" s="4">
        <f>1/F$4</f>
        <v>0.20833333333333334</v>
      </c>
      <c r="F359" s="8">
        <v>1</v>
      </c>
      <c r="G359" s="4">
        <v>106.52164003229612</v>
      </c>
      <c r="H359" s="4">
        <f>IF(G359&gt;MAX(I$8:I358),G359,MAX(I$8:I358))</f>
        <v>106.68918965052404</v>
      </c>
      <c r="I359" s="4">
        <f t="shared" si="43"/>
        <v>106.89752298385737</v>
      </c>
      <c r="J359" s="4">
        <f t="shared" si="44"/>
        <v>0.16754961822792325</v>
      </c>
      <c r="K359" s="4">
        <f t="shared" si="45"/>
        <v>0.2083333333333286</v>
      </c>
      <c r="L359">
        <f t="shared" si="46"/>
        <v>352</v>
      </c>
      <c r="M359">
        <f t="shared" si="47"/>
        <v>1</v>
      </c>
      <c r="N359">
        <f t="shared" si="48"/>
        <v>1</v>
      </c>
      <c r="O359">
        <f t="shared" si="49"/>
        <v>1</v>
      </c>
      <c r="P359">
        <v>352</v>
      </c>
      <c r="Q359" s="8">
        <f>COUNTIF(I$8:I358,"&lt;"&amp;G359)</f>
        <v>350</v>
      </c>
      <c r="R359" s="16">
        <f>COUNTIFS(H$8:H358,"&gt;"&amp;G359,F$8:F358,"&lt;&gt;1")</f>
        <v>0</v>
      </c>
      <c r="S359">
        <v>352</v>
      </c>
    </row>
    <row r="360" spans="1:19" x14ac:dyDescent="0.3">
      <c r="A360">
        <v>26</v>
      </c>
      <c r="B360">
        <v>0.96035645619067966</v>
      </c>
      <c r="C360">
        <v>0.94430372020630515</v>
      </c>
      <c r="D360" s="4">
        <f>-LN(B360)/B$3</f>
        <v>0.16854481210937811</v>
      </c>
      <c r="E360" s="4">
        <f>1/F$4</f>
        <v>0.20833333333333334</v>
      </c>
      <c r="F360" s="8">
        <v>1</v>
      </c>
      <c r="G360" s="4">
        <v>106.69018484440549</v>
      </c>
      <c r="H360" s="4">
        <f>IF(G360&gt;MAX(I$8:I359),G360,MAX(I$8:I359))</f>
        <v>106.89752298385737</v>
      </c>
      <c r="I360" s="4">
        <f t="shared" si="43"/>
        <v>107.1058563171907</v>
      </c>
      <c r="J360" s="4">
        <f t="shared" si="44"/>
        <v>0.20733813945187762</v>
      </c>
      <c r="K360" s="4">
        <f t="shared" si="45"/>
        <v>0.2083333333333286</v>
      </c>
      <c r="L360">
        <f t="shared" si="46"/>
        <v>353</v>
      </c>
      <c r="M360">
        <f t="shared" si="47"/>
        <v>1</v>
      </c>
      <c r="N360">
        <f t="shared" si="48"/>
        <v>1</v>
      </c>
      <c r="O360">
        <f t="shared" si="49"/>
        <v>1</v>
      </c>
      <c r="P360">
        <v>353</v>
      </c>
      <c r="Q360" s="8">
        <f>COUNTIF(I$8:I359,"&lt;"&amp;G360)</f>
        <v>351</v>
      </c>
      <c r="R360" s="16">
        <f>COUNTIFS(H$8:H359,"&gt;"&amp;G360,F$8:F359,"&lt;&gt;1")</f>
        <v>0</v>
      </c>
      <c r="S360">
        <v>353</v>
      </c>
    </row>
    <row r="361" spans="1:19" x14ac:dyDescent="0.3">
      <c r="A361">
        <v>127</v>
      </c>
      <c r="B361">
        <v>0.74214911343729972</v>
      </c>
      <c r="C361">
        <v>0.13547166356395154</v>
      </c>
      <c r="D361" s="4">
        <f>-LN(B361)/D$3</f>
        <v>0.41417374235975046</v>
      </c>
      <c r="E361" s="4">
        <f>1/F$4</f>
        <v>0.20833333333333334</v>
      </c>
      <c r="F361" s="8">
        <v>2</v>
      </c>
      <c r="G361" s="4">
        <v>106.6434303119846</v>
      </c>
      <c r="H361" s="4">
        <f>IF(G361&gt;MAX(I$8:I360),G361,MAX(I$8:I360))</f>
        <v>107.1058563171907</v>
      </c>
      <c r="I361" s="4">
        <f t="shared" si="43"/>
        <v>107.31418965052403</v>
      </c>
      <c r="J361" s="4">
        <f t="shared" si="44"/>
        <v>0.46242600520609756</v>
      </c>
      <c r="K361" s="4">
        <f t="shared" si="45"/>
        <v>0.2083333333333286</v>
      </c>
      <c r="L361">
        <f t="shared" si="46"/>
        <v>354</v>
      </c>
      <c r="M361">
        <f t="shared" si="47"/>
        <v>1</v>
      </c>
      <c r="N361">
        <f t="shared" si="48"/>
        <v>1</v>
      </c>
      <c r="O361">
        <f t="shared" si="49"/>
        <v>1</v>
      </c>
      <c r="P361">
        <v>356</v>
      </c>
      <c r="Q361" s="8">
        <f>COUNTIF(I$8:I360,"&lt;"&amp;G361)</f>
        <v>350</v>
      </c>
      <c r="R361" s="16">
        <f>COUNTIFS(H$8:H360,"&gt;"&amp;G361,F$8:F360,"&lt;&gt;1")</f>
        <v>0</v>
      </c>
      <c r="S361">
        <v>354</v>
      </c>
    </row>
    <row r="362" spans="1:19" x14ac:dyDescent="0.3">
      <c r="A362">
        <v>508</v>
      </c>
      <c r="B362">
        <v>8.9541306802575757E-2</v>
      </c>
      <c r="C362">
        <v>4.0131839960936305E-2</v>
      </c>
      <c r="D362" s="4">
        <f>-LN(B362)/F$3</f>
        <v>1.0054396798551903</v>
      </c>
      <c r="E362" s="4">
        <f>1/F$4</f>
        <v>0.20833333333333334</v>
      </c>
      <c r="F362" s="8">
        <v>3</v>
      </c>
      <c r="G362" s="4">
        <v>107.4862959970459</v>
      </c>
      <c r="H362" s="4">
        <f>IF(G362&gt;MAX(I$8:I361),G362,MAX(I$8:I361))</f>
        <v>107.4862959970459</v>
      </c>
      <c r="I362" s="4">
        <f t="shared" si="43"/>
        <v>107.69462933037923</v>
      </c>
      <c r="J362" s="4">
        <f t="shared" si="44"/>
        <v>0</v>
      </c>
      <c r="K362" s="4">
        <f t="shared" si="45"/>
        <v>0.2083333333333286</v>
      </c>
      <c r="L362">
        <f t="shared" si="46"/>
        <v>355</v>
      </c>
      <c r="M362">
        <f t="shared" si="47"/>
        <v>1</v>
      </c>
      <c r="N362">
        <f t="shared" si="48"/>
        <v>1</v>
      </c>
      <c r="O362">
        <f t="shared" si="49"/>
        <v>1</v>
      </c>
      <c r="P362">
        <v>354</v>
      </c>
      <c r="Q362" s="8">
        <f>COUNTIF(I$8:I361,"&lt;"&amp;G362)</f>
        <v>354</v>
      </c>
      <c r="R362" s="16">
        <f>COUNTIFS(H$8:H361,"&gt;"&amp;G362,F$8:F361,"&lt;&gt;1")</f>
        <v>0</v>
      </c>
      <c r="S362">
        <v>354</v>
      </c>
    </row>
    <row r="363" spans="1:19" x14ac:dyDescent="0.3">
      <c r="A363">
        <v>509</v>
      </c>
      <c r="B363">
        <v>0.38737144077883234</v>
      </c>
      <c r="C363">
        <v>1.1688589129306926E-2</v>
      </c>
      <c r="D363" s="4">
        <f>-LN(B363)/F$3</f>
        <v>0.39515468790300284</v>
      </c>
      <c r="E363" s="4">
        <f>1/F$4</f>
        <v>0.20833333333333334</v>
      </c>
      <c r="F363" s="8">
        <v>3</v>
      </c>
      <c r="G363" s="4">
        <v>107.8814506849489</v>
      </c>
      <c r="H363" s="4">
        <f>IF(G363&gt;MAX(I$8:I362),G363,MAX(I$8:I362))</f>
        <v>107.8814506849489</v>
      </c>
      <c r="I363" s="4">
        <f t="shared" si="43"/>
        <v>108.08978401828223</v>
      </c>
      <c r="J363" s="4">
        <f t="shared" si="44"/>
        <v>0</v>
      </c>
      <c r="K363" s="4">
        <f t="shared" si="45"/>
        <v>0.2083333333333286</v>
      </c>
      <c r="L363">
        <f t="shared" si="46"/>
        <v>356</v>
      </c>
      <c r="M363">
        <f t="shared" si="47"/>
        <v>1</v>
      </c>
      <c r="N363">
        <f t="shared" si="48"/>
        <v>1</v>
      </c>
      <c r="O363">
        <f t="shared" si="49"/>
        <v>1</v>
      </c>
      <c r="P363">
        <v>355</v>
      </c>
      <c r="Q363" s="8">
        <f>COUNTIF(I$8:I362,"&lt;"&amp;G363)</f>
        <v>355</v>
      </c>
      <c r="R363" s="16">
        <f>COUNTIFS(H$8:H362,"&gt;"&amp;G363,F$8:F362,"&lt;&gt;1")</f>
        <v>0</v>
      </c>
      <c r="S363">
        <v>355</v>
      </c>
    </row>
    <row r="364" spans="1:19" x14ac:dyDescent="0.3">
      <c r="A364">
        <v>27</v>
      </c>
      <c r="B364">
        <v>0.73155919064912867</v>
      </c>
      <c r="C364">
        <v>0.78945280312509536</v>
      </c>
      <c r="D364" s="4">
        <f>-LN(B364)/B$3</f>
        <v>1.3024047707582243</v>
      </c>
      <c r="E364" s="4">
        <f>1/F$4</f>
        <v>0.20833333333333334</v>
      </c>
      <c r="F364" s="8">
        <v>1</v>
      </c>
      <c r="G364" s="4">
        <v>107.99258961516372</v>
      </c>
      <c r="H364" s="4">
        <f>IF(G364&gt;MAX(I$8:I363),G364,MAX(I$8:I363))</f>
        <v>108.08978401828223</v>
      </c>
      <c r="I364" s="4">
        <f t="shared" si="43"/>
        <v>108.29811735161556</v>
      </c>
      <c r="J364" s="4">
        <f t="shared" si="44"/>
        <v>9.7194403118507466E-2</v>
      </c>
      <c r="K364" s="4">
        <f t="shared" si="45"/>
        <v>0.2083333333333286</v>
      </c>
      <c r="L364">
        <f t="shared" si="46"/>
        <v>357</v>
      </c>
      <c r="M364">
        <f t="shared" si="47"/>
        <v>1</v>
      </c>
      <c r="N364">
        <f t="shared" si="48"/>
        <v>1</v>
      </c>
      <c r="O364">
        <f t="shared" si="49"/>
        <v>1</v>
      </c>
      <c r="P364">
        <v>357</v>
      </c>
      <c r="Q364" s="8">
        <f>COUNTIF(I$8:I363,"&lt;"&amp;G364)</f>
        <v>355</v>
      </c>
      <c r="R364" s="16">
        <f>COUNTIFS(H$8:H363,"&gt;"&amp;G364,F$8:F363,"&lt;&gt;1")</f>
        <v>0</v>
      </c>
      <c r="S364">
        <v>357</v>
      </c>
    </row>
    <row r="365" spans="1:19" x14ac:dyDescent="0.3">
      <c r="A365">
        <v>128</v>
      </c>
      <c r="B365">
        <v>0.36329233680227058</v>
      </c>
      <c r="C365">
        <v>0.52259895626697594</v>
      </c>
      <c r="D365" s="4">
        <f>-LN(B365)/D$3</f>
        <v>1.4063158795590429</v>
      </c>
      <c r="E365" s="4">
        <f>1/F$4</f>
        <v>0.20833333333333334</v>
      </c>
      <c r="F365" s="8">
        <v>2</v>
      </c>
      <c r="G365" s="4">
        <v>108.04974619154365</v>
      </c>
      <c r="H365" s="4">
        <f>IF(G365&gt;MAX(I$8:I364),G365,MAX(I$8:I364))</f>
        <v>108.29811735161556</v>
      </c>
      <c r="I365" s="4">
        <f t="shared" si="43"/>
        <v>108.50645068494889</v>
      </c>
      <c r="J365" s="4">
        <f t="shared" si="44"/>
        <v>0.24837116007191185</v>
      </c>
      <c r="K365" s="4">
        <f t="shared" si="45"/>
        <v>0.2083333333333286</v>
      </c>
      <c r="L365">
        <f t="shared" si="46"/>
        <v>358</v>
      </c>
      <c r="M365">
        <f t="shared" si="47"/>
        <v>1</v>
      </c>
      <c r="N365">
        <f t="shared" si="48"/>
        <v>1</v>
      </c>
      <c r="O365">
        <f t="shared" si="49"/>
        <v>1</v>
      </c>
      <c r="P365">
        <v>358</v>
      </c>
      <c r="Q365" s="8">
        <f>COUNTIF(I$8:I364,"&lt;"&amp;G365)</f>
        <v>355</v>
      </c>
      <c r="R365" s="16">
        <f>COUNTIFS(H$8:H364,"&gt;"&amp;G365,F$8:F364,"&lt;&gt;1")</f>
        <v>0</v>
      </c>
      <c r="S365">
        <v>358</v>
      </c>
    </row>
    <row r="366" spans="1:19" x14ac:dyDescent="0.3">
      <c r="A366">
        <v>510</v>
      </c>
      <c r="B366">
        <v>0.57292397839289533</v>
      </c>
      <c r="C366">
        <v>0.22211371196630755</v>
      </c>
      <c r="D366" s="4">
        <f>-LN(B366)/F$3</f>
        <v>0.232084268346259</v>
      </c>
      <c r="E366" s="4">
        <f>1/F$4</f>
        <v>0.20833333333333334</v>
      </c>
      <c r="F366" s="8">
        <v>3</v>
      </c>
      <c r="G366" s="4">
        <v>108.11353495329516</v>
      </c>
      <c r="H366" s="4">
        <f>IF(G366&gt;MAX(I$8:I365),G366,MAX(I$8:I365))</f>
        <v>108.50645068494889</v>
      </c>
      <c r="I366" s="4">
        <f t="shared" si="43"/>
        <v>108.71478401828222</v>
      </c>
      <c r="J366" s="4">
        <f t="shared" si="44"/>
        <v>0.39291573165372995</v>
      </c>
      <c r="K366" s="4">
        <f t="shared" si="45"/>
        <v>0.2083333333333286</v>
      </c>
      <c r="L366">
        <f t="shared" si="46"/>
        <v>359</v>
      </c>
      <c r="M366">
        <f t="shared" si="47"/>
        <v>1</v>
      </c>
      <c r="N366">
        <f t="shared" si="48"/>
        <v>1</v>
      </c>
      <c r="O366">
        <f t="shared" si="49"/>
        <v>1</v>
      </c>
      <c r="P366">
        <v>359</v>
      </c>
      <c r="Q366" s="8">
        <f>COUNTIF(I$8:I365,"&lt;"&amp;G366)</f>
        <v>356</v>
      </c>
      <c r="R366" s="16">
        <f>COUNTIFS(H$8:H365,"&gt;"&amp;G366,F$8:F365,"&lt;&gt;1")</f>
        <v>1</v>
      </c>
      <c r="S366">
        <v>359</v>
      </c>
    </row>
    <row r="367" spans="1:19" x14ac:dyDescent="0.3">
      <c r="A367">
        <v>511</v>
      </c>
      <c r="B367">
        <v>0.26700643940549945</v>
      </c>
      <c r="C367">
        <v>0.40076906643879512</v>
      </c>
      <c r="D367" s="4">
        <f>-LN(B367)/F$3</f>
        <v>0.55020104302046635</v>
      </c>
      <c r="E367" s="4">
        <f>1/F$4</f>
        <v>0.20833333333333334</v>
      </c>
      <c r="F367" s="8">
        <v>3</v>
      </c>
      <c r="G367" s="4">
        <v>108.66373599631562</v>
      </c>
      <c r="H367" s="4">
        <f>IF(G367&gt;MAX(I$8:I366),G367,MAX(I$8:I366))</f>
        <v>108.71478401828222</v>
      </c>
      <c r="I367" s="4">
        <f t="shared" si="43"/>
        <v>108.92311735161555</v>
      </c>
      <c r="J367" s="4">
        <f t="shared" si="44"/>
        <v>5.1048021966593637E-2</v>
      </c>
      <c r="K367" s="4">
        <f t="shared" si="45"/>
        <v>0.2083333333333286</v>
      </c>
      <c r="L367">
        <f t="shared" si="46"/>
        <v>360</v>
      </c>
      <c r="M367">
        <f t="shared" si="47"/>
        <v>1</v>
      </c>
      <c r="N367">
        <f t="shared" si="48"/>
        <v>1</v>
      </c>
      <c r="O367">
        <f t="shared" si="49"/>
        <v>1</v>
      </c>
      <c r="P367">
        <v>360</v>
      </c>
      <c r="Q367" s="8">
        <f>COUNTIF(I$8:I366,"&lt;"&amp;G367)</f>
        <v>358</v>
      </c>
      <c r="R367" s="16">
        <f>COUNTIFS(H$8:H366,"&gt;"&amp;G367,F$8:F366,"&lt;&gt;1")</f>
        <v>0</v>
      </c>
      <c r="S367">
        <v>360</v>
      </c>
    </row>
    <row r="368" spans="1:19" x14ac:dyDescent="0.3">
      <c r="A368">
        <v>512</v>
      </c>
      <c r="B368">
        <v>0.46903897213660084</v>
      </c>
      <c r="C368">
        <v>0.38004699850459306</v>
      </c>
      <c r="D368" s="4">
        <f>-LN(B368)/F$3</f>
        <v>0.31544559072836331</v>
      </c>
      <c r="E368" s="4">
        <f>1/F$4</f>
        <v>0.20833333333333334</v>
      </c>
      <c r="F368" s="8">
        <v>3</v>
      </c>
      <c r="G368" s="4">
        <v>108.97918158704398</v>
      </c>
      <c r="H368" s="4">
        <f>IF(G368&gt;MAX(I$8:I367),G368,MAX(I$8:I367))</f>
        <v>108.97918158704398</v>
      </c>
      <c r="I368" s="4">
        <f t="shared" si="43"/>
        <v>109.18751492037731</v>
      </c>
      <c r="J368" s="4">
        <f t="shared" si="44"/>
        <v>0</v>
      </c>
      <c r="K368" s="4">
        <f t="shared" si="45"/>
        <v>0.2083333333333286</v>
      </c>
      <c r="L368">
        <f t="shared" si="46"/>
        <v>361</v>
      </c>
      <c r="M368">
        <f t="shared" si="47"/>
        <v>1</v>
      </c>
      <c r="N368">
        <f t="shared" si="48"/>
        <v>1</v>
      </c>
      <c r="O368">
        <f t="shared" si="49"/>
        <v>1</v>
      </c>
      <c r="P368">
        <v>361</v>
      </c>
      <c r="Q368" s="8">
        <f>COUNTIF(I$8:I367,"&lt;"&amp;G368)</f>
        <v>360</v>
      </c>
      <c r="R368" s="16">
        <f>COUNTIFS(H$8:H367,"&gt;"&amp;G368,F$8:F367,"&lt;&gt;1")</f>
        <v>0</v>
      </c>
      <c r="S368">
        <v>361</v>
      </c>
    </row>
    <row r="369" spans="1:19" x14ac:dyDescent="0.3">
      <c r="A369">
        <v>513</v>
      </c>
      <c r="B369">
        <v>0.40021973326822718</v>
      </c>
      <c r="C369">
        <v>0.56196783349101231</v>
      </c>
      <c r="D369" s="4">
        <f>-LN(B369)/F$3</f>
        <v>0.38155897897159136</v>
      </c>
      <c r="E369" s="4">
        <f>1/F$4</f>
        <v>0.20833333333333334</v>
      </c>
      <c r="F369" s="8">
        <v>3</v>
      </c>
      <c r="G369" s="4">
        <v>109.36074056601558</v>
      </c>
      <c r="H369" s="4">
        <f>IF(G369&gt;MAX(I$8:I368),G369,MAX(I$8:I368))</f>
        <v>109.36074056601558</v>
      </c>
      <c r="I369" s="4">
        <f t="shared" si="43"/>
        <v>109.56907389934891</v>
      </c>
      <c r="J369" s="4">
        <f t="shared" si="44"/>
        <v>0</v>
      </c>
      <c r="K369" s="4">
        <f t="shared" si="45"/>
        <v>0.2083333333333286</v>
      </c>
      <c r="L369">
        <f t="shared" si="46"/>
        <v>362</v>
      </c>
      <c r="M369">
        <f t="shared" si="47"/>
        <v>1</v>
      </c>
      <c r="N369">
        <f t="shared" si="48"/>
        <v>1</v>
      </c>
      <c r="O369">
        <f t="shared" si="49"/>
        <v>1</v>
      </c>
      <c r="P369">
        <v>362</v>
      </c>
      <c r="Q369" s="8">
        <f>COUNTIF(I$8:I368,"&lt;"&amp;G369)</f>
        <v>361</v>
      </c>
      <c r="R369" s="16">
        <f>COUNTIFS(H$8:H368,"&gt;"&amp;G369,F$8:F368,"&lt;&gt;1")</f>
        <v>0</v>
      </c>
      <c r="S369">
        <v>362</v>
      </c>
    </row>
    <row r="370" spans="1:19" x14ac:dyDescent="0.3">
      <c r="A370">
        <v>514</v>
      </c>
      <c r="B370">
        <v>0.32450331125827814</v>
      </c>
      <c r="C370">
        <v>0.16031373027741325</v>
      </c>
      <c r="D370" s="4">
        <f>-LN(B370)/F$3</f>
        <v>0.46894147446012413</v>
      </c>
      <c r="E370" s="4">
        <f>1/F$4</f>
        <v>0.20833333333333334</v>
      </c>
      <c r="F370" s="8">
        <v>3</v>
      </c>
      <c r="G370" s="4">
        <v>109.8296820404757</v>
      </c>
      <c r="H370" s="4">
        <f>IF(G370&gt;MAX(I$8:I369),G370,MAX(I$8:I369))</f>
        <v>109.8296820404757</v>
      </c>
      <c r="I370" s="4">
        <f t="shared" si="43"/>
        <v>110.03801537380903</v>
      </c>
      <c r="J370" s="4">
        <f t="shared" si="44"/>
        <v>0</v>
      </c>
      <c r="K370" s="4">
        <f t="shared" si="45"/>
        <v>0.2083333333333286</v>
      </c>
      <c r="L370">
        <f t="shared" si="46"/>
        <v>363</v>
      </c>
      <c r="M370">
        <f t="shared" si="47"/>
        <v>1</v>
      </c>
      <c r="N370">
        <f t="shared" si="48"/>
        <v>1</v>
      </c>
      <c r="O370">
        <f t="shared" si="49"/>
        <v>1</v>
      </c>
      <c r="P370">
        <v>363</v>
      </c>
      <c r="Q370" s="8">
        <f>COUNTIF(I$8:I369,"&lt;"&amp;G370)</f>
        <v>362</v>
      </c>
      <c r="R370" s="16">
        <f>COUNTIFS(H$8:H369,"&gt;"&amp;G370,F$8:F369,"&lt;&gt;1")</f>
        <v>0</v>
      </c>
      <c r="S370">
        <v>363</v>
      </c>
    </row>
    <row r="371" spans="1:19" x14ac:dyDescent="0.3">
      <c r="A371">
        <v>515</v>
      </c>
      <c r="B371">
        <v>0.90945158238471635</v>
      </c>
      <c r="C371">
        <v>0.92284920804467907</v>
      </c>
      <c r="D371" s="4">
        <f>-LN(B371)/F$3</f>
        <v>3.954729910912002E-2</v>
      </c>
      <c r="E371" s="4">
        <f>1/F$4</f>
        <v>0.20833333333333334</v>
      </c>
      <c r="F371" s="8">
        <v>3</v>
      </c>
      <c r="G371" s="4">
        <v>109.86922933958482</v>
      </c>
      <c r="H371" s="4">
        <f>IF(G371&gt;MAX(I$8:I370),G371,MAX(I$8:I370))</f>
        <v>110.03801537380903</v>
      </c>
      <c r="I371" s="4">
        <f t="shared" si="43"/>
        <v>110.24634870714236</v>
      </c>
      <c r="J371" s="4">
        <f t="shared" si="44"/>
        <v>0.16878603422421179</v>
      </c>
      <c r="K371" s="4">
        <f t="shared" si="45"/>
        <v>0.2083333333333286</v>
      </c>
      <c r="L371">
        <f t="shared" si="46"/>
        <v>364</v>
      </c>
      <c r="M371">
        <f t="shared" si="47"/>
        <v>1</v>
      </c>
      <c r="N371">
        <f t="shared" si="48"/>
        <v>1</v>
      </c>
      <c r="O371">
        <f t="shared" si="49"/>
        <v>1</v>
      </c>
      <c r="P371">
        <v>364</v>
      </c>
      <c r="Q371" s="8">
        <f>COUNTIF(I$8:I370,"&lt;"&amp;G371)</f>
        <v>362</v>
      </c>
      <c r="R371" s="16">
        <f>COUNTIFS(H$8:H370,"&gt;"&amp;G371,F$8:F370,"&lt;&gt;1")</f>
        <v>0</v>
      </c>
      <c r="S371">
        <v>364</v>
      </c>
    </row>
    <row r="372" spans="1:19" x14ac:dyDescent="0.3">
      <c r="A372">
        <v>516</v>
      </c>
      <c r="B372">
        <v>4.7639393292031616E-2</v>
      </c>
      <c r="C372">
        <v>0.49320963164159065</v>
      </c>
      <c r="D372" s="4">
        <f>-LN(B372)/F$3</f>
        <v>1.26837302909998</v>
      </c>
      <c r="E372" s="4">
        <f>1/F$4</f>
        <v>0.20833333333333334</v>
      </c>
      <c r="F372" s="8">
        <v>3</v>
      </c>
      <c r="G372" s="4">
        <v>111.1376023686848</v>
      </c>
      <c r="H372" s="4">
        <f>IF(G372&gt;MAX(I$8:I371),G372,MAX(I$8:I371))</f>
        <v>111.1376023686848</v>
      </c>
      <c r="I372" s="4">
        <f t="shared" si="43"/>
        <v>111.34593570201812</v>
      </c>
      <c r="J372" s="4">
        <f t="shared" si="44"/>
        <v>0</v>
      </c>
      <c r="K372" s="4">
        <f t="shared" si="45"/>
        <v>0.2083333333333286</v>
      </c>
      <c r="L372">
        <f t="shared" si="46"/>
        <v>365</v>
      </c>
      <c r="M372">
        <f t="shared" si="47"/>
        <v>1</v>
      </c>
      <c r="N372">
        <f t="shared" si="48"/>
        <v>1</v>
      </c>
      <c r="O372">
        <f t="shared" si="49"/>
        <v>1</v>
      </c>
      <c r="P372">
        <v>365</v>
      </c>
      <c r="Q372" s="8">
        <f>COUNTIF(I$8:I371,"&lt;"&amp;G372)</f>
        <v>364</v>
      </c>
      <c r="R372" s="16">
        <f>COUNTIFS(H$8:H371,"&gt;"&amp;G372,F$8:F371,"&lt;&gt;1")</f>
        <v>0</v>
      </c>
      <c r="S372">
        <v>365</v>
      </c>
    </row>
    <row r="373" spans="1:19" x14ac:dyDescent="0.3">
      <c r="A373">
        <v>517</v>
      </c>
      <c r="B373">
        <v>0.55497909482100893</v>
      </c>
      <c r="C373">
        <v>0.11609241004669332</v>
      </c>
      <c r="D373" s="4">
        <f>-LN(B373)/F$3</f>
        <v>0.24534368038928936</v>
      </c>
      <c r="E373" s="4">
        <f>1/F$4</f>
        <v>0.20833333333333334</v>
      </c>
      <c r="F373" s="8">
        <v>3</v>
      </c>
      <c r="G373" s="4">
        <v>111.38294604907408</v>
      </c>
      <c r="H373" s="4">
        <f>IF(G373&gt;MAX(I$8:I372),G373,MAX(I$8:I372))</f>
        <v>111.38294604907408</v>
      </c>
      <c r="I373" s="4">
        <f t="shared" si="43"/>
        <v>111.59127938240741</v>
      </c>
      <c r="J373" s="4">
        <f t="shared" si="44"/>
        <v>0</v>
      </c>
      <c r="K373" s="4">
        <f t="shared" si="45"/>
        <v>0.2083333333333286</v>
      </c>
      <c r="L373">
        <f t="shared" si="46"/>
        <v>366</v>
      </c>
      <c r="M373">
        <f t="shared" si="47"/>
        <v>1</v>
      </c>
      <c r="N373">
        <f t="shared" si="48"/>
        <v>1</v>
      </c>
      <c r="O373">
        <f t="shared" si="49"/>
        <v>1</v>
      </c>
      <c r="P373">
        <v>366</v>
      </c>
      <c r="Q373" s="8">
        <f>COUNTIF(I$8:I372,"&lt;"&amp;G373)</f>
        <v>365</v>
      </c>
      <c r="R373" s="16">
        <f>COUNTIFS(H$8:H372,"&gt;"&amp;G373,F$8:F372,"&lt;&gt;1")</f>
        <v>0</v>
      </c>
      <c r="S373">
        <v>366</v>
      </c>
    </row>
    <row r="374" spans="1:19" x14ac:dyDescent="0.3">
      <c r="A374">
        <v>518</v>
      </c>
      <c r="B374">
        <v>0.96380504776146736</v>
      </c>
      <c r="C374">
        <v>2.2095400860621967E-2</v>
      </c>
      <c r="D374" s="4">
        <f>-LN(B374)/F$3</f>
        <v>1.5360932264978895E-2</v>
      </c>
      <c r="E374" s="4">
        <f>1/F$4</f>
        <v>0.20833333333333334</v>
      </c>
      <c r="F374" s="8">
        <v>3</v>
      </c>
      <c r="G374" s="4">
        <v>111.39830698133906</v>
      </c>
      <c r="H374" s="4">
        <f>IF(G374&gt;MAX(I$8:I373),G374,MAX(I$8:I373))</f>
        <v>111.59127938240741</v>
      </c>
      <c r="I374" s="4">
        <f t="shared" si="43"/>
        <v>111.79961271574074</v>
      </c>
      <c r="J374" s="4">
        <f t="shared" si="44"/>
        <v>0.19297240106834579</v>
      </c>
      <c r="K374" s="4">
        <f t="shared" si="45"/>
        <v>0.2083333333333286</v>
      </c>
      <c r="L374">
        <f t="shared" si="46"/>
        <v>367</v>
      </c>
      <c r="M374">
        <f t="shared" si="47"/>
        <v>1</v>
      </c>
      <c r="N374">
        <f t="shared" si="48"/>
        <v>1</v>
      </c>
      <c r="O374">
        <f t="shared" si="49"/>
        <v>1</v>
      </c>
      <c r="P374">
        <v>370</v>
      </c>
      <c r="Q374" s="8">
        <f>COUNTIF(I$8:I373,"&lt;"&amp;G374)</f>
        <v>365</v>
      </c>
      <c r="R374" s="16">
        <f>COUNTIFS(H$8:H373,"&gt;"&amp;G374,F$8:F373,"&lt;&gt;1")</f>
        <v>0</v>
      </c>
      <c r="S374">
        <v>367</v>
      </c>
    </row>
    <row r="375" spans="1:19" x14ac:dyDescent="0.3">
      <c r="A375">
        <v>129</v>
      </c>
      <c r="B375">
        <v>7.1077608569597467E-2</v>
      </c>
      <c r="C375">
        <v>0.15659047212134158</v>
      </c>
      <c r="D375" s="4">
        <f>-LN(B375)/D$3</f>
        <v>3.6721985006542264</v>
      </c>
      <c r="E375" s="4">
        <f>1/F$4</f>
        <v>0.20833333333333334</v>
      </c>
      <c r="F375" s="8">
        <v>2</v>
      </c>
      <c r="G375" s="4">
        <v>111.72194469219788</v>
      </c>
      <c r="H375" s="4">
        <f>IF(G375&gt;MAX(I$8:I374),G375,MAX(I$8:I374))</f>
        <v>111.79961271574074</v>
      </c>
      <c r="I375" s="4">
        <f t="shared" si="43"/>
        <v>112.00794604907406</v>
      </c>
      <c r="J375" s="4">
        <f t="shared" si="44"/>
        <v>7.7668023542855735E-2</v>
      </c>
      <c r="K375" s="4">
        <f t="shared" si="45"/>
        <v>0.2083333333333286</v>
      </c>
      <c r="L375">
        <f t="shared" si="46"/>
        <v>368</v>
      </c>
      <c r="M375">
        <f t="shared" si="47"/>
        <v>1</v>
      </c>
      <c r="N375">
        <f t="shared" si="48"/>
        <v>1</v>
      </c>
      <c r="O375">
        <f t="shared" si="49"/>
        <v>1</v>
      </c>
      <c r="P375">
        <v>367</v>
      </c>
      <c r="Q375" s="8">
        <f>COUNTIF(I$8:I374,"&lt;"&amp;G375)</f>
        <v>366</v>
      </c>
      <c r="R375" s="16">
        <f>COUNTIFS(H$8:H374,"&gt;"&amp;G375,F$8:F374,"&lt;&gt;1")</f>
        <v>0</v>
      </c>
      <c r="S375">
        <v>367</v>
      </c>
    </row>
    <row r="376" spans="1:19" x14ac:dyDescent="0.3">
      <c r="A376">
        <v>519</v>
      </c>
      <c r="B376">
        <v>0.35477767265846738</v>
      </c>
      <c r="C376">
        <v>0.14944914090395825</v>
      </c>
      <c r="D376" s="4">
        <f>-LN(B376)/F$3</f>
        <v>0.43177664995826115</v>
      </c>
      <c r="E376" s="4">
        <f>1/F$4</f>
        <v>0.20833333333333334</v>
      </c>
      <c r="F376" s="8">
        <v>3</v>
      </c>
      <c r="G376" s="4">
        <v>111.83008363129733</v>
      </c>
      <c r="H376" s="4">
        <f>IF(G376&gt;MAX(I$8:I375),G376,MAX(I$8:I375))</f>
        <v>112.00794604907406</v>
      </c>
      <c r="I376" s="4">
        <f t="shared" si="43"/>
        <v>112.21627938240739</v>
      </c>
      <c r="J376" s="4">
        <f t="shared" si="44"/>
        <v>0.17786241777673695</v>
      </c>
      <c r="K376" s="4">
        <f t="shared" si="45"/>
        <v>0.2083333333333286</v>
      </c>
      <c r="L376">
        <f t="shared" si="46"/>
        <v>369</v>
      </c>
      <c r="M376">
        <f t="shared" si="47"/>
        <v>1</v>
      </c>
      <c r="N376">
        <f t="shared" si="48"/>
        <v>1</v>
      </c>
      <c r="O376">
        <f t="shared" si="49"/>
        <v>1</v>
      </c>
      <c r="P376">
        <v>368</v>
      </c>
      <c r="Q376" s="8">
        <f>COUNTIF(I$8:I375,"&lt;"&amp;G376)</f>
        <v>367</v>
      </c>
      <c r="R376" s="16">
        <f>COUNTIFS(H$8:H375,"&gt;"&amp;G376,F$8:F375,"&lt;&gt;1")</f>
        <v>0</v>
      </c>
      <c r="S376">
        <v>368</v>
      </c>
    </row>
    <row r="377" spans="1:19" x14ac:dyDescent="0.3">
      <c r="A377">
        <v>520</v>
      </c>
      <c r="B377">
        <v>0.60045167394024479</v>
      </c>
      <c r="C377">
        <v>0.22312082277901546</v>
      </c>
      <c r="D377" s="4">
        <f>-LN(B377)/F$3</f>
        <v>0.21253046544574161</v>
      </c>
      <c r="E377" s="4">
        <f>1/F$4</f>
        <v>0.20833333333333334</v>
      </c>
      <c r="F377" s="8">
        <v>3</v>
      </c>
      <c r="G377" s="4">
        <v>112.04261409674307</v>
      </c>
      <c r="H377" s="4">
        <f>IF(G377&gt;MAX(I$8:I376),G377,MAX(I$8:I376))</f>
        <v>112.21627938240739</v>
      </c>
      <c r="I377" s="4">
        <f t="shared" si="43"/>
        <v>112.42461271574072</v>
      </c>
      <c r="J377" s="4">
        <f t="shared" si="44"/>
        <v>0.17366528566432748</v>
      </c>
      <c r="K377" s="4">
        <f t="shared" si="45"/>
        <v>0.2083333333333286</v>
      </c>
      <c r="L377">
        <f t="shared" si="46"/>
        <v>370</v>
      </c>
      <c r="M377">
        <f t="shared" si="47"/>
        <v>1</v>
      </c>
      <c r="N377">
        <f t="shared" si="48"/>
        <v>1</v>
      </c>
      <c r="O377">
        <f t="shared" si="49"/>
        <v>1</v>
      </c>
      <c r="P377">
        <v>369</v>
      </c>
      <c r="Q377" s="8">
        <f>COUNTIF(I$8:I376,"&lt;"&amp;G377)</f>
        <v>368</v>
      </c>
      <c r="R377" s="16">
        <f>COUNTIFS(H$8:H376,"&gt;"&amp;G377,F$8:F376,"&lt;&gt;1")</f>
        <v>0</v>
      </c>
      <c r="S377">
        <v>369</v>
      </c>
    </row>
    <row r="378" spans="1:19" x14ac:dyDescent="0.3">
      <c r="A378">
        <v>521</v>
      </c>
      <c r="B378">
        <v>0.29456465346232491</v>
      </c>
      <c r="C378">
        <v>0.15967284157841732</v>
      </c>
      <c r="D378" s="4">
        <f>-LN(B378)/F$3</f>
        <v>0.50927365150435899</v>
      </c>
      <c r="E378" s="4">
        <f>1/F$4</f>
        <v>0.20833333333333334</v>
      </c>
      <c r="F378" s="8">
        <v>3</v>
      </c>
      <c r="G378" s="4">
        <v>112.55188774824742</v>
      </c>
      <c r="H378" s="4">
        <f>IF(G378&gt;MAX(I$8:I377),G378,MAX(I$8:I377))</f>
        <v>112.55188774824742</v>
      </c>
      <c r="I378" s="4">
        <f t="shared" si="43"/>
        <v>112.76022108158075</v>
      </c>
      <c r="J378" s="4">
        <f t="shared" si="44"/>
        <v>0</v>
      </c>
      <c r="K378" s="4">
        <f t="shared" si="45"/>
        <v>0.2083333333333286</v>
      </c>
      <c r="L378">
        <f t="shared" si="46"/>
        <v>371</v>
      </c>
      <c r="M378">
        <f t="shared" si="47"/>
        <v>1</v>
      </c>
      <c r="N378">
        <f t="shared" si="48"/>
        <v>1</v>
      </c>
      <c r="O378">
        <f t="shared" si="49"/>
        <v>1</v>
      </c>
      <c r="P378">
        <v>371</v>
      </c>
      <c r="Q378" s="8">
        <f>COUNTIF(I$8:I377,"&lt;"&amp;G378)</f>
        <v>370</v>
      </c>
      <c r="R378" s="16">
        <f>COUNTIFS(H$8:H377,"&gt;"&amp;G378,F$8:F377,"&lt;&gt;1")</f>
        <v>0</v>
      </c>
      <c r="S378">
        <v>371</v>
      </c>
    </row>
    <row r="379" spans="1:19" x14ac:dyDescent="0.3">
      <c r="A379">
        <v>522</v>
      </c>
      <c r="B379">
        <v>0.35770744956816308</v>
      </c>
      <c r="C379">
        <v>0.8026673177282021</v>
      </c>
      <c r="D379" s="4">
        <f>-LN(B379)/F$3</f>
        <v>0.42834991943008488</v>
      </c>
      <c r="E379" s="4">
        <f>1/F$4</f>
        <v>0.20833333333333334</v>
      </c>
      <c r="F379" s="8">
        <v>3</v>
      </c>
      <c r="G379" s="4">
        <v>112.98023766767751</v>
      </c>
      <c r="H379" s="4">
        <f>IF(G379&gt;MAX(I$8:I378),G379,MAX(I$8:I378))</f>
        <v>112.98023766767751</v>
      </c>
      <c r="I379" s="4">
        <f t="shared" si="43"/>
        <v>113.18857100101084</v>
      </c>
      <c r="J379" s="4">
        <f t="shared" si="44"/>
        <v>0</v>
      </c>
      <c r="K379" s="4">
        <f t="shared" si="45"/>
        <v>0.2083333333333286</v>
      </c>
      <c r="L379">
        <f t="shared" si="46"/>
        <v>372</v>
      </c>
      <c r="M379">
        <f t="shared" si="47"/>
        <v>1</v>
      </c>
      <c r="N379">
        <f t="shared" si="48"/>
        <v>1</v>
      </c>
      <c r="O379">
        <f t="shared" si="49"/>
        <v>1</v>
      </c>
      <c r="P379">
        <v>372</v>
      </c>
      <c r="Q379" s="8">
        <f>COUNTIF(I$8:I378,"&lt;"&amp;G379)</f>
        <v>371</v>
      </c>
      <c r="R379" s="16">
        <f>COUNTIFS(H$8:H378,"&gt;"&amp;G379,F$8:F378,"&lt;&gt;1")</f>
        <v>0</v>
      </c>
      <c r="S379">
        <v>372</v>
      </c>
    </row>
    <row r="380" spans="1:19" x14ac:dyDescent="0.3">
      <c r="A380">
        <v>523</v>
      </c>
      <c r="B380">
        <v>0.9149143955809198</v>
      </c>
      <c r="C380">
        <v>0.24002807702871792</v>
      </c>
      <c r="D380" s="4">
        <f>-LN(B380)/F$3</f>
        <v>3.7051989510618701E-2</v>
      </c>
      <c r="E380" s="4">
        <f>1/F$4</f>
        <v>0.20833333333333334</v>
      </c>
      <c r="F380" s="8">
        <v>3</v>
      </c>
      <c r="G380" s="4">
        <v>113.01728965718813</v>
      </c>
      <c r="H380" s="4">
        <f>IF(G380&gt;MAX(I$8:I379),G380,MAX(I$8:I379))</f>
        <v>113.18857100101084</v>
      </c>
      <c r="I380" s="4">
        <f t="shared" si="43"/>
        <v>113.39690433434417</v>
      </c>
      <c r="J380" s="4">
        <f t="shared" si="44"/>
        <v>0.17128134382271298</v>
      </c>
      <c r="K380" s="4">
        <f t="shared" si="45"/>
        <v>0.2083333333333286</v>
      </c>
      <c r="L380">
        <f t="shared" si="46"/>
        <v>373</v>
      </c>
      <c r="M380">
        <f t="shared" si="47"/>
        <v>1</v>
      </c>
      <c r="N380">
        <f t="shared" si="48"/>
        <v>1</v>
      </c>
      <c r="O380">
        <f t="shared" si="49"/>
        <v>1</v>
      </c>
      <c r="P380">
        <v>373</v>
      </c>
      <c r="Q380" s="8">
        <f>COUNTIF(I$8:I379,"&lt;"&amp;G380)</f>
        <v>371</v>
      </c>
      <c r="R380" s="16">
        <f>COUNTIFS(H$8:H379,"&gt;"&amp;G380,F$8:F379,"&lt;&gt;1")</f>
        <v>0</v>
      </c>
      <c r="S380">
        <v>373</v>
      </c>
    </row>
    <row r="381" spans="1:19" x14ac:dyDescent="0.3">
      <c r="A381">
        <v>130</v>
      </c>
      <c r="B381">
        <v>0.31366924039429916</v>
      </c>
      <c r="C381">
        <v>0.12204351939451277</v>
      </c>
      <c r="D381" s="4">
        <f>-LN(B381)/D$3</f>
        <v>1.6103003094489015</v>
      </c>
      <c r="E381" s="4">
        <f>1/F$4</f>
        <v>0.20833333333333334</v>
      </c>
      <c r="F381" s="8">
        <v>2</v>
      </c>
      <c r="G381" s="4">
        <v>113.33224500164678</v>
      </c>
      <c r="H381" s="4">
        <f>IF(G381&gt;MAX(I$8:I380),G381,MAX(I$8:I380))</f>
        <v>113.39690433434417</v>
      </c>
      <c r="I381" s="4">
        <f t="shared" si="43"/>
        <v>113.6052376676775</v>
      </c>
      <c r="J381" s="4">
        <f t="shared" si="44"/>
        <v>6.465933269738855E-2</v>
      </c>
      <c r="K381" s="4">
        <f t="shared" si="45"/>
        <v>0.2083333333333286</v>
      </c>
      <c r="L381">
        <f t="shared" si="46"/>
        <v>374</v>
      </c>
      <c r="M381">
        <f t="shared" si="47"/>
        <v>1</v>
      </c>
      <c r="N381">
        <f t="shared" si="48"/>
        <v>1</v>
      </c>
      <c r="O381">
        <f t="shared" si="49"/>
        <v>1</v>
      </c>
      <c r="P381">
        <v>374</v>
      </c>
      <c r="Q381" s="8">
        <f>COUNTIF(I$8:I380,"&lt;"&amp;G381)</f>
        <v>372</v>
      </c>
      <c r="R381" s="16">
        <f>COUNTIFS(H$8:H380,"&gt;"&amp;G381,F$8:F380,"&lt;&gt;1")</f>
        <v>0</v>
      </c>
      <c r="S381">
        <v>374</v>
      </c>
    </row>
    <row r="382" spans="1:19" x14ac:dyDescent="0.3">
      <c r="A382">
        <v>524</v>
      </c>
      <c r="B382">
        <v>0.9540391247291482</v>
      </c>
      <c r="C382">
        <v>0.15671254615924557</v>
      </c>
      <c r="D382" s="4">
        <f>-LN(B382)/F$3</f>
        <v>1.9604415470125883E-2</v>
      </c>
      <c r="E382" s="4">
        <f>1/F$4</f>
        <v>0.20833333333333334</v>
      </c>
      <c r="F382" s="8">
        <v>3</v>
      </c>
      <c r="G382" s="4">
        <v>113.03689407265826</v>
      </c>
      <c r="H382" s="4">
        <f>IF(G382&gt;MAX(I$8:I381),G382,MAX(I$8:I381))</f>
        <v>113.6052376676775</v>
      </c>
      <c r="I382" s="4">
        <f t="shared" si="43"/>
        <v>113.81357100101083</v>
      </c>
      <c r="J382" s="4">
        <f t="shared" si="44"/>
        <v>0.56834359501924325</v>
      </c>
      <c r="K382" s="4">
        <f t="shared" si="45"/>
        <v>0.2083333333333286</v>
      </c>
      <c r="L382">
        <f t="shared" si="46"/>
        <v>375</v>
      </c>
      <c r="M382">
        <f t="shared" si="47"/>
        <v>1</v>
      </c>
      <c r="N382">
        <f t="shared" si="48"/>
        <v>1</v>
      </c>
      <c r="O382">
        <f t="shared" si="49"/>
        <v>1</v>
      </c>
      <c r="P382">
        <v>375</v>
      </c>
      <c r="Q382" s="8">
        <f>COUNTIF(I$8:I381,"&lt;"&amp;G382)</f>
        <v>371</v>
      </c>
      <c r="R382" s="16">
        <f>COUNTIFS(H$8:H381,"&gt;"&amp;G382,F$8:F381,"&lt;&gt;1")</f>
        <v>2</v>
      </c>
      <c r="S382">
        <v>375</v>
      </c>
    </row>
    <row r="383" spans="1:19" x14ac:dyDescent="0.3">
      <c r="A383">
        <v>131</v>
      </c>
      <c r="B383">
        <v>0.74907681508835111</v>
      </c>
      <c r="C383">
        <v>0.3631092257454146</v>
      </c>
      <c r="D383" s="4">
        <f>-LN(B383)/D$3</f>
        <v>0.40126908869893196</v>
      </c>
      <c r="E383" s="4">
        <f>1/F$4</f>
        <v>0.20833333333333334</v>
      </c>
      <c r="F383" s="8">
        <v>2</v>
      </c>
      <c r="G383" s="4">
        <v>113.73351409034572</v>
      </c>
      <c r="H383" s="4">
        <f>IF(G383&gt;MAX(I$8:I382),G383,MAX(I$8:I382))</f>
        <v>113.81357100101083</v>
      </c>
      <c r="I383" s="4">
        <f t="shared" si="43"/>
        <v>114.02190433434416</v>
      </c>
      <c r="J383" s="4">
        <f t="shared" si="44"/>
        <v>8.0056910665106784E-2</v>
      </c>
      <c r="K383" s="4">
        <f t="shared" si="45"/>
        <v>0.2083333333333286</v>
      </c>
      <c r="L383">
        <f t="shared" si="46"/>
        <v>376</v>
      </c>
      <c r="M383">
        <f t="shared" si="47"/>
        <v>1</v>
      </c>
      <c r="N383">
        <f t="shared" si="48"/>
        <v>1</v>
      </c>
      <c r="O383">
        <f t="shared" si="49"/>
        <v>1</v>
      </c>
      <c r="P383">
        <v>376</v>
      </c>
      <c r="Q383" s="8">
        <f>COUNTIF(I$8:I382,"&lt;"&amp;G383)</f>
        <v>374</v>
      </c>
      <c r="R383" s="16">
        <f>COUNTIFS(H$8:H382,"&gt;"&amp;G383,F$8:F382,"&lt;&gt;1")</f>
        <v>0</v>
      </c>
      <c r="S383">
        <v>376</v>
      </c>
    </row>
    <row r="384" spans="1:19" x14ac:dyDescent="0.3">
      <c r="A384">
        <v>525</v>
      </c>
      <c r="B384">
        <v>0.35254982146671959</v>
      </c>
      <c r="C384">
        <v>0.23722037415692618</v>
      </c>
      <c r="D384" s="4">
        <f>-LN(B384)/F$3</f>
        <v>0.43440138717615678</v>
      </c>
      <c r="E384" s="4">
        <f>1/F$4</f>
        <v>0.20833333333333334</v>
      </c>
      <c r="F384" s="8">
        <v>3</v>
      </c>
      <c r="G384" s="4">
        <v>113.47129545983441</v>
      </c>
      <c r="H384" s="4">
        <f>IF(G384&gt;MAX(I$8:I383),G384,MAX(I$8:I383))</f>
        <v>114.02190433434416</v>
      </c>
      <c r="I384" s="4">
        <f t="shared" si="43"/>
        <v>114.23023766767749</v>
      </c>
      <c r="J384" s="4">
        <f t="shared" si="44"/>
        <v>0.5506088745097486</v>
      </c>
      <c r="K384" s="4">
        <f t="shared" si="45"/>
        <v>0.2083333333333286</v>
      </c>
      <c r="L384">
        <f t="shared" si="46"/>
        <v>377</v>
      </c>
      <c r="M384">
        <f t="shared" si="47"/>
        <v>1</v>
      </c>
      <c r="N384">
        <f t="shared" si="48"/>
        <v>1</v>
      </c>
      <c r="O384">
        <f t="shared" si="49"/>
        <v>1</v>
      </c>
      <c r="P384">
        <v>377</v>
      </c>
      <c r="Q384" s="8">
        <f>COUNTIF(I$8:I383,"&lt;"&amp;G384)</f>
        <v>373</v>
      </c>
      <c r="R384" s="16">
        <f>COUNTIFS(H$8:H383,"&gt;"&amp;G384,F$8:F383,"&lt;&gt;1")</f>
        <v>2</v>
      </c>
      <c r="S384">
        <v>377</v>
      </c>
    </row>
    <row r="385" spans="1:19" x14ac:dyDescent="0.3">
      <c r="A385">
        <v>28</v>
      </c>
      <c r="B385">
        <v>0.23224585711233864</v>
      </c>
      <c r="C385">
        <v>0.90591143528550067</v>
      </c>
      <c r="D385" s="4">
        <f>-LN(B385)/B$3</f>
        <v>6.0831614145818849</v>
      </c>
      <c r="E385" s="4">
        <f>1/F$4</f>
        <v>0.20833333333333334</v>
      </c>
      <c r="F385" s="8">
        <v>1</v>
      </c>
      <c r="G385" s="4">
        <v>114.0757510297456</v>
      </c>
      <c r="H385" s="4">
        <f>IF(G385&gt;MAX(I$8:I384),G385,MAX(I$8:I384))</f>
        <v>114.23023766767749</v>
      </c>
      <c r="I385" s="4">
        <f t="shared" si="43"/>
        <v>114.43857100101081</v>
      </c>
      <c r="J385" s="4">
        <f t="shared" si="44"/>
        <v>0.15448663793188189</v>
      </c>
      <c r="K385" s="4">
        <f t="shared" si="45"/>
        <v>0.2083333333333286</v>
      </c>
      <c r="L385">
        <f t="shared" si="46"/>
        <v>378</v>
      </c>
      <c r="M385">
        <f t="shared" si="47"/>
        <v>1</v>
      </c>
      <c r="N385">
        <f t="shared" si="48"/>
        <v>1</v>
      </c>
      <c r="O385">
        <f t="shared" si="49"/>
        <v>1</v>
      </c>
      <c r="P385">
        <v>378</v>
      </c>
      <c r="Q385" s="8">
        <f>COUNTIF(I$8:I384,"&lt;"&amp;G385)</f>
        <v>376</v>
      </c>
      <c r="R385" s="16">
        <f>COUNTIFS(H$8:H384,"&gt;"&amp;G385,F$8:F384,"&lt;&gt;1")</f>
        <v>0</v>
      </c>
      <c r="S385">
        <v>378</v>
      </c>
    </row>
    <row r="386" spans="1:19" x14ac:dyDescent="0.3">
      <c r="A386">
        <v>132</v>
      </c>
      <c r="B386">
        <v>0.66972869045075833</v>
      </c>
      <c r="C386">
        <v>0.50837733085116121</v>
      </c>
      <c r="D386" s="4">
        <f>-LN(B386)/D$3</f>
        <v>0.55678137254590221</v>
      </c>
      <c r="E386" s="4">
        <f>1/F$4</f>
        <v>0.20833333333333334</v>
      </c>
      <c r="F386" s="8">
        <v>2</v>
      </c>
      <c r="G386" s="4">
        <v>114.29029546289162</v>
      </c>
      <c r="H386" s="4">
        <f>IF(G386&gt;MAX(I$8:I385),G386,MAX(I$8:I385))</f>
        <v>114.43857100101081</v>
      </c>
      <c r="I386" s="4">
        <f t="shared" si="43"/>
        <v>114.64690433434414</v>
      </c>
      <c r="J386" s="4">
        <f t="shared" si="44"/>
        <v>0.14827553811919358</v>
      </c>
      <c r="K386" s="4">
        <f t="shared" si="45"/>
        <v>0.2083333333333286</v>
      </c>
      <c r="L386">
        <f t="shared" si="46"/>
        <v>379</v>
      </c>
      <c r="M386">
        <f t="shared" si="47"/>
        <v>1</v>
      </c>
      <c r="N386">
        <f t="shared" si="48"/>
        <v>1</v>
      </c>
      <c r="O386">
        <f t="shared" si="49"/>
        <v>1</v>
      </c>
      <c r="P386">
        <v>379</v>
      </c>
      <c r="Q386" s="8">
        <f>COUNTIF(I$8:I385,"&lt;"&amp;G386)</f>
        <v>377</v>
      </c>
      <c r="R386" s="16">
        <f>COUNTIFS(H$8:H385,"&gt;"&amp;G386,F$8:F385,"&lt;&gt;1")</f>
        <v>0</v>
      </c>
      <c r="S386">
        <v>379</v>
      </c>
    </row>
    <row r="387" spans="1:19" x14ac:dyDescent="0.3">
      <c r="A387">
        <v>526</v>
      </c>
      <c r="B387">
        <v>0.16556291390728478</v>
      </c>
      <c r="C387">
        <v>0.45274208807641836</v>
      </c>
      <c r="D387" s="4">
        <f>-LN(B387)/F$3</f>
        <v>0.74933500497780148</v>
      </c>
      <c r="E387" s="4">
        <f>1/F$4</f>
        <v>0.20833333333333334</v>
      </c>
      <c r="F387" s="8">
        <v>3</v>
      </c>
      <c r="G387" s="4">
        <v>114.2206304648122</v>
      </c>
      <c r="H387" s="4">
        <f>IF(G387&gt;MAX(I$8:I386),G387,MAX(I$8:I386))</f>
        <v>114.64690433434414</v>
      </c>
      <c r="I387" s="4">
        <f t="shared" si="43"/>
        <v>114.85523766767747</v>
      </c>
      <c r="J387" s="4">
        <f t="shared" si="44"/>
        <v>0.42627386953193991</v>
      </c>
      <c r="K387" s="4">
        <f t="shared" si="45"/>
        <v>0.2083333333333286</v>
      </c>
      <c r="L387">
        <f t="shared" si="46"/>
        <v>380</v>
      </c>
      <c r="M387">
        <f t="shared" si="47"/>
        <v>1</v>
      </c>
      <c r="N387">
        <f t="shared" si="48"/>
        <v>1</v>
      </c>
      <c r="O387">
        <f t="shared" si="49"/>
        <v>1</v>
      </c>
      <c r="P387">
        <v>380</v>
      </c>
      <c r="Q387" s="8">
        <f>COUNTIF(I$8:I386,"&lt;"&amp;G387)</f>
        <v>376</v>
      </c>
      <c r="R387" s="16">
        <f>COUNTIFS(H$8:H386,"&gt;"&amp;G387,F$8:F386,"&lt;&gt;1")</f>
        <v>1</v>
      </c>
      <c r="S387">
        <v>380</v>
      </c>
    </row>
    <row r="388" spans="1:19" x14ac:dyDescent="0.3">
      <c r="A388">
        <v>527</v>
      </c>
      <c r="B388">
        <v>0.53242591631824698</v>
      </c>
      <c r="C388">
        <v>8.8808862575151831E-2</v>
      </c>
      <c r="D388" s="4">
        <f>-LN(B388)/F$3</f>
        <v>0.26262979806759174</v>
      </c>
      <c r="E388" s="4">
        <f>1/F$4</f>
        <v>0.20833333333333334</v>
      </c>
      <c r="F388" s="8">
        <v>3</v>
      </c>
      <c r="G388" s="4">
        <v>114.4832602628798</v>
      </c>
      <c r="H388" s="4">
        <f>IF(G388&gt;MAX(I$8:I387),G388,MAX(I$8:I387))</f>
        <v>114.85523766767747</v>
      </c>
      <c r="I388" s="4">
        <f t="shared" si="43"/>
        <v>115.0635710010108</v>
      </c>
      <c r="J388" s="4">
        <f t="shared" si="44"/>
        <v>0.3719774047976756</v>
      </c>
      <c r="K388" s="4">
        <f t="shared" si="45"/>
        <v>0.2083333333333286</v>
      </c>
      <c r="L388">
        <f t="shared" si="46"/>
        <v>381</v>
      </c>
      <c r="M388">
        <f t="shared" si="47"/>
        <v>1</v>
      </c>
      <c r="N388">
        <f t="shared" si="48"/>
        <v>1</v>
      </c>
      <c r="O388">
        <f t="shared" si="49"/>
        <v>1</v>
      </c>
      <c r="P388">
        <v>381</v>
      </c>
      <c r="Q388" s="8">
        <f>COUNTIF(I$8:I387,"&lt;"&amp;G388)</f>
        <v>378</v>
      </c>
      <c r="R388" s="16">
        <f>COUNTIFS(H$8:H387,"&gt;"&amp;G388,F$8:F387,"&lt;&gt;1")</f>
        <v>1</v>
      </c>
      <c r="S388">
        <v>381</v>
      </c>
    </row>
    <row r="389" spans="1:19" x14ac:dyDescent="0.3">
      <c r="A389">
        <v>133</v>
      </c>
      <c r="B389">
        <v>0.57856990264595476</v>
      </c>
      <c r="C389">
        <v>0.12506485183263649</v>
      </c>
      <c r="D389" s="4">
        <f>-LN(B389)/D$3</f>
        <v>0.75999431297555142</v>
      </c>
      <c r="E389" s="4">
        <f>1/F$4</f>
        <v>0.20833333333333334</v>
      </c>
      <c r="F389" s="8">
        <v>2</v>
      </c>
      <c r="G389" s="4">
        <v>115.05028977586717</v>
      </c>
      <c r="H389" s="4">
        <f>IF(G389&gt;MAX(I$8:I388),G389,MAX(I$8:I388))</f>
        <v>115.0635710010108</v>
      </c>
      <c r="I389" s="4">
        <f t="shared" si="43"/>
        <v>115.27190433434413</v>
      </c>
      <c r="J389" s="4">
        <f t="shared" si="44"/>
        <v>1.3281225143629172E-2</v>
      </c>
      <c r="K389" s="4">
        <f t="shared" si="45"/>
        <v>0.2083333333333286</v>
      </c>
      <c r="L389">
        <f t="shared" si="46"/>
        <v>382</v>
      </c>
      <c r="M389">
        <f t="shared" si="47"/>
        <v>1</v>
      </c>
      <c r="N389">
        <f t="shared" si="48"/>
        <v>1</v>
      </c>
      <c r="O389">
        <f t="shared" si="49"/>
        <v>1</v>
      </c>
      <c r="P389">
        <v>382</v>
      </c>
      <c r="Q389" s="8">
        <f>COUNTIF(I$8:I388,"&lt;"&amp;G389)</f>
        <v>380</v>
      </c>
      <c r="R389" s="16">
        <f>COUNTIFS(H$8:H388,"&gt;"&amp;G389,F$8:F388,"&lt;&gt;1")</f>
        <v>0</v>
      </c>
      <c r="S389">
        <v>382</v>
      </c>
    </row>
    <row r="390" spans="1:19" x14ac:dyDescent="0.3">
      <c r="A390">
        <v>528</v>
      </c>
      <c r="B390">
        <v>1.9409772026734214E-2</v>
      </c>
      <c r="C390">
        <v>0.87133396404919583</v>
      </c>
      <c r="D390" s="4">
        <f>-LN(B390)/F$3</f>
        <v>1.6424910945896924</v>
      </c>
      <c r="E390" s="4">
        <f>1/F$4</f>
        <v>0.20833333333333334</v>
      </c>
      <c r="F390" s="8">
        <v>3</v>
      </c>
      <c r="G390" s="4">
        <v>116.12575135746948</v>
      </c>
      <c r="H390" s="4">
        <f>IF(G390&gt;MAX(I$8:I389),G390,MAX(I$8:I389))</f>
        <v>116.12575135746948</v>
      </c>
      <c r="I390" s="4">
        <f t="shared" si="43"/>
        <v>116.33408469080281</v>
      </c>
      <c r="J390" s="4">
        <f t="shared" si="44"/>
        <v>0</v>
      </c>
      <c r="K390" s="4">
        <f t="shared" si="45"/>
        <v>0.2083333333333286</v>
      </c>
      <c r="L390">
        <f t="shared" si="46"/>
        <v>383</v>
      </c>
      <c r="M390">
        <f t="shared" si="47"/>
        <v>1</v>
      </c>
      <c r="N390">
        <f t="shared" si="48"/>
        <v>1</v>
      </c>
      <c r="O390">
        <f t="shared" si="49"/>
        <v>1</v>
      </c>
      <c r="P390">
        <v>384</v>
      </c>
      <c r="Q390" s="8">
        <f>COUNTIF(I$8:I389,"&lt;"&amp;G390)</f>
        <v>382</v>
      </c>
      <c r="R390" s="16">
        <f>COUNTIFS(H$8:H389,"&gt;"&amp;G390,F$8:F389,"&lt;&gt;1")</f>
        <v>0</v>
      </c>
      <c r="S390">
        <v>383</v>
      </c>
    </row>
    <row r="391" spans="1:19" x14ac:dyDescent="0.3">
      <c r="A391">
        <v>529</v>
      </c>
      <c r="B391">
        <v>0.27948850978118228</v>
      </c>
      <c r="C391">
        <v>0.33582567827387311</v>
      </c>
      <c r="D391" s="4">
        <f>-LN(B391)/F$3</f>
        <v>0.53116420714097634</v>
      </c>
      <c r="E391" s="4">
        <f>1/F$4</f>
        <v>0.20833333333333334</v>
      </c>
      <c r="F391" s="8">
        <v>3</v>
      </c>
      <c r="G391" s="4">
        <v>116.65691556461046</v>
      </c>
      <c r="H391" s="4">
        <f>IF(G391&gt;MAX(I$8:I390),G391,MAX(I$8:I390))</f>
        <v>116.65691556461046</v>
      </c>
      <c r="I391" s="4">
        <f t="shared" si="43"/>
        <v>116.86524889794379</v>
      </c>
      <c r="J391" s="4">
        <f t="shared" si="44"/>
        <v>0</v>
      </c>
      <c r="K391" s="4">
        <f t="shared" si="45"/>
        <v>0.2083333333333286</v>
      </c>
      <c r="L391">
        <f t="shared" si="46"/>
        <v>384</v>
      </c>
      <c r="M391">
        <f t="shared" si="47"/>
        <v>1</v>
      </c>
      <c r="N391">
        <f t="shared" si="48"/>
        <v>1</v>
      </c>
      <c r="O391">
        <f t="shared" si="49"/>
        <v>1</v>
      </c>
      <c r="P391">
        <v>383</v>
      </c>
      <c r="Q391" s="8">
        <f>COUNTIF(I$8:I390,"&lt;"&amp;G391)</f>
        <v>383</v>
      </c>
      <c r="R391" s="16">
        <f>COUNTIFS(H$8:H390,"&gt;"&amp;G391,F$8:F390,"&lt;&gt;1")</f>
        <v>0</v>
      </c>
      <c r="S391">
        <v>383</v>
      </c>
    </row>
    <row r="392" spans="1:19" x14ac:dyDescent="0.3">
      <c r="A392">
        <v>29</v>
      </c>
      <c r="B392">
        <v>0.5289162877285073</v>
      </c>
      <c r="C392">
        <v>0.83660390026551101</v>
      </c>
      <c r="D392" s="4">
        <f>-LN(B392)/B$3</f>
        <v>2.6538546079417031</v>
      </c>
      <c r="E392" s="4">
        <f>1/F$4</f>
        <v>0.20833333333333334</v>
      </c>
      <c r="F392" s="8">
        <v>1</v>
      </c>
      <c r="G392" s="4">
        <v>116.72960563768731</v>
      </c>
      <c r="H392" s="4">
        <f>IF(G392&gt;MAX(I$8:I391),G392,MAX(I$8:I391))</f>
        <v>116.86524889794379</v>
      </c>
      <c r="I392" s="4">
        <f t="shared" ref="I392:I455" si="50">+H392+E392</f>
        <v>117.07358223127711</v>
      </c>
      <c r="J392" s="4">
        <f t="shared" ref="J392:J455" si="51">(H392-G392)*O392</f>
        <v>0.13564326025647233</v>
      </c>
      <c r="K392" s="4">
        <f t="shared" ref="K392:K455" si="52">(I392-H392)*O392</f>
        <v>0.2083333333333286</v>
      </c>
      <c r="L392">
        <f t="shared" ref="L392:L455" si="53">_xlfn.RANK.EQ(I392,I$8:I$507,1)</f>
        <v>385</v>
      </c>
      <c r="M392">
        <f t="shared" ref="M392:M455" si="54">IF(L392=A392,0,1)</f>
        <v>1</v>
      </c>
      <c r="N392">
        <f t="shared" ref="N392:N455" si="55">IF(G392&lt;B$2,1,0)</f>
        <v>1</v>
      </c>
      <c r="O392">
        <f t="shared" ref="O392:O455" si="56">IF(I392&lt;B$2,1,0)</f>
        <v>1</v>
      </c>
      <c r="P392">
        <v>385</v>
      </c>
      <c r="Q392" s="8">
        <f>COUNTIF(I$8:I391,"&lt;"&amp;G392)</f>
        <v>383</v>
      </c>
      <c r="R392" s="16">
        <f>COUNTIFS(H$8:H391,"&gt;"&amp;G392,F$8:F391,"&lt;&gt;1")</f>
        <v>0</v>
      </c>
      <c r="S392">
        <v>385</v>
      </c>
    </row>
    <row r="393" spans="1:19" x14ac:dyDescent="0.3">
      <c r="A393">
        <v>134</v>
      </c>
      <c r="B393">
        <v>0.28641621143223367</v>
      </c>
      <c r="C393">
        <v>0.64421521652882474</v>
      </c>
      <c r="D393" s="4">
        <f>-LN(B393)/D$3</f>
        <v>1.736540612964965</v>
      </c>
      <c r="E393" s="4">
        <f>1/F$4</f>
        <v>0.20833333333333334</v>
      </c>
      <c r="F393" s="8">
        <v>2</v>
      </c>
      <c r="G393" s="4">
        <v>116.78683038883213</v>
      </c>
      <c r="H393" s="4">
        <f>IF(G393&gt;MAX(I$8:I392),G393,MAX(I$8:I392))</f>
        <v>117.07358223127711</v>
      </c>
      <c r="I393" s="4">
        <f t="shared" si="50"/>
        <v>117.28191556461044</v>
      </c>
      <c r="J393" s="4">
        <f t="shared" si="51"/>
        <v>0.28675184244498553</v>
      </c>
      <c r="K393" s="4">
        <f t="shared" si="52"/>
        <v>0.2083333333333286</v>
      </c>
      <c r="L393">
        <f t="shared" si="53"/>
        <v>386</v>
      </c>
      <c r="M393">
        <f t="shared" si="54"/>
        <v>1</v>
      </c>
      <c r="N393">
        <f t="shared" si="55"/>
        <v>1</v>
      </c>
      <c r="O393">
        <f t="shared" si="56"/>
        <v>1</v>
      </c>
      <c r="P393">
        <v>386</v>
      </c>
      <c r="Q393" s="8">
        <f>COUNTIF(I$8:I392,"&lt;"&amp;G393)</f>
        <v>383</v>
      </c>
      <c r="R393" s="16">
        <f>COUNTIFS(H$8:H392,"&gt;"&amp;G393,F$8:F392,"&lt;&gt;1")</f>
        <v>0</v>
      </c>
      <c r="S393">
        <v>386</v>
      </c>
    </row>
    <row r="394" spans="1:19" x14ac:dyDescent="0.3">
      <c r="A394">
        <v>530</v>
      </c>
      <c r="B394">
        <v>0.38447218237861264</v>
      </c>
      <c r="C394">
        <v>0.35340433973204749</v>
      </c>
      <c r="D394" s="4">
        <f>-LN(B394)/F$3</f>
        <v>0.39828493340562898</v>
      </c>
      <c r="E394" s="4">
        <f>1/F$4</f>
        <v>0.20833333333333334</v>
      </c>
      <c r="F394" s="8">
        <v>3</v>
      </c>
      <c r="G394" s="4">
        <v>117.05520049801609</v>
      </c>
      <c r="H394" s="4">
        <f>IF(G394&gt;MAX(I$8:I393),G394,MAX(I$8:I393))</f>
        <v>117.28191556461044</v>
      </c>
      <c r="I394" s="4">
        <f t="shared" si="50"/>
        <v>117.49024889794377</v>
      </c>
      <c r="J394" s="4">
        <f t="shared" si="51"/>
        <v>0.22671506659435181</v>
      </c>
      <c r="K394" s="4">
        <f t="shared" si="52"/>
        <v>0.2083333333333286</v>
      </c>
      <c r="L394">
        <f t="shared" si="53"/>
        <v>387</v>
      </c>
      <c r="M394">
        <f t="shared" si="54"/>
        <v>1</v>
      </c>
      <c r="N394">
        <f t="shared" si="55"/>
        <v>1</v>
      </c>
      <c r="O394">
        <f t="shared" si="56"/>
        <v>1</v>
      </c>
      <c r="P394">
        <v>387</v>
      </c>
      <c r="Q394" s="8">
        <f>COUNTIF(I$8:I393,"&lt;"&amp;G394)</f>
        <v>384</v>
      </c>
      <c r="R394" s="16">
        <f>COUNTIFS(H$8:H393,"&gt;"&amp;G394,F$8:F393,"&lt;&gt;1")</f>
        <v>1</v>
      </c>
      <c r="S394">
        <v>387</v>
      </c>
    </row>
    <row r="395" spans="1:19" x14ac:dyDescent="0.3">
      <c r="A395">
        <v>531</v>
      </c>
      <c r="B395">
        <v>0.76903592028565326</v>
      </c>
      <c r="C395">
        <v>2.5849177526169623E-2</v>
      </c>
      <c r="D395" s="4">
        <f>-LN(B395)/F$3</f>
        <v>0.10942400007621855</v>
      </c>
      <c r="E395" s="4">
        <f>1/F$4</f>
        <v>0.20833333333333334</v>
      </c>
      <c r="F395" s="8">
        <v>3</v>
      </c>
      <c r="G395" s="4">
        <v>117.16462449809231</v>
      </c>
      <c r="H395" s="4">
        <f>IF(G395&gt;MAX(I$8:I394),G395,MAX(I$8:I394))</f>
        <v>117.49024889794377</v>
      </c>
      <c r="I395" s="4">
        <f t="shared" si="50"/>
        <v>117.6985822312771</v>
      </c>
      <c r="J395" s="4">
        <f t="shared" si="51"/>
        <v>0.32562439985146341</v>
      </c>
      <c r="K395" s="4">
        <f t="shared" si="52"/>
        <v>0.2083333333333286</v>
      </c>
      <c r="L395">
        <f t="shared" si="53"/>
        <v>388</v>
      </c>
      <c r="M395">
        <f t="shared" si="54"/>
        <v>1</v>
      </c>
      <c r="N395">
        <f t="shared" si="55"/>
        <v>1</v>
      </c>
      <c r="O395">
        <f t="shared" si="56"/>
        <v>1</v>
      </c>
      <c r="P395">
        <v>388</v>
      </c>
      <c r="Q395" s="8">
        <f>COUNTIF(I$8:I394,"&lt;"&amp;G395)</f>
        <v>385</v>
      </c>
      <c r="R395" s="16">
        <f>COUNTIFS(H$8:H394,"&gt;"&amp;G395,F$8:F394,"&lt;&gt;1")</f>
        <v>1</v>
      </c>
      <c r="S395">
        <v>388</v>
      </c>
    </row>
    <row r="396" spans="1:19" x14ac:dyDescent="0.3">
      <c r="A396">
        <v>532</v>
      </c>
      <c r="B396">
        <v>0.95190282906582846</v>
      </c>
      <c r="C396">
        <v>0.4574724570451979</v>
      </c>
      <c r="D396" s="4">
        <f>-LN(B396)/F$3</f>
        <v>2.053846654554331E-2</v>
      </c>
      <c r="E396" s="4">
        <f>1/F$4</f>
        <v>0.20833333333333334</v>
      </c>
      <c r="F396" s="8">
        <v>3</v>
      </c>
      <c r="G396" s="4">
        <v>117.18516296463785</v>
      </c>
      <c r="H396" s="4">
        <f>IF(G396&gt;MAX(I$8:I395),G396,MAX(I$8:I395))</f>
        <v>117.6985822312771</v>
      </c>
      <c r="I396" s="4">
        <f t="shared" si="50"/>
        <v>117.90691556461043</v>
      </c>
      <c r="J396" s="4">
        <f t="shared" si="51"/>
        <v>0.51341926663924653</v>
      </c>
      <c r="K396" s="4">
        <f t="shared" si="52"/>
        <v>0.2083333333333286</v>
      </c>
      <c r="L396">
        <f t="shared" si="53"/>
        <v>389</v>
      </c>
      <c r="M396">
        <f t="shared" si="54"/>
        <v>1</v>
      </c>
      <c r="N396">
        <f t="shared" si="55"/>
        <v>1</v>
      </c>
      <c r="O396">
        <f t="shared" si="56"/>
        <v>1</v>
      </c>
      <c r="P396">
        <v>389</v>
      </c>
      <c r="Q396" s="8">
        <f>COUNTIF(I$8:I395,"&lt;"&amp;G396)</f>
        <v>385</v>
      </c>
      <c r="R396" s="16">
        <f>COUNTIFS(H$8:H395,"&gt;"&amp;G396,F$8:F395,"&lt;&gt;1")</f>
        <v>2</v>
      </c>
      <c r="S396">
        <v>389</v>
      </c>
    </row>
    <row r="397" spans="1:19" x14ac:dyDescent="0.3">
      <c r="A397">
        <v>533</v>
      </c>
      <c r="B397">
        <v>0.58867152928250988</v>
      </c>
      <c r="C397">
        <v>0.44233527634510328</v>
      </c>
      <c r="D397" s="4">
        <f>-LN(B397)/F$3</f>
        <v>0.22078621922130987</v>
      </c>
      <c r="E397" s="4">
        <f>1/F$4</f>
        <v>0.20833333333333334</v>
      </c>
      <c r="F397" s="8">
        <v>3</v>
      </c>
      <c r="G397" s="4">
        <v>117.40594918385916</v>
      </c>
      <c r="H397" s="4">
        <f>IF(G397&gt;MAX(I$8:I396),G397,MAX(I$8:I396))</f>
        <v>117.90691556461043</v>
      </c>
      <c r="I397" s="4">
        <f t="shared" si="50"/>
        <v>118.11524889794376</v>
      </c>
      <c r="J397" s="4">
        <f t="shared" si="51"/>
        <v>0.50096638075126521</v>
      </c>
      <c r="K397" s="4">
        <f t="shared" si="52"/>
        <v>0.2083333333333286</v>
      </c>
      <c r="L397">
        <f t="shared" si="53"/>
        <v>390</v>
      </c>
      <c r="M397">
        <f t="shared" si="54"/>
        <v>1</v>
      </c>
      <c r="N397">
        <f t="shared" si="55"/>
        <v>1</v>
      </c>
      <c r="O397">
        <f t="shared" si="56"/>
        <v>1</v>
      </c>
      <c r="P397">
        <v>390</v>
      </c>
      <c r="Q397" s="8">
        <f>COUNTIF(I$8:I396,"&lt;"&amp;G397)</f>
        <v>386</v>
      </c>
      <c r="R397" s="16">
        <f>COUNTIFS(H$8:H396,"&gt;"&amp;G397,F$8:F396,"&lt;&gt;1")</f>
        <v>2</v>
      </c>
      <c r="S397">
        <v>390</v>
      </c>
    </row>
    <row r="398" spans="1:19" x14ac:dyDescent="0.3">
      <c r="A398">
        <v>534</v>
      </c>
      <c r="B398">
        <v>3.7659840693380534E-2</v>
      </c>
      <c r="C398">
        <v>0.26923429059724724</v>
      </c>
      <c r="D398" s="4">
        <f>-LN(B398)/F$3</f>
        <v>1.366317077454188</v>
      </c>
      <c r="E398" s="4">
        <f>1/F$4</f>
        <v>0.20833333333333334</v>
      </c>
      <c r="F398" s="8">
        <v>3</v>
      </c>
      <c r="G398" s="4">
        <v>118.77226626131335</v>
      </c>
      <c r="H398" s="4">
        <f>IF(G398&gt;MAX(I$8:I397),G398,MAX(I$8:I397))</f>
        <v>118.77226626131335</v>
      </c>
      <c r="I398" s="4">
        <f t="shared" si="50"/>
        <v>118.98059959464668</v>
      </c>
      <c r="J398" s="4">
        <f t="shared" si="51"/>
        <v>0</v>
      </c>
      <c r="K398" s="4">
        <f t="shared" si="52"/>
        <v>0.2083333333333286</v>
      </c>
      <c r="L398">
        <f t="shared" si="53"/>
        <v>391</v>
      </c>
      <c r="M398">
        <f t="shared" si="54"/>
        <v>1</v>
      </c>
      <c r="N398">
        <f t="shared" si="55"/>
        <v>1</v>
      </c>
      <c r="O398">
        <f t="shared" si="56"/>
        <v>1</v>
      </c>
      <c r="P398">
        <v>391</v>
      </c>
      <c r="Q398" s="8">
        <f>COUNTIF(I$8:I397,"&lt;"&amp;G398)</f>
        <v>390</v>
      </c>
      <c r="R398" s="16">
        <f>COUNTIFS(H$8:H397,"&gt;"&amp;G398,F$8:F397,"&lt;&gt;1")</f>
        <v>0</v>
      </c>
      <c r="S398">
        <v>391</v>
      </c>
    </row>
    <row r="399" spans="1:19" x14ac:dyDescent="0.3">
      <c r="A399">
        <v>535</v>
      </c>
      <c r="B399">
        <v>0.36613055818353829</v>
      </c>
      <c r="C399">
        <v>8.2155827509384438E-2</v>
      </c>
      <c r="D399" s="4">
        <f>-LN(B399)/F$3</f>
        <v>0.41865220535018993</v>
      </c>
      <c r="E399" s="4">
        <f>1/F$4</f>
        <v>0.20833333333333334</v>
      </c>
      <c r="F399" s="8">
        <v>3</v>
      </c>
      <c r="G399" s="4">
        <v>119.19091846666353</v>
      </c>
      <c r="H399" s="4">
        <f>IF(G399&gt;MAX(I$8:I398),G399,MAX(I$8:I398))</f>
        <v>119.19091846666353</v>
      </c>
      <c r="I399" s="4">
        <f t="shared" si="50"/>
        <v>119.39925179999686</v>
      </c>
      <c r="J399" s="4">
        <f t="shared" si="51"/>
        <v>0</v>
      </c>
      <c r="K399" s="4">
        <f t="shared" si="52"/>
        <v>0.2083333333333286</v>
      </c>
      <c r="L399">
        <f t="shared" si="53"/>
        <v>392</v>
      </c>
      <c r="M399">
        <f t="shared" si="54"/>
        <v>1</v>
      </c>
      <c r="N399">
        <f t="shared" si="55"/>
        <v>1</v>
      </c>
      <c r="O399">
        <f t="shared" si="56"/>
        <v>1</v>
      </c>
      <c r="P399">
        <v>392</v>
      </c>
      <c r="Q399" s="8">
        <f>COUNTIF(I$8:I398,"&lt;"&amp;G399)</f>
        <v>391</v>
      </c>
      <c r="R399" s="16">
        <f>COUNTIFS(H$8:H398,"&gt;"&amp;G399,F$8:F398,"&lt;&gt;1")</f>
        <v>0</v>
      </c>
      <c r="S399">
        <v>392</v>
      </c>
    </row>
    <row r="400" spans="1:19" x14ac:dyDescent="0.3">
      <c r="A400">
        <v>536</v>
      </c>
      <c r="B400">
        <v>0.59389019440290536</v>
      </c>
      <c r="C400">
        <v>0.34794152653584398</v>
      </c>
      <c r="D400" s="4">
        <f>-LN(B400)/F$3</f>
        <v>0.21710868108974496</v>
      </c>
      <c r="E400" s="4">
        <f>1/F$4</f>
        <v>0.20833333333333334</v>
      </c>
      <c r="F400" s="8">
        <v>3</v>
      </c>
      <c r="G400" s="4">
        <v>119.40802714775327</v>
      </c>
      <c r="H400" s="4">
        <f>IF(G400&gt;MAX(I$8:I399),G400,MAX(I$8:I399))</f>
        <v>119.40802714775327</v>
      </c>
      <c r="I400" s="4">
        <f t="shared" si="50"/>
        <v>119.6163604810866</v>
      </c>
      <c r="J400" s="4">
        <f t="shared" si="51"/>
        <v>0</v>
      </c>
      <c r="K400" s="4">
        <f t="shared" si="52"/>
        <v>0.2083333333333286</v>
      </c>
      <c r="L400">
        <f t="shared" si="53"/>
        <v>393</v>
      </c>
      <c r="M400">
        <f t="shared" si="54"/>
        <v>1</v>
      </c>
      <c r="N400">
        <f t="shared" si="55"/>
        <v>1</v>
      </c>
      <c r="O400">
        <f t="shared" si="56"/>
        <v>1</v>
      </c>
      <c r="P400">
        <v>393</v>
      </c>
      <c r="Q400" s="8">
        <f>COUNTIF(I$8:I399,"&lt;"&amp;G400)</f>
        <v>392</v>
      </c>
      <c r="R400" s="16">
        <f>COUNTIFS(H$8:H399,"&gt;"&amp;G400,F$8:F399,"&lt;&gt;1")</f>
        <v>0</v>
      </c>
      <c r="S400">
        <v>393</v>
      </c>
    </row>
    <row r="401" spans="1:19" x14ac:dyDescent="0.3">
      <c r="A401">
        <v>537</v>
      </c>
      <c r="B401">
        <v>5.2003540147099216E-2</v>
      </c>
      <c r="C401">
        <v>0.18066957609790338</v>
      </c>
      <c r="D401" s="4">
        <f>-LN(B401)/F$3</f>
        <v>1.2318514512358845</v>
      </c>
      <c r="E401" s="4">
        <f>1/F$4</f>
        <v>0.20833333333333334</v>
      </c>
      <c r="F401" s="8">
        <v>3</v>
      </c>
      <c r="G401" s="4">
        <v>120.63987859898916</v>
      </c>
      <c r="H401" s="4">
        <f>IF(G401&gt;MAX(I$8:I400),G401,MAX(I$8:I400))</f>
        <v>120.63987859898916</v>
      </c>
      <c r="I401" s="4">
        <f t="shared" si="50"/>
        <v>120.84821193232249</v>
      </c>
      <c r="J401" s="4">
        <f t="shared" si="51"/>
        <v>0</v>
      </c>
      <c r="K401" s="4">
        <f t="shared" si="52"/>
        <v>0.2083333333333286</v>
      </c>
      <c r="L401">
        <f t="shared" si="53"/>
        <v>394</v>
      </c>
      <c r="M401">
        <f t="shared" si="54"/>
        <v>1</v>
      </c>
      <c r="N401">
        <f t="shared" si="55"/>
        <v>1</v>
      </c>
      <c r="O401">
        <f t="shared" si="56"/>
        <v>1</v>
      </c>
      <c r="P401">
        <v>394</v>
      </c>
      <c r="Q401" s="8">
        <f>COUNTIF(I$8:I400,"&lt;"&amp;G401)</f>
        <v>393</v>
      </c>
      <c r="R401" s="16">
        <f>COUNTIFS(H$8:H400,"&gt;"&amp;G401,F$8:F400,"&lt;&gt;1")</f>
        <v>0</v>
      </c>
      <c r="S401">
        <v>394</v>
      </c>
    </row>
    <row r="402" spans="1:19" x14ac:dyDescent="0.3">
      <c r="A402">
        <v>538</v>
      </c>
      <c r="B402">
        <v>0.41126743369853819</v>
      </c>
      <c r="C402">
        <v>6.1281167027802362E-2</v>
      </c>
      <c r="D402" s="4">
        <f>-LN(B402)/F$3</f>
        <v>0.37021316076205846</v>
      </c>
      <c r="E402" s="4">
        <f>1/F$4</f>
        <v>0.20833333333333334</v>
      </c>
      <c r="F402" s="8">
        <v>3</v>
      </c>
      <c r="G402" s="4">
        <v>121.01009175975122</v>
      </c>
      <c r="H402" s="4">
        <f>IF(G402&gt;MAX(I$8:I401),G402,MAX(I$8:I401))</f>
        <v>121.01009175975122</v>
      </c>
      <c r="I402" s="4">
        <f t="shared" si="50"/>
        <v>121.21842509308455</v>
      </c>
      <c r="J402" s="4">
        <f t="shared" si="51"/>
        <v>0</v>
      </c>
      <c r="K402" s="4">
        <f t="shared" si="52"/>
        <v>0.2083333333333286</v>
      </c>
      <c r="L402">
        <f t="shared" si="53"/>
        <v>395</v>
      </c>
      <c r="M402">
        <f t="shared" si="54"/>
        <v>1</v>
      </c>
      <c r="N402">
        <f t="shared" si="55"/>
        <v>1</v>
      </c>
      <c r="O402">
        <f t="shared" si="56"/>
        <v>1</v>
      </c>
      <c r="P402">
        <v>395</v>
      </c>
      <c r="Q402" s="8">
        <f>COUNTIF(I$8:I401,"&lt;"&amp;G402)</f>
        <v>394</v>
      </c>
      <c r="R402" s="16">
        <f>COUNTIFS(H$8:H401,"&gt;"&amp;G402,F$8:F401,"&lt;&gt;1")</f>
        <v>0</v>
      </c>
      <c r="S402">
        <v>395</v>
      </c>
    </row>
    <row r="403" spans="1:19" x14ac:dyDescent="0.3">
      <c r="A403">
        <v>539</v>
      </c>
      <c r="B403">
        <v>0.15927610095522934</v>
      </c>
      <c r="C403">
        <v>0.97573778496658226</v>
      </c>
      <c r="D403" s="4">
        <f>-LN(B403)/F$3</f>
        <v>0.76546504112998781</v>
      </c>
      <c r="E403" s="4">
        <f>1/F$4</f>
        <v>0.20833333333333334</v>
      </c>
      <c r="F403" s="8">
        <v>3</v>
      </c>
      <c r="G403" s="4">
        <v>121.7755568008812</v>
      </c>
      <c r="H403" s="4">
        <f>IF(G403&gt;MAX(I$8:I402),G403,MAX(I$8:I402))</f>
        <v>121.7755568008812</v>
      </c>
      <c r="I403" s="4">
        <f t="shared" si="50"/>
        <v>121.98389013421453</v>
      </c>
      <c r="J403" s="4">
        <f t="shared" si="51"/>
        <v>0</v>
      </c>
      <c r="K403" s="4">
        <f t="shared" si="52"/>
        <v>0.2083333333333286</v>
      </c>
      <c r="L403">
        <f t="shared" si="53"/>
        <v>396</v>
      </c>
      <c r="M403">
        <f t="shared" si="54"/>
        <v>1</v>
      </c>
      <c r="N403">
        <f t="shared" si="55"/>
        <v>1</v>
      </c>
      <c r="O403">
        <f t="shared" si="56"/>
        <v>1</v>
      </c>
      <c r="P403">
        <v>396</v>
      </c>
      <c r="Q403" s="8">
        <f>COUNTIF(I$8:I402,"&lt;"&amp;G403)</f>
        <v>395</v>
      </c>
      <c r="R403" s="16">
        <f>COUNTIFS(H$8:H402,"&gt;"&amp;G403,F$8:F402,"&lt;&gt;1")</f>
        <v>0</v>
      </c>
      <c r="S403">
        <v>396</v>
      </c>
    </row>
    <row r="404" spans="1:19" x14ac:dyDescent="0.3">
      <c r="A404">
        <v>540</v>
      </c>
      <c r="B404">
        <v>0.85747856074709317</v>
      </c>
      <c r="C404">
        <v>0.98498489333780936</v>
      </c>
      <c r="D404" s="4">
        <f>-LN(B404)/F$3</f>
        <v>6.4066292624501919E-2</v>
      </c>
      <c r="E404" s="4">
        <f>1/F$4</f>
        <v>0.20833333333333334</v>
      </c>
      <c r="F404" s="8">
        <v>3</v>
      </c>
      <c r="G404" s="4">
        <v>121.83962309350571</v>
      </c>
      <c r="H404" s="4">
        <f>IF(G404&gt;MAX(I$8:I403),G404,MAX(I$8:I403))</f>
        <v>121.98389013421453</v>
      </c>
      <c r="I404" s="4">
        <f t="shared" si="50"/>
        <v>122.19222346754786</v>
      </c>
      <c r="J404" s="4">
        <f t="shared" si="51"/>
        <v>0.14426704070882579</v>
      </c>
      <c r="K404" s="4">
        <f t="shared" si="52"/>
        <v>0.2083333333333286</v>
      </c>
      <c r="L404">
        <f t="shared" si="53"/>
        <v>397</v>
      </c>
      <c r="M404">
        <f t="shared" si="54"/>
        <v>1</v>
      </c>
      <c r="N404">
        <f t="shared" si="55"/>
        <v>1</v>
      </c>
      <c r="O404">
        <f t="shared" si="56"/>
        <v>1</v>
      </c>
      <c r="P404">
        <v>397</v>
      </c>
      <c r="Q404" s="8">
        <f>COUNTIF(I$8:I403,"&lt;"&amp;G404)</f>
        <v>395</v>
      </c>
      <c r="R404" s="16">
        <f>COUNTIFS(H$8:H403,"&gt;"&amp;G404,F$8:F403,"&lt;&gt;1")</f>
        <v>0</v>
      </c>
      <c r="S404">
        <v>397</v>
      </c>
    </row>
    <row r="405" spans="1:19" x14ac:dyDescent="0.3">
      <c r="A405">
        <v>135</v>
      </c>
      <c r="B405">
        <v>1.9287697988830226E-2</v>
      </c>
      <c r="C405">
        <v>0.89870906704916531</v>
      </c>
      <c r="D405" s="4">
        <f>-LN(B405)/D$3</f>
        <v>5.4837330502896204</v>
      </c>
      <c r="E405" s="4">
        <f>1/F$4</f>
        <v>0.20833333333333334</v>
      </c>
      <c r="F405" s="8">
        <v>2</v>
      </c>
      <c r="G405" s="4">
        <v>122.27056343912174</v>
      </c>
      <c r="H405" s="4">
        <f>IF(G405&gt;MAX(I$8:I404),G405,MAX(I$8:I404))</f>
        <v>122.27056343912174</v>
      </c>
      <c r="I405" s="4">
        <f t="shared" si="50"/>
        <v>122.47889677245507</v>
      </c>
      <c r="J405" s="4">
        <f t="shared" si="51"/>
        <v>0</v>
      </c>
      <c r="K405" s="4">
        <f t="shared" si="52"/>
        <v>0.2083333333333286</v>
      </c>
      <c r="L405">
        <f t="shared" si="53"/>
        <v>398</v>
      </c>
      <c r="M405">
        <f t="shared" si="54"/>
        <v>1</v>
      </c>
      <c r="N405">
        <f t="shared" si="55"/>
        <v>1</v>
      </c>
      <c r="O405">
        <f t="shared" si="56"/>
        <v>1</v>
      </c>
      <c r="P405">
        <v>398</v>
      </c>
      <c r="Q405" s="8">
        <f>COUNTIF(I$8:I404,"&lt;"&amp;G405)</f>
        <v>397</v>
      </c>
      <c r="R405" s="16">
        <f>COUNTIFS(H$8:H404,"&gt;"&amp;G405,F$8:F404,"&lt;&gt;1")</f>
        <v>0</v>
      </c>
      <c r="S405">
        <v>398</v>
      </c>
    </row>
    <row r="406" spans="1:19" x14ac:dyDescent="0.3">
      <c r="A406">
        <v>541</v>
      </c>
      <c r="B406">
        <v>0.17795342875453962</v>
      </c>
      <c r="C406">
        <v>0.93557542649616998</v>
      </c>
      <c r="D406" s="4">
        <f>-LN(B406)/F$3</f>
        <v>0.71926391630551167</v>
      </c>
      <c r="E406" s="4">
        <f>1/F$4</f>
        <v>0.20833333333333334</v>
      </c>
      <c r="F406" s="8">
        <v>3</v>
      </c>
      <c r="G406" s="4">
        <v>122.55888700981122</v>
      </c>
      <c r="H406" s="4">
        <f>IF(G406&gt;MAX(I$8:I405),G406,MAX(I$8:I405))</f>
        <v>122.55888700981122</v>
      </c>
      <c r="I406" s="4">
        <f t="shared" si="50"/>
        <v>122.76722034314454</v>
      </c>
      <c r="J406" s="4">
        <f t="shared" si="51"/>
        <v>0</v>
      </c>
      <c r="K406" s="4">
        <f t="shared" si="52"/>
        <v>0.2083333333333286</v>
      </c>
      <c r="L406">
        <f t="shared" si="53"/>
        <v>399</v>
      </c>
      <c r="M406">
        <f t="shared" si="54"/>
        <v>1</v>
      </c>
      <c r="N406">
        <f t="shared" si="55"/>
        <v>1</v>
      </c>
      <c r="O406">
        <f t="shared" si="56"/>
        <v>1</v>
      </c>
      <c r="P406">
        <v>399</v>
      </c>
      <c r="Q406" s="8">
        <f>COUNTIF(I$8:I405,"&lt;"&amp;G406)</f>
        <v>398</v>
      </c>
      <c r="R406" s="16">
        <f>COUNTIFS(H$8:H405,"&gt;"&amp;G406,F$8:F405,"&lt;&gt;1")</f>
        <v>0</v>
      </c>
      <c r="S406">
        <v>399</v>
      </c>
    </row>
    <row r="407" spans="1:19" x14ac:dyDescent="0.3">
      <c r="A407">
        <v>542</v>
      </c>
      <c r="B407">
        <v>0.74636066774498733</v>
      </c>
      <c r="C407">
        <v>0.94128238776818141</v>
      </c>
      <c r="D407" s="4">
        <f>-LN(B407)/F$3</f>
        <v>0.12189430282696395</v>
      </c>
      <c r="E407" s="4">
        <f>1/F$4</f>
        <v>0.20833333333333334</v>
      </c>
      <c r="F407" s="8">
        <v>3</v>
      </c>
      <c r="G407" s="4">
        <v>122.68078131263817</v>
      </c>
      <c r="H407" s="4">
        <f>IF(G407&gt;MAX(I$8:I406),G407,MAX(I$8:I406))</f>
        <v>122.76722034314454</v>
      </c>
      <c r="I407" s="4">
        <f t="shared" si="50"/>
        <v>122.97555367647787</v>
      </c>
      <c r="J407" s="4">
        <f t="shared" si="51"/>
        <v>8.6439030506369363E-2</v>
      </c>
      <c r="K407" s="4">
        <f t="shared" si="52"/>
        <v>0.2083333333333286</v>
      </c>
      <c r="L407">
        <f t="shared" si="53"/>
        <v>400</v>
      </c>
      <c r="M407">
        <f t="shared" si="54"/>
        <v>1</v>
      </c>
      <c r="N407">
        <f t="shared" si="55"/>
        <v>1</v>
      </c>
      <c r="O407">
        <f t="shared" si="56"/>
        <v>1</v>
      </c>
      <c r="P407">
        <v>400</v>
      </c>
      <c r="Q407" s="8">
        <f>COUNTIF(I$8:I406,"&lt;"&amp;G407)</f>
        <v>398</v>
      </c>
      <c r="R407" s="16">
        <f>COUNTIFS(H$8:H406,"&gt;"&amp;G407,F$8:F406,"&lt;&gt;1")</f>
        <v>0</v>
      </c>
      <c r="S407">
        <v>400</v>
      </c>
    </row>
    <row r="408" spans="1:19" x14ac:dyDescent="0.3">
      <c r="A408">
        <v>543</v>
      </c>
      <c r="B408">
        <v>0.62681966612750628</v>
      </c>
      <c r="C408">
        <v>0.47437971129490036</v>
      </c>
      <c r="D408" s="4">
        <f>-LN(B408)/F$3</f>
        <v>0.19462349731238968</v>
      </c>
      <c r="E408" s="4">
        <f>1/F$4</f>
        <v>0.20833333333333334</v>
      </c>
      <c r="F408" s="8">
        <v>3</v>
      </c>
      <c r="G408" s="4">
        <v>122.87540480995057</v>
      </c>
      <c r="H408" s="4">
        <f>IF(G408&gt;MAX(I$8:I407),G408,MAX(I$8:I407))</f>
        <v>122.97555367647787</v>
      </c>
      <c r="I408" s="4">
        <f t="shared" si="50"/>
        <v>123.1838870098112</v>
      </c>
      <c r="J408" s="4">
        <f t="shared" si="51"/>
        <v>0.10014886652730581</v>
      </c>
      <c r="K408" s="4">
        <f t="shared" si="52"/>
        <v>0.2083333333333286</v>
      </c>
      <c r="L408">
        <f t="shared" si="53"/>
        <v>401</v>
      </c>
      <c r="M408">
        <f t="shared" si="54"/>
        <v>1</v>
      </c>
      <c r="N408">
        <f t="shared" si="55"/>
        <v>1</v>
      </c>
      <c r="O408">
        <f t="shared" si="56"/>
        <v>1</v>
      </c>
      <c r="P408">
        <v>401</v>
      </c>
      <c r="Q408" s="8">
        <f>COUNTIF(I$8:I407,"&lt;"&amp;G408)</f>
        <v>399</v>
      </c>
      <c r="R408" s="16">
        <f>COUNTIFS(H$8:H407,"&gt;"&amp;G408,F$8:F407,"&lt;&gt;1")</f>
        <v>0</v>
      </c>
      <c r="S408">
        <v>401</v>
      </c>
    </row>
    <row r="409" spans="1:19" x14ac:dyDescent="0.3">
      <c r="A409">
        <v>544</v>
      </c>
      <c r="B409">
        <v>0.20255134739219335</v>
      </c>
      <c r="C409">
        <v>0.35654774620807522</v>
      </c>
      <c r="D409" s="4">
        <f>-LN(B409)/F$3</f>
        <v>0.66531744050394126</v>
      </c>
      <c r="E409" s="4">
        <f>1/F$4</f>
        <v>0.20833333333333334</v>
      </c>
      <c r="F409" s="8">
        <v>3</v>
      </c>
      <c r="G409" s="4">
        <v>123.54072225045451</v>
      </c>
      <c r="H409" s="4">
        <f>IF(G409&gt;MAX(I$8:I408),G409,MAX(I$8:I408))</f>
        <v>123.54072225045451</v>
      </c>
      <c r="I409" s="4">
        <f t="shared" si="50"/>
        <v>123.74905558378784</v>
      </c>
      <c r="J409" s="4">
        <f t="shared" si="51"/>
        <v>0</v>
      </c>
      <c r="K409" s="4">
        <f t="shared" si="52"/>
        <v>0.2083333333333286</v>
      </c>
      <c r="L409">
        <f t="shared" si="53"/>
        <v>402</v>
      </c>
      <c r="M409">
        <f t="shared" si="54"/>
        <v>1</v>
      </c>
      <c r="N409">
        <f t="shared" si="55"/>
        <v>1</v>
      </c>
      <c r="O409">
        <f t="shared" si="56"/>
        <v>1</v>
      </c>
      <c r="P409">
        <v>402</v>
      </c>
      <c r="Q409" s="8">
        <f>COUNTIF(I$8:I408,"&lt;"&amp;G409)</f>
        <v>401</v>
      </c>
      <c r="R409" s="16">
        <f>COUNTIFS(H$8:H408,"&gt;"&amp;G409,F$8:F408,"&lt;&gt;1")</f>
        <v>0</v>
      </c>
      <c r="S409">
        <v>402</v>
      </c>
    </row>
    <row r="410" spans="1:19" x14ac:dyDescent="0.3">
      <c r="A410">
        <v>545</v>
      </c>
      <c r="B410">
        <v>0.40165410321359907</v>
      </c>
      <c r="C410">
        <v>0.3686025574510941</v>
      </c>
      <c r="D410" s="4">
        <f>-LN(B410)/F$3</f>
        <v>0.38006833355044173</v>
      </c>
      <c r="E410" s="4">
        <f>1/F$4</f>
        <v>0.20833333333333334</v>
      </c>
      <c r="F410" s="8">
        <v>3</v>
      </c>
      <c r="G410" s="4">
        <v>123.92079058400495</v>
      </c>
      <c r="H410" s="4">
        <f>IF(G410&gt;MAX(I$8:I409),G410,MAX(I$8:I409))</f>
        <v>123.92079058400495</v>
      </c>
      <c r="I410" s="4">
        <f t="shared" si="50"/>
        <v>124.12912391733828</v>
      </c>
      <c r="J410" s="4">
        <f t="shared" si="51"/>
        <v>0</v>
      </c>
      <c r="K410" s="4">
        <f t="shared" si="52"/>
        <v>0.2083333333333286</v>
      </c>
      <c r="L410">
        <f t="shared" si="53"/>
        <v>403</v>
      </c>
      <c r="M410">
        <f t="shared" si="54"/>
        <v>1</v>
      </c>
      <c r="N410">
        <f t="shared" si="55"/>
        <v>1</v>
      </c>
      <c r="O410">
        <f t="shared" si="56"/>
        <v>1</v>
      </c>
      <c r="P410">
        <v>404</v>
      </c>
      <c r="Q410" s="8">
        <f>COUNTIF(I$8:I409,"&lt;"&amp;G410)</f>
        <v>402</v>
      </c>
      <c r="R410" s="16">
        <f>COUNTIFS(H$8:H409,"&gt;"&amp;G410,F$8:F409,"&lt;&gt;1")</f>
        <v>0</v>
      </c>
      <c r="S410">
        <v>403</v>
      </c>
    </row>
    <row r="411" spans="1:19" x14ac:dyDescent="0.3">
      <c r="A411">
        <v>136</v>
      </c>
      <c r="B411">
        <v>0.27222510452589493</v>
      </c>
      <c r="C411">
        <v>0.4413586840418714</v>
      </c>
      <c r="D411" s="4">
        <f>-LN(B411)/D$3</f>
        <v>1.8071193955296236</v>
      </c>
      <c r="E411" s="4">
        <f>1/F$4</f>
        <v>0.20833333333333334</v>
      </c>
      <c r="F411" s="8">
        <v>2</v>
      </c>
      <c r="G411" s="4">
        <v>124.07768283465137</v>
      </c>
      <c r="H411" s="4">
        <f>IF(G411&gt;MAX(I$8:I410),G411,MAX(I$8:I410))</f>
        <v>124.12912391733828</v>
      </c>
      <c r="I411" s="4">
        <f t="shared" si="50"/>
        <v>124.3374572506716</v>
      </c>
      <c r="J411" s="4">
        <f t="shared" si="51"/>
        <v>5.1441082686906725E-2</v>
      </c>
      <c r="K411" s="4">
        <f t="shared" si="52"/>
        <v>0.2083333333333286</v>
      </c>
      <c r="L411">
        <f t="shared" si="53"/>
        <v>404</v>
      </c>
      <c r="M411">
        <f t="shared" si="54"/>
        <v>1</v>
      </c>
      <c r="N411">
        <f t="shared" si="55"/>
        <v>1</v>
      </c>
      <c r="O411">
        <f t="shared" si="56"/>
        <v>1</v>
      </c>
      <c r="P411">
        <v>403</v>
      </c>
      <c r="Q411" s="8">
        <f>COUNTIF(I$8:I410,"&lt;"&amp;G411)</f>
        <v>402</v>
      </c>
      <c r="R411" s="16">
        <f>COUNTIFS(H$8:H410,"&gt;"&amp;G411,F$8:F410,"&lt;&gt;1")</f>
        <v>0</v>
      </c>
      <c r="S411">
        <v>403</v>
      </c>
    </row>
    <row r="412" spans="1:19" x14ac:dyDescent="0.3">
      <c r="A412">
        <v>546</v>
      </c>
      <c r="B412">
        <v>0.79235206152531512</v>
      </c>
      <c r="C412">
        <v>0.54765465254676959</v>
      </c>
      <c r="D412" s="4">
        <f>-LN(B412)/F$3</f>
        <v>9.6978943254366567E-2</v>
      </c>
      <c r="E412" s="4">
        <f>1/F$4</f>
        <v>0.20833333333333334</v>
      </c>
      <c r="F412" s="8">
        <v>3</v>
      </c>
      <c r="G412" s="4">
        <v>124.01776952725932</v>
      </c>
      <c r="H412" s="4">
        <f>IF(G412&gt;MAX(I$8:I411),G412,MAX(I$8:I411))</f>
        <v>124.3374572506716</v>
      </c>
      <c r="I412" s="4">
        <f t="shared" si="50"/>
        <v>124.54579058400493</v>
      </c>
      <c r="J412" s="4">
        <f t="shared" si="51"/>
        <v>0.31968772341228657</v>
      </c>
      <c r="K412" s="4">
        <f t="shared" si="52"/>
        <v>0.2083333333333286</v>
      </c>
      <c r="L412">
        <f t="shared" si="53"/>
        <v>405</v>
      </c>
      <c r="M412">
        <f t="shared" si="54"/>
        <v>1</v>
      </c>
      <c r="N412">
        <f t="shared" si="55"/>
        <v>1</v>
      </c>
      <c r="O412">
        <f t="shared" si="56"/>
        <v>1</v>
      </c>
      <c r="P412">
        <v>408</v>
      </c>
      <c r="Q412" s="8">
        <f>COUNTIF(I$8:I411,"&lt;"&amp;G412)</f>
        <v>402</v>
      </c>
      <c r="R412" s="16">
        <f>COUNTIFS(H$8:H411,"&gt;"&amp;G412,F$8:F411,"&lt;&gt;1")</f>
        <v>1</v>
      </c>
      <c r="S412">
        <v>405</v>
      </c>
    </row>
    <row r="413" spans="1:19" x14ac:dyDescent="0.3">
      <c r="A413">
        <v>547</v>
      </c>
      <c r="B413">
        <v>0.85497604297006136</v>
      </c>
      <c r="C413">
        <v>0.29200109866634116</v>
      </c>
      <c r="D413" s="4">
        <f>-LN(B413)/F$3</f>
        <v>6.5284095981666249E-2</v>
      </c>
      <c r="E413" s="4">
        <f>1/F$4</f>
        <v>0.20833333333333334</v>
      </c>
      <c r="F413" s="8">
        <v>3</v>
      </c>
      <c r="G413" s="4">
        <v>124.08305362324099</v>
      </c>
      <c r="H413" s="4">
        <f>IF(G413&gt;MAX(I$8:I412),G413,MAX(I$8:I412))</f>
        <v>124.54579058400493</v>
      </c>
      <c r="I413" s="4">
        <f t="shared" si="50"/>
        <v>124.75412391733826</v>
      </c>
      <c r="J413" s="4">
        <f t="shared" si="51"/>
        <v>0.46273696076394799</v>
      </c>
      <c r="K413" s="4">
        <f t="shared" si="52"/>
        <v>0.2083333333333286</v>
      </c>
      <c r="L413">
        <f t="shared" si="53"/>
        <v>406</v>
      </c>
      <c r="M413">
        <f t="shared" si="54"/>
        <v>1</v>
      </c>
      <c r="N413">
        <f t="shared" si="55"/>
        <v>1</v>
      </c>
      <c r="O413">
        <f t="shared" si="56"/>
        <v>1</v>
      </c>
      <c r="P413">
        <v>405</v>
      </c>
      <c r="Q413" s="8">
        <f>COUNTIF(I$8:I412,"&lt;"&amp;G413)</f>
        <v>402</v>
      </c>
      <c r="R413" s="16">
        <f>COUNTIFS(H$8:H412,"&gt;"&amp;G413,F$8:F412,"&lt;&gt;1")</f>
        <v>2</v>
      </c>
      <c r="S413">
        <v>405</v>
      </c>
    </row>
    <row r="414" spans="1:19" x14ac:dyDescent="0.3">
      <c r="A414">
        <v>548</v>
      </c>
      <c r="B414">
        <v>0.86696981719412824</v>
      </c>
      <c r="C414">
        <v>0.93288979766228219</v>
      </c>
      <c r="D414" s="4">
        <f>-LN(B414)/F$3</f>
        <v>5.9479631555191689E-2</v>
      </c>
      <c r="E414" s="4">
        <f>1/F$4</f>
        <v>0.20833333333333334</v>
      </c>
      <c r="F414" s="8">
        <v>3</v>
      </c>
      <c r="G414" s="4">
        <v>124.14253325479618</v>
      </c>
      <c r="H414" s="4">
        <f>IF(G414&gt;MAX(I$8:I413),G414,MAX(I$8:I413))</f>
        <v>124.75412391733826</v>
      </c>
      <c r="I414" s="4">
        <f t="shared" si="50"/>
        <v>124.96245725067159</v>
      </c>
      <c r="J414" s="4">
        <f t="shared" si="51"/>
        <v>0.61159066254208483</v>
      </c>
      <c r="K414" s="4">
        <f t="shared" si="52"/>
        <v>0.2083333333333286</v>
      </c>
      <c r="L414">
        <f t="shared" si="53"/>
        <v>407</v>
      </c>
      <c r="M414">
        <f t="shared" si="54"/>
        <v>1</v>
      </c>
      <c r="N414">
        <f t="shared" si="55"/>
        <v>1</v>
      </c>
      <c r="O414">
        <f t="shared" si="56"/>
        <v>1</v>
      </c>
      <c r="P414">
        <v>406</v>
      </c>
      <c r="Q414" s="8">
        <f>COUNTIF(I$8:I413,"&lt;"&amp;G414)</f>
        <v>403</v>
      </c>
      <c r="R414" s="16">
        <f>COUNTIFS(H$8:H413,"&gt;"&amp;G414,F$8:F413,"&lt;&gt;1")</f>
        <v>2</v>
      </c>
      <c r="S414">
        <v>406</v>
      </c>
    </row>
    <row r="415" spans="1:19" x14ac:dyDescent="0.3">
      <c r="A415">
        <v>137</v>
      </c>
      <c r="B415">
        <v>0.59575182348094124</v>
      </c>
      <c r="C415">
        <v>0.16989654225287637</v>
      </c>
      <c r="D415" s="4">
        <f>-LN(B415)/D$3</f>
        <v>0.71934875304484724</v>
      </c>
      <c r="E415" s="4">
        <f>1/F$4</f>
        <v>0.20833333333333334</v>
      </c>
      <c r="F415" s="8">
        <v>2</v>
      </c>
      <c r="G415" s="4">
        <v>124.79703158769621</v>
      </c>
      <c r="H415" s="4">
        <f>IF(G415&gt;MAX(I$8:I414),G415,MAX(I$8:I414))</f>
        <v>124.96245725067159</v>
      </c>
      <c r="I415" s="4">
        <f t="shared" si="50"/>
        <v>125.17079058400492</v>
      </c>
      <c r="J415" s="4">
        <f t="shared" si="51"/>
        <v>0.16542566297538031</v>
      </c>
      <c r="K415" s="4">
        <f t="shared" si="52"/>
        <v>0.2083333333333286</v>
      </c>
      <c r="L415">
        <f t="shared" si="53"/>
        <v>408</v>
      </c>
      <c r="M415">
        <f t="shared" si="54"/>
        <v>1</v>
      </c>
      <c r="N415">
        <f t="shared" si="55"/>
        <v>1</v>
      </c>
      <c r="O415">
        <f t="shared" si="56"/>
        <v>1</v>
      </c>
      <c r="P415">
        <v>407</v>
      </c>
      <c r="Q415" s="8">
        <f>COUNTIF(I$8:I414,"&lt;"&amp;G415)</f>
        <v>406</v>
      </c>
      <c r="R415" s="16">
        <f>COUNTIFS(H$8:H414,"&gt;"&amp;G415,F$8:F414,"&lt;&gt;1")</f>
        <v>0</v>
      </c>
      <c r="S415">
        <v>407</v>
      </c>
    </row>
    <row r="416" spans="1:19" x14ac:dyDescent="0.3">
      <c r="A416">
        <v>138</v>
      </c>
      <c r="B416">
        <v>0.56724753563035979</v>
      </c>
      <c r="C416">
        <v>0.58995330668050172</v>
      </c>
      <c r="D416" s="4">
        <f>-LN(B416)/D$3</f>
        <v>0.78744374964865416</v>
      </c>
      <c r="E416" s="4">
        <f>1/F$4</f>
        <v>0.20833333333333334</v>
      </c>
      <c r="F416" s="8">
        <v>2</v>
      </c>
      <c r="G416" s="4">
        <v>125.58447533734487</v>
      </c>
      <c r="H416" s="4">
        <f>IF(G416&gt;MAX(I$8:I415),G416,MAX(I$8:I415))</f>
        <v>125.58447533734487</v>
      </c>
      <c r="I416" s="4">
        <f t="shared" si="50"/>
        <v>125.7928086706782</v>
      </c>
      <c r="J416" s="4">
        <f t="shared" si="51"/>
        <v>0</v>
      </c>
      <c r="K416" s="4">
        <f t="shared" si="52"/>
        <v>0.2083333333333286</v>
      </c>
      <c r="L416">
        <f t="shared" si="53"/>
        <v>409</v>
      </c>
      <c r="M416">
        <f t="shared" si="54"/>
        <v>1</v>
      </c>
      <c r="N416">
        <f t="shared" si="55"/>
        <v>1</v>
      </c>
      <c r="O416">
        <f t="shared" si="56"/>
        <v>1</v>
      </c>
      <c r="P416">
        <v>409</v>
      </c>
      <c r="Q416" s="8">
        <f>COUNTIF(I$8:I415,"&lt;"&amp;G416)</f>
        <v>408</v>
      </c>
      <c r="R416" s="16">
        <f>COUNTIFS(H$8:H415,"&gt;"&amp;G416,F$8:F415,"&lt;&gt;1")</f>
        <v>0</v>
      </c>
      <c r="S416">
        <v>409</v>
      </c>
    </row>
    <row r="417" spans="1:19" x14ac:dyDescent="0.3">
      <c r="A417">
        <v>549</v>
      </c>
      <c r="B417">
        <v>2.0050660725730154E-2</v>
      </c>
      <c r="C417">
        <v>0.73363444929349653</v>
      </c>
      <c r="D417" s="4">
        <f>-LN(B417)/F$3</f>
        <v>1.628955488279489</v>
      </c>
      <c r="E417" s="4">
        <f>1/F$4</f>
        <v>0.20833333333333334</v>
      </c>
      <c r="F417" s="8">
        <v>3</v>
      </c>
      <c r="G417" s="4">
        <v>125.77148874307566</v>
      </c>
      <c r="H417" s="4">
        <f>IF(G417&gt;MAX(I$8:I416),G417,MAX(I$8:I416))</f>
        <v>125.7928086706782</v>
      </c>
      <c r="I417" s="4">
        <f t="shared" si="50"/>
        <v>126.00114200401153</v>
      </c>
      <c r="J417" s="4">
        <f t="shared" si="51"/>
        <v>2.1319927602533539E-2</v>
      </c>
      <c r="K417" s="4">
        <f t="shared" si="52"/>
        <v>0.2083333333333286</v>
      </c>
      <c r="L417">
        <f t="shared" si="53"/>
        <v>410</v>
      </c>
      <c r="M417">
        <f t="shared" si="54"/>
        <v>1</v>
      </c>
      <c r="N417">
        <f t="shared" si="55"/>
        <v>1</v>
      </c>
      <c r="O417">
        <f t="shared" si="56"/>
        <v>1</v>
      </c>
      <c r="P417">
        <v>410</v>
      </c>
      <c r="Q417" s="8">
        <f>COUNTIF(I$8:I416,"&lt;"&amp;G417)</f>
        <v>408</v>
      </c>
      <c r="R417" s="16">
        <f>COUNTIFS(H$8:H416,"&gt;"&amp;G417,F$8:F416,"&lt;&gt;1")</f>
        <v>0</v>
      </c>
      <c r="S417">
        <v>410</v>
      </c>
    </row>
    <row r="418" spans="1:19" x14ac:dyDescent="0.3">
      <c r="A418">
        <v>139</v>
      </c>
      <c r="B418">
        <v>0.75954466383861807</v>
      </c>
      <c r="C418">
        <v>0.98684652241584525</v>
      </c>
      <c r="D418" s="4">
        <f>-LN(B418)/D$3</f>
        <v>0.38199465524709864</v>
      </c>
      <c r="E418" s="4">
        <f>1/F$4</f>
        <v>0.20833333333333334</v>
      </c>
      <c r="F418" s="8">
        <v>2</v>
      </c>
      <c r="G418" s="4">
        <v>125.96646999259197</v>
      </c>
      <c r="H418" s="4">
        <f>IF(G418&gt;MAX(I$8:I417),G418,MAX(I$8:I417))</f>
        <v>126.00114200401153</v>
      </c>
      <c r="I418" s="4">
        <f t="shared" si="50"/>
        <v>126.20947533734486</v>
      </c>
      <c r="J418" s="4">
        <f t="shared" si="51"/>
        <v>3.4672011419559112E-2</v>
      </c>
      <c r="K418" s="4">
        <f t="shared" si="52"/>
        <v>0.2083333333333286</v>
      </c>
      <c r="L418">
        <f t="shared" si="53"/>
        <v>411</v>
      </c>
      <c r="M418">
        <f t="shared" si="54"/>
        <v>1</v>
      </c>
      <c r="N418">
        <f t="shared" si="55"/>
        <v>1</v>
      </c>
      <c r="O418">
        <f t="shared" si="56"/>
        <v>1</v>
      </c>
      <c r="P418">
        <v>411</v>
      </c>
      <c r="Q418" s="8">
        <f>COUNTIF(I$8:I417,"&lt;"&amp;G418)</f>
        <v>409</v>
      </c>
      <c r="R418" s="16">
        <f>COUNTIFS(H$8:H417,"&gt;"&amp;G418,F$8:F417,"&lt;&gt;1")</f>
        <v>0</v>
      </c>
      <c r="S418">
        <v>411</v>
      </c>
    </row>
    <row r="419" spans="1:19" x14ac:dyDescent="0.3">
      <c r="A419">
        <v>550</v>
      </c>
      <c r="B419">
        <v>0.12787255470442824</v>
      </c>
      <c r="C419">
        <v>0.62562944425794242</v>
      </c>
      <c r="D419" s="4">
        <f>-LN(B419)/F$3</f>
        <v>0.85696715726633343</v>
      </c>
      <c r="E419" s="4">
        <f>1/F$4</f>
        <v>0.20833333333333334</v>
      </c>
      <c r="F419" s="8">
        <v>3</v>
      </c>
      <c r="G419" s="4">
        <v>126.628455900342</v>
      </c>
      <c r="H419" s="4">
        <f>IF(G419&gt;MAX(I$8:I418),G419,MAX(I$8:I418))</f>
        <v>126.628455900342</v>
      </c>
      <c r="I419" s="4">
        <f t="shared" si="50"/>
        <v>126.83678923367533</v>
      </c>
      <c r="J419" s="4">
        <f t="shared" si="51"/>
        <v>0</v>
      </c>
      <c r="K419" s="4">
        <f t="shared" si="52"/>
        <v>0.2083333333333286</v>
      </c>
      <c r="L419">
        <f t="shared" si="53"/>
        <v>412</v>
      </c>
      <c r="M419">
        <f t="shared" si="54"/>
        <v>1</v>
      </c>
      <c r="N419">
        <f t="shared" si="55"/>
        <v>1</v>
      </c>
      <c r="O419">
        <f t="shared" si="56"/>
        <v>1</v>
      </c>
      <c r="P419">
        <v>412</v>
      </c>
      <c r="Q419" s="8">
        <f>COUNTIF(I$8:I418,"&lt;"&amp;G419)</f>
        <v>411</v>
      </c>
      <c r="R419" s="16">
        <f>COUNTIFS(H$8:H418,"&gt;"&amp;G419,F$8:F418,"&lt;&gt;1")</f>
        <v>0</v>
      </c>
      <c r="S419">
        <v>412</v>
      </c>
    </row>
    <row r="420" spans="1:19" x14ac:dyDescent="0.3">
      <c r="A420">
        <v>140</v>
      </c>
      <c r="B420">
        <v>0.56309701834162418</v>
      </c>
      <c r="C420">
        <v>0.90276802880947293</v>
      </c>
      <c r="D420" s="4">
        <f>-LN(B420)/D$3</f>
        <v>0.7976435302965299</v>
      </c>
      <c r="E420" s="4">
        <f>1/F$4</f>
        <v>0.20833333333333334</v>
      </c>
      <c r="F420" s="8">
        <v>2</v>
      </c>
      <c r="G420" s="4">
        <v>126.76411352288849</v>
      </c>
      <c r="H420" s="4">
        <f>IF(G420&gt;MAX(I$8:I419),G420,MAX(I$8:I419))</f>
        <v>126.83678923367533</v>
      </c>
      <c r="I420" s="4">
        <f t="shared" si="50"/>
        <v>127.04512256700866</v>
      </c>
      <c r="J420" s="4">
        <f t="shared" si="51"/>
        <v>7.2675710786839431E-2</v>
      </c>
      <c r="K420" s="4">
        <f t="shared" si="52"/>
        <v>0.2083333333333286</v>
      </c>
      <c r="L420">
        <f t="shared" si="53"/>
        <v>413</v>
      </c>
      <c r="M420">
        <f t="shared" si="54"/>
        <v>1</v>
      </c>
      <c r="N420">
        <f t="shared" si="55"/>
        <v>1</v>
      </c>
      <c r="O420">
        <f t="shared" si="56"/>
        <v>1</v>
      </c>
      <c r="P420">
        <v>413</v>
      </c>
      <c r="Q420" s="8">
        <f>COUNTIF(I$8:I419,"&lt;"&amp;G420)</f>
        <v>411</v>
      </c>
      <c r="R420" s="16">
        <f>COUNTIFS(H$8:H419,"&gt;"&amp;G420,F$8:F419,"&lt;&gt;1")</f>
        <v>0</v>
      </c>
      <c r="S420">
        <v>413</v>
      </c>
    </row>
    <row r="421" spans="1:19" x14ac:dyDescent="0.3">
      <c r="A421">
        <v>551</v>
      </c>
      <c r="B421">
        <v>0.20014038514358959</v>
      </c>
      <c r="C421">
        <v>0.17395550401318399</v>
      </c>
      <c r="D421" s="4">
        <f>-LN(B421)/F$3</f>
        <v>0.67030676372949605</v>
      </c>
      <c r="E421" s="4">
        <f>1/F$4</f>
        <v>0.20833333333333334</v>
      </c>
      <c r="F421" s="8">
        <v>3</v>
      </c>
      <c r="G421" s="4">
        <v>127.2987626640715</v>
      </c>
      <c r="H421" s="4">
        <f>IF(G421&gt;MAX(I$8:I420),G421,MAX(I$8:I420))</f>
        <v>127.2987626640715</v>
      </c>
      <c r="I421" s="4">
        <f t="shared" si="50"/>
        <v>127.50709599740483</v>
      </c>
      <c r="J421" s="4">
        <f t="shared" si="51"/>
        <v>0</v>
      </c>
      <c r="K421" s="4">
        <f t="shared" si="52"/>
        <v>0.2083333333333286</v>
      </c>
      <c r="L421">
        <f t="shared" si="53"/>
        <v>414</v>
      </c>
      <c r="M421">
        <f t="shared" si="54"/>
        <v>1</v>
      </c>
      <c r="N421">
        <f t="shared" si="55"/>
        <v>1</v>
      </c>
      <c r="O421">
        <f t="shared" si="56"/>
        <v>1</v>
      </c>
      <c r="P421">
        <v>414</v>
      </c>
      <c r="Q421" s="8">
        <f>COUNTIF(I$8:I420,"&lt;"&amp;G421)</f>
        <v>413</v>
      </c>
      <c r="R421" s="16">
        <f>COUNTIFS(H$8:H420,"&gt;"&amp;G421,F$8:F420,"&lt;&gt;1")</f>
        <v>0</v>
      </c>
      <c r="S421">
        <v>414</v>
      </c>
    </row>
    <row r="422" spans="1:19" x14ac:dyDescent="0.3">
      <c r="A422">
        <v>141</v>
      </c>
      <c r="B422">
        <v>0.40919217505417038</v>
      </c>
      <c r="C422">
        <v>0.10245063631092258</v>
      </c>
      <c r="D422" s="4">
        <f>-LN(B422)/D$3</f>
        <v>1.2410699550465549</v>
      </c>
      <c r="E422" s="4">
        <f>1/F$4</f>
        <v>0.20833333333333334</v>
      </c>
      <c r="F422" s="8">
        <v>2</v>
      </c>
      <c r="G422" s="4">
        <v>128.00518347793505</v>
      </c>
      <c r="H422" s="4">
        <f>IF(G422&gt;MAX(I$8:I421),G422,MAX(I$8:I421))</f>
        <v>128.00518347793505</v>
      </c>
      <c r="I422" s="4">
        <f t="shared" si="50"/>
        <v>128.21351681126839</v>
      </c>
      <c r="J422" s="4">
        <f t="shared" si="51"/>
        <v>0</v>
      </c>
      <c r="K422" s="4">
        <f t="shared" si="52"/>
        <v>0.20833333333334281</v>
      </c>
      <c r="L422">
        <f t="shared" si="53"/>
        <v>415</v>
      </c>
      <c r="M422">
        <f t="shared" si="54"/>
        <v>1</v>
      </c>
      <c r="N422">
        <f t="shared" si="55"/>
        <v>1</v>
      </c>
      <c r="O422">
        <f t="shared" si="56"/>
        <v>1</v>
      </c>
      <c r="P422">
        <v>415</v>
      </c>
      <c r="Q422" s="8">
        <f>COUNTIF(I$8:I421,"&lt;"&amp;G422)</f>
        <v>414</v>
      </c>
      <c r="R422" s="16">
        <f>COUNTIFS(H$8:H421,"&gt;"&amp;G422,F$8:F421,"&lt;&gt;1")</f>
        <v>0</v>
      </c>
      <c r="S422">
        <v>415</v>
      </c>
    </row>
    <row r="423" spans="1:19" x14ac:dyDescent="0.3">
      <c r="A423">
        <v>142</v>
      </c>
      <c r="B423">
        <v>0.40656758323923459</v>
      </c>
      <c r="C423">
        <v>0.35953856013672292</v>
      </c>
      <c r="D423" s="4">
        <f>-LN(B423)/D$3</f>
        <v>1.2500070935864711</v>
      </c>
      <c r="E423" s="4">
        <f>1/F$4</f>
        <v>0.20833333333333334</v>
      </c>
      <c r="F423" s="8">
        <v>2</v>
      </c>
      <c r="G423" s="4">
        <v>129.25519057152152</v>
      </c>
      <c r="H423" s="4">
        <f>IF(G423&gt;MAX(I$8:I422),G423,MAX(I$8:I422))</f>
        <v>129.25519057152152</v>
      </c>
      <c r="I423" s="4">
        <f t="shared" si="50"/>
        <v>129.46352390485487</v>
      </c>
      <c r="J423" s="4">
        <f t="shared" si="51"/>
        <v>0</v>
      </c>
      <c r="K423" s="4">
        <f t="shared" si="52"/>
        <v>0.20833333333334281</v>
      </c>
      <c r="L423">
        <f t="shared" si="53"/>
        <v>416</v>
      </c>
      <c r="M423">
        <f t="shared" si="54"/>
        <v>1</v>
      </c>
      <c r="N423">
        <f t="shared" si="55"/>
        <v>1</v>
      </c>
      <c r="O423">
        <f t="shared" si="56"/>
        <v>1</v>
      </c>
      <c r="P423">
        <v>416</v>
      </c>
      <c r="Q423" s="8">
        <f>COUNTIF(I$8:I422,"&lt;"&amp;G423)</f>
        <v>415</v>
      </c>
      <c r="R423" s="16">
        <f>COUNTIFS(H$8:H422,"&gt;"&amp;G423,F$8:F422,"&lt;&gt;1")</f>
        <v>0</v>
      </c>
      <c r="S423">
        <v>416</v>
      </c>
    </row>
    <row r="424" spans="1:19" x14ac:dyDescent="0.3">
      <c r="A424">
        <v>552</v>
      </c>
      <c r="B424">
        <v>4.6388134403515732E-3</v>
      </c>
      <c r="C424">
        <v>3.4913174840540788E-2</v>
      </c>
      <c r="D424" s="4">
        <f>-LN(B424)/F$3</f>
        <v>2.2388736122954618</v>
      </c>
      <c r="E424" s="4">
        <f>1/F$4</f>
        <v>0.20833333333333334</v>
      </c>
      <c r="F424" s="8">
        <v>3</v>
      </c>
      <c r="G424" s="4">
        <v>129.53763627636695</v>
      </c>
      <c r="H424" s="4">
        <f>IF(G424&gt;MAX(I$8:I423),G424,MAX(I$8:I423))</f>
        <v>129.53763627636695</v>
      </c>
      <c r="I424" s="4">
        <f t="shared" si="50"/>
        <v>129.7459696097003</v>
      </c>
      <c r="J424" s="4">
        <f t="shared" si="51"/>
        <v>0</v>
      </c>
      <c r="K424" s="4">
        <f t="shared" si="52"/>
        <v>0.20833333333334281</v>
      </c>
      <c r="L424">
        <f t="shared" si="53"/>
        <v>417</v>
      </c>
      <c r="M424">
        <f t="shared" si="54"/>
        <v>1</v>
      </c>
      <c r="N424">
        <f t="shared" si="55"/>
        <v>1</v>
      </c>
      <c r="O424">
        <f t="shared" si="56"/>
        <v>1</v>
      </c>
      <c r="P424">
        <v>417</v>
      </c>
      <c r="Q424" s="8">
        <f>COUNTIF(I$8:I423,"&lt;"&amp;G424)</f>
        <v>416</v>
      </c>
      <c r="R424" s="16">
        <f>COUNTIFS(H$8:H423,"&gt;"&amp;G424,F$8:F423,"&lt;&gt;1")</f>
        <v>0</v>
      </c>
      <c r="S424">
        <v>417</v>
      </c>
    </row>
    <row r="425" spans="1:19" x14ac:dyDescent="0.3">
      <c r="A425">
        <v>553</v>
      </c>
      <c r="B425">
        <v>0.40168462172307506</v>
      </c>
      <c r="C425">
        <v>0.89645069734794147</v>
      </c>
      <c r="D425" s="4">
        <f>-LN(B425)/F$3</f>
        <v>0.38003667555804976</v>
      </c>
      <c r="E425" s="4">
        <f>1/F$4</f>
        <v>0.20833333333333334</v>
      </c>
      <c r="F425" s="8">
        <v>3</v>
      </c>
      <c r="G425" s="4">
        <v>129.917672951925</v>
      </c>
      <c r="H425" s="4">
        <f>IF(G425&gt;MAX(I$8:I424),G425,MAX(I$8:I424))</f>
        <v>129.917672951925</v>
      </c>
      <c r="I425" s="4">
        <f t="shared" si="50"/>
        <v>130.12600628525834</v>
      </c>
      <c r="J425" s="4">
        <f t="shared" si="51"/>
        <v>0</v>
      </c>
      <c r="K425" s="4">
        <f t="shared" si="52"/>
        <v>0.20833333333334281</v>
      </c>
      <c r="L425">
        <f t="shared" si="53"/>
        <v>418</v>
      </c>
      <c r="M425">
        <f t="shared" si="54"/>
        <v>1</v>
      </c>
      <c r="N425">
        <f t="shared" si="55"/>
        <v>1</v>
      </c>
      <c r="O425">
        <f t="shared" si="56"/>
        <v>1</v>
      </c>
      <c r="P425">
        <v>418</v>
      </c>
      <c r="Q425" s="8">
        <f>COUNTIF(I$8:I424,"&lt;"&amp;G425)</f>
        <v>417</v>
      </c>
      <c r="R425" s="16">
        <f>COUNTIFS(H$8:H424,"&gt;"&amp;G425,F$8:F424,"&lt;&gt;1")</f>
        <v>0</v>
      </c>
      <c r="S425">
        <v>418</v>
      </c>
    </row>
    <row r="426" spans="1:19" x14ac:dyDescent="0.3">
      <c r="A426">
        <v>554</v>
      </c>
      <c r="B426">
        <v>0.65553758354441971</v>
      </c>
      <c r="C426">
        <v>0.59163182470168152</v>
      </c>
      <c r="D426" s="4">
        <f>-LN(B426)/F$3</f>
        <v>0.17595818405524286</v>
      </c>
      <c r="E426" s="4">
        <f>1/F$4</f>
        <v>0.20833333333333334</v>
      </c>
      <c r="F426" s="8">
        <v>3</v>
      </c>
      <c r="G426" s="4">
        <v>130.09363113598025</v>
      </c>
      <c r="H426" s="4">
        <f>IF(G426&gt;MAX(I$8:I425),G426,MAX(I$8:I425))</f>
        <v>130.12600628525834</v>
      </c>
      <c r="I426" s="4">
        <f t="shared" si="50"/>
        <v>130.33433961859168</v>
      </c>
      <c r="J426" s="4">
        <f t="shared" si="51"/>
        <v>3.2375149278095705E-2</v>
      </c>
      <c r="K426" s="4">
        <f t="shared" si="52"/>
        <v>0.20833333333334281</v>
      </c>
      <c r="L426">
        <f t="shared" si="53"/>
        <v>419</v>
      </c>
      <c r="M426">
        <f t="shared" si="54"/>
        <v>1</v>
      </c>
      <c r="N426">
        <f t="shared" si="55"/>
        <v>1</v>
      </c>
      <c r="O426">
        <f t="shared" si="56"/>
        <v>1</v>
      </c>
      <c r="P426">
        <v>420</v>
      </c>
      <c r="Q426" s="8">
        <f>COUNTIF(I$8:I425,"&lt;"&amp;G426)</f>
        <v>417</v>
      </c>
      <c r="R426" s="16">
        <f>COUNTIFS(H$8:H425,"&gt;"&amp;G426,F$8:F425,"&lt;&gt;1")</f>
        <v>0</v>
      </c>
      <c r="S426">
        <v>419</v>
      </c>
    </row>
    <row r="427" spans="1:19" x14ac:dyDescent="0.3">
      <c r="A427">
        <v>555</v>
      </c>
      <c r="B427">
        <v>0.42960905789361248</v>
      </c>
      <c r="C427">
        <v>0.32856227301858576</v>
      </c>
      <c r="D427" s="4">
        <f>-LN(B427)/F$3</f>
        <v>0.35203318813642437</v>
      </c>
      <c r="E427" s="4">
        <f>1/F$4</f>
        <v>0.20833333333333334</v>
      </c>
      <c r="F427" s="8">
        <v>3</v>
      </c>
      <c r="G427" s="4">
        <v>130.44566432411668</v>
      </c>
      <c r="H427" s="4">
        <f>IF(G427&gt;MAX(I$8:I426),G427,MAX(I$8:I426))</f>
        <v>130.44566432411668</v>
      </c>
      <c r="I427" s="4">
        <f t="shared" si="50"/>
        <v>130.65399765745002</v>
      </c>
      <c r="J427" s="4">
        <f t="shared" si="51"/>
        <v>0</v>
      </c>
      <c r="K427" s="4">
        <f t="shared" si="52"/>
        <v>0.20833333333334281</v>
      </c>
      <c r="L427">
        <f t="shared" si="53"/>
        <v>420</v>
      </c>
      <c r="M427">
        <f t="shared" si="54"/>
        <v>1</v>
      </c>
      <c r="N427">
        <f t="shared" si="55"/>
        <v>1</v>
      </c>
      <c r="O427">
        <f t="shared" si="56"/>
        <v>1</v>
      </c>
      <c r="P427">
        <v>419</v>
      </c>
      <c r="Q427" s="8">
        <f>COUNTIF(I$8:I426,"&lt;"&amp;G427)</f>
        <v>419</v>
      </c>
      <c r="R427" s="16">
        <f>COUNTIFS(H$8:H426,"&gt;"&amp;G427,F$8:F426,"&lt;&gt;1")</f>
        <v>0</v>
      </c>
      <c r="S427">
        <v>419</v>
      </c>
    </row>
    <row r="428" spans="1:19" x14ac:dyDescent="0.3">
      <c r="A428">
        <v>143</v>
      </c>
      <c r="B428">
        <v>0.38911099581896419</v>
      </c>
      <c r="C428">
        <v>0.42338328196050906</v>
      </c>
      <c r="D428" s="4">
        <f>-LN(B428)/D$3</f>
        <v>1.3109592219011275</v>
      </c>
      <c r="E428" s="4">
        <f>1/F$4</f>
        <v>0.20833333333333334</v>
      </c>
      <c r="F428" s="8">
        <v>2</v>
      </c>
      <c r="G428" s="4">
        <v>130.56614979342265</v>
      </c>
      <c r="H428" s="4">
        <f>IF(G428&gt;MAX(I$8:I427),G428,MAX(I$8:I427))</f>
        <v>130.65399765745002</v>
      </c>
      <c r="I428" s="4">
        <f t="shared" si="50"/>
        <v>130.86233099078336</v>
      </c>
      <c r="J428" s="4">
        <f t="shared" si="51"/>
        <v>8.7847864027366995E-2</v>
      </c>
      <c r="K428" s="4">
        <f t="shared" si="52"/>
        <v>0.20833333333334281</v>
      </c>
      <c r="L428">
        <f t="shared" si="53"/>
        <v>421</v>
      </c>
      <c r="M428">
        <f t="shared" si="54"/>
        <v>1</v>
      </c>
      <c r="N428">
        <f t="shared" si="55"/>
        <v>1</v>
      </c>
      <c r="O428">
        <f t="shared" si="56"/>
        <v>1</v>
      </c>
      <c r="P428">
        <v>423</v>
      </c>
      <c r="Q428" s="8">
        <f>COUNTIF(I$8:I427,"&lt;"&amp;G428)</f>
        <v>419</v>
      </c>
      <c r="R428" s="16">
        <f>COUNTIFS(H$8:H427,"&gt;"&amp;G428,F$8:F427,"&lt;&gt;1")</f>
        <v>0</v>
      </c>
      <c r="S428">
        <v>421</v>
      </c>
    </row>
    <row r="429" spans="1:19" x14ac:dyDescent="0.3">
      <c r="A429">
        <v>556</v>
      </c>
      <c r="B429">
        <v>0.38859218115787225</v>
      </c>
      <c r="C429">
        <v>0.16534928434095278</v>
      </c>
      <c r="D429" s="4">
        <f>-LN(B429)/F$3</f>
        <v>0.39384369282581178</v>
      </c>
      <c r="E429" s="4">
        <f>1/F$4</f>
        <v>0.20833333333333334</v>
      </c>
      <c r="F429" s="8">
        <v>3</v>
      </c>
      <c r="G429" s="4">
        <v>130.83950801694249</v>
      </c>
      <c r="H429" s="4">
        <f>IF(G429&gt;MAX(I$8:I428),G429,MAX(I$8:I428))</f>
        <v>130.86233099078336</v>
      </c>
      <c r="I429" s="4">
        <f t="shared" si="50"/>
        <v>131.07066432411671</v>
      </c>
      <c r="J429" s="4">
        <f t="shared" si="51"/>
        <v>2.2822973840874283E-2</v>
      </c>
      <c r="K429" s="4">
        <f t="shared" si="52"/>
        <v>0.20833333333334281</v>
      </c>
      <c r="L429">
        <f t="shared" si="53"/>
        <v>422</v>
      </c>
      <c r="M429">
        <f t="shared" si="54"/>
        <v>1</v>
      </c>
      <c r="N429">
        <f t="shared" si="55"/>
        <v>1</v>
      </c>
      <c r="O429">
        <f t="shared" si="56"/>
        <v>1</v>
      </c>
      <c r="P429">
        <v>421</v>
      </c>
      <c r="Q429" s="8">
        <f>COUNTIF(I$8:I428,"&lt;"&amp;G429)</f>
        <v>420</v>
      </c>
      <c r="R429" s="16">
        <f>COUNTIFS(H$8:H428,"&gt;"&amp;G429,F$8:F428,"&lt;&gt;1")</f>
        <v>0</v>
      </c>
      <c r="S429">
        <v>421</v>
      </c>
    </row>
    <row r="430" spans="1:19" x14ac:dyDescent="0.3">
      <c r="A430">
        <v>557</v>
      </c>
      <c r="B430">
        <v>0.50349436933500169</v>
      </c>
      <c r="C430">
        <v>0.46665852839747307</v>
      </c>
      <c r="D430" s="4">
        <f>-LN(B430)/F$3</f>
        <v>0.28590947913946119</v>
      </c>
      <c r="E430" s="4">
        <f>1/F$4</f>
        <v>0.20833333333333334</v>
      </c>
      <c r="F430" s="8">
        <v>3</v>
      </c>
      <c r="G430" s="4">
        <v>131.12541749608195</v>
      </c>
      <c r="H430" s="4">
        <f>IF(G430&gt;MAX(I$8:I429),G430,MAX(I$8:I429))</f>
        <v>131.12541749608195</v>
      </c>
      <c r="I430" s="4">
        <f t="shared" si="50"/>
        <v>131.33375082941529</v>
      </c>
      <c r="J430" s="4">
        <f t="shared" si="51"/>
        <v>0</v>
      </c>
      <c r="K430" s="4">
        <f t="shared" si="52"/>
        <v>0.20833333333334281</v>
      </c>
      <c r="L430">
        <f t="shared" si="53"/>
        <v>423</v>
      </c>
      <c r="M430">
        <f t="shared" si="54"/>
        <v>1</v>
      </c>
      <c r="N430">
        <f t="shared" si="55"/>
        <v>1</v>
      </c>
      <c r="O430">
        <f t="shared" si="56"/>
        <v>1</v>
      </c>
      <c r="P430">
        <v>422</v>
      </c>
      <c r="Q430" s="8">
        <f>COUNTIF(I$8:I429,"&lt;"&amp;G430)</f>
        <v>422</v>
      </c>
      <c r="R430" s="16">
        <f>COUNTIFS(H$8:H429,"&gt;"&amp;G430,F$8:F429,"&lt;&gt;1")</f>
        <v>0</v>
      </c>
      <c r="S430">
        <v>422</v>
      </c>
    </row>
    <row r="431" spans="1:19" x14ac:dyDescent="0.3">
      <c r="A431">
        <v>558</v>
      </c>
      <c r="B431">
        <v>0.17679372539445173</v>
      </c>
      <c r="C431">
        <v>0.76390881069368577</v>
      </c>
      <c r="D431" s="4">
        <f>-LN(B431)/F$3</f>
        <v>0.72198817469114984</v>
      </c>
      <c r="E431" s="4">
        <f>1/F$4</f>
        <v>0.20833333333333334</v>
      </c>
      <c r="F431" s="8">
        <v>3</v>
      </c>
      <c r="G431" s="4">
        <v>131.8474056707731</v>
      </c>
      <c r="H431" s="4">
        <f>IF(G431&gt;MAX(I$8:I430),G431,MAX(I$8:I430))</f>
        <v>131.8474056707731</v>
      </c>
      <c r="I431" s="4">
        <f t="shared" si="50"/>
        <v>132.05573900410644</v>
      </c>
      <c r="J431" s="4">
        <f t="shared" si="51"/>
        <v>0</v>
      </c>
      <c r="K431" s="4">
        <f t="shared" si="52"/>
        <v>0.20833333333334281</v>
      </c>
      <c r="L431">
        <f t="shared" si="53"/>
        <v>424</v>
      </c>
      <c r="M431">
        <f t="shared" si="54"/>
        <v>1</v>
      </c>
      <c r="N431">
        <f t="shared" si="55"/>
        <v>1</v>
      </c>
      <c r="O431">
        <f t="shared" si="56"/>
        <v>1</v>
      </c>
      <c r="P431">
        <v>425</v>
      </c>
      <c r="Q431" s="8">
        <f>COUNTIF(I$8:I430,"&lt;"&amp;G431)</f>
        <v>423</v>
      </c>
      <c r="R431" s="16">
        <f>COUNTIFS(H$8:H430,"&gt;"&amp;G431,F$8:F430,"&lt;&gt;1")</f>
        <v>0</v>
      </c>
      <c r="S431">
        <v>424</v>
      </c>
    </row>
    <row r="432" spans="1:19" x14ac:dyDescent="0.3">
      <c r="A432">
        <v>559</v>
      </c>
      <c r="B432">
        <v>0.62196722312082275</v>
      </c>
      <c r="C432">
        <v>0.86010315256202885</v>
      </c>
      <c r="D432" s="4">
        <f>-LN(B432)/F$3</f>
        <v>0.19786161815777839</v>
      </c>
      <c r="E432" s="4">
        <f>1/F$4</f>
        <v>0.20833333333333334</v>
      </c>
      <c r="F432" s="8">
        <v>3</v>
      </c>
      <c r="G432" s="4">
        <v>132.04526728893089</v>
      </c>
      <c r="H432" s="4">
        <f>IF(G432&gt;MAX(I$8:I431),G432,MAX(I$8:I431))</f>
        <v>132.05573900410644</v>
      </c>
      <c r="I432" s="4">
        <f t="shared" si="50"/>
        <v>132.26407233743979</v>
      </c>
      <c r="J432" s="4">
        <f t="shared" si="51"/>
        <v>1.0471715175555119E-2</v>
      </c>
      <c r="K432" s="4">
        <f t="shared" si="52"/>
        <v>0.20833333333334281</v>
      </c>
      <c r="L432">
        <f t="shared" si="53"/>
        <v>425</v>
      </c>
      <c r="M432">
        <f t="shared" si="54"/>
        <v>1</v>
      </c>
      <c r="N432">
        <f t="shared" si="55"/>
        <v>1</v>
      </c>
      <c r="O432">
        <f t="shared" si="56"/>
        <v>1</v>
      </c>
      <c r="P432">
        <v>424</v>
      </c>
      <c r="Q432" s="8">
        <f>COUNTIF(I$8:I431,"&lt;"&amp;G432)</f>
        <v>423</v>
      </c>
      <c r="R432" s="16">
        <f>COUNTIFS(H$8:H431,"&gt;"&amp;G432,F$8:F431,"&lt;&gt;1")</f>
        <v>0</v>
      </c>
      <c r="S432">
        <v>424</v>
      </c>
    </row>
    <row r="433" spans="1:19" x14ac:dyDescent="0.3">
      <c r="A433">
        <v>560</v>
      </c>
      <c r="B433">
        <v>0.8342539750358593</v>
      </c>
      <c r="C433">
        <v>0.33399456770531327</v>
      </c>
      <c r="D433" s="4">
        <f>-LN(B433)/F$3</f>
        <v>7.5507248566773363E-2</v>
      </c>
      <c r="E433" s="4">
        <f>1/F$4</f>
        <v>0.20833333333333334</v>
      </c>
      <c r="F433" s="8">
        <v>3</v>
      </c>
      <c r="G433" s="4">
        <v>132.12077453749765</v>
      </c>
      <c r="H433" s="4">
        <f>IF(G433&gt;MAX(I$8:I432),G433,MAX(I$8:I432))</f>
        <v>132.26407233743979</v>
      </c>
      <c r="I433" s="4">
        <f t="shared" si="50"/>
        <v>132.47240567077313</v>
      </c>
      <c r="J433" s="4">
        <f t="shared" si="51"/>
        <v>0.14329779994213254</v>
      </c>
      <c r="K433" s="4">
        <f t="shared" si="52"/>
        <v>0.20833333333334281</v>
      </c>
      <c r="L433">
        <f t="shared" si="53"/>
        <v>426</v>
      </c>
      <c r="M433">
        <f t="shared" si="54"/>
        <v>1</v>
      </c>
      <c r="N433">
        <f t="shared" si="55"/>
        <v>1</v>
      </c>
      <c r="O433">
        <f t="shared" si="56"/>
        <v>1</v>
      </c>
      <c r="P433">
        <v>426</v>
      </c>
      <c r="Q433" s="8">
        <f>COUNTIF(I$8:I432,"&lt;"&amp;G433)</f>
        <v>424</v>
      </c>
      <c r="R433" s="16">
        <f>COUNTIFS(H$8:H432,"&gt;"&amp;G433,F$8:F432,"&lt;&gt;1")</f>
        <v>0</v>
      </c>
      <c r="S433">
        <v>426</v>
      </c>
    </row>
    <row r="434" spans="1:19" x14ac:dyDescent="0.3">
      <c r="A434">
        <v>144</v>
      </c>
      <c r="B434">
        <v>0.2729575487533189</v>
      </c>
      <c r="C434">
        <v>1.5106662190618611E-2</v>
      </c>
      <c r="D434" s="4">
        <f>-LN(B434)/D$3</f>
        <v>1.8033874930006994</v>
      </c>
      <c r="E434" s="4">
        <f>1/F$4</f>
        <v>0.20833333333333334</v>
      </c>
      <c r="F434" s="8">
        <v>2</v>
      </c>
      <c r="G434" s="4">
        <v>132.36953728642337</v>
      </c>
      <c r="H434" s="4">
        <f>IF(G434&gt;MAX(I$8:I433),G434,MAX(I$8:I433))</f>
        <v>132.47240567077313</v>
      </c>
      <c r="I434" s="4">
        <f t="shared" si="50"/>
        <v>132.68073900410647</v>
      </c>
      <c r="J434" s="4">
        <f t="shared" si="51"/>
        <v>0.10286838434976175</v>
      </c>
      <c r="K434" s="4">
        <f t="shared" si="52"/>
        <v>0.20833333333334281</v>
      </c>
      <c r="L434">
        <f t="shared" si="53"/>
        <v>427</v>
      </c>
      <c r="M434">
        <f t="shared" si="54"/>
        <v>1</v>
      </c>
      <c r="N434">
        <f t="shared" si="55"/>
        <v>1</v>
      </c>
      <c r="O434">
        <f t="shared" si="56"/>
        <v>1</v>
      </c>
      <c r="P434">
        <v>427</v>
      </c>
      <c r="Q434" s="8">
        <f>COUNTIF(I$8:I433,"&lt;"&amp;G434)</f>
        <v>425</v>
      </c>
      <c r="R434" s="16">
        <f>COUNTIFS(H$8:H433,"&gt;"&amp;G434,F$8:F433,"&lt;&gt;1")</f>
        <v>0</v>
      </c>
      <c r="S434">
        <v>427</v>
      </c>
    </row>
    <row r="435" spans="1:19" x14ac:dyDescent="0.3">
      <c r="A435">
        <v>561</v>
      </c>
      <c r="B435">
        <v>0.22553178502761925</v>
      </c>
      <c r="C435">
        <v>0.94659260841700488</v>
      </c>
      <c r="D435" s="4">
        <f>-LN(B435)/F$3</f>
        <v>0.62053924017214024</v>
      </c>
      <c r="E435" s="4">
        <f>1/F$4</f>
        <v>0.20833333333333334</v>
      </c>
      <c r="F435" s="8">
        <v>3</v>
      </c>
      <c r="G435" s="4">
        <v>132.7413137776698</v>
      </c>
      <c r="H435" s="4">
        <f>IF(G435&gt;MAX(I$8:I434),G435,MAX(I$8:I434))</f>
        <v>132.7413137776698</v>
      </c>
      <c r="I435" s="4">
        <f t="shared" si="50"/>
        <v>132.94964711100315</v>
      </c>
      <c r="J435" s="4">
        <f t="shared" si="51"/>
        <v>0</v>
      </c>
      <c r="K435" s="4">
        <f t="shared" si="52"/>
        <v>0.20833333333334281</v>
      </c>
      <c r="L435">
        <f t="shared" si="53"/>
        <v>428</v>
      </c>
      <c r="M435">
        <f t="shared" si="54"/>
        <v>1</v>
      </c>
      <c r="N435">
        <f t="shared" si="55"/>
        <v>1</v>
      </c>
      <c r="O435">
        <f t="shared" si="56"/>
        <v>1</v>
      </c>
      <c r="P435">
        <v>428</v>
      </c>
      <c r="Q435" s="8">
        <f>COUNTIF(I$8:I434,"&lt;"&amp;G435)</f>
        <v>427</v>
      </c>
      <c r="R435" s="16">
        <f>COUNTIFS(H$8:H434,"&gt;"&amp;G435,F$8:F434,"&lt;&gt;1")</f>
        <v>0</v>
      </c>
      <c r="S435">
        <v>428</v>
      </c>
    </row>
    <row r="436" spans="1:19" x14ac:dyDescent="0.3">
      <c r="A436">
        <v>562</v>
      </c>
      <c r="B436">
        <v>0.45301675466170233</v>
      </c>
      <c r="C436">
        <v>0.54039124729148225</v>
      </c>
      <c r="D436" s="4">
        <f>-LN(B436)/F$3</f>
        <v>0.32992757007287321</v>
      </c>
      <c r="E436" s="4">
        <f>1/F$4</f>
        <v>0.20833333333333334</v>
      </c>
      <c r="F436" s="8">
        <v>3</v>
      </c>
      <c r="G436" s="4">
        <v>133.07124134774267</v>
      </c>
      <c r="H436" s="4">
        <f>IF(G436&gt;MAX(I$8:I435),G436,MAX(I$8:I435))</f>
        <v>133.07124134774267</v>
      </c>
      <c r="I436" s="4">
        <f t="shared" si="50"/>
        <v>133.27957468107601</v>
      </c>
      <c r="J436" s="4">
        <f t="shared" si="51"/>
        <v>0</v>
      </c>
      <c r="K436" s="4">
        <f t="shared" si="52"/>
        <v>0.20833333333334281</v>
      </c>
      <c r="L436">
        <f t="shared" si="53"/>
        <v>429</v>
      </c>
      <c r="M436">
        <f t="shared" si="54"/>
        <v>1</v>
      </c>
      <c r="N436">
        <f t="shared" si="55"/>
        <v>1</v>
      </c>
      <c r="O436">
        <f t="shared" si="56"/>
        <v>1</v>
      </c>
      <c r="P436">
        <v>429</v>
      </c>
      <c r="Q436" s="8">
        <f>COUNTIF(I$8:I435,"&lt;"&amp;G436)</f>
        <v>428</v>
      </c>
      <c r="R436" s="16">
        <f>COUNTIFS(H$8:H435,"&gt;"&amp;G436,F$8:F435,"&lt;&gt;1")</f>
        <v>0</v>
      </c>
      <c r="S436">
        <v>429</v>
      </c>
    </row>
    <row r="437" spans="1:19" x14ac:dyDescent="0.3">
      <c r="A437">
        <v>563</v>
      </c>
      <c r="B437">
        <v>0.60875270851771601</v>
      </c>
      <c r="C437">
        <v>0.36030152287362283</v>
      </c>
      <c r="D437" s="4">
        <f>-LN(B437)/F$3</f>
        <v>0.20680964803534135</v>
      </c>
      <c r="E437" s="4">
        <f>1/F$4</f>
        <v>0.20833333333333334</v>
      </c>
      <c r="F437" s="8">
        <v>3</v>
      </c>
      <c r="G437" s="4">
        <v>133.27805099577802</v>
      </c>
      <c r="H437" s="4">
        <f>IF(G437&gt;MAX(I$8:I436),G437,MAX(I$8:I436))</f>
        <v>133.27957468107601</v>
      </c>
      <c r="I437" s="4">
        <f t="shared" si="50"/>
        <v>133.48790801440936</v>
      </c>
      <c r="J437" s="4">
        <f t="shared" si="51"/>
        <v>1.5236852979967352E-3</v>
      </c>
      <c r="K437" s="4">
        <f t="shared" si="52"/>
        <v>0.20833333333334281</v>
      </c>
      <c r="L437">
        <f t="shared" si="53"/>
        <v>430</v>
      </c>
      <c r="M437">
        <f t="shared" si="54"/>
        <v>1</v>
      </c>
      <c r="N437">
        <f t="shared" si="55"/>
        <v>1</v>
      </c>
      <c r="O437">
        <f t="shared" si="56"/>
        <v>1</v>
      </c>
      <c r="P437">
        <v>430</v>
      </c>
      <c r="Q437" s="8">
        <f>COUNTIF(I$8:I436,"&lt;"&amp;G437)</f>
        <v>428</v>
      </c>
      <c r="R437" s="16">
        <f>COUNTIFS(H$8:H436,"&gt;"&amp;G437,F$8:F436,"&lt;&gt;1")</f>
        <v>0</v>
      </c>
      <c r="S437">
        <v>430</v>
      </c>
    </row>
    <row r="438" spans="1:19" x14ac:dyDescent="0.3">
      <c r="A438">
        <v>564</v>
      </c>
      <c r="B438">
        <v>0.99975585192419203</v>
      </c>
      <c r="C438">
        <v>0.90853602710043646</v>
      </c>
      <c r="D438" s="4">
        <f>-LN(B438)/F$3</f>
        <v>1.0174078533391748E-4</v>
      </c>
      <c r="E438" s="4">
        <f>1/F$4</f>
        <v>0.20833333333333334</v>
      </c>
      <c r="F438" s="8">
        <v>3</v>
      </c>
      <c r="G438" s="4">
        <v>133.27815273656336</v>
      </c>
      <c r="H438" s="4">
        <f>IF(G438&gt;MAX(I$8:I437),G438,MAX(I$8:I437))</f>
        <v>133.48790801440936</v>
      </c>
      <c r="I438" s="4">
        <f t="shared" si="50"/>
        <v>133.6962413477427</v>
      </c>
      <c r="J438" s="4">
        <f t="shared" si="51"/>
        <v>0.2097552778459999</v>
      </c>
      <c r="K438" s="4">
        <f t="shared" si="52"/>
        <v>0.20833333333334281</v>
      </c>
      <c r="L438">
        <f t="shared" si="53"/>
        <v>431</v>
      </c>
      <c r="M438">
        <f t="shared" si="54"/>
        <v>1</v>
      </c>
      <c r="N438">
        <f t="shared" si="55"/>
        <v>1</v>
      </c>
      <c r="O438">
        <f t="shared" si="56"/>
        <v>1</v>
      </c>
      <c r="P438">
        <v>431</v>
      </c>
      <c r="Q438" s="8">
        <f>COUNTIF(I$8:I437,"&lt;"&amp;G438)</f>
        <v>428</v>
      </c>
      <c r="R438" s="16">
        <f>COUNTIFS(H$8:H437,"&gt;"&amp;G438,F$8:F437,"&lt;&gt;1")</f>
        <v>1</v>
      </c>
      <c r="S438">
        <v>431</v>
      </c>
    </row>
    <row r="439" spans="1:19" x14ac:dyDescent="0.3">
      <c r="A439">
        <v>30</v>
      </c>
      <c r="B439">
        <v>1.7456587420270394E-2</v>
      </c>
      <c r="C439">
        <v>0.99670400097659229</v>
      </c>
      <c r="D439" s="4">
        <f>-LN(B439)/B$3</f>
        <v>16.866825829064943</v>
      </c>
      <c r="E439" s="4">
        <f>1/F$4</f>
        <v>0.20833333333333334</v>
      </c>
      <c r="F439" s="8">
        <v>1</v>
      </c>
      <c r="G439" s="4">
        <v>133.59643146675225</v>
      </c>
      <c r="H439" s="4">
        <f>IF(G439&gt;MAX(I$8:I438),G439,MAX(I$8:I438))</f>
        <v>133.6962413477427</v>
      </c>
      <c r="I439" s="4">
        <f t="shared" si="50"/>
        <v>133.90457468107604</v>
      </c>
      <c r="J439" s="4">
        <f t="shared" si="51"/>
        <v>9.9809880990449074E-2</v>
      </c>
      <c r="K439" s="4">
        <f t="shared" si="52"/>
        <v>0.20833333333334281</v>
      </c>
      <c r="L439">
        <f t="shared" si="53"/>
        <v>432</v>
      </c>
      <c r="M439">
        <f t="shared" si="54"/>
        <v>1</v>
      </c>
      <c r="N439">
        <f t="shared" si="55"/>
        <v>1</v>
      </c>
      <c r="O439">
        <f t="shared" si="56"/>
        <v>1</v>
      </c>
      <c r="P439">
        <v>432</v>
      </c>
      <c r="Q439" s="8">
        <f>COUNTIF(I$8:I438,"&lt;"&amp;G439)</f>
        <v>430</v>
      </c>
      <c r="R439" s="16">
        <f>COUNTIFS(H$8:H438,"&gt;"&amp;G439,F$8:F438,"&lt;&gt;1")</f>
        <v>0</v>
      </c>
      <c r="S439">
        <v>432</v>
      </c>
    </row>
    <row r="440" spans="1:19" x14ac:dyDescent="0.3">
      <c r="A440">
        <v>145</v>
      </c>
      <c r="B440">
        <v>0.36072878200628683</v>
      </c>
      <c r="C440">
        <v>0.52436902981658373</v>
      </c>
      <c r="D440" s="4">
        <f>-LN(B440)/D$3</f>
        <v>1.4161512491601316</v>
      </c>
      <c r="E440" s="4">
        <f>1/F$4</f>
        <v>0.20833333333333334</v>
      </c>
      <c r="F440" s="8">
        <v>2</v>
      </c>
      <c r="G440" s="4">
        <v>133.78568853558349</v>
      </c>
      <c r="H440" s="4">
        <f>IF(G440&gt;MAX(I$8:I439),G440,MAX(I$8:I439))</f>
        <v>133.90457468107604</v>
      </c>
      <c r="I440" s="4">
        <f t="shared" si="50"/>
        <v>134.11290801440938</v>
      </c>
      <c r="J440" s="4">
        <f t="shared" si="51"/>
        <v>0.11888614549255294</v>
      </c>
      <c r="K440" s="4">
        <f t="shared" si="52"/>
        <v>0.20833333333334281</v>
      </c>
      <c r="L440">
        <f t="shared" si="53"/>
        <v>433</v>
      </c>
      <c r="M440">
        <f t="shared" si="54"/>
        <v>1</v>
      </c>
      <c r="N440">
        <f t="shared" si="55"/>
        <v>1</v>
      </c>
      <c r="O440">
        <f t="shared" si="56"/>
        <v>1</v>
      </c>
      <c r="P440">
        <v>433</v>
      </c>
      <c r="Q440" s="8">
        <f>COUNTIF(I$8:I439,"&lt;"&amp;G440)</f>
        <v>431</v>
      </c>
      <c r="R440" s="16">
        <f>COUNTIFS(H$8:H439,"&gt;"&amp;G440,F$8:F439,"&lt;&gt;1")</f>
        <v>0</v>
      </c>
      <c r="S440">
        <v>433</v>
      </c>
    </row>
    <row r="441" spans="1:19" x14ac:dyDescent="0.3">
      <c r="A441">
        <v>565</v>
      </c>
      <c r="B441">
        <v>0.63463240455336156</v>
      </c>
      <c r="C441">
        <v>0.30405590990936004</v>
      </c>
      <c r="D441" s="4">
        <f>-LN(B441)/F$3</f>
        <v>0.1894622242409883</v>
      </c>
      <c r="E441" s="4">
        <f>1/F$4</f>
        <v>0.20833333333333334</v>
      </c>
      <c r="F441" s="8">
        <v>3</v>
      </c>
      <c r="G441" s="4">
        <v>133.46761496080435</v>
      </c>
      <c r="H441" s="4">
        <f>IF(G441&gt;MAX(I$8:I440),G441,MAX(I$8:I440))</f>
        <v>134.11290801440938</v>
      </c>
      <c r="I441" s="4">
        <f t="shared" si="50"/>
        <v>134.32124134774273</v>
      </c>
      <c r="J441" s="4">
        <f t="shared" si="51"/>
        <v>0.64529305360503031</v>
      </c>
      <c r="K441" s="4">
        <f t="shared" si="52"/>
        <v>0.20833333333334281</v>
      </c>
      <c r="L441">
        <f t="shared" si="53"/>
        <v>434</v>
      </c>
      <c r="M441">
        <f t="shared" si="54"/>
        <v>1</v>
      </c>
      <c r="N441">
        <f t="shared" si="55"/>
        <v>1</v>
      </c>
      <c r="O441">
        <f t="shared" si="56"/>
        <v>1</v>
      </c>
      <c r="P441">
        <v>434</v>
      </c>
      <c r="Q441" s="8">
        <f>COUNTIF(I$8:I440,"&lt;"&amp;G441)</f>
        <v>429</v>
      </c>
      <c r="R441" s="16">
        <f>COUNTIFS(H$8:H440,"&gt;"&amp;G441,F$8:F440,"&lt;&gt;1")</f>
        <v>2</v>
      </c>
      <c r="S441">
        <v>434</v>
      </c>
    </row>
    <row r="442" spans="1:19" x14ac:dyDescent="0.3">
      <c r="A442">
        <v>566</v>
      </c>
      <c r="B442">
        <v>0.65935239722891936</v>
      </c>
      <c r="C442">
        <v>0.30512405774101992</v>
      </c>
      <c r="D442" s="4">
        <f>-LN(B442)/F$3</f>
        <v>0.17354047582889595</v>
      </c>
      <c r="E442" s="4">
        <f>1/F$4</f>
        <v>0.20833333333333334</v>
      </c>
      <c r="F442" s="8">
        <v>3</v>
      </c>
      <c r="G442" s="4">
        <v>133.64115543663326</v>
      </c>
      <c r="H442" s="4">
        <f>IF(G442&gt;MAX(I$8:I441),G442,MAX(I$8:I441))</f>
        <v>134.32124134774273</v>
      </c>
      <c r="I442" s="4">
        <f t="shared" si="50"/>
        <v>134.52957468107607</v>
      </c>
      <c r="J442" s="4">
        <f t="shared" si="51"/>
        <v>0.68008591110947236</v>
      </c>
      <c r="K442" s="4">
        <f t="shared" si="52"/>
        <v>0.20833333333334281</v>
      </c>
      <c r="L442">
        <f t="shared" si="53"/>
        <v>435</v>
      </c>
      <c r="M442">
        <f t="shared" si="54"/>
        <v>1</v>
      </c>
      <c r="N442">
        <f t="shared" si="55"/>
        <v>1</v>
      </c>
      <c r="O442">
        <f t="shared" si="56"/>
        <v>1</v>
      </c>
      <c r="P442">
        <v>435</v>
      </c>
      <c r="Q442" s="8">
        <f>COUNTIF(I$8:I441,"&lt;"&amp;G442)</f>
        <v>430</v>
      </c>
      <c r="R442" s="16">
        <f>COUNTIFS(H$8:H441,"&gt;"&amp;G442,F$8:F441,"&lt;&gt;1")</f>
        <v>2</v>
      </c>
      <c r="S442">
        <v>435</v>
      </c>
    </row>
    <row r="443" spans="1:19" x14ac:dyDescent="0.3">
      <c r="A443">
        <v>146</v>
      </c>
      <c r="B443">
        <v>0.67772453993346959</v>
      </c>
      <c r="C443">
        <v>0.74053163243507192</v>
      </c>
      <c r="D443" s="4">
        <f>-LN(B443)/D$3</f>
        <v>0.54029771789045056</v>
      </c>
      <c r="E443" s="4">
        <f>1/F$4</f>
        <v>0.20833333333333334</v>
      </c>
      <c r="F443" s="8">
        <v>2</v>
      </c>
      <c r="G443" s="4">
        <v>134.32598625347393</v>
      </c>
      <c r="H443" s="4">
        <f>IF(G443&gt;MAX(I$8:I442),G443,MAX(I$8:I442))</f>
        <v>134.52957468107607</v>
      </c>
      <c r="I443" s="4">
        <f t="shared" si="50"/>
        <v>134.73790801440941</v>
      </c>
      <c r="J443" s="4">
        <f t="shared" si="51"/>
        <v>0.20358842760214202</v>
      </c>
      <c r="K443" s="4">
        <f t="shared" si="52"/>
        <v>0.20833333333334281</v>
      </c>
      <c r="L443">
        <f t="shared" si="53"/>
        <v>436</v>
      </c>
      <c r="M443">
        <f t="shared" si="54"/>
        <v>1</v>
      </c>
      <c r="N443">
        <f t="shared" si="55"/>
        <v>1</v>
      </c>
      <c r="O443">
        <f t="shared" si="56"/>
        <v>1</v>
      </c>
      <c r="P443">
        <v>436</v>
      </c>
      <c r="Q443" s="8">
        <f>COUNTIF(I$8:I442,"&lt;"&amp;G443)</f>
        <v>434</v>
      </c>
      <c r="R443" s="16">
        <f>COUNTIFS(H$8:H442,"&gt;"&amp;G443,F$8:F442,"&lt;&gt;1")</f>
        <v>0</v>
      </c>
      <c r="S443">
        <v>436</v>
      </c>
    </row>
    <row r="444" spans="1:19" x14ac:dyDescent="0.3">
      <c r="A444">
        <v>567</v>
      </c>
      <c r="B444">
        <v>0.23816644795068209</v>
      </c>
      <c r="C444">
        <v>0.31446272164067507</v>
      </c>
      <c r="D444" s="4">
        <f>-LN(B444)/F$3</f>
        <v>0.59782728692182585</v>
      </c>
      <c r="E444" s="4">
        <f>1/F$4</f>
        <v>0.20833333333333334</v>
      </c>
      <c r="F444" s="8">
        <v>3</v>
      </c>
      <c r="G444" s="4">
        <v>134.23898272355507</v>
      </c>
      <c r="H444" s="4">
        <f>IF(G444&gt;MAX(I$8:I443),G444,MAX(I$8:I443))</f>
        <v>134.73790801440941</v>
      </c>
      <c r="I444" s="4">
        <f t="shared" si="50"/>
        <v>134.94624134774276</v>
      </c>
      <c r="J444" s="4">
        <f t="shared" si="51"/>
        <v>0.49892529085434489</v>
      </c>
      <c r="K444" s="4">
        <f t="shared" si="52"/>
        <v>0.20833333333334281</v>
      </c>
      <c r="L444">
        <f t="shared" si="53"/>
        <v>437</v>
      </c>
      <c r="M444">
        <f t="shared" si="54"/>
        <v>1</v>
      </c>
      <c r="N444">
        <f t="shared" si="55"/>
        <v>1</v>
      </c>
      <c r="O444">
        <f t="shared" si="56"/>
        <v>1</v>
      </c>
      <c r="P444">
        <v>437</v>
      </c>
      <c r="Q444" s="8">
        <f>COUNTIF(I$8:I443,"&lt;"&amp;G444)</f>
        <v>433</v>
      </c>
      <c r="R444" s="16">
        <f>COUNTIFS(H$8:H443,"&gt;"&amp;G444,F$8:F443,"&lt;&gt;1")</f>
        <v>2</v>
      </c>
      <c r="S444">
        <v>437</v>
      </c>
    </row>
    <row r="445" spans="1:19" x14ac:dyDescent="0.3">
      <c r="A445">
        <v>568</v>
      </c>
      <c r="B445">
        <v>0.71987060151982174</v>
      </c>
      <c r="C445">
        <v>2.1698660237434005E-2</v>
      </c>
      <c r="D445" s="4">
        <f>-LN(B445)/F$3</f>
        <v>0.13695158468124549</v>
      </c>
      <c r="E445" s="4">
        <f>1/F$4</f>
        <v>0.20833333333333334</v>
      </c>
      <c r="F445" s="8">
        <v>3</v>
      </c>
      <c r="G445" s="4">
        <v>134.37593430823631</v>
      </c>
      <c r="H445" s="4">
        <f>IF(G445&gt;MAX(I$8:I444),G445,MAX(I$8:I444))</f>
        <v>134.94624134774276</v>
      </c>
      <c r="I445" s="4">
        <f t="shared" si="50"/>
        <v>135.1545746810761</v>
      </c>
      <c r="J445" s="4">
        <f t="shared" si="51"/>
        <v>0.57030703950644579</v>
      </c>
      <c r="K445" s="4">
        <f t="shared" si="52"/>
        <v>0.20833333333334281</v>
      </c>
      <c r="L445">
        <f t="shared" si="53"/>
        <v>438</v>
      </c>
      <c r="M445">
        <f t="shared" si="54"/>
        <v>1</v>
      </c>
      <c r="N445">
        <f t="shared" si="55"/>
        <v>1</v>
      </c>
      <c r="O445">
        <f t="shared" si="56"/>
        <v>1</v>
      </c>
      <c r="P445">
        <v>438</v>
      </c>
      <c r="Q445" s="8">
        <f>COUNTIF(I$8:I444,"&lt;"&amp;G445)</f>
        <v>434</v>
      </c>
      <c r="R445" s="16">
        <f>COUNTIFS(H$8:H444,"&gt;"&amp;G445,F$8:F444,"&lt;&gt;1")</f>
        <v>2</v>
      </c>
      <c r="S445">
        <v>438</v>
      </c>
    </row>
    <row r="446" spans="1:19" x14ac:dyDescent="0.3">
      <c r="A446">
        <v>569</v>
      </c>
      <c r="B446">
        <v>0.5884273812067019</v>
      </c>
      <c r="C446">
        <v>0.87548448133793144</v>
      </c>
      <c r="D446" s="4">
        <f>-LN(B446)/F$3</f>
        <v>0.22095906513166166</v>
      </c>
      <c r="E446" s="4">
        <f>1/F$4</f>
        <v>0.20833333333333334</v>
      </c>
      <c r="F446" s="8">
        <v>3</v>
      </c>
      <c r="G446" s="4">
        <v>134.59689337336798</v>
      </c>
      <c r="H446" s="4">
        <f>IF(G446&gt;MAX(I$8:I445),G446,MAX(I$8:I445))</f>
        <v>135.1545746810761</v>
      </c>
      <c r="I446" s="4">
        <f t="shared" si="50"/>
        <v>135.36290801440944</v>
      </c>
      <c r="J446" s="4">
        <f t="shared" si="51"/>
        <v>0.55768130770812263</v>
      </c>
      <c r="K446" s="4">
        <f t="shared" si="52"/>
        <v>0.20833333333334281</v>
      </c>
      <c r="L446">
        <f t="shared" si="53"/>
        <v>439</v>
      </c>
      <c r="M446">
        <f t="shared" si="54"/>
        <v>1</v>
      </c>
      <c r="N446">
        <f t="shared" si="55"/>
        <v>1</v>
      </c>
      <c r="O446">
        <f t="shared" si="56"/>
        <v>1</v>
      </c>
      <c r="P446">
        <v>439</v>
      </c>
      <c r="Q446" s="8">
        <f>COUNTIF(I$8:I445,"&lt;"&amp;G446)</f>
        <v>435</v>
      </c>
      <c r="R446" s="16">
        <f>COUNTIFS(H$8:H445,"&gt;"&amp;G446,F$8:F445,"&lt;&gt;1")</f>
        <v>2</v>
      </c>
      <c r="S446">
        <v>439</v>
      </c>
    </row>
    <row r="447" spans="1:19" x14ac:dyDescent="0.3">
      <c r="A447">
        <v>570</v>
      </c>
      <c r="B447">
        <v>0.63710440382091738</v>
      </c>
      <c r="C447">
        <v>0.34430982390820031</v>
      </c>
      <c r="D447" s="4">
        <f>-LN(B447)/F$3</f>
        <v>0.18784239066336669</v>
      </c>
      <c r="E447" s="4">
        <f>1/F$4</f>
        <v>0.20833333333333334</v>
      </c>
      <c r="F447" s="8">
        <v>3</v>
      </c>
      <c r="G447" s="4">
        <v>134.78473576403135</v>
      </c>
      <c r="H447" s="4">
        <f>IF(G447&gt;MAX(I$8:I446),G447,MAX(I$8:I446))</f>
        <v>135.36290801440944</v>
      </c>
      <c r="I447" s="4">
        <f t="shared" si="50"/>
        <v>135.57124134774278</v>
      </c>
      <c r="J447" s="4">
        <f t="shared" si="51"/>
        <v>0.57817225037808839</v>
      </c>
      <c r="K447" s="4">
        <f t="shared" si="52"/>
        <v>0.20833333333334281</v>
      </c>
      <c r="L447">
        <f t="shared" si="53"/>
        <v>440</v>
      </c>
      <c r="M447">
        <f t="shared" si="54"/>
        <v>1</v>
      </c>
      <c r="N447">
        <f t="shared" si="55"/>
        <v>1</v>
      </c>
      <c r="O447">
        <f t="shared" si="56"/>
        <v>1</v>
      </c>
      <c r="P447">
        <v>440</v>
      </c>
      <c r="Q447" s="8">
        <f>COUNTIF(I$8:I446,"&lt;"&amp;G447)</f>
        <v>436</v>
      </c>
      <c r="R447" s="16">
        <f>COUNTIFS(H$8:H446,"&gt;"&amp;G447,F$8:F446,"&lt;&gt;1")</f>
        <v>2</v>
      </c>
      <c r="S447">
        <v>440</v>
      </c>
    </row>
    <row r="448" spans="1:19" x14ac:dyDescent="0.3">
      <c r="A448">
        <v>571</v>
      </c>
      <c r="B448">
        <v>0.24250007629627368</v>
      </c>
      <c r="C448">
        <v>0.47767571031830808</v>
      </c>
      <c r="D448" s="4">
        <f>-LN(B448)/F$3</f>
        <v>0.5903138558253499</v>
      </c>
      <c r="E448" s="4">
        <f>1/F$4</f>
        <v>0.20833333333333334</v>
      </c>
      <c r="F448" s="8">
        <v>3</v>
      </c>
      <c r="G448" s="4">
        <v>135.3750496198567</v>
      </c>
      <c r="H448" s="4">
        <f>IF(G448&gt;MAX(I$8:I447),G448,MAX(I$8:I447))</f>
        <v>135.57124134774278</v>
      </c>
      <c r="I448" s="4">
        <f t="shared" si="50"/>
        <v>135.77957468107613</v>
      </c>
      <c r="J448" s="4">
        <f t="shared" si="51"/>
        <v>0.19619172788608807</v>
      </c>
      <c r="K448" s="4">
        <f t="shared" si="52"/>
        <v>0.20833333333334281</v>
      </c>
      <c r="L448">
        <f t="shared" si="53"/>
        <v>441</v>
      </c>
      <c r="M448">
        <f t="shared" si="54"/>
        <v>1</v>
      </c>
      <c r="N448">
        <f t="shared" si="55"/>
        <v>1</v>
      </c>
      <c r="O448">
        <f t="shared" si="56"/>
        <v>1</v>
      </c>
      <c r="P448">
        <v>441</v>
      </c>
      <c r="Q448" s="8">
        <f>COUNTIF(I$8:I447,"&lt;"&amp;G448)</f>
        <v>439</v>
      </c>
      <c r="R448" s="16">
        <f>COUNTIFS(H$8:H447,"&gt;"&amp;G448,F$8:F447,"&lt;&gt;1")</f>
        <v>0</v>
      </c>
      <c r="S448">
        <v>441</v>
      </c>
    </row>
    <row r="449" spans="1:19" x14ac:dyDescent="0.3">
      <c r="A449">
        <v>572</v>
      </c>
      <c r="B449">
        <v>0.52882473220007931</v>
      </c>
      <c r="C449">
        <v>6.677449873348186E-2</v>
      </c>
      <c r="D449" s="4">
        <f>-LN(B449)/F$3</f>
        <v>0.26545759213108838</v>
      </c>
      <c r="E449" s="4">
        <f>1/F$4</f>
        <v>0.20833333333333334</v>
      </c>
      <c r="F449" s="8">
        <v>3</v>
      </c>
      <c r="G449" s="4">
        <v>135.6405072119878</v>
      </c>
      <c r="H449" s="4">
        <f>IF(G449&gt;MAX(I$8:I448),G449,MAX(I$8:I448))</f>
        <v>135.77957468107613</v>
      </c>
      <c r="I449" s="4">
        <f t="shared" si="50"/>
        <v>135.98790801440947</v>
      </c>
      <c r="J449" s="4">
        <f t="shared" si="51"/>
        <v>0.13906746908833156</v>
      </c>
      <c r="K449" s="4">
        <f t="shared" si="52"/>
        <v>0.20833333333334281</v>
      </c>
      <c r="L449">
        <f t="shared" si="53"/>
        <v>442</v>
      </c>
      <c r="M449">
        <f t="shared" si="54"/>
        <v>1</v>
      </c>
      <c r="N449">
        <f t="shared" si="55"/>
        <v>1</v>
      </c>
      <c r="O449">
        <f t="shared" si="56"/>
        <v>1</v>
      </c>
      <c r="P449">
        <v>444</v>
      </c>
      <c r="Q449" s="8">
        <f>COUNTIF(I$8:I448,"&lt;"&amp;G449)</f>
        <v>440</v>
      </c>
      <c r="R449" s="16">
        <f>COUNTIFS(H$8:H448,"&gt;"&amp;G449,F$8:F448,"&lt;&gt;1")</f>
        <v>0</v>
      </c>
      <c r="S449">
        <v>442</v>
      </c>
    </row>
    <row r="450" spans="1:19" x14ac:dyDescent="0.3">
      <c r="A450">
        <v>31</v>
      </c>
      <c r="B450">
        <v>0.59154026917325353</v>
      </c>
      <c r="C450">
        <v>0.78252510147404397</v>
      </c>
      <c r="D450" s="4">
        <f>-LN(B450)/B$3</f>
        <v>2.1876063255379536</v>
      </c>
      <c r="E450" s="4">
        <f>1/F$4</f>
        <v>0.20833333333333334</v>
      </c>
      <c r="F450" s="8">
        <v>1</v>
      </c>
      <c r="G450" s="4">
        <v>135.78403779229021</v>
      </c>
      <c r="H450" s="4">
        <f>IF(G450&gt;MAX(I$8:I449),G450,MAX(I$8:I449))</f>
        <v>135.98790801440947</v>
      </c>
      <c r="I450" s="4">
        <f t="shared" si="50"/>
        <v>136.19624134774281</v>
      </c>
      <c r="J450" s="4">
        <f t="shared" si="51"/>
        <v>0.20387022211926364</v>
      </c>
      <c r="K450" s="4">
        <f t="shared" si="52"/>
        <v>0.20833333333334281</v>
      </c>
      <c r="L450">
        <f t="shared" si="53"/>
        <v>443</v>
      </c>
      <c r="M450">
        <f t="shared" si="54"/>
        <v>1</v>
      </c>
      <c r="N450">
        <f t="shared" si="55"/>
        <v>1</v>
      </c>
      <c r="O450">
        <f t="shared" si="56"/>
        <v>1</v>
      </c>
      <c r="P450">
        <v>442</v>
      </c>
      <c r="Q450" s="8">
        <f>COUNTIF(I$8:I449,"&lt;"&amp;G450)</f>
        <v>441</v>
      </c>
      <c r="R450" s="16">
        <f>COUNTIFS(H$8:H449,"&gt;"&amp;G450,F$8:F449,"&lt;&gt;1")</f>
        <v>0</v>
      </c>
      <c r="S450">
        <v>442</v>
      </c>
    </row>
    <row r="451" spans="1:19" x14ac:dyDescent="0.3">
      <c r="A451">
        <v>573</v>
      </c>
      <c r="B451">
        <v>0.79140598773155924</v>
      </c>
      <c r="C451">
        <v>5.0660725730155339E-3</v>
      </c>
      <c r="D451" s="4">
        <f>-LN(B451)/F$3</f>
        <v>9.7476743358540646E-2</v>
      </c>
      <c r="E451" s="4">
        <f>1/F$4</f>
        <v>0.20833333333333334</v>
      </c>
      <c r="F451" s="8">
        <v>3</v>
      </c>
      <c r="G451" s="4">
        <v>135.73798395534632</v>
      </c>
      <c r="H451" s="4">
        <f>IF(G451&gt;MAX(I$8:I450),G451,MAX(I$8:I450))</f>
        <v>136.19624134774281</v>
      </c>
      <c r="I451" s="4">
        <f t="shared" si="50"/>
        <v>136.40457468107616</v>
      </c>
      <c r="J451" s="4">
        <f t="shared" si="51"/>
        <v>0.4582573923964901</v>
      </c>
      <c r="K451" s="4">
        <f t="shared" si="52"/>
        <v>0.20833333333334281</v>
      </c>
      <c r="L451">
        <f t="shared" si="53"/>
        <v>444</v>
      </c>
      <c r="M451">
        <f t="shared" si="54"/>
        <v>1</v>
      </c>
      <c r="N451">
        <f t="shared" si="55"/>
        <v>1</v>
      </c>
      <c r="O451">
        <f t="shared" si="56"/>
        <v>1</v>
      </c>
      <c r="P451">
        <v>443</v>
      </c>
      <c r="Q451" s="8">
        <f>COUNTIF(I$8:I450,"&lt;"&amp;G451)</f>
        <v>440</v>
      </c>
      <c r="R451" s="16">
        <f>COUNTIFS(H$8:H450,"&gt;"&amp;G451,F$8:F450,"&lt;&gt;1")</f>
        <v>1</v>
      </c>
      <c r="S451">
        <v>443</v>
      </c>
    </row>
    <row r="452" spans="1:19" x14ac:dyDescent="0.3">
      <c r="A452">
        <v>574</v>
      </c>
      <c r="B452">
        <v>0.85158848841822565</v>
      </c>
      <c r="C452">
        <v>0.55348368785668511</v>
      </c>
      <c r="D452" s="4">
        <f>-LN(B452)/F$3</f>
        <v>6.6938276519449058E-2</v>
      </c>
      <c r="E452" s="4">
        <f>1/F$4</f>
        <v>0.20833333333333334</v>
      </c>
      <c r="F452" s="8">
        <v>3</v>
      </c>
      <c r="G452" s="4">
        <v>135.80492223186576</v>
      </c>
      <c r="H452" s="4">
        <f>IF(G452&gt;MAX(I$8:I451),G452,MAX(I$8:I451))</f>
        <v>136.40457468107616</v>
      </c>
      <c r="I452" s="4">
        <f t="shared" si="50"/>
        <v>136.6129080144095</v>
      </c>
      <c r="J452" s="4">
        <f t="shared" si="51"/>
        <v>0.59965244921039584</v>
      </c>
      <c r="K452" s="4">
        <f t="shared" si="52"/>
        <v>0.20833333333334281</v>
      </c>
      <c r="L452">
        <f t="shared" si="53"/>
        <v>445</v>
      </c>
      <c r="M452">
        <f t="shared" si="54"/>
        <v>1</v>
      </c>
      <c r="N452">
        <f t="shared" si="55"/>
        <v>1</v>
      </c>
      <c r="O452">
        <f t="shared" si="56"/>
        <v>1</v>
      </c>
      <c r="P452">
        <v>445</v>
      </c>
      <c r="Q452" s="8">
        <f>COUNTIF(I$8:I451,"&lt;"&amp;G452)</f>
        <v>441</v>
      </c>
      <c r="R452" s="16">
        <f>COUNTIFS(H$8:H451,"&gt;"&amp;G452,F$8:F451,"&lt;&gt;1")</f>
        <v>1</v>
      </c>
      <c r="S452">
        <v>444</v>
      </c>
    </row>
    <row r="453" spans="1:19" x14ac:dyDescent="0.3">
      <c r="A453">
        <v>575</v>
      </c>
      <c r="B453">
        <v>0.99011200292977686</v>
      </c>
      <c r="C453">
        <v>0.87865840632343517</v>
      </c>
      <c r="D453" s="4">
        <f>-LN(B453)/F$3</f>
        <v>4.1405033250828047E-3</v>
      </c>
      <c r="E453" s="4">
        <f>1/F$4</f>
        <v>0.20833333333333334</v>
      </c>
      <c r="F453" s="8">
        <v>3</v>
      </c>
      <c r="G453" s="4">
        <v>135.80906273519085</v>
      </c>
      <c r="H453" s="4">
        <f>IF(G453&gt;MAX(I$8:I452),G453,MAX(I$8:I452))</f>
        <v>136.6129080144095</v>
      </c>
      <c r="I453" s="4">
        <f t="shared" si="50"/>
        <v>136.82124134774284</v>
      </c>
      <c r="J453" s="4">
        <f t="shared" si="51"/>
        <v>0.80384527921864901</v>
      </c>
      <c r="K453" s="4">
        <f t="shared" si="52"/>
        <v>0.20833333333334281</v>
      </c>
      <c r="L453">
        <f t="shared" si="53"/>
        <v>446</v>
      </c>
      <c r="M453">
        <f t="shared" si="54"/>
        <v>1</v>
      </c>
      <c r="N453">
        <f t="shared" si="55"/>
        <v>1</v>
      </c>
      <c r="O453">
        <f t="shared" si="56"/>
        <v>1</v>
      </c>
      <c r="P453">
        <v>446</v>
      </c>
      <c r="Q453" s="8">
        <f>COUNTIF(I$8:I452,"&lt;"&amp;G453)</f>
        <v>441</v>
      </c>
      <c r="R453" s="16">
        <f>COUNTIFS(H$8:H452,"&gt;"&amp;G453,F$8:F452,"&lt;&gt;1")</f>
        <v>2</v>
      </c>
      <c r="S453">
        <v>445</v>
      </c>
    </row>
    <row r="454" spans="1:19" x14ac:dyDescent="0.3">
      <c r="A454">
        <v>576</v>
      </c>
      <c r="B454">
        <v>0.52912991729483927</v>
      </c>
      <c r="C454">
        <v>0.31183812982573933</v>
      </c>
      <c r="D454" s="4">
        <f>-LN(B454)/F$3</f>
        <v>0.26521720288616596</v>
      </c>
      <c r="E454" s="4">
        <f>1/F$4</f>
        <v>0.20833333333333334</v>
      </c>
      <c r="F454" s="8">
        <v>3</v>
      </c>
      <c r="G454" s="4">
        <v>136.07427993807701</v>
      </c>
      <c r="H454" s="4">
        <f>IF(G454&gt;MAX(I$8:I453),G454,MAX(I$8:I453))</f>
        <v>136.82124134774284</v>
      </c>
      <c r="I454" s="4">
        <f t="shared" si="50"/>
        <v>137.02957468107618</v>
      </c>
      <c r="J454" s="4">
        <f t="shared" si="51"/>
        <v>0.74696140966582902</v>
      </c>
      <c r="K454" s="4">
        <f t="shared" si="52"/>
        <v>0.20833333333334281</v>
      </c>
      <c r="L454">
        <f t="shared" si="53"/>
        <v>447</v>
      </c>
      <c r="M454">
        <f t="shared" si="54"/>
        <v>1</v>
      </c>
      <c r="N454">
        <f t="shared" si="55"/>
        <v>1</v>
      </c>
      <c r="O454">
        <f t="shared" si="56"/>
        <v>1</v>
      </c>
      <c r="P454">
        <v>450</v>
      </c>
      <c r="Q454" s="8">
        <f>COUNTIF(I$8:I453,"&lt;"&amp;G454)</f>
        <v>442</v>
      </c>
      <c r="R454" s="16">
        <f>COUNTIFS(H$8:H453,"&gt;"&amp;G454,F$8:F453,"&lt;&gt;1")</f>
        <v>3</v>
      </c>
      <c r="S454">
        <v>446</v>
      </c>
    </row>
    <row r="455" spans="1:19" x14ac:dyDescent="0.3">
      <c r="A455">
        <v>577</v>
      </c>
      <c r="B455">
        <v>0.81344035157322914</v>
      </c>
      <c r="C455">
        <v>0.32673116245002592</v>
      </c>
      <c r="D455" s="4">
        <f>-LN(B455)/F$3</f>
        <v>8.6034449256546505E-2</v>
      </c>
      <c r="E455" s="4">
        <f>1/F$4</f>
        <v>0.20833333333333334</v>
      </c>
      <c r="F455" s="8">
        <v>3</v>
      </c>
      <c r="G455" s="4">
        <v>136.16031438733356</v>
      </c>
      <c r="H455" s="4">
        <f>IF(G455&gt;MAX(I$8:I454),G455,MAX(I$8:I454))</f>
        <v>137.02957468107618</v>
      </c>
      <c r="I455" s="4">
        <f t="shared" si="50"/>
        <v>137.23790801440953</v>
      </c>
      <c r="J455" s="4">
        <f t="shared" si="51"/>
        <v>0.86926029374262725</v>
      </c>
      <c r="K455" s="4">
        <f t="shared" si="52"/>
        <v>0.20833333333334281</v>
      </c>
      <c r="L455">
        <f t="shared" si="53"/>
        <v>448</v>
      </c>
      <c r="M455">
        <f t="shared" si="54"/>
        <v>1</v>
      </c>
      <c r="N455">
        <f t="shared" si="55"/>
        <v>1</v>
      </c>
      <c r="O455">
        <f t="shared" si="56"/>
        <v>1</v>
      </c>
      <c r="P455">
        <v>447</v>
      </c>
      <c r="Q455" s="8">
        <f>COUNTIF(I$8:I454,"&lt;"&amp;G455)</f>
        <v>442</v>
      </c>
      <c r="R455" s="16">
        <f>COUNTIFS(H$8:H454,"&gt;"&amp;G455,F$8:F454,"&lt;&gt;1")</f>
        <v>4</v>
      </c>
      <c r="S455">
        <v>447</v>
      </c>
    </row>
    <row r="456" spans="1:19" x14ac:dyDescent="0.3">
      <c r="A456">
        <v>32</v>
      </c>
      <c r="B456">
        <v>0.72417371135593733</v>
      </c>
      <c r="C456">
        <v>0.75908688619647813</v>
      </c>
      <c r="D456" s="4">
        <f>-LN(B456)/B$3</f>
        <v>1.3446832606817767</v>
      </c>
      <c r="E456" s="4">
        <f>1/F$4</f>
        <v>0.20833333333333334</v>
      </c>
      <c r="F456" s="8">
        <v>1</v>
      </c>
      <c r="G456" s="4">
        <v>137.128721052972</v>
      </c>
      <c r="H456" s="4">
        <f>IF(G456&gt;MAX(I$8:I455),G456,MAX(I$8:I455))</f>
        <v>137.23790801440953</v>
      </c>
      <c r="I456" s="4">
        <f t="shared" ref="I456:I519" si="57">+H456+E456</f>
        <v>137.44624134774287</v>
      </c>
      <c r="J456" s="4">
        <f t="shared" ref="J456:J519" si="58">(H456-G456)*O456</f>
        <v>0.10918696143752982</v>
      </c>
      <c r="K456" s="4">
        <f t="shared" ref="K456:K519" si="59">(I456-H456)*O456</f>
        <v>0.20833333333334281</v>
      </c>
      <c r="L456">
        <f t="shared" ref="L456:L519" si="60">_xlfn.RANK.EQ(I456,I$8:I$507,1)</f>
        <v>449</v>
      </c>
      <c r="M456">
        <f t="shared" ref="M456:M519" si="61">IF(L456=A456,0,1)</f>
        <v>1</v>
      </c>
      <c r="N456">
        <f t="shared" ref="N456:N519" si="62">IF(G456&lt;B$2,1,0)</f>
        <v>1</v>
      </c>
      <c r="O456">
        <f t="shared" ref="O456:O519" si="63">IF(I456&lt;B$2,1,0)</f>
        <v>1</v>
      </c>
      <c r="P456">
        <v>448</v>
      </c>
      <c r="Q456" s="8">
        <f>COUNTIF(I$8:I455,"&lt;"&amp;G456)</f>
        <v>447</v>
      </c>
      <c r="R456" s="16">
        <f>COUNTIFS(H$8:H455,"&gt;"&amp;G456,F$8:F455,"&lt;&gt;1")</f>
        <v>0</v>
      </c>
      <c r="S456">
        <v>448</v>
      </c>
    </row>
    <row r="457" spans="1:19" x14ac:dyDescent="0.3">
      <c r="A457">
        <v>578</v>
      </c>
      <c r="B457">
        <v>0.4609210486159856</v>
      </c>
      <c r="C457">
        <v>0.21695608386486404</v>
      </c>
      <c r="D457" s="4">
        <f>-LN(B457)/F$3</f>
        <v>0.32272021324543426</v>
      </c>
      <c r="E457" s="4">
        <f>1/F$4</f>
        <v>0.20833333333333334</v>
      </c>
      <c r="F457" s="8">
        <v>3</v>
      </c>
      <c r="G457" s="4">
        <v>136.483034600579</v>
      </c>
      <c r="H457" s="4">
        <f>IF(G457&gt;MAX(I$8:I456),G457,MAX(I$8:I456))</f>
        <v>137.44624134774287</v>
      </c>
      <c r="I457" s="4">
        <f t="shared" si="57"/>
        <v>137.65457468107621</v>
      </c>
      <c r="J457" s="4">
        <f t="shared" si="58"/>
        <v>0.96320674716386634</v>
      </c>
      <c r="K457" s="4">
        <f t="shared" si="59"/>
        <v>0.20833333333334281</v>
      </c>
      <c r="L457">
        <f t="shared" si="60"/>
        <v>450</v>
      </c>
      <c r="M457">
        <f t="shared" si="61"/>
        <v>1</v>
      </c>
      <c r="N457">
        <f t="shared" si="62"/>
        <v>1</v>
      </c>
      <c r="O457">
        <f t="shared" si="63"/>
        <v>1</v>
      </c>
      <c r="P457">
        <v>449</v>
      </c>
      <c r="Q457" s="8">
        <f>COUNTIF(I$8:I456,"&lt;"&amp;G457)</f>
        <v>444</v>
      </c>
      <c r="R457" s="16">
        <f>COUNTIFS(H$8:H456,"&gt;"&amp;G457,F$8:F456,"&lt;&gt;1")</f>
        <v>3</v>
      </c>
      <c r="S457">
        <v>449</v>
      </c>
    </row>
    <row r="458" spans="1:19" x14ac:dyDescent="0.3">
      <c r="A458">
        <v>147</v>
      </c>
      <c r="B458">
        <v>9.1067232276375629E-2</v>
      </c>
      <c r="C458">
        <v>0.56895657216101569</v>
      </c>
      <c r="D458" s="4">
        <f>-LN(B458)/D$3</f>
        <v>3.3279961514329619</v>
      </c>
      <c r="E458" s="4">
        <f>1/F$4</f>
        <v>0.20833333333333334</v>
      </c>
      <c r="F458" s="8">
        <v>2</v>
      </c>
      <c r="G458" s="4">
        <v>137.65398240490688</v>
      </c>
      <c r="H458" s="4">
        <f>IF(G458&gt;MAX(I$8:I457),G458,MAX(I$8:I457))</f>
        <v>137.65457468107621</v>
      </c>
      <c r="I458" s="4">
        <f t="shared" si="57"/>
        <v>137.86290801440956</v>
      </c>
      <c r="J458" s="4">
        <f t="shared" si="58"/>
        <v>5.9227616932844285E-4</v>
      </c>
      <c r="K458" s="4">
        <f t="shared" si="59"/>
        <v>0.20833333333334281</v>
      </c>
      <c r="L458">
        <f t="shared" si="60"/>
        <v>451</v>
      </c>
      <c r="M458">
        <f t="shared" si="61"/>
        <v>1</v>
      </c>
      <c r="N458">
        <f t="shared" si="62"/>
        <v>1</v>
      </c>
      <c r="O458">
        <f t="shared" si="63"/>
        <v>1</v>
      </c>
      <c r="P458">
        <v>451</v>
      </c>
      <c r="Q458" s="8">
        <f>COUNTIF(I$8:I457,"&lt;"&amp;G458)</f>
        <v>449</v>
      </c>
      <c r="R458" s="16">
        <f>COUNTIFS(H$8:H457,"&gt;"&amp;G458,F$8:F457,"&lt;&gt;1")</f>
        <v>0</v>
      </c>
      <c r="S458">
        <v>451</v>
      </c>
    </row>
    <row r="459" spans="1:19" x14ac:dyDescent="0.3">
      <c r="A459">
        <v>579</v>
      </c>
      <c r="B459">
        <v>0.90340891750846886</v>
      </c>
      <c r="C459">
        <v>0.60621967223120821</v>
      </c>
      <c r="D459" s="4">
        <f>-LN(B459)/F$3</f>
        <v>4.2324993649270781E-2</v>
      </c>
      <c r="E459" s="4">
        <f>1/F$4</f>
        <v>0.20833333333333334</v>
      </c>
      <c r="F459" s="8">
        <v>3</v>
      </c>
      <c r="G459" s="4">
        <v>136.52535959422826</v>
      </c>
      <c r="H459" s="4">
        <f>IF(G459&gt;MAX(I$8:I458),G459,MAX(I$8:I458))</f>
        <v>137.86290801440956</v>
      </c>
      <c r="I459" s="4">
        <f t="shared" si="57"/>
        <v>138.0712413477429</v>
      </c>
      <c r="J459" s="4">
        <f t="shared" si="58"/>
        <v>1.3375484201812924</v>
      </c>
      <c r="K459" s="4">
        <f t="shared" si="59"/>
        <v>0.20833333333334281</v>
      </c>
      <c r="L459">
        <f t="shared" si="60"/>
        <v>452</v>
      </c>
      <c r="M459">
        <f t="shared" si="61"/>
        <v>1</v>
      </c>
      <c r="N459">
        <f t="shared" si="62"/>
        <v>1</v>
      </c>
      <c r="O459">
        <f t="shared" si="63"/>
        <v>1</v>
      </c>
      <c r="P459">
        <v>452</v>
      </c>
      <c r="Q459" s="8">
        <f>COUNTIF(I$8:I458,"&lt;"&amp;G459)</f>
        <v>444</v>
      </c>
      <c r="R459" s="16">
        <f>COUNTIFS(H$8:H458,"&gt;"&amp;G459,F$8:F458,"&lt;&gt;1")</f>
        <v>5</v>
      </c>
      <c r="S459">
        <v>452</v>
      </c>
    </row>
    <row r="460" spans="1:19" x14ac:dyDescent="0.3">
      <c r="A460">
        <v>148</v>
      </c>
      <c r="B460">
        <v>0.94308297982726519</v>
      </c>
      <c r="C460">
        <v>2.740562150944548E-2</v>
      </c>
      <c r="D460" s="4">
        <f>-LN(B460)/D$3</f>
        <v>8.1390284229195059E-2</v>
      </c>
      <c r="E460" s="4">
        <f>1/F$4</f>
        <v>0.20833333333333334</v>
      </c>
      <c r="F460" s="8">
        <v>2</v>
      </c>
      <c r="G460" s="4">
        <v>137.73537268913609</v>
      </c>
      <c r="H460" s="4">
        <f>IF(G460&gt;MAX(I$8:I459),G460,MAX(I$8:I459))</f>
        <v>138.0712413477429</v>
      </c>
      <c r="I460" s="4">
        <f t="shared" si="57"/>
        <v>138.27957468107624</v>
      </c>
      <c r="J460" s="4">
        <f t="shared" si="58"/>
        <v>0.33586865860681314</v>
      </c>
      <c r="K460" s="4">
        <f t="shared" si="59"/>
        <v>0.20833333333334281</v>
      </c>
      <c r="L460">
        <f t="shared" si="60"/>
        <v>453</v>
      </c>
      <c r="M460">
        <f t="shared" si="61"/>
        <v>1</v>
      </c>
      <c r="N460">
        <f t="shared" si="62"/>
        <v>1</v>
      </c>
      <c r="O460">
        <f t="shared" si="63"/>
        <v>1</v>
      </c>
      <c r="P460">
        <v>453</v>
      </c>
      <c r="Q460" s="8">
        <f>COUNTIF(I$8:I459,"&lt;"&amp;G460)</f>
        <v>450</v>
      </c>
      <c r="R460" s="16">
        <f>COUNTIFS(H$8:H459,"&gt;"&amp;G460,F$8:F459,"&lt;&gt;1")</f>
        <v>1</v>
      </c>
      <c r="S460">
        <v>453</v>
      </c>
    </row>
    <row r="461" spans="1:19" x14ac:dyDescent="0.3">
      <c r="A461">
        <v>580</v>
      </c>
      <c r="B461">
        <v>0.26233710745567185</v>
      </c>
      <c r="C461">
        <v>0.16440321054719687</v>
      </c>
      <c r="D461" s="4">
        <f>-LN(B461)/F$3</f>
        <v>0.55755205524707629</v>
      </c>
      <c r="E461" s="4">
        <f>1/F$4</f>
        <v>0.20833333333333334</v>
      </c>
      <c r="F461" s="8">
        <v>3</v>
      </c>
      <c r="G461" s="4">
        <v>137.08291164947534</v>
      </c>
      <c r="H461" s="4">
        <f>IF(G461&gt;MAX(I$8:I460),G461,MAX(I$8:I460))</f>
        <v>138.27957468107624</v>
      </c>
      <c r="I461" s="4">
        <f t="shared" si="57"/>
        <v>138.48790801440958</v>
      </c>
      <c r="J461" s="4">
        <f t="shared" si="58"/>
        <v>1.1966630316009059</v>
      </c>
      <c r="K461" s="4">
        <f t="shared" si="59"/>
        <v>0.20833333333334281</v>
      </c>
      <c r="L461">
        <f t="shared" si="60"/>
        <v>454</v>
      </c>
      <c r="M461">
        <f t="shared" si="61"/>
        <v>1</v>
      </c>
      <c r="N461">
        <f t="shared" si="62"/>
        <v>1</v>
      </c>
      <c r="O461">
        <f t="shared" si="63"/>
        <v>1</v>
      </c>
      <c r="P461">
        <v>454</v>
      </c>
      <c r="Q461" s="8">
        <f>COUNTIF(I$8:I460,"&lt;"&amp;G461)</f>
        <v>447</v>
      </c>
      <c r="R461" s="16">
        <f>COUNTIFS(H$8:H460,"&gt;"&amp;G461,F$8:F460,"&lt;&gt;1")</f>
        <v>4</v>
      </c>
      <c r="S461">
        <v>454</v>
      </c>
    </row>
    <row r="462" spans="1:19" x14ac:dyDescent="0.3">
      <c r="A462">
        <v>581</v>
      </c>
      <c r="B462">
        <v>0.10251167332987457</v>
      </c>
      <c r="C462">
        <v>9.4729453413495285E-2</v>
      </c>
      <c r="D462" s="4">
        <f>-LN(B462)/F$3</f>
        <v>0.94907441697628792</v>
      </c>
      <c r="E462" s="4">
        <f>1/F$4</f>
        <v>0.20833333333333334</v>
      </c>
      <c r="F462" s="8">
        <v>3</v>
      </c>
      <c r="G462" s="4">
        <v>138.03198606645162</v>
      </c>
      <c r="H462" s="4">
        <f>IF(G462&gt;MAX(I$8:I461),G462,MAX(I$8:I461))</f>
        <v>138.48790801440958</v>
      </c>
      <c r="I462" s="4">
        <f t="shared" si="57"/>
        <v>138.69624134774293</v>
      </c>
      <c r="J462" s="4">
        <f t="shared" si="58"/>
        <v>0.45592194795796104</v>
      </c>
      <c r="K462" s="4">
        <f t="shared" si="59"/>
        <v>0.20833333333334281</v>
      </c>
      <c r="L462">
        <f t="shared" si="60"/>
        <v>455</v>
      </c>
      <c r="M462">
        <f t="shared" si="61"/>
        <v>1</v>
      </c>
      <c r="N462">
        <f t="shared" si="62"/>
        <v>1</v>
      </c>
      <c r="O462">
        <f t="shared" si="63"/>
        <v>1</v>
      </c>
      <c r="P462">
        <v>455</v>
      </c>
      <c r="Q462" s="8">
        <f>COUNTIF(I$8:I461,"&lt;"&amp;G462)</f>
        <v>451</v>
      </c>
      <c r="R462" s="16">
        <f>COUNTIFS(H$8:H461,"&gt;"&amp;G462,F$8:F461,"&lt;&gt;1")</f>
        <v>2</v>
      </c>
      <c r="S462">
        <v>455</v>
      </c>
    </row>
    <row r="463" spans="1:19" x14ac:dyDescent="0.3">
      <c r="A463">
        <v>582</v>
      </c>
      <c r="B463">
        <v>0.40275276955473494</v>
      </c>
      <c r="C463">
        <v>0.64082766197698904</v>
      </c>
      <c r="D463" s="4">
        <f>-LN(B463)/F$3</f>
        <v>0.3789301584743977</v>
      </c>
      <c r="E463" s="4">
        <f>1/F$4</f>
        <v>0.20833333333333334</v>
      </c>
      <c r="F463" s="8">
        <v>3</v>
      </c>
      <c r="G463" s="4">
        <v>138.41091622492601</v>
      </c>
      <c r="H463" s="4">
        <f>IF(G463&gt;MAX(I$8:I462),G463,MAX(I$8:I462))</f>
        <v>138.69624134774293</v>
      </c>
      <c r="I463" s="4">
        <f t="shared" si="57"/>
        <v>138.90457468107627</v>
      </c>
      <c r="J463" s="4">
        <f t="shared" si="58"/>
        <v>0.28532512281691425</v>
      </c>
      <c r="K463" s="4">
        <f t="shared" si="59"/>
        <v>0.20833333333334281</v>
      </c>
      <c r="L463">
        <f t="shared" si="60"/>
        <v>456</v>
      </c>
      <c r="M463">
        <f t="shared" si="61"/>
        <v>1</v>
      </c>
      <c r="N463">
        <f t="shared" si="62"/>
        <v>1</v>
      </c>
      <c r="O463">
        <f t="shared" si="63"/>
        <v>1</v>
      </c>
      <c r="P463">
        <v>456</v>
      </c>
      <c r="Q463" s="8">
        <f>COUNTIF(I$8:I462,"&lt;"&amp;G463)</f>
        <v>453</v>
      </c>
      <c r="R463" s="16">
        <f>COUNTIFS(H$8:H462,"&gt;"&amp;G463,F$8:F462,"&lt;&gt;1")</f>
        <v>1</v>
      </c>
      <c r="S463">
        <v>456</v>
      </c>
    </row>
    <row r="464" spans="1:19" x14ac:dyDescent="0.3">
      <c r="A464">
        <v>583</v>
      </c>
      <c r="B464">
        <v>0.82448805200354014</v>
      </c>
      <c r="C464">
        <v>3.5767693105868713E-2</v>
      </c>
      <c r="D464" s="4">
        <f>-LN(B464)/F$3</f>
        <v>8.0413595120825118E-2</v>
      </c>
      <c r="E464" s="4">
        <f>1/F$4</f>
        <v>0.20833333333333334</v>
      </c>
      <c r="F464" s="8">
        <v>3</v>
      </c>
      <c r="G464" s="4">
        <v>138.49132982004684</v>
      </c>
      <c r="H464" s="4">
        <f>IF(G464&gt;MAX(I$8:I463),G464,MAX(I$8:I463))</f>
        <v>138.90457468107627</v>
      </c>
      <c r="I464" s="4">
        <f t="shared" si="57"/>
        <v>139.11290801440961</v>
      </c>
      <c r="J464" s="4">
        <f t="shared" si="58"/>
        <v>0.41324486102942615</v>
      </c>
      <c r="K464" s="4">
        <f t="shared" si="59"/>
        <v>0.20833333333334281</v>
      </c>
      <c r="L464">
        <f t="shared" si="60"/>
        <v>457</v>
      </c>
      <c r="M464">
        <f t="shared" si="61"/>
        <v>1</v>
      </c>
      <c r="N464">
        <f t="shared" si="62"/>
        <v>1</v>
      </c>
      <c r="O464">
        <f t="shared" si="63"/>
        <v>1</v>
      </c>
      <c r="P464">
        <v>457</v>
      </c>
      <c r="Q464" s="8">
        <f>COUNTIF(I$8:I463,"&lt;"&amp;G464)</f>
        <v>454</v>
      </c>
      <c r="R464" s="16">
        <f>COUNTIFS(H$8:H463,"&gt;"&amp;G464,F$8:F463,"&lt;&gt;1")</f>
        <v>1</v>
      </c>
      <c r="S464">
        <v>457</v>
      </c>
    </row>
    <row r="465" spans="1:19" x14ac:dyDescent="0.3">
      <c r="A465">
        <v>584</v>
      </c>
      <c r="B465">
        <v>0.73802911465804011</v>
      </c>
      <c r="C465">
        <v>0.11807611316263314</v>
      </c>
      <c r="D465" s="4">
        <f>-LN(B465)/F$3</f>
        <v>0.12657166850153054</v>
      </c>
      <c r="E465" s="4">
        <f>1/F$4</f>
        <v>0.20833333333333334</v>
      </c>
      <c r="F465" s="8">
        <v>3</v>
      </c>
      <c r="G465" s="4">
        <v>138.61790148854837</v>
      </c>
      <c r="H465" s="4">
        <f>IF(G465&gt;MAX(I$8:I464),G465,MAX(I$8:I464))</f>
        <v>139.11290801440961</v>
      </c>
      <c r="I465" s="4">
        <f t="shared" si="57"/>
        <v>139.32124134774295</v>
      </c>
      <c r="J465" s="4">
        <f t="shared" si="58"/>
        <v>0.49500652586124261</v>
      </c>
      <c r="K465" s="4">
        <f t="shared" si="59"/>
        <v>0.20833333333334281</v>
      </c>
      <c r="L465">
        <f t="shared" si="60"/>
        <v>458</v>
      </c>
      <c r="M465">
        <f t="shared" si="61"/>
        <v>1</v>
      </c>
      <c r="N465">
        <f t="shared" si="62"/>
        <v>1</v>
      </c>
      <c r="O465">
        <f t="shared" si="63"/>
        <v>1</v>
      </c>
      <c r="P465">
        <v>458</v>
      </c>
      <c r="Q465" s="8">
        <f>COUNTIF(I$8:I464,"&lt;"&amp;G465)</f>
        <v>454</v>
      </c>
      <c r="R465" s="16">
        <f>COUNTIFS(H$8:H464,"&gt;"&amp;G465,F$8:F464,"&lt;&gt;1")</f>
        <v>2</v>
      </c>
      <c r="S465">
        <v>458</v>
      </c>
    </row>
    <row r="466" spans="1:19" x14ac:dyDescent="0.3">
      <c r="A466">
        <v>585</v>
      </c>
      <c r="B466">
        <v>0.52314828943754388</v>
      </c>
      <c r="C466">
        <v>0.46949674977874079</v>
      </c>
      <c r="D466" s="4">
        <f>-LN(B466)/F$3</f>
        <v>0.26995429954023159</v>
      </c>
      <c r="E466" s="4">
        <f>1/F$4</f>
        <v>0.20833333333333334</v>
      </c>
      <c r="F466" s="8">
        <v>3</v>
      </c>
      <c r="G466" s="4">
        <v>138.88785578808861</v>
      </c>
      <c r="H466" s="4">
        <f>IF(G466&gt;MAX(I$8:I465),G466,MAX(I$8:I465))</f>
        <v>139.32124134774295</v>
      </c>
      <c r="I466" s="4">
        <f t="shared" si="57"/>
        <v>139.5295746810763</v>
      </c>
      <c r="J466" s="4">
        <f t="shared" si="58"/>
        <v>0.43338555965434011</v>
      </c>
      <c r="K466" s="4">
        <f t="shared" si="59"/>
        <v>0.20833333333334281</v>
      </c>
      <c r="L466">
        <f t="shared" si="60"/>
        <v>459</v>
      </c>
      <c r="M466">
        <f t="shared" si="61"/>
        <v>1</v>
      </c>
      <c r="N466">
        <f t="shared" si="62"/>
        <v>1</v>
      </c>
      <c r="O466">
        <f t="shared" si="63"/>
        <v>1</v>
      </c>
      <c r="P466">
        <v>459</v>
      </c>
      <c r="Q466" s="8">
        <f>COUNTIF(I$8:I465,"&lt;"&amp;G466)</f>
        <v>455</v>
      </c>
      <c r="R466" s="16">
        <f>COUNTIFS(H$8:H465,"&gt;"&amp;G466,F$8:F465,"&lt;&gt;1")</f>
        <v>2</v>
      </c>
      <c r="S466">
        <v>459</v>
      </c>
    </row>
    <row r="467" spans="1:19" x14ac:dyDescent="0.3">
      <c r="A467">
        <v>586</v>
      </c>
      <c r="B467">
        <v>0.90441602832117685</v>
      </c>
      <c r="C467">
        <v>0.92046876430555136</v>
      </c>
      <c r="D467" s="4">
        <f>-LN(B467)/F$3</f>
        <v>4.1860756722268869E-2</v>
      </c>
      <c r="E467" s="4">
        <f>1/F$4</f>
        <v>0.20833333333333334</v>
      </c>
      <c r="F467" s="8">
        <v>3</v>
      </c>
      <c r="G467" s="4">
        <v>138.92971654481087</v>
      </c>
      <c r="H467" s="4">
        <f>IF(G467&gt;MAX(I$8:I466),G467,MAX(I$8:I466))</f>
        <v>139.5295746810763</v>
      </c>
      <c r="I467" s="4">
        <f t="shared" si="57"/>
        <v>139.73790801440964</v>
      </c>
      <c r="J467" s="4">
        <f t="shared" si="58"/>
        <v>0.59985813626542495</v>
      </c>
      <c r="K467" s="4">
        <f t="shared" si="59"/>
        <v>0.20833333333334281</v>
      </c>
      <c r="L467">
        <f t="shared" si="60"/>
        <v>460</v>
      </c>
      <c r="M467">
        <f t="shared" si="61"/>
        <v>1</v>
      </c>
      <c r="N467">
        <f t="shared" si="62"/>
        <v>1</v>
      </c>
      <c r="O467">
        <f t="shared" si="63"/>
        <v>1</v>
      </c>
      <c r="P467">
        <v>460</v>
      </c>
      <c r="Q467" s="8">
        <f>COUNTIF(I$8:I466,"&lt;"&amp;G467)</f>
        <v>456</v>
      </c>
      <c r="R467" s="16">
        <f>COUNTIFS(H$8:H466,"&gt;"&amp;G467,F$8:F466,"&lt;&gt;1")</f>
        <v>2</v>
      </c>
      <c r="S467">
        <v>460</v>
      </c>
    </row>
    <row r="468" spans="1:19" x14ac:dyDescent="0.3">
      <c r="A468">
        <v>587</v>
      </c>
      <c r="B468">
        <v>0.108767967772454</v>
      </c>
      <c r="C468">
        <v>0.65102084414197214</v>
      </c>
      <c r="D468" s="4">
        <f>-LN(B468)/F$3</f>
        <v>0.92439100073528502</v>
      </c>
      <c r="E468" s="4">
        <f>1/F$4</f>
        <v>0.20833333333333334</v>
      </c>
      <c r="F468" s="8">
        <v>3</v>
      </c>
      <c r="G468" s="4">
        <v>139.85410754554616</v>
      </c>
      <c r="H468" s="4">
        <f>IF(G468&gt;MAX(I$8:I467),G468,MAX(I$8:I467))</f>
        <v>139.85410754554616</v>
      </c>
      <c r="I468" s="4">
        <f t="shared" si="57"/>
        <v>140.0624408788795</v>
      </c>
      <c r="J468" s="4">
        <f t="shared" si="58"/>
        <v>0</v>
      </c>
      <c r="K468" s="4">
        <f t="shared" si="59"/>
        <v>0.20833333333334281</v>
      </c>
      <c r="L468">
        <f t="shared" si="60"/>
        <v>461</v>
      </c>
      <c r="M468">
        <f t="shared" si="61"/>
        <v>1</v>
      </c>
      <c r="N468">
        <f t="shared" si="62"/>
        <v>1</v>
      </c>
      <c r="O468">
        <f t="shared" si="63"/>
        <v>1</v>
      </c>
      <c r="P468">
        <v>461</v>
      </c>
      <c r="Q468" s="8">
        <f>COUNTIF(I$8:I467,"&lt;"&amp;G468)</f>
        <v>460</v>
      </c>
      <c r="R468" s="16">
        <f>COUNTIFS(H$8:H467,"&gt;"&amp;G468,F$8:F467,"&lt;&gt;1")</f>
        <v>0</v>
      </c>
      <c r="S468">
        <v>461</v>
      </c>
    </row>
    <row r="469" spans="1:19" x14ac:dyDescent="0.3">
      <c r="A469">
        <v>588</v>
      </c>
      <c r="B469">
        <v>0.27701651051362652</v>
      </c>
      <c r="C469">
        <v>0.91170995208594008</v>
      </c>
      <c r="D469" s="4">
        <f>-LN(B469)/F$3</f>
        <v>0.53486590409531531</v>
      </c>
      <c r="E469" s="4">
        <f>1/F$4</f>
        <v>0.20833333333333334</v>
      </c>
      <c r="F469" s="8">
        <v>3</v>
      </c>
      <c r="G469" s="4">
        <v>140.38897344964147</v>
      </c>
      <c r="H469" s="4">
        <f>IF(G469&gt;MAX(I$8:I468),G469,MAX(I$8:I468))</f>
        <v>140.38897344964147</v>
      </c>
      <c r="I469" s="4">
        <f t="shared" si="57"/>
        <v>140.59730678297481</v>
      </c>
      <c r="J469" s="4">
        <f t="shared" si="58"/>
        <v>0</v>
      </c>
      <c r="K469" s="4">
        <f t="shared" si="59"/>
        <v>0.20833333333334281</v>
      </c>
      <c r="L469">
        <f t="shared" si="60"/>
        <v>462</v>
      </c>
      <c r="M469">
        <f t="shared" si="61"/>
        <v>1</v>
      </c>
      <c r="N469">
        <f t="shared" si="62"/>
        <v>1</v>
      </c>
      <c r="O469">
        <f t="shared" si="63"/>
        <v>1</v>
      </c>
      <c r="P469">
        <v>463</v>
      </c>
      <c r="Q469" s="8">
        <f>COUNTIF(I$8:I468,"&lt;"&amp;G469)</f>
        <v>461</v>
      </c>
      <c r="R469" s="16">
        <f>COUNTIFS(H$8:H468,"&gt;"&amp;G469,F$8:F468,"&lt;&gt;1")</f>
        <v>0</v>
      </c>
      <c r="S469">
        <v>462</v>
      </c>
    </row>
    <row r="470" spans="1:19" x14ac:dyDescent="0.3">
      <c r="A470">
        <v>589</v>
      </c>
      <c r="B470">
        <v>0.4510940885647145</v>
      </c>
      <c r="C470">
        <v>0.16464735862300486</v>
      </c>
      <c r="D470" s="4">
        <f>-LN(B470)/F$3</f>
        <v>0.33169972464304631</v>
      </c>
      <c r="E470" s="4">
        <f>1/F$4</f>
        <v>0.20833333333333334</v>
      </c>
      <c r="F470" s="8">
        <v>3</v>
      </c>
      <c r="G470" s="4">
        <v>140.72067317428451</v>
      </c>
      <c r="H470" s="4">
        <f>IF(G470&gt;MAX(I$8:I469),G470,MAX(I$8:I469))</f>
        <v>140.72067317428451</v>
      </c>
      <c r="I470" s="4">
        <f t="shared" si="57"/>
        <v>140.92900650761786</v>
      </c>
      <c r="J470" s="4">
        <f t="shared" si="58"/>
        <v>0</v>
      </c>
      <c r="K470" s="4">
        <f t="shared" si="59"/>
        <v>0.20833333333334281</v>
      </c>
      <c r="L470">
        <f t="shared" si="60"/>
        <v>463</v>
      </c>
      <c r="M470">
        <f t="shared" si="61"/>
        <v>1</v>
      </c>
      <c r="N470">
        <f t="shared" si="62"/>
        <v>1</v>
      </c>
      <c r="O470">
        <f t="shared" si="63"/>
        <v>1</v>
      </c>
      <c r="P470">
        <v>462</v>
      </c>
      <c r="Q470" s="8">
        <f>COUNTIF(I$8:I469,"&lt;"&amp;G470)</f>
        <v>462</v>
      </c>
      <c r="R470" s="16">
        <f>COUNTIFS(H$8:H469,"&gt;"&amp;G470,F$8:F469,"&lt;&gt;1")</f>
        <v>0</v>
      </c>
      <c r="S470">
        <v>462</v>
      </c>
    </row>
    <row r="471" spans="1:19" x14ac:dyDescent="0.3">
      <c r="A471">
        <v>590</v>
      </c>
      <c r="B471">
        <v>0.32355723746452225</v>
      </c>
      <c r="C471">
        <v>0.62446974089785456</v>
      </c>
      <c r="D471" s="4">
        <f>-LN(B471)/F$3</f>
        <v>0.47015802033651355</v>
      </c>
      <c r="E471" s="4">
        <f>1/F$4</f>
        <v>0.20833333333333334</v>
      </c>
      <c r="F471" s="8">
        <v>3</v>
      </c>
      <c r="G471" s="4">
        <v>141.19083119462104</v>
      </c>
      <c r="H471" s="4">
        <f>IF(G471&gt;MAX(I$8:I470),G471,MAX(I$8:I470))</f>
        <v>141.19083119462104</v>
      </c>
      <c r="I471" s="4">
        <f t="shared" si="57"/>
        <v>141.39916452795438</v>
      </c>
      <c r="J471" s="4">
        <f t="shared" si="58"/>
        <v>0</v>
      </c>
      <c r="K471" s="4">
        <f t="shared" si="59"/>
        <v>0.20833333333334281</v>
      </c>
      <c r="L471">
        <f t="shared" si="60"/>
        <v>464</v>
      </c>
      <c r="M471">
        <f t="shared" si="61"/>
        <v>1</v>
      </c>
      <c r="N471">
        <f t="shared" si="62"/>
        <v>1</v>
      </c>
      <c r="O471">
        <f t="shared" si="63"/>
        <v>1</v>
      </c>
      <c r="P471">
        <v>464</v>
      </c>
      <c r="Q471" s="8">
        <f>COUNTIF(I$8:I470,"&lt;"&amp;G471)</f>
        <v>463</v>
      </c>
      <c r="R471" s="16">
        <f>COUNTIFS(H$8:H470,"&gt;"&amp;G471,F$8:F470,"&lt;&gt;1")</f>
        <v>0</v>
      </c>
      <c r="S471">
        <v>464</v>
      </c>
    </row>
    <row r="472" spans="1:19" x14ac:dyDescent="0.3">
      <c r="A472">
        <v>591</v>
      </c>
      <c r="B472">
        <v>0.728782006286813</v>
      </c>
      <c r="C472">
        <v>0.11783196508682516</v>
      </c>
      <c r="D472" s="4">
        <f>-LN(B472)/F$3</f>
        <v>0.13182525952035226</v>
      </c>
      <c r="E472" s="4">
        <f>1/F$4</f>
        <v>0.20833333333333334</v>
      </c>
      <c r="F472" s="8">
        <v>3</v>
      </c>
      <c r="G472" s="4">
        <v>141.32265645414139</v>
      </c>
      <c r="H472" s="4">
        <f>IF(G472&gt;MAX(I$8:I471),G472,MAX(I$8:I471))</f>
        <v>141.39916452795438</v>
      </c>
      <c r="I472" s="4">
        <f t="shared" si="57"/>
        <v>141.60749786128773</v>
      </c>
      <c r="J472" s="4">
        <f t="shared" si="58"/>
        <v>7.6508073812988187E-2</v>
      </c>
      <c r="K472" s="4">
        <f t="shared" si="59"/>
        <v>0.20833333333334281</v>
      </c>
      <c r="L472">
        <f t="shared" si="60"/>
        <v>465</v>
      </c>
      <c r="M472">
        <f t="shared" si="61"/>
        <v>1</v>
      </c>
      <c r="N472">
        <f t="shared" si="62"/>
        <v>1</v>
      </c>
      <c r="O472">
        <f t="shared" si="63"/>
        <v>1</v>
      </c>
      <c r="P472">
        <v>465</v>
      </c>
      <c r="Q472" s="8">
        <f>COUNTIF(I$8:I471,"&lt;"&amp;G472)</f>
        <v>463</v>
      </c>
      <c r="R472" s="16">
        <f>COUNTIFS(H$8:H471,"&gt;"&amp;G472,F$8:F471,"&lt;&gt;1")</f>
        <v>0</v>
      </c>
      <c r="S472">
        <v>465</v>
      </c>
    </row>
    <row r="473" spans="1:19" x14ac:dyDescent="0.3">
      <c r="A473">
        <v>33</v>
      </c>
      <c r="B473">
        <v>0.33951841792046877</v>
      </c>
      <c r="C473">
        <v>0.93032624286629839</v>
      </c>
      <c r="D473" s="4">
        <f>-LN(B473)/B$3</f>
        <v>4.500946180503929</v>
      </c>
      <c r="E473" s="4">
        <f>1/F$4</f>
        <v>0.20833333333333334</v>
      </c>
      <c r="F473" s="8">
        <v>1</v>
      </c>
      <c r="G473" s="4">
        <v>141.62966723347591</v>
      </c>
      <c r="H473" s="4">
        <f>IF(G473&gt;MAX(I$8:I472),G473,MAX(I$8:I472))</f>
        <v>141.62966723347591</v>
      </c>
      <c r="I473" s="4">
        <f t="shared" si="57"/>
        <v>141.83800056680926</v>
      </c>
      <c r="J473" s="4">
        <f t="shared" si="58"/>
        <v>0</v>
      </c>
      <c r="K473" s="4">
        <f t="shared" si="59"/>
        <v>0.20833333333334281</v>
      </c>
      <c r="L473">
        <f t="shared" si="60"/>
        <v>466</v>
      </c>
      <c r="M473">
        <f t="shared" si="61"/>
        <v>1</v>
      </c>
      <c r="N473">
        <f t="shared" si="62"/>
        <v>1</v>
      </c>
      <c r="O473">
        <f t="shared" si="63"/>
        <v>1</v>
      </c>
      <c r="P473">
        <v>466</v>
      </c>
      <c r="Q473" s="8">
        <f>COUNTIF(I$8:I472,"&lt;"&amp;G473)</f>
        <v>465</v>
      </c>
      <c r="R473" s="16">
        <f>COUNTIFS(H$8:H472,"&gt;"&amp;G473,F$8:F472,"&lt;&gt;1")</f>
        <v>0</v>
      </c>
      <c r="S473">
        <v>466</v>
      </c>
    </row>
    <row r="474" spans="1:19" x14ac:dyDescent="0.3">
      <c r="A474">
        <v>149</v>
      </c>
      <c r="B474">
        <v>5.5635242774742882E-2</v>
      </c>
      <c r="C474">
        <v>0.19708853419598987</v>
      </c>
      <c r="D474" s="4">
        <f>-LN(B474)/D$3</f>
        <v>4.0124144662176677</v>
      </c>
      <c r="E474" s="4">
        <f>1/F$4</f>
        <v>0.20833333333333334</v>
      </c>
      <c r="F474" s="8">
        <v>2</v>
      </c>
      <c r="G474" s="4">
        <v>141.74778715535376</v>
      </c>
      <c r="H474" s="4">
        <f>IF(G474&gt;MAX(I$8:I473),G474,MAX(I$8:I473))</f>
        <v>141.83800056680926</v>
      </c>
      <c r="I474" s="4">
        <f t="shared" si="57"/>
        <v>142.0463339001426</v>
      </c>
      <c r="J474" s="4">
        <f t="shared" si="58"/>
        <v>9.0213411455493997E-2</v>
      </c>
      <c r="K474" s="4">
        <f t="shared" si="59"/>
        <v>0.20833333333334281</v>
      </c>
      <c r="L474">
        <f t="shared" si="60"/>
        <v>467</v>
      </c>
      <c r="M474">
        <f t="shared" si="61"/>
        <v>1</v>
      </c>
      <c r="N474">
        <f t="shared" si="62"/>
        <v>1</v>
      </c>
      <c r="O474">
        <f t="shared" si="63"/>
        <v>1</v>
      </c>
      <c r="P474">
        <v>467</v>
      </c>
      <c r="Q474" s="8">
        <f>COUNTIF(I$8:I473,"&lt;"&amp;G474)</f>
        <v>465</v>
      </c>
      <c r="R474" s="16">
        <f>COUNTIFS(H$8:H473,"&gt;"&amp;G474,F$8:F473,"&lt;&gt;1")</f>
        <v>0</v>
      </c>
      <c r="S474">
        <v>467</v>
      </c>
    </row>
    <row r="475" spans="1:19" x14ac:dyDescent="0.3">
      <c r="A475">
        <v>592</v>
      </c>
      <c r="B475">
        <v>0.32569353312784205</v>
      </c>
      <c r="C475">
        <v>0.9328592791528062</v>
      </c>
      <c r="D475" s="4">
        <f>-LN(B475)/F$3</f>
        <v>0.46741600924999122</v>
      </c>
      <c r="E475" s="4">
        <f>1/F$4</f>
        <v>0.20833333333333334</v>
      </c>
      <c r="F475" s="8">
        <v>3</v>
      </c>
      <c r="G475" s="4">
        <v>141.7900724633914</v>
      </c>
      <c r="H475" s="4">
        <f>IF(G475&gt;MAX(I$8:I474),G475,MAX(I$8:I474))</f>
        <v>142.0463339001426</v>
      </c>
      <c r="I475" s="4">
        <f t="shared" si="57"/>
        <v>142.25466723347594</v>
      </c>
      <c r="J475" s="4">
        <f t="shared" si="58"/>
        <v>0.25626143675120261</v>
      </c>
      <c r="K475" s="4">
        <f t="shared" si="59"/>
        <v>0.20833333333334281</v>
      </c>
      <c r="L475">
        <f t="shared" si="60"/>
        <v>468</v>
      </c>
      <c r="M475">
        <f t="shared" si="61"/>
        <v>1</v>
      </c>
      <c r="N475">
        <f t="shared" si="62"/>
        <v>1</v>
      </c>
      <c r="O475">
        <f t="shared" si="63"/>
        <v>1</v>
      </c>
      <c r="P475">
        <v>468</v>
      </c>
      <c r="Q475" s="8">
        <f>COUNTIF(I$8:I474,"&lt;"&amp;G475)</f>
        <v>465</v>
      </c>
      <c r="R475" s="16">
        <f>COUNTIFS(H$8:H474,"&gt;"&amp;G475,F$8:F474,"&lt;&gt;1")</f>
        <v>1</v>
      </c>
      <c r="S475">
        <v>468</v>
      </c>
    </row>
    <row r="476" spans="1:19" x14ac:dyDescent="0.3">
      <c r="A476">
        <v>593</v>
      </c>
      <c r="B476">
        <v>0.95608386486404007</v>
      </c>
      <c r="C476">
        <v>0.36173589281899471</v>
      </c>
      <c r="D476" s="4">
        <f>-LN(B476)/F$3</f>
        <v>1.8712352093811221E-2</v>
      </c>
      <c r="E476" s="4">
        <f>1/F$4</f>
        <v>0.20833333333333334</v>
      </c>
      <c r="F476" s="8">
        <v>3</v>
      </c>
      <c r="G476" s="4">
        <v>141.80878481548521</v>
      </c>
      <c r="H476" s="4">
        <f>IF(G476&gt;MAX(I$8:I475),G476,MAX(I$8:I475))</f>
        <v>142.25466723347594</v>
      </c>
      <c r="I476" s="4">
        <f t="shared" si="57"/>
        <v>142.46300056680928</v>
      </c>
      <c r="J476" s="4">
        <f t="shared" si="58"/>
        <v>0.44588241799073103</v>
      </c>
      <c r="K476" s="4">
        <f t="shared" si="59"/>
        <v>0.20833333333334281</v>
      </c>
      <c r="L476">
        <f t="shared" si="60"/>
        <v>469</v>
      </c>
      <c r="M476">
        <f t="shared" si="61"/>
        <v>1</v>
      </c>
      <c r="N476">
        <f t="shared" si="62"/>
        <v>1</v>
      </c>
      <c r="O476">
        <f t="shared" si="63"/>
        <v>1</v>
      </c>
      <c r="P476">
        <v>469</v>
      </c>
      <c r="Q476" s="8">
        <f>COUNTIF(I$8:I475,"&lt;"&amp;G476)</f>
        <v>465</v>
      </c>
      <c r="R476" s="16">
        <f>COUNTIFS(H$8:H475,"&gt;"&amp;G476,F$8:F475,"&lt;&gt;1")</f>
        <v>2</v>
      </c>
      <c r="S476">
        <v>469</v>
      </c>
    </row>
    <row r="477" spans="1:19" x14ac:dyDescent="0.3">
      <c r="A477">
        <v>594</v>
      </c>
      <c r="B477">
        <v>0.72487563707388536</v>
      </c>
      <c r="C477">
        <v>0.67552720725119786</v>
      </c>
      <c r="D477" s="4">
        <f>-LN(B477)/F$3</f>
        <v>0.13406465579657839</v>
      </c>
      <c r="E477" s="4">
        <f>1/F$4</f>
        <v>0.20833333333333334</v>
      </c>
      <c r="F477" s="8">
        <v>3</v>
      </c>
      <c r="G477" s="4">
        <v>141.94284947128179</v>
      </c>
      <c r="H477" s="4">
        <f>IF(G477&gt;MAX(I$8:I476),G477,MAX(I$8:I476))</f>
        <v>142.46300056680928</v>
      </c>
      <c r="I477" s="4">
        <f t="shared" si="57"/>
        <v>142.67133390014263</v>
      </c>
      <c r="J477" s="4">
        <f t="shared" si="58"/>
        <v>0.5201510955274955</v>
      </c>
      <c r="K477" s="4">
        <f t="shared" si="59"/>
        <v>0.20833333333334281</v>
      </c>
      <c r="L477">
        <f t="shared" si="60"/>
        <v>470</v>
      </c>
      <c r="M477">
        <f t="shared" si="61"/>
        <v>1</v>
      </c>
      <c r="N477">
        <f t="shared" si="62"/>
        <v>1</v>
      </c>
      <c r="O477">
        <f t="shared" si="63"/>
        <v>1</v>
      </c>
      <c r="P477">
        <v>470</v>
      </c>
      <c r="Q477" s="8">
        <f>COUNTIF(I$8:I476,"&lt;"&amp;G477)</f>
        <v>466</v>
      </c>
      <c r="R477" s="16">
        <f>COUNTIFS(H$8:H476,"&gt;"&amp;G477,F$8:F476,"&lt;&gt;1")</f>
        <v>2</v>
      </c>
      <c r="S477">
        <v>470</v>
      </c>
    </row>
    <row r="478" spans="1:19" x14ac:dyDescent="0.3">
      <c r="A478">
        <v>595</v>
      </c>
      <c r="B478">
        <v>0.16864528336436049</v>
      </c>
      <c r="C478">
        <v>0.76641132847071747</v>
      </c>
      <c r="D478" s="4">
        <f>-LN(B478)/F$3</f>
        <v>0.74164903536334248</v>
      </c>
      <c r="E478" s="4">
        <f>1/F$4</f>
        <v>0.20833333333333334</v>
      </c>
      <c r="F478" s="8">
        <v>3</v>
      </c>
      <c r="G478" s="4">
        <v>142.68449850664513</v>
      </c>
      <c r="H478" s="4">
        <f>IF(G478&gt;MAX(I$8:I477),G478,MAX(I$8:I477))</f>
        <v>142.68449850664513</v>
      </c>
      <c r="I478" s="4">
        <f t="shared" si="57"/>
        <v>142.89283183997847</v>
      </c>
      <c r="J478" s="4">
        <f t="shared" si="58"/>
        <v>0</v>
      </c>
      <c r="K478" s="4">
        <f t="shared" si="59"/>
        <v>0.20833333333334281</v>
      </c>
      <c r="L478">
        <f t="shared" si="60"/>
        <v>471</v>
      </c>
      <c r="M478">
        <f t="shared" si="61"/>
        <v>1</v>
      </c>
      <c r="N478">
        <f t="shared" si="62"/>
        <v>1</v>
      </c>
      <c r="O478">
        <f t="shared" si="63"/>
        <v>1</v>
      </c>
      <c r="P478">
        <v>471</v>
      </c>
      <c r="Q478" s="8">
        <f>COUNTIF(I$8:I477,"&lt;"&amp;G478)</f>
        <v>470</v>
      </c>
      <c r="R478" s="16">
        <f>COUNTIFS(H$8:H477,"&gt;"&amp;G478,F$8:F477,"&lt;&gt;1")</f>
        <v>0</v>
      </c>
      <c r="S478">
        <v>471</v>
      </c>
    </row>
    <row r="479" spans="1:19" x14ac:dyDescent="0.3">
      <c r="A479">
        <v>596</v>
      </c>
      <c r="B479">
        <v>0.89681691946165354</v>
      </c>
      <c r="C479">
        <v>0.39661854915005951</v>
      </c>
      <c r="D479" s="4">
        <f>-LN(B479)/F$3</f>
        <v>4.5376475383121763E-2</v>
      </c>
      <c r="E479" s="4">
        <f>1/F$4</f>
        <v>0.20833333333333334</v>
      </c>
      <c r="F479" s="8">
        <v>3</v>
      </c>
      <c r="G479" s="4">
        <v>142.72987498202824</v>
      </c>
      <c r="H479" s="4">
        <f>IF(G479&gt;MAX(I$8:I478),G479,MAX(I$8:I478))</f>
        <v>142.89283183997847</v>
      </c>
      <c r="I479" s="4">
        <f t="shared" si="57"/>
        <v>143.10116517331181</v>
      </c>
      <c r="J479" s="4">
        <f t="shared" si="58"/>
        <v>0.16295685795023473</v>
      </c>
      <c r="K479" s="4">
        <f t="shared" si="59"/>
        <v>0.20833333333334281</v>
      </c>
      <c r="L479">
        <f t="shared" si="60"/>
        <v>472</v>
      </c>
      <c r="M479">
        <f t="shared" si="61"/>
        <v>1</v>
      </c>
      <c r="N479">
        <f t="shared" si="62"/>
        <v>1</v>
      </c>
      <c r="O479">
        <f t="shared" si="63"/>
        <v>1</v>
      </c>
      <c r="P479">
        <v>472</v>
      </c>
      <c r="Q479" s="8">
        <f>COUNTIF(I$8:I478,"&lt;"&amp;G479)</f>
        <v>470</v>
      </c>
      <c r="R479" s="16">
        <f>COUNTIFS(H$8:H478,"&gt;"&amp;G479,F$8:F478,"&lt;&gt;1")</f>
        <v>0</v>
      </c>
      <c r="S479">
        <v>472</v>
      </c>
    </row>
    <row r="480" spans="1:19" x14ac:dyDescent="0.3">
      <c r="A480">
        <v>150</v>
      </c>
      <c r="B480">
        <v>0.37775811029389322</v>
      </c>
      <c r="C480">
        <v>0.42344431897946105</v>
      </c>
      <c r="D480" s="4">
        <f>-LN(B480)/D$3</f>
        <v>1.3520850111889959</v>
      </c>
      <c r="E480" s="4">
        <f>1/F$4</f>
        <v>0.20833333333333334</v>
      </c>
      <c r="F480" s="8">
        <v>2</v>
      </c>
      <c r="G480" s="4">
        <v>143.09987216654275</v>
      </c>
      <c r="H480" s="4">
        <f>IF(G480&gt;MAX(I$8:I479),G480,MAX(I$8:I479))</f>
        <v>143.10116517331181</v>
      </c>
      <c r="I480" s="4">
        <f t="shared" si="57"/>
        <v>143.30949850664516</v>
      </c>
      <c r="J480" s="4">
        <f t="shared" si="58"/>
        <v>1.2930067690604119E-3</v>
      </c>
      <c r="K480" s="4">
        <f t="shared" si="59"/>
        <v>0.20833333333334281</v>
      </c>
      <c r="L480">
        <f t="shared" si="60"/>
        <v>473</v>
      </c>
      <c r="M480">
        <f t="shared" si="61"/>
        <v>1</v>
      </c>
      <c r="N480">
        <f t="shared" si="62"/>
        <v>1</v>
      </c>
      <c r="O480">
        <f t="shared" si="63"/>
        <v>1</v>
      </c>
      <c r="P480">
        <v>473</v>
      </c>
      <c r="Q480" s="8">
        <f>COUNTIF(I$8:I479,"&lt;"&amp;G480)</f>
        <v>471</v>
      </c>
      <c r="R480" s="16">
        <f>COUNTIFS(H$8:H479,"&gt;"&amp;G480,F$8:F479,"&lt;&gt;1")</f>
        <v>0</v>
      </c>
      <c r="S480">
        <v>473</v>
      </c>
    </row>
    <row r="481" spans="1:19" x14ac:dyDescent="0.3">
      <c r="A481">
        <v>151</v>
      </c>
      <c r="B481">
        <v>0.9353007599108859</v>
      </c>
      <c r="C481">
        <v>0.92648091067232274</v>
      </c>
      <c r="D481" s="4">
        <f>-LN(B481)/D$3</f>
        <v>9.2898795921853641E-2</v>
      </c>
      <c r="E481" s="4">
        <f>1/F$4</f>
        <v>0.20833333333333334</v>
      </c>
      <c r="F481" s="8">
        <v>2</v>
      </c>
      <c r="G481" s="4">
        <v>143.19277096246461</v>
      </c>
      <c r="H481" s="4">
        <f>IF(G481&gt;MAX(I$8:I480),G481,MAX(I$8:I480))</f>
        <v>143.30949850664516</v>
      </c>
      <c r="I481" s="4">
        <f t="shared" si="57"/>
        <v>143.5178318399785</v>
      </c>
      <c r="J481" s="4">
        <f t="shared" si="58"/>
        <v>0.11672754418054865</v>
      </c>
      <c r="K481" s="4">
        <f t="shared" si="59"/>
        <v>0.20833333333334281</v>
      </c>
      <c r="L481">
        <f t="shared" si="60"/>
        <v>474</v>
      </c>
      <c r="M481">
        <f t="shared" si="61"/>
        <v>1</v>
      </c>
      <c r="N481">
        <f t="shared" si="62"/>
        <v>1</v>
      </c>
      <c r="O481">
        <f t="shared" si="63"/>
        <v>1</v>
      </c>
      <c r="P481">
        <v>474</v>
      </c>
      <c r="Q481" s="8">
        <f>COUNTIF(I$8:I480,"&lt;"&amp;G481)</f>
        <v>472</v>
      </c>
      <c r="R481" s="16">
        <f>COUNTIFS(H$8:H480,"&gt;"&amp;G481,F$8:F480,"&lt;&gt;1")</f>
        <v>0</v>
      </c>
      <c r="S481">
        <v>473</v>
      </c>
    </row>
    <row r="482" spans="1:19" x14ac:dyDescent="0.3">
      <c r="A482">
        <v>597</v>
      </c>
      <c r="B482">
        <v>0.10370189519943845</v>
      </c>
      <c r="C482">
        <v>0.29868465224158453</v>
      </c>
      <c r="D482" s="4">
        <f>-LN(B482)/F$3</f>
        <v>0.94426453671812782</v>
      </c>
      <c r="E482" s="4">
        <f>1/F$4</f>
        <v>0.20833333333333334</v>
      </c>
      <c r="F482" s="8">
        <v>3</v>
      </c>
      <c r="G482" s="4">
        <v>143.67413951874636</v>
      </c>
      <c r="H482" s="4">
        <f>IF(G482&gt;MAX(I$8:I481),G482,MAX(I$8:I481))</f>
        <v>143.67413951874636</v>
      </c>
      <c r="I482" s="4">
        <f t="shared" si="57"/>
        <v>143.8824728520797</v>
      </c>
      <c r="J482" s="4">
        <f t="shared" si="58"/>
        <v>0</v>
      </c>
      <c r="K482" s="4">
        <f t="shared" si="59"/>
        <v>0.20833333333334281</v>
      </c>
      <c r="L482">
        <f t="shared" si="60"/>
        <v>475</v>
      </c>
      <c r="M482">
        <f t="shared" si="61"/>
        <v>1</v>
      </c>
      <c r="N482">
        <f t="shared" si="62"/>
        <v>1</v>
      </c>
      <c r="O482">
        <f t="shared" si="63"/>
        <v>1</v>
      </c>
      <c r="P482">
        <v>475</v>
      </c>
      <c r="Q482" s="8">
        <f>COUNTIF(I$8:I481,"&lt;"&amp;G482)</f>
        <v>474</v>
      </c>
      <c r="R482" s="16">
        <f>COUNTIFS(H$8:H481,"&gt;"&amp;G482,F$8:F481,"&lt;&gt;1")</f>
        <v>0</v>
      </c>
      <c r="S482">
        <v>475</v>
      </c>
    </row>
    <row r="483" spans="1:19" x14ac:dyDescent="0.3">
      <c r="A483">
        <v>152</v>
      </c>
      <c r="B483">
        <v>0.68071535386211734</v>
      </c>
      <c r="C483">
        <v>0.206671346171453</v>
      </c>
      <c r="D483" s="4">
        <f>-LN(B483)/D$3</f>
        <v>0.53418200387919279</v>
      </c>
      <c r="E483" s="4">
        <f>1/F$4</f>
        <v>0.20833333333333334</v>
      </c>
      <c r="F483" s="8">
        <v>2</v>
      </c>
      <c r="G483" s="4">
        <v>143.72695296634379</v>
      </c>
      <c r="H483" s="4">
        <f>IF(G483&gt;MAX(I$8:I482),G483,MAX(I$8:I482))</f>
        <v>143.8824728520797</v>
      </c>
      <c r="I483" s="4">
        <f t="shared" si="57"/>
        <v>144.09080618541304</v>
      </c>
      <c r="J483" s="4">
        <f t="shared" si="58"/>
        <v>0.15551988573591302</v>
      </c>
      <c r="K483" s="4">
        <f t="shared" si="59"/>
        <v>0.20833333333334281</v>
      </c>
      <c r="L483">
        <f t="shared" si="60"/>
        <v>476</v>
      </c>
      <c r="M483">
        <f t="shared" si="61"/>
        <v>1</v>
      </c>
      <c r="N483">
        <f t="shared" si="62"/>
        <v>1</v>
      </c>
      <c r="O483">
        <f t="shared" si="63"/>
        <v>1</v>
      </c>
      <c r="P483">
        <v>477</v>
      </c>
      <c r="Q483" s="8">
        <f>COUNTIF(I$8:I482,"&lt;"&amp;G483)</f>
        <v>474</v>
      </c>
      <c r="R483" s="16">
        <f>COUNTIFS(H$8:H482,"&gt;"&amp;G483,F$8:F482,"&lt;&gt;1")</f>
        <v>0</v>
      </c>
      <c r="S483">
        <v>476</v>
      </c>
    </row>
    <row r="484" spans="1:19" x14ac:dyDescent="0.3">
      <c r="A484">
        <v>153</v>
      </c>
      <c r="B484">
        <v>0.72124393444624169</v>
      </c>
      <c r="C484">
        <v>0.49192785424359875</v>
      </c>
      <c r="D484" s="4">
        <f>-LN(B484)/D$3</f>
        <v>0.45385815413208014</v>
      </c>
      <c r="E484" s="4">
        <f>1/F$4</f>
        <v>0.20833333333333334</v>
      </c>
      <c r="F484" s="8">
        <v>2</v>
      </c>
      <c r="G484" s="4">
        <v>144.18081112047588</v>
      </c>
      <c r="H484" s="4">
        <f>IF(G484&gt;MAX(I$8:I483),G484,MAX(I$8:I483))</f>
        <v>144.18081112047588</v>
      </c>
      <c r="I484" s="4">
        <f t="shared" si="57"/>
        <v>144.38914445380922</v>
      </c>
      <c r="J484" s="4">
        <f t="shared" si="58"/>
        <v>0</v>
      </c>
      <c r="K484" s="4">
        <f t="shared" si="59"/>
        <v>0.20833333333334281</v>
      </c>
      <c r="L484">
        <f t="shared" si="60"/>
        <v>477</v>
      </c>
      <c r="M484">
        <f t="shared" si="61"/>
        <v>1</v>
      </c>
      <c r="N484">
        <f t="shared" si="62"/>
        <v>1</v>
      </c>
      <c r="O484">
        <f t="shared" si="63"/>
        <v>1</v>
      </c>
      <c r="P484">
        <v>476</v>
      </c>
      <c r="Q484" s="8">
        <f>COUNTIF(I$8:I483,"&lt;"&amp;G484)</f>
        <v>476</v>
      </c>
      <c r="R484" s="16">
        <f>COUNTIFS(H$8:H483,"&gt;"&amp;G484,F$8:F483,"&lt;&gt;1")</f>
        <v>0</v>
      </c>
      <c r="S484">
        <v>476</v>
      </c>
    </row>
    <row r="485" spans="1:19" x14ac:dyDescent="0.3">
      <c r="A485">
        <v>598</v>
      </c>
      <c r="B485">
        <v>9.9429303872798858E-2</v>
      </c>
      <c r="C485">
        <v>0.2098452711569567</v>
      </c>
      <c r="D485" s="4">
        <f>-LN(B485)/F$3</f>
        <v>0.961795167163914</v>
      </c>
      <c r="E485" s="4">
        <f>1/F$4</f>
        <v>0.20833333333333334</v>
      </c>
      <c r="F485" s="8">
        <v>3</v>
      </c>
      <c r="G485" s="4">
        <v>144.63593468591029</v>
      </c>
      <c r="H485" s="4">
        <f>IF(G485&gt;MAX(I$8:I484),G485,MAX(I$8:I484))</f>
        <v>144.63593468591029</v>
      </c>
      <c r="I485" s="4">
        <f t="shared" si="57"/>
        <v>144.84426801924363</v>
      </c>
      <c r="J485" s="4">
        <f t="shared" si="58"/>
        <v>0</v>
      </c>
      <c r="K485" s="4">
        <f t="shared" si="59"/>
        <v>0.20833333333334281</v>
      </c>
      <c r="L485">
        <f t="shared" si="60"/>
        <v>478</v>
      </c>
      <c r="M485">
        <f t="shared" si="61"/>
        <v>1</v>
      </c>
      <c r="N485">
        <f t="shared" si="62"/>
        <v>1</v>
      </c>
      <c r="O485">
        <f t="shared" si="63"/>
        <v>1</v>
      </c>
      <c r="P485">
        <v>478</v>
      </c>
      <c r="Q485" s="8">
        <f>COUNTIF(I$8:I484,"&lt;"&amp;G485)</f>
        <v>477</v>
      </c>
      <c r="R485" s="16">
        <f>COUNTIFS(H$8:H484,"&gt;"&amp;G485,F$8:F484,"&lt;&gt;1")</f>
        <v>0</v>
      </c>
      <c r="S485">
        <v>478</v>
      </c>
    </row>
    <row r="486" spans="1:19" x14ac:dyDescent="0.3">
      <c r="A486">
        <v>154</v>
      </c>
      <c r="B486">
        <v>0.67693105868709369</v>
      </c>
      <c r="C486">
        <v>0.27750480666524246</v>
      </c>
      <c r="D486" s="4">
        <f>-LN(B486)/D$3</f>
        <v>0.54192478445082592</v>
      </c>
      <c r="E486" s="4">
        <f>1/F$4</f>
        <v>0.20833333333333334</v>
      </c>
      <c r="F486" s="8">
        <v>2</v>
      </c>
      <c r="G486" s="4">
        <v>144.72273590492671</v>
      </c>
      <c r="H486" s="4">
        <f>IF(G486&gt;MAX(I$8:I485),G486,MAX(I$8:I485))</f>
        <v>144.84426801924363</v>
      </c>
      <c r="I486" s="4">
        <f t="shared" si="57"/>
        <v>145.05260135257697</v>
      </c>
      <c r="J486" s="4">
        <f t="shared" si="58"/>
        <v>0.12153211431692057</v>
      </c>
      <c r="K486" s="4">
        <f t="shared" si="59"/>
        <v>0.20833333333334281</v>
      </c>
      <c r="L486">
        <f t="shared" si="60"/>
        <v>479</v>
      </c>
      <c r="M486">
        <f t="shared" si="61"/>
        <v>1</v>
      </c>
      <c r="N486">
        <f t="shared" si="62"/>
        <v>1</v>
      </c>
      <c r="O486">
        <f t="shared" si="63"/>
        <v>1</v>
      </c>
      <c r="P486">
        <v>479</v>
      </c>
      <c r="Q486" s="8">
        <f>COUNTIF(I$8:I485,"&lt;"&amp;G486)</f>
        <v>477</v>
      </c>
      <c r="R486" s="16">
        <f>COUNTIFS(H$8:H485,"&gt;"&amp;G486,F$8:F485,"&lt;&gt;1")</f>
        <v>0</v>
      </c>
      <c r="S486">
        <v>479</v>
      </c>
    </row>
    <row r="487" spans="1:19" x14ac:dyDescent="0.3">
      <c r="A487">
        <v>599</v>
      </c>
      <c r="B487">
        <v>0.39121677297280799</v>
      </c>
      <c r="C487">
        <v>0.13757744071779535</v>
      </c>
      <c r="D487" s="4">
        <f>-LN(B487)/F$3</f>
        <v>0.39103894418468721</v>
      </c>
      <c r="E487" s="4">
        <f>1/F$4</f>
        <v>0.20833333333333334</v>
      </c>
      <c r="F487" s="8">
        <v>3</v>
      </c>
      <c r="G487" s="4">
        <v>145.02697363009497</v>
      </c>
      <c r="H487" s="4">
        <f>IF(G487&gt;MAX(I$8:I486),G487,MAX(I$8:I486))</f>
        <v>145.05260135257697</v>
      </c>
      <c r="I487" s="4">
        <f t="shared" si="57"/>
        <v>145.26093468591031</v>
      </c>
      <c r="J487" s="4">
        <f t="shared" si="58"/>
        <v>2.5627722481999626E-2</v>
      </c>
      <c r="K487" s="4">
        <f t="shared" si="59"/>
        <v>0.20833333333334281</v>
      </c>
      <c r="L487">
        <f t="shared" si="60"/>
        <v>480</v>
      </c>
      <c r="M487">
        <f t="shared" si="61"/>
        <v>1</v>
      </c>
      <c r="N487">
        <f t="shared" si="62"/>
        <v>1</v>
      </c>
      <c r="O487">
        <f t="shared" si="63"/>
        <v>1</v>
      </c>
      <c r="P487">
        <v>480</v>
      </c>
      <c r="Q487" s="8">
        <f>COUNTIF(I$8:I486,"&lt;"&amp;G487)</f>
        <v>478</v>
      </c>
      <c r="R487" s="16">
        <f>COUNTIFS(H$8:H486,"&gt;"&amp;G487,F$8:F486,"&lt;&gt;1")</f>
        <v>0</v>
      </c>
      <c r="S487">
        <v>480</v>
      </c>
    </row>
    <row r="488" spans="1:19" x14ac:dyDescent="0.3">
      <c r="A488">
        <v>600</v>
      </c>
      <c r="B488">
        <v>0.79384746848963894</v>
      </c>
      <c r="C488">
        <v>0.33118686483352155</v>
      </c>
      <c r="D488" s="4">
        <f>-LN(B488)/F$3</f>
        <v>9.6193308902642286E-2</v>
      </c>
      <c r="E488" s="4">
        <f>1/F$4</f>
        <v>0.20833333333333334</v>
      </c>
      <c r="F488" s="8">
        <v>3</v>
      </c>
      <c r="G488" s="4">
        <v>145.12316693899763</v>
      </c>
      <c r="H488" s="4">
        <f>IF(G488&gt;MAX(I$8:I487),G488,MAX(I$8:I487))</f>
        <v>145.26093468591031</v>
      </c>
      <c r="I488" s="4">
        <f t="shared" si="57"/>
        <v>145.46926801924366</v>
      </c>
      <c r="J488" s="4">
        <f t="shared" si="58"/>
        <v>0.13776774691268656</v>
      </c>
      <c r="K488" s="4">
        <f t="shared" si="59"/>
        <v>0.20833333333334281</v>
      </c>
      <c r="L488">
        <f t="shared" si="60"/>
        <v>481</v>
      </c>
      <c r="M488">
        <f t="shared" si="61"/>
        <v>1</v>
      </c>
      <c r="N488">
        <f t="shared" si="62"/>
        <v>1</v>
      </c>
      <c r="O488">
        <f t="shared" si="63"/>
        <v>1</v>
      </c>
      <c r="P488">
        <v>481</v>
      </c>
      <c r="Q488" s="8">
        <f>COUNTIF(I$8:I487,"&lt;"&amp;G488)</f>
        <v>479</v>
      </c>
      <c r="R488" s="16">
        <f>COUNTIFS(H$8:H487,"&gt;"&amp;G488,F$8:F487,"&lt;&gt;1")</f>
        <v>0</v>
      </c>
      <c r="S488">
        <v>481</v>
      </c>
    </row>
    <row r="489" spans="1:19" x14ac:dyDescent="0.3">
      <c r="A489">
        <v>601</v>
      </c>
      <c r="B489">
        <v>0.90786461989196443</v>
      </c>
      <c r="C489">
        <v>0.43845942564165163</v>
      </c>
      <c r="D489" s="4">
        <f>-LN(B489)/F$3</f>
        <v>4.0275003555080464E-2</v>
      </c>
      <c r="E489" s="4">
        <f>1/F$4</f>
        <v>0.20833333333333334</v>
      </c>
      <c r="F489" s="8">
        <v>3</v>
      </c>
      <c r="G489" s="4">
        <v>145.16344194255271</v>
      </c>
      <c r="H489" s="4">
        <f>IF(G489&gt;MAX(I$8:I488),G489,MAX(I$8:I488))</f>
        <v>145.46926801924366</v>
      </c>
      <c r="I489" s="4">
        <f t="shared" si="57"/>
        <v>145.677601352577</v>
      </c>
      <c r="J489" s="4">
        <f t="shared" si="58"/>
        <v>0.30582607669094841</v>
      </c>
      <c r="K489" s="4">
        <f t="shared" si="59"/>
        <v>0.20833333333334281</v>
      </c>
      <c r="L489">
        <f t="shared" si="60"/>
        <v>482</v>
      </c>
      <c r="M489">
        <f t="shared" si="61"/>
        <v>1</v>
      </c>
      <c r="N489">
        <f t="shared" si="62"/>
        <v>1</v>
      </c>
      <c r="O489">
        <f t="shared" si="63"/>
        <v>1</v>
      </c>
      <c r="P489">
        <v>482</v>
      </c>
      <c r="Q489" s="8">
        <f>COUNTIF(I$8:I488,"&lt;"&amp;G489)</f>
        <v>479</v>
      </c>
      <c r="R489" s="16">
        <f>COUNTIFS(H$8:H488,"&gt;"&amp;G489,F$8:F488,"&lt;&gt;1")</f>
        <v>1</v>
      </c>
      <c r="S489">
        <v>482</v>
      </c>
    </row>
    <row r="490" spans="1:19" x14ac:dyDescent="0.3">
      <c r="A490">
        <v>602</v>
      </c>
      <c r="B490">
        <v>0.63292336802270577</v>
      </c>
      <c r="C490">
        <v>0.69658497878963588</v>
      </c>
      <c r="D490" s="4">
        <f>-LN(B490)/F$3</f>
        <v>0.19058580239250383</v>
      </c>
      <c r="E490" s="4">
        <f>1/F$4</f>
        <v>0.20833333333333334</v>
      </c>
      <c r="F490" s="8">
        <v>3</v>
      </c>
      <c r="G490" s="4">
        <v>145.3540277449452</v>
      </c>
      <c r="H490" s="4">
        <f>IF(G490&gt;MAX(I$8:I489),G490,MAX(I$8:I489))</f>
        <v>145.677601352577</v>
      </c>
      <c r="I490" s="4">
        <f t="shared" si="57"/>
        <v>145.88593468591034</v>
      </c>
      <c r="J490" s="4">
        <f t="shared" si="58"/>
        <v>0.32357360763180054</v>
      </c>
      <c r="K490" s="4">
        <f t="shared" si="59"/>
        <v>0.20833333333334281</v>
      </c>
      <c r="L490">
        <f t="shared" si="60"/>
        <v>483</v>
      </c>
      <c r="M490">
        <f t="shared" si="61"/>
        <v>1</v>
      </c>
      <c r="N490">
        <f t="shared" si="62"/>
        <v>1</v>
      </c>
      <c r="O490">
        <f t="shared" si="63"/>
        <v>1</v>
      </c>
      <c r="P490">
        <v>483</v>
      </c>
      <c r="Q490" s="8">
        <f>COUNTIF(I$8:I489,"&lt;"&amp;G490)</f>
        <v>480</v>
      </c>
      <c r="R490" s="16">
        <f>COUNTIFS(H$8:H489,"&gt;"&amp;G490,F$8:F489,"&lt;&gt;1")</f>
        <v>1</v>
      </c>
      <c r="S490">
        <v>483</v>
      </c>
    </row>
    <row r="491" spans="1:19" x14ac:dyDescent="0.3">
      <c r="A491">
        <v>603</v>
      </c>
      <c r="B491">
        <v>0.65831476790673549</v>
      </c>
      <c r="C491">
        <v>0.75032807397686696</v>
      </c>
      <c r="D491" s="4">
        <f>-LN(B491)/F$3</f>
        <v>0.17419670473361124</v>
      </c>
      <c r="E491" s="4">
        <f>1/F$4</f>
        <v>0.20833333333333334</v>
      </c>
      <c r="F491" s="8">
        <v>3</v>
      </c>
      <c r="G491" s="4">
        <v>145.52822444967882</v>
      </c>
      <c r="H491" s="4">
        <f>IF(G491&gt;MAX(I$8:I490),G491,MAX(I$8:I490))</f>
        <v>145.88593468591034</v>
      </c>
      <c r="I491" s="4">
        <f t="shared" si="57"/>
        <v>146.09426801924369</v>
      </c>
      <c r="J491" s="4">
        <f t="shared" si="58"/>
        <v>0.35771023623152587</v>
      </c>
      <c r="K491" s="4">
        <f t="shared" si="59"/>
        <v>0.20833333333334281</v>
      </c>
      <c r="L491">
        <f t="shared" si="60"/>
        <v>484</v>
      </c>
      <c r="M491">
        <f t="shared" si="61"/>
        <v>1</v>
      </c>
      <c r="N491">
        <f t="shared" si="62"/>
        <v>1</v>
      </c>
      <c r="O491">
        <f t="shared" si="63"/>
        <v>1</v>
      </c>
      <c r="P491">
        <v>484</v>
      </c>
      <c r="Q491" s="8">
        <f>COUNTIF(I$8:I490,"&lt;"&amp;G491)</f>
        <v>481</v>
      </c>
      <c r="R491" s="16">
        <f>COUNTIFS(H$8:H490,"&gt;"&amp;G491,F$8:F490,"&lt;&gt;1")</f>
        <v>1</v>
      </c>
      <c r="S491">
        <v>484</v>
      </c>
    </row>
    <row r="492" spans="1:19" x14ac:dyDescent="0.3">
      <c r="A492">
        <v>604</v>
      </c>
      <c r="B492">
        <v>0.27475814081240274</v>
      </c>
      <c r="C492">
        <v>0.90108951078829314</v>
      </c>
      <c r="D492" s="4">
        <f>-LN(B492)/F$3</f>
        <v>0.53827669010287793</v>
      </c>
      <c r="E492" s="4">
        <f>1/F$4</f>
        <v>0.20833333333333334</v>
      </c>
      <c r="F492" s="8">
        <v>3</v>
      </c>
      <c r="G492" s="4">
        <v>146.06650113978171</v>
      </c>
      <c r="H492" s="4">
        <f>IF(G492&gt;MAX(I$8:I491),G492,MAX(I$8:I491))</f>
        <v>146.09426801924369</v>
      </c>
      <c r="I492" s="4">
        <f t="shared" si="57"/>
        <v>146.30260135257703</v>
      </c>
      <c r="J492" s="4">
        <f t="shared" si="58"/>
        <v>2.7766879461978533E-2</v>
      </c>
      <c r="K492" s="4">
        <f t="shared" si="59"/>
        <v>0.20833333333334281</v>
      </c>
      <c r="L492">
        <f t="shared" si="60"/>
        <v>485</v>
      </c>
      <c r="M492">
        <f t="shared" si="61"/>
        <v>1</v>
      </c>
      <c r="N492">
        <f t="shared" si="62"/>
        <v>1</v>
      </c>
      <c r="O492">
        <f t="shared" si="63"/>
        <v>1</v>
      </c>
      <c r="P492">
        <v>485</v>
      </c>
      <c r="Q492" s="8">
        <f>COUNTIF(I$8:I491,"&lt;"&amp;G492)</f>
        <v>483</v>
      </c>
      <c r="R492" s="16">
        <f>COUNTIFS(H$8:H491,"&gt;"&amp;G492,F$8:F491,"&lt;&gt;1")</f>
        <v>0</v>
      </c>
      <c r="S492">
        <v>485</v>
      </c>
    </row>
    <row r="493" spans="1:19" x14ac:dyDescent="0.3">
      <c r="A493">
        <v>155</v>
      </c>
      <c r="B493">
        <v>0.35508285775322734</v>
      </c>
      <c r="C493">
        <v>0.43971068453016754</v>
      </c>
      <c r="D493" s="4">
        <f>-LN(B493)/D$3</f>
        <v>1.4380612703041553</v>
      </c>
      <c r="E493" s="4">
        <f>1/F$4</f>
        <v>0.20833333333333334</v>
      </c>
      <c r="F493" s="8">
        <v>2</v>
      </c>
      <c r="G493" s="4">
        <v>146.16079717523087</v>
      </c>
      <c r="H493" s="4">
        <f>IF(G493&gt;MAX(I$8:I492),G493,MAX(I$8:I492))</f>
        <v>146.30260135257703</v>
      </c>
      <c r="I493" s="4">
        <f t="shared" si="57"/>
        <v>146.51093468591037</v>
      </c>
      <c r="J493" s="4">
        <f t="shared" si="58"/>
        <v>0.14180417734615958</v>
      </c>
      <c r="K493" s="4">
        <f t="shared" si="59"/>
        <v>0.20833333333334281</v>
      </c>
      <c r="L493">
        <f t="shared" si="60"/>
        <v>486</v>
      </c>
      <c r="M493">
        <f t="shared" si="61"/>
        <v>1</v>
      </c>
      <c r="N493">
        <f t="shared" si="62"/>
        <v>1</v>
      </c>
      <c r="O493">
        <f t="shared" si="63"/>
        <v>1</v>
      </c>
      <c r="P493">
        <v>486</v>
      </c>
      <c r="Q493" s="8">
        <f>COUNTIF(I$8:I492,"&lt;"&amp;G493)</f>
        <v>484</v>
      </c>
      <c r="R493" s="16">
        <f>COUNTIFS(H$8:H492,"&gt;"&amp;G493,F$8:F492,"&lt;&gt;1")</f>
        <v>0</v>
      </c>
      <c r="S493">
        <v>486</v>
      </c>
    </row>
    <row r="494" spans="1:19" x14ac:dyDescent="0.3">
      <c r="A494">
        <v>605</v>
      </c>
      <c r="B494">
        <v>0.9643238624225593</v>
      </c>
      <c r="C494">
        <v>0.62382885219885864</v>
      </c>
      <c r="D494" s="4">
        <f>-LN(B494)/F$3</f>
        <v>1.5136701634412317E-2</v>
      </c>
      <c r="E494" s="4">
        <f>1/F$4</f>
        <v>0.20833333333333334</v>
      </c>
      <c r="F494" s="8">
        <v>3</v>
      </c>
      <c r="G494" s="4">
        <v>146.08163784141612</v>
      </c>
      <c r="H494" s="4">
        <f>IF(G494&gt;MAX(I$8:I493),G494,MAX(I$8:I493))</f>
        <v>146.51093468591037</v>
      </c>
      <c r="I494" s="4">
        <f t="shared" si="57"/>
        <v>146.71926801924371</v>
      </c>
      <c r="J494" s="4">
        <f t="shared" si="58"/>
        <v>0.42929684449424599</v>
      </c>
      <c r="K494" s="4">
        <f t="shared" si="59"/>
        <v>0.20833333333334281</v>
      </c>
      <c r="L494">
        <f t="shared" si="60"/>
        <v>487</v>
      </c>
      <c r="M494">
        <f t="shared" si="61"/>
        <v>1</v>
      </c>
      <c r="N494">
        <f t="shared" si="62"/>
        <v>1</v>
      </c>
      <c r="O494">
        <f t="shared" si="63"/>
        <v>1</v>
      </c>
      <c r="P494">
        <v>487</v>
      </c>
      <c r="Q494" s="8">
        <f>COUNTIF(I$8:I493,"&lt;"&amp;G494)</f>
        <v>483</v>
      </c>
      <c r="R494" s="16">
        <f>COUNTIFS(H$8:H493,"&gt;"&amp;G494,F$8:F493,"&lt;&gt;1")</f>
        <v>2</v>
      </c>
      <c r="S494">
        <v>487</v>
      </c>
    </row>
    <row r="495" spans="1:19" x14ac:dyDescent="0.3">
      <c r="A495">
        <v>156</v>
      </c>
      <c r="B495">
        <v>0.85433515427106543</v>
      </c>
      <c r="C495">
        <v>0.56767479476302374</v>
      </c>
      <c r="D495" s="4">
        <f>-LN(B495)/D$3</f>
        <v>0.21865515260387869</v>
      </c>
      <c r="E495" s="4">
        <f>1/F$4</f>
        <v>0.20833333333333334</v>
      </c>
      <c r="F495" s="8">
        <v>2</v>
      </c>
      <c r="G495" s="4">
        <v>146.37945232783474</v>
      </c>
      <c r="H495" s="4">
        <f>IF(G495&gt;MAX(I$8:I494),G495,MAX(I$8:I494))</f>
        <v>146.71926801924371</v>
      </c>
      <c r="I495" s="4">
        <f t="shared" si="57"/>
        <v>146.92760135257706</v>
      </c>
      <c r="J495" s="4">
        <f t="shared" si="58"/>
        <v>0.3398156914089725</v>
      </c>
      <c r="K495" s="4">
        <f t="shared" si="59"/>
        <v>0.20833333333334281</v>
      </c>
      <c r="L495">
        <f t="shared" si="60"/>
        <v>488</v>
      </c>
      <c r="M495">
        <f t="shared" si="61"/>
        <v>1</v>
      </c>
      <c r="N495">
        <f t="shared" si="62"/>
        <v>1</v>
      </c>
      <c r="O495">
        <f t="shared" si="63"/>
        <v>1</v>
      </c>
      <c r="P495">
        <v>488</v>
      </c>
      <c r="Q495" s="8">
        <f>COUNTIF(I$8:I494,"&lt;"&amp;G495)</f>
        <v>485</v>
      </c>
      <c r="R495" s="16">
        <f>COUNTIFS(H$8:H494,"&gt;"&amp;G495,F$8:F494,"&lt;&gt;1")</f>
        <v>1</v>
      </c>
      <c r="S495">
        <v>488</v>
      </c>
    </row>
    <row r="496" spans="1:19" x14ac:dyDescent="0.3">
      <c r="A496">
        <v>606</v>
      </c>
      <c r="B496">
        <v>0.92886135441145057</v>
      </c>
      <c r="C496">
        <v>9.8025452436902985E-2</v>
      </c>
      <c r="D496" s="4">
        <f>-LN(B496)/F$3</f>
        <v>3.0748247107904372E-2</v>
      </c>
      <c r="E496" s="4">
        <f>1/F$4</f>
        <v>0.20833333333333334</v>
      </c>
      <c r="F496" s="8">
        <v>3</v>
      </c>
      <c r="G496" s="4">
        <v>146.11238608852403</v>
      </c>
      <c r="H496" s="4">
        <f>IF(G496&gt;MAX(I$8:I495),G496,MAX(I$8:I495))</f>
        <v>146.92760135257706</v>
      </c>
      <c r="I496" s="4">
        <f t="shared" si="57"/>
        <v>147.1359346859104</v>
      </c>
      <c r="J496" s="4">
        <f t="shared" si="58"/>
        <v>0.81521526405302325</v>
      </c>
      <c r="K496" s="4">
        <f t="shared" si="59"/>
        <v>0.20833333333334281</v>
      </c>
      <c r="L496">
        <f t="shared" si="60"/>
        <v>489</v>
      </c>
      <c r="M496">
        <f t="shared" si="61"/>
        <v>1</v>
      </c>
      <c r="N496">
        <f t="shared" si="62"/>
        <v>1</v>
      </c>
      <c r="O496">
        <f t="shared" si="63"/>
        <v>1</v>
      </c>
      <c r="P496">
        <v>489</v>
      </c>
      <c r="Q496" s="8">
        <f>COUNTIF(I$8:I495,"&lt;"&amp;G496)</f>
        <v>484</v>
      </c>
      <c r="R496" s="16">
        <f>COUNTIFS(H$8:H495,"&gt;"&amp;G496,F$8:F495,"&lt;&gt;1")</f>
        <v>3</v>
      </c>
      <c r="S496">
        <v>489</v>
      </c>
    </row>
    <row r="497" spans="1:19" x14ac:dyDescent="0.3">
      <c r="A497">
        <v>157</v>
      </c>
      <c r="B497">
        <v>0.74697103793450725</v>
      </c>
      <c r="C497">
        <v>0.32599871822260201</v>
      </c>
      <c r="D497" s="4">
        <f>-LN(B497)/D$3</f>
        <v>0.40517898024021221</v>
      </c>
      <c r="E497" s="4">
        <f>1/F$4</f>
        <v>0.20833333333333334</v>
      </c>
      <c r="F497" s="8">
        <v>2</v>
      </c>
      <c r="G497" s="4">
        <v>146.78463130807495</v>
      </c>
      <c r="H497" s="4">
        <f>IF(G497&gt;MAX(I$8:I496),G497,MAX(I$8:I496))</f>
        <v>147.1359346859104</v>
      </c>
      <c r="I497" s="4">
        <f t="shared" si="57"/>
        <v>147.34426801924374</v>
      </c>
      <c r="J497" s="4">
        <f t="shared" si="58"/>
        <v>0.35130337783544974</v>
      </c>
      <c r="K497" s="4">
        <f t="shared" si="59"/>
        <v>0.20833333333334281</v>
      </c>
      <c r="L497">
        <f t="shared" si="60"/>
        <v>490</v>
      </c>
      <c r="M497">
        <f t="shared" si="61"/>
        <v>1</v>
      </c>
      <c r="N497">
        <f t="shared" si="62"/>
        <v>1</v>
      </c>
      <c r="O497">
        <f t="shared" si="63"/>
        <v>1</v>
      </c>
      <c r="P497">
        <v>490</v>
      </c>
      <c r="Q497" s="8">
        <f>COUNTIF(I$8:I496,"&lt;"&amp;G497)</f>
        <v>487</v>
      </c>
      <c r="R497" s="16">
        <f>COUNTIFS(H$8:H496,"&gt;"&amp;G497,F$8:F496,"&lt;&gt;1")</f>
        <v>1</v>
      </c>
      <c r="S497">
        <v>490</v>
      </c>
    </row>
    <row r="498" spans="1:19" x14ac:dyDescent="0.3">
      <c r="A498">
        <v>607</v>
      </c>
      <c r="B498">
        <v>0.4860072634052553</v>
      </c>
      <c r="C498">
        <v>0.74559770500808742</v>
      </c>
      <c r="D498" s="4">
        <f>-LN(B498)/F$3</f>
        <v>0.3006382124645916</v>
      </c>
      <c r="E498" s="4">
        <f>1/F$4</f>
        <v>0.20833333333333334</v>
      </c>
      <c r="F498" s="8">
        <v>3</v>
      </c>
      <c r="G498" s="4">
        <v>146.41302430098864</v>
      </c>
      <c r="H498" s="4">
        <f>IF(G498&gt;MAX(I$8:I497),G498,MAX(I$8:I497))</f>
        <v>147.34426801924374</v>
      </c>
      <c r="I498" s="4">
        <f t="shared" si="57"/>
        <v>147.55260135257708</v>
      </c>
      <c r="J498" s="4">
        <f t="shared" si="58"/>
        <v>0.93124371825510366</v>
      </c>
      <c r="K498" s="4">
        <f t="shared" si="59"/>
        <v>0.20833333333334281</v>
      </c>
      <c r="L498">
        <f t="shared" si="60"/>
        <v>491</v>
      </c>
      <c r="M498">
        <f t="shared" si="61"/>
        <v>1</v>
      </c>
      <c r="N498">
        <f t="shared" si="62"/>
        <v>1</v>
      </c>
      <c r="O498">
        <f t="shared" si="63"/>
        <v>1</v>
      </c>
      <c r="P498">
        <v>491</v>
      </c>
      <c r="Q498" s="8">
        <f>COUNTIF(I$8:I497,"&lt;"&amp;G498)</f>
        <v>485</v>
      </c>
      <c r="R498" s="16">
        <f>COUNTIFS(H$8:H497,"&gt;"&amp;G498,F$8:F497,"&lt;&gt;1")</f>
        <v>4</v>
      </c>
      <c r="S498">
        <v>491</v>
      </c>
    </row>
    <row r="499" spans="1:19" x14ac:dyDescent="0.3">
      <c r="A499">
        <v>608</v>
      </c>
      <c r="B499">
        <v>0.31125827814569534</v>
      </c>
      <c r="C499">
        <v>9.9673451948606828E-2</v>
      </c>
      <c r="D499" s="4">
        <f>-LN(B499)/F$3</f>
        <v>0.48630509796036081</v>
      </c>
      <c r="E499" s="4">
        <f>1/F$4</f>
        <v>0.20833333333333334</v>
      </c>
      <c r="F499" s="8">
        <v>3</v>
      </c>
      <c r="G499" s="4">
        <v>146.89932939894899</v>
      </c>
      <c r="H499" s="4">
        <f>IF(G499&gt;MAX(I$8:I498),G499,MAX(I$8:I498))</f>
        <v>147.55260135257708</v>
      </c>
      <c r="I499" s="4">
        <f t="shared" si="57"/>
        <v>147.76093468591043</v>
      </c>
      <c r="J499" s="4">
        <f t="shared" si="58"/>
        <v>0.65327195362809221</v>
      </c>
      <c r="K499" s="4">
        <f t="shared" si="59"/>
        <v>0.20833333333334281</v>
      </c>
      <c r="L499">
        <f t="shared" si="60"/>
        <v>492</v>
      </c>
      <c r="M499">
        <f t="shared" si="61"/>
        <v>1</v>
      </c>
      <c r="N499">
        <f t="shared" si="62"/>
        <v>1</v>
      </c>
      <c r="O499">
        <f t="shared" si="63"/>
        <v>1</v>
      </c>
      <c r="P499">
        <v>492</v>
      </c>
      <c r="Q499" s="8">
        <f>COUNTIF(I$8:I498,"&lt;"&amp;G499)</f>
        <v>487</v>
      </c>
      <c r="R499" s="16">
        <f>COUNTIFS(H$8:H498,"&gt;"&amp;G499,F$8:F498,"&lt;&gt;1")</f>
        <v>3</v>
      </c>
      <c r="S499">
        <v>492</v>
      </c>
    </row>
    <row r="500" spans="1:19" x14ac:dyDescent="0.3">
      <c r="A500">
        <v>609</v>
      </c>
      <c r="B500">
        <v>0.29783013397625657</v>
      </c>
      <c r="C500">
        <v>0.1250038148136845</v>
      </c>
      <c r="D500" s="4">
        <f>-LN(B500)/F$3</f>
        <v>0.50467998967246785</v>
      </c>
      <c r="E500" s="4">
        <f>1/F$4</f>
        <v>0.20833333333333334</v>
      </c>
      <c r="F500" s="8">
        <v>3</v>
      </c>
      <c r="G500" s="4">
        <v>147.40400938862146</v>
      </c>
      <c r="H500" s="4">
        <f>IF(G500&gt;MAX(I$8:I499),G500,MAX(I$8:I499))</f>
        <v>147.76093468591043</v>
      </c>
      <c r="I500" s="4">
        <f t="shared" si="57"/>
        <v>147.96926801924377</v>
      </c>
      <c r="J500" s="4">
        <f t="shared" si="58"/>
        <v>0.35692529728896716</v>
      </c>
      <c r="K500" s="4">
        <f t="shared" si="59"/>
        <v>0.20833333333334281</v>
      </c>
      <c r="L500">
        <f t="shared" si="60"/>
        <v>493</v>
      </c>
      <c r="M500">
        <f t="shared" si="61"/>
        <v>1</v>
      </c>
      <c r="N500">
        <f t="shared" si="62"/>
        <v>1</v>
      </c>
      <c r="O500">
        <f t="shared" si="63"/>
        <v>1</v>
      </c>
      <c r="P500">
        <v>493</v>
      </c>
      <c r="Q500" s="8">
        <f>COUNTIF(I$8:I499,"&lt;"&amp;G500)</f>
        <v>490</v>
      </c>
      <c r="R500" s="16">
        <f>COUNTIFS(H$8:H499,"&gt;"&amp;G500,F$8:F499,"&lt;&gt;1")</f>
        <v>1</v>
      </c>
      <c r="S500">
        <v>493</v>
      </c>
    </row>
    <row r="501" spans="1:19" x14ac:dyDescent="0.3">
      <c r="A501">
        <v>34</v>
      </c>
      <c r="B501">
        <v>0.22074037903988769</v>
      </c>
      <c r="C501">
        <v>0.30472731711783196</v>
      </c>
      <c r="D501" s="4">
        <f>-LN(B501)/B$3</f>
        <v>6.2948667646087637</v>
      </c>
      <c r="E501" s="4">
        <f>1/F$4</f>
        <v>0.20833333333333334</v>
      </c>
      <c r="F501" s="8">
        <v>1</v>
      </c>
      <c r="G501" s="4">
        <v>147.92453399808468</v>
      </c>
      <c r="H501" s="4">
        <f>IF(G501&gt;MAX(I$8:I500),G501,MAX(I$8:I500))</f>
        <v>147.96926801924377</v>
      </c>
      <c r="I501" s="4">
        <f t="shared" si="57"/>
        <v>148.17760135257711</v>
      </c>
      <c r="J501" s="4">
        <f t="shared" si="58"/>
        <v>4.4734021159086979E-2</v>
      </c>
      <c r="K501" s="4">
        <f t="shared" si="59"/>
        <v>0.20833333333334281</v>
      </c>
      <c r="L501">
        <f t="shared" si="60"/>
        <v>494</v>
      </c>
      <c r="M501">
        <f t="shared" si="61"/>
        <v>1</v>
      </c>
      <c r="N501">
        <f t="shared" si="62"/>
        <v>1</v>
      </c>
      <c r="O501">
        <f t="shared" si="63"/>
        <v>1</v>
      </c>
      <c r="P501">
        <v>494</v>
      </c>
      <c r="Q501" s="8">
        <f>COUNTIF(I$8:I500,"&lt;"&amp;G501)</f>
        <v>492</v>
      </c>
      <c r="R501" s="16">
        <f>COUNTIFS(H$8:H500,"&gt;"&amp;G501,F$8:F500,"&lt;&gt;1")</f>
        <v>0</v>
      </c>
      <c r="S501">
        <v>494</v>
      </c>
    </row>
    <row r="502" spans="1:19" x14ac:dyDescent="0.3">
      <c r="A502">
        <v>158</v>
      </c>
      <c r="B502">
        <v>0.42292550431836912</v>
      </c>
      <c r="C502">
        <v>0.16690572832422865</v>
      </c>
      <c r="D502" s="4">
        <f>-LN(B502)/D$3</f>
        <v>1.1952211502334129</v>
      </c>
      <c r="E502" s="4">
        <f>1/F$4</f>
        <v>0.20833333333333334</v>
      </c>
      <c r="F502" s="8">
        <v>2</v>
      </c>
      <c r="G502" s="4">
        <v>147.97985245830836</v>
      </c>
      <c r="H502" s="4">
        <f>IF(G502&gt;MAX(I$8:I501),G502,MAX(I$8:I501))</f>
        <v>148.17760135257711</v>
      </c>
      <c r="I502" s="4">
        <f t="shared" si="57"/>
        <v>148.38593468591046</v>
      </c>
      <c r="J502" s="4">
        <f t="shared" si="58"/>
        <v>0.19774889426875575</v>
      </c>
      <c r="K502" s="4">
        <f t="shared" si="59"/>
        <v>0.20833333333334281</v>
      </c>
      <c r="L502">
        <f t="shared" si="60"/>
        <v>495</v>
      </c>
      <c r="M502">
        <f t="shared" si="61"/>
        <v>1</v>
      </c>
      <c r="N502">
        <f t="shared" si="62"/>
        <v>1</v>
      </c>
      <c r="O502">
        <f t="shared" si="63"/>
        <v>1</v>
      </c>
      <c r="P502">
        <v>496</v>
      </c>
      <c r="Q502" s="8">
        <f>COUNTIF(I$8:I501,"&lt;"&amp;G502)</f>
        <v>493</v>
      </c>
      <c r="R502" s="16">
        <f>COUNTIFS(H$8:H501,"&gt;"&amp;G502,F$8:F501,"&lt;&gt;1")</f>
        <v>0</v>
      </c>
      <c r="S502">
        <v>495</v>
      </c>
    </row>
    <row r="503" spans="1:19" x14ac:dyDescent="0.3">
      <c r="A503">
        <v>610</v>
      </c>
      <c r="B503">
        <v>0.59318826868495744</v>
      </c>
      <c r="C503">
        <v>0.35212256233405559</v>
      </c>
      <c r="D503" s="4">
        <f>-LN(B503)/F$3</f>
        <v>0.21760143551554872</v>
      </c>
      <c r="E503" s="4">
        <f>1/F$4</f>
        <v>0.20833333333333334</v>
      </c>
      <c r="F503" s="8">
        <v>3</v>
      </c>
      <c r="G503" s="4">
        <v>147.62161082413701</v>
      </c>
      <c r="H503" s="4">
        <f>IF(G503&gt;MAX(I$8:I502),G503,MAX(I$8:I502))</f>
        <v>148.38593468591046</v>
      </c>
      <c r="I503" s="4">
        <f t="shared" si="57"/>
        <v>148.5942680192438</v>
      </c>
      <c r="J503" s="4">
        <f t="shared" si="58"/>
        <v>0.76432386177344824</v>
      </c>
      <c r="K503" s="4">
        <f t="shared" si="59"/>
        <v>0.20833333333334281</v>
      </c>
      <c r="L503">
        <f t="shared" si="60"/>
        <v>496</v>
      </c>
      <c r="M503">
        <f t="shared" si="61"/>
        <v>1</v>
      </c>
      <c r="N503">
        <f t="shared" si="62"/>
        <v>1</v>
      </c>
      <c r="O503">
        <f t="shared" si="63"/>
        <v>1</v>
      </c>
      <c r="P503">
        <v>495</v>
      </c>
      <c r="Q503" s="8">
        <f>COUNTIF(I$8:I502,"&lt;"&amp;G503)</f>
        <v>491</v>
      </c>
      <c r="R503" s="16">
        <f>COUNTIFS(H$8:H502,"&gt;"&amp;G503,F$8:F502,"&lt;&gt;1")</f>
        <v>2</v>
      </c>
      <c r="S503">
        <v>495</v>
      </c>
    </row>
    <row r="504" spans="1:19" x14ac:dyDescent="0.3">
      <c r="A504">
        <v>611</v>
      </c>
      <c r="B504">
        <v>0.51588488418225653</v>
      </c>
      <c r="C504">
        <v>0.56395153660695208</v>
      </c>
      <c r="D504" s="4">
        <f>-LN(B504)/F$3</f>
        <v>0.27577984627478808</v>
      </c>
      <c r="E504" s="4">
        <f>1/F$4</f>
        <v>0.20833333333333334</v>
      </c>
      <c r="F504" s="8">
        <v>3</v>
      </c>
      <c r="G504" s="4">
        <v>147.8973906704118</v>
      </c>
      <c r="H504" s="4">
        <f>IF(G504&gt;MAX(I$8:I503),G504,MAX(I$8:I503))</f>
        <v>148.5942680192438</v>
      </c>
      <c r="I504" s="4">
        <f t="shared" si="57"/>
        <v>148.80260135257714</v>
      </c>
      <c r="J504" s="4">
        <f t="shared" si="58"/>
        <v>0.69687734883200392</v>
      </c>
      <c r="K504" s="4">
        <f t="shared" si="59"/>
        <v>0.20833333333334281</v>
      </c>
      <c r="L504">
        <f t="shared" si="60"/>
        <v>497</v>
      </c>
      <c r="M504">
        <f t="shared" si="61"/>
        <v>1</v>
      </c>
      <c r="N504">
        <f t="shared" si="62"/>
        <v>1</v>
      </c>
      <c r="O504">
        <f t="shared" si="63"/>
        <v>1</v>
      </c>
      <c r="P504">
        <v>497</v>
      </c>
      <c r="Q504" s="8">
        <f>COUNTIF(I$8:I503,"&lt;"&amp;G504)</f>
        <v>492</v>
      </c>
      <c r="R504" s="16">
        <f>COUNTIFS(H$8:H503,"&gt;"&amp;G504,F$8:F503,"&lt;&gt;1")</f>
        <v>2</v>
      </c>
      <c r="S504">
        <v>497</v>
      </c>
    </row>
    <row r="505" spans="1:19" x14ac:dyDescent="0.3">
      <c r="A505">
        <v>612</v>
      </c>
      <c r="B505">
        <v>0.10028382213812677</v>
      </c>
      <c r="C505">
        <v>0.34229560228278449</v>
      </c>
      <c r="D505" s="4">
        <f>-LN(B505)/F$3</f>
        <v>0.95822953823257107</v>
      </c>
      <c r="E505" s="4">
        <f>1/F$4</f>
        <v>0.20833333333333334</v>
      </c>
      <c r="F505" s="8">
        <v>3</v>
      </c>
      <c r="G505" s="4">
        <v>148.85562020864435</v>
      </c>
      <c r="H505" s="4">
        <f>IF(G505&gt;MAX(I$8:I504),G505,MAX(I$8:I504))</f>
        <v>148.85562020864435</v>
      </c>
      <c r="I505" s="4">
        <f t="shared" si="57"/>
        <v>149.0639535419777</v>
      </c>
      <c r="J505" s="4">
        <f t="shared" si="58"/>
        <v>0</v>
      </c>
      <c r="K505" s="4">
        <f t="shared" si="59"/>
        <v>0.20833333333334281</v>
      </c>
      <c r="L505">
        <f t="shared" si="60"/>
        <v>498</v>
      </c>
      <c r="M505">
        <f t="shared" si="61"/>
        <v>1</v>
      </c>
      <c r="N505">
        <f t="shared" si="62"/>
        <v>1</v>
      </c>
      <c r="O505">
        <f t="shared" si="63"/>
        <v>1</v>
      </c>
      <c r="P505">
        <v>498</v>
      </c>
      <c r="Q505" s="8">
        <f>COUNTIF(I$8:I504,"&lt;"&amp;G505)</f>
        <v>497</v>
      </c>
      <c r="R505" s="16">
        <f>COUNTIFS(H$8:H504,"&gt;"&amp;G505,F$8:F504,"&lt;&gt;1")</f>
        <v>0</v>
      </c>
      <c r="S505">
        <v>498</v>
      </c>
    </row>
    <row r="506" spans="1:19" x14ac:dyDescent="0.3">
      <c r="A506">
        <v>613</v>
      </c>
      <c r="B506">
        <v>0.45295571764275033</v>
      </c>
      <c r="C506">
        <v>0.98590044862208925</v>
      </c>
      <c r="D506" s="4">
        <f>-LN(B506)/F$3</f>
        <v>0.32998371326054377</v>
      </c>
      <c r="E506" s="4">
        <f>1/F$4</f>
        <v>0.20833333333333334</v>
      </c>
      <c r="F506" s="8">
        <v>3</v>
      </c>
      <c r="G506" s="4">
        <v>149.18560392190489</v>
      </c>
      <c r="H506" s="4">
        <f>IF(G506&gt;MAX(I$8:I505),G506,MAX(I$8:I505))</f>
        <v>149.18560392190489</v>
      </c>
      <c r="I506" s="4">
        <f t="shared" si="57"/>
        <v>149.39393725523823</v>
      </c>
      <c r="J506" s="4">
        <f t="shared" si="58"/>
        <v>0</v>
      </c>
      <c r="K506" s="4">
        <f t="shared" si="59"/>
        <v>0.20833333333334281</v>
      </c>
      <c r="L506">
        <f t="shared" si="60"/>
        <v>499</v>
      </c>
      <c r="M506">
        <f t="shared" si="61"/>
        <v>1</v>
      </c>
      <c r="N506">
        <f t="shared" si="62"/>
        <v>1</v>
      </c>
      <c r="O506">
        <f t="shared" si="63"/>
        <v>1</v>
      </c>
      <c r="P506">
        <v>499</v>
      </c>
      <c r="Q506" s="8">
        <f>COUNTIF(I$8:I505,"&lt;"&amp;G506)</f>
        <v>498</v>
      </c>
      <c r="R506" s="16">
        <f>COUNTIFS(H$8:H505,"&gt;"&amp;G506,F$8:F505,"&lt;&gt;1")</f>
        <v>0</v>
      </c>
      <c r="S506">
        <v>499</v>
      </c>
    </row>
    <row r="507" spans="1:19" x14ac:dyDescent="0.3">
      <c r="A507">
        <v>159</v>
      </c>
      <c r="B507">
        <v>0.25879696035645622</v>
      </c>
      <c r="C507">
        <v>0.16879787591174047</v>
      </c>
      <c r="D507" s="4">
        <f>-LN(B507)/D$3</f>
        <v>1.8773770299575487</v>
      </c>
      <c r="E507" s="4">
        <f>1/F$4</f>
        <v>0.20833333333333334</v>
      </c>
      <c r="F507" s="8">
        <v>2</v>
      </c>
      <c r="G507" s="4">
        <v>149.85722948826592</v>
      </c>
      <c r="H507" s="4">
        <f>IF(G507&gt;MAX(I$8:I506),G507,MAX(I$8:I506))</f>
        <v>149.85722948826592</v>
      </c>
      <c r="I507" s="4">
        <f t="shared" si="57"/>
        <v>150.06556282159926</v>
      </c>
      <c r="J507" s="4">
        <f t="shared" si="58"/>
        <v>0</v>
      </c>
      <c r="K507" s="4">
        <f t="shared" si="59"/>
        <v>0.20833333333334281</v>
      </c>
      <c r="L507">
        <f t="shared" si="60"/>
        <v>500</v>
      </c>
      <c r="M507">
        <f t="shared" si="61"/>
        <v>1</v>
      </c>
      <c r="N507">
        <f t="shared" si="62"/>
        <v>1</v>
      </c>
      <c r="O507">
        <f t="shared" si="63"/>
        <v>1</v>
      </c>
      <c r="P507">
        <v>500</v>
      </c>
      <c r="Q507" s="8">
        <f>COUNTIF(I$8:I506,"&lt;"&amp;G507)</f>
        <v>499</v>
      </c>
      <c r="R507" s="16">
        <f>COUNTIFS(H$8:H506,"&gt;"&amp;G507,F$8:F506,"&lt;&gt;1")</f>
        <v>0</v>
      </c>
      <c r="S507">
        <v>500</v>
      </c>
    </row>
    <row r="508" spans="1:19" x14ac:dyDescent="0.3">
      <c r="A508">
        <v>160</v>
      </c>
      <c r="B508">
        <v>0.88399914548173464</v>
      </c>
      <c r="C508">
        <v>0.47157200842310859</v>
      </c>
      <c r="D508" s="4">
        <f>-LN(B508)/D$3</f>
        <v>0.17124886527025315</v>
      </c>
      <c r="E508" s="4">
        <f>1/F$4</f>
        <v>0.20833333333333334</v>
      </c>
      <c r="F508" s="8">
        <v>2</v>
      </c>
      <c r="G508" s="4">
        <v>150.02847835353617</v>
      </c>
      <c r="H508" s="4">
        <f>IF(G508&gt;MAX(I$8:I507),G508,MAX(I$8:I507))</f>
        <v>150.06556282159926</v>
      </c>
      <c r="I508" s="4">
        <f t="shared" si="57"/>
        <v>150.2738961549326</v>
      </c>
      <c r="J508" s="4">
        <f t="shared" si="58"/>
        <v>3.7084468063085296E-2</v>
      </c>
      <c r="K508" s="4">
        <f t="shared" si="59"/>
        <v>0.20833333333334281</v>
      </c>
      <c r="L508" t="e">
        <f t="shared" si="60"/>
        <v>#N/A</v>
      </c>
      <c r="M508" t="e">
        <f t="shared" si="61"/>
        <v>#N/A</v>
      </c>
      <c r="N508">
        <f t="shared" si="62"/>
        <v>1</v>
      </c>
      <c r="O508">
        <f t="shared" si="63"/>
        <v>1</v>
      </c>
      <c r="P508">
        <v>501</v>
      </c>
      <c r="Q508" s="8">
        <f>COUNTIF(I$8:I507,"&lt;"&amp;G508)</f>
        <v>499</v>
      </c>
      <c r="R508" s="16">
        <f>COUNTIFS(H$8:H507,"&gt;"&amp;G508,F$8:F507,"&lt;&gt;1")</f>
        <v>0</v>
      </c>
      <c r="S508">
        <v>501</v>
      </c>
    </row>
    <row r="509" spans="1:19" x14ac:dyDescent="0.3">
      <c r="A509">
        <v>35</v>
      </c>
      <c r="B509">
        <v>0.59392071291238135</v>
      </c>
      <c r="C509">
        <v>0.4443189794610431</v>
      </c>
      <c r="D509" s="4">
        <f>-LN(B509)/B$3</f>
        <v>2.1708727019759118</v>
      </c>
      <c r="E509" s="4">
        <f>1/F$4</f>
        <v>0.20833333333333334</v>
      </c>
      <c r="F509" s="8">
        <v>1</v>
      </c>
      <c r="G509" s="4">
        <v>150.09540670006061</v>
      </c>
      <c r="H509" s="4">
        <f>IF(G509&gt;MAX(I$8:I508),G509,MAX(I$8:I508))</f>
        <v>150.2738961549326</v>
      </c>
      <c r="I509" s="4">
        <f t="shared" si="57"/>
        <v>150.48222948826594</v>
      </c>
      <c r="J509" s="4">
        <f t="shared" si="58"/>
        <v>0.1784894548719933</v>
      </c>
      <c r="K509" s="4">
        <f t="shared" si="59"/>
        <v>0.20833333333334281</v>
      </c>
      <c r="L509" t="e">
        <f t="shared" si="60"/>
        <v>#N/A</v>
      </c>
      <c r="M509" t="e">
        <f t="shared" si="61"/>
        <v>#N/A</v>
      </c>
      <c r="N509">
        <f t="shared" si="62"/>
        <v>1</v>
      </c>
      <c r="O509">
        <f t="shared" si="63"/>
        <v>1</v>
      </c>
      <c r="P509">
        <v>502</v>
      </c>
      <c r="Q509" s="8">
        <f>COUNTIF(I$8:I508,"&lt;"&amp;G509)</f>
        <v>500</v>
      </c>
      <c r="R509" s="16">
        <f>COUNTIFS(H$8:H508,"&gt;"&amp;G509,F$8:F508,"&lt;&gt;1")</f>
        <v>0</v>
      </c>
      <c r="S509">
        <v>502</v>
      </c>
    </row>
    <row r="510" spans="1:19" x14ac:dyDescent="0.3">
      <c r="A510">
        <v>161</v>
      </c>
      <c r="B510">
        <v>0.93746757408368175</v>
      </c>
      <c r="C510">
        <v>0.49113437299722279</v>
      </c>
      <c r="D510" s="4">
        <f>-LN(B510)/D$3</f>
        <v>8.9684874138625456E-2</v>
      </c>
      <c r="E510" s="4">
        <f>1/F$4</f>
        <v>0.20833333333333334</v>
      </c>
      <c r="F510" s="8">
        <v>2</v>
      </c>
      <c r="G510" s="4">
        <v>150.11816322767478</v>
      </c>
      <c r="H510" s="4">
        <f>IF(G510&gt;MAX(I$8:I509),G510,MAX(I$8:I509))</f>
        <v>150.48222948826594</v>
      </c>
      <c r="I510" s="4">
        <f t="shared" si="57"/>
        <v>150.69056282159929</v>
      </c>
      <c r="J510" s="4">
        <f t="shared" si="58"/>
        <v>0.36406626059115865</v>
      </c>
      <c r="K510" s="4">
        <f t="shared" si="59"/>
        <v>0.20833333333334281</v>
      </c>
      <c r="L510" t="e">
        <f t="shared" si="60"/>
        <v>#N/A</v>
      </c>
      <c r="M510" t="e">
        <f t="shared" si="61"/>
        <v>#N/A</v>
      </c>
      <c r="N510">
        <f t="shared" si="62"/>
        <v>1</v>
      </c>
      <c r="O510">
        <f t="shared" si="63"/>
        <v>1</v>
      </c>
      <c r="P510">
        <v>503</v>
      </c>
      <c r="Q510" s="8">
        <f>COUNTIF(I$8:I509,"&lt;"&amp;G510)</f>
        <v>500</v>
      </c>
      <c r="R510" s="16">
        <f>COUNTIFS(H$8:H509,"&gt;"&amp;G510,F$8:F509,"&lt;&gt;1")</f>
        <v>0</v>
      </c>
      <c r="S510">
        <v>503</v>
      </c>
    </row>
    <row r="511" spans="1:19" x14ac:dyDescent="0.3">
      <c r="A511">
        <v>614</v>
      </c>
      <c r="B511">
        <v>8.6489455854976041E-2</v>
      </c>
      <c r="C511">
        <v>0.95855586413159577</v>
      </c>
      <c r="D511" s="4">
        <f>-LN(B511)/F$3</f>
        <v>1.0198886542103158</v>
      </c>
      <c r="E511" s="4">
        <f>1/F$4</f>
        <v>0.20833333333333334</v>
      </c>
      <c r="F511" s="8">
        <v>3</v>
      </c>
      <c r="G511" s="4">
        <v>150.2054925761152</v>
      </c>
      <c r="H511" s="4">
        <f>IF(G511&gt;MAX(I$8:I510),G511,MAX(I$8:I510))</f>
        <v>150.69056282159929</v>
      </c>
      <c r="I511" s="4">
        <f t="shared" si="57"/>
        <v>150.89889615493263</v>
      </c>
      <c r="J511" s="4">
        <f t="shared" si="58"/>
        <v>0.4850702454840814</v>
      </c>
      <c r="K511" s="4">
        <f t="shared" si="59"/>
        <v>0.20833333333334281</v>
      </c>
      <c r="L511" t="e">
        <f t="shared" si="60"/>
        <v>#N/A</v>
      </c>
      <c r="M511" t="e">
        <f t="shared" si="61"/>
        <v>#N/A</v>
      </c>
      <c r="N511">
        <f t="shared" si="62"/>
        <v>1</v>
      </c>
      <c r="O511">
        <f t="shared" si="63"/>
        <v>1</v>
      </c>
      <c r="P511">
        <v>504</v>
      </c>
      <c r="Q511" s="8">
        <f>COUNTIF(I$8:I510,"&lt;"&amp;G511)</f>
        <v>500</v>
      </c>
      <c r="R511" s="16">
        <f>COUNTIFS(H$8:H510,"&gt;"&amp;G511,F$8:F510,"&lt;&gt;1")</f>
        <v>1</v>
      </c>
      <c r="S511">
        <v>504</v>
      </c>
    </row>
    <row r="512" spans="1:19" x14ac:dyDescent="0.3">
      <c r="A512">
        <v>615</v>
      </c>
      <c r="B512">
        <v>0.58345286416211428</v>
      </c>
      <c r="C512">
        <v>0.31223487044892728</v>
      </c>
      <c r="D512" s="4">
        <f>-LN(B512)/F$3</f>
        <v>0.22449650488819839</v>
      </c>
      <c r="E512" s="4">
        <f>1/F$4</f>
        <v>0.20833333333333334</v>
      </c>
      <c r="F512" s="8">
        <v>3</v>
      </c>
      <c r="G512" s="4">
        <v>150.42998908100341</v>
      </c>
      <c r="H512" s="4">
        <f>IF(G512&gt;MAX(I$8:I511),G512,MAX(I$8:I511))</f>
        <v>150.89889615493263</v>
      </c>
      <c r="I512" s="4">
        <f t="shared" si="57"/>
        <v>151.10722948826597</v>
      </c>
      <c r="J512" s="4">
        <f t="shared" si="58"/>
        <v>0.46890707392921627</v>
      </c>
      <c r="K512" s="4">
        <f t="shared" si="59"/>
        <v>0.20833333333334281</v>
      </c>
      <c r="L512" t="e">
        <f t="shared" si="60"/>
        <v>#N/A</v>
      </c>
      <c r="M512" t="e">
        <f t="shared" si="61"/>
        <v>#N/A</v>
      </c>
      <c r="N512">
        <f t="shared" si="62"/>
        <v>1</v>
      </c>
      <c r="O512">
        <f t="shared" si="63"/>
        <v>1</v>
      </c>
      <c r="P512">
        <v>505</v>
      </c>
      <c r="Q512" s="8">
        <f>COUNTIF(I$8:I511,"&lt;"&amp;G512)</f>
        <v>501</v>
      </c>
      <c r="R512" s="16">
        <f>COUNTIFS(H$8:H511,"&gt;"&amp;G512,F$8:F511,"&lt;&gt;1")</f>
        <v>2</v>
      </c>
      <c r="S512">
        <v>505</v>
      </c>
    </row>
    <row r="513" spans="1:19" x14ac:dyDescent="0.3">
      <c r="A513">
        <v>162</v>
      </c>
      <c r="B513">
        <v>0.50703451643421737</v>
      </c>
      <c r="C513">
        <v>0.58986175115207373</v>
      </c>
      <c r="D513" s="4">
        <f>-LN(B513)/D$3</f>
        <v>0.94330027493939861</v>
      </c>
      <c r="E513" s="4">
        <f>1/F$4</f>
        <v>0.20833333333333334</v>
      </c>
      <c r="F513" s="8">
        <v>2</v>
      </c>
      <c r="G513" s="4">
        <v>151.06146350261417</v>
      </c>
      <c r="H513" s="4">
        <f>IF(G513&gt;MAX(I$8:I512),G513,MAX(I$8:I512))</f>
        <v>151.10722948826597</v>
      </c>
      <c r="I513" s="4">
        <f t="shared" si="57"/>
        <v>151.31556282159931</v>
      </c>
      <c r="J513" s="4">
        <f t="shared" si="58"/>
        <v>4.5765985651797791E-2</v>
      </c>
      <c r="K513" s="4">
        <f t="shared" si="59"/>
        <v>0.20833333333334281</v>
      </c>
      <c r="L513" t="e">
        <f t="shared" si="60"/>
        <v>#N/A</v>
      </c>
      <c r="M513" t="e">
        <f t="shared" si="61"/>
        <v>#N/A</v>
      </c>
      <c r="N513">
        <f t="shared" si="62"/>
        <v>1</v>
      </c>
      <c r="O513">
        <f t="shared" si="63"/>
        <v>1</v>
      </c>
      <c r="P513">
        <v>506</v>
      </c>
      <c r="Q513" s="8">
        <f>COUNTIF(I$8:I512,"&lt;"&amp;G513)</f>
        <v>504</v>
      </c>
      <c r="R513" s="16">
        <f>COUNTIFS(H$8:H512,"&gt;"&amp;G513,F$8:F512,"&lt;&gt;1")</f>
        <v>0</v>
      </c>
      <c r="S513">
        <v>506</v>
      </c>
    </row>
    <row r="514" spans="1:19" x14ac:dyDescent="0.3">
      <c r="A514">
        <v>616</v>
      </c>
      <c r="B514">
        <v>0.98345896786400955</v>
      </c>
      <c r="C514">
        <v>0.99041718802453693</v>
      </c>
      <c r="D514" s="4">
        <f>-LN(B514)/F$3</f>
        <v>6.9497343949982164E-3</v>
      </c>
      <c r="E514" s="4">
        <f>1/F$4</f>
        <v>0.20833333333333334</v>
      </c>
      <c r="F514" s="8">
        <v>3</v>
      </c>
      <c r="G514" s="4">
        <v>150.43693881539841</v>
      </c>
      <c r="H514" s="4">
        <f>IF(G514&gt;MAX(I$8:I513),G514,MAX(I$8:I513))</f>
        <v>151.31556282159931</v>
      </c>
      <c r="I514" s="4">
        <f t="shared" si="57"/>
        <v>151.52389615493266</v>
      </c>
      <c r="J514" s="4">
        <f t="shared" si="58"/>
        <v>0.87862400620090852</v>
      </c>
      <c r="K514" s="4">
        <f t="shared" si="59"/>
        <v>0.20833333333334281</v>
      </c>
      <c r="L514" t="e">
        <f t="shared" si="60"/>
        <v>#N/A</v>
      </c>
      <c r="M514" t="e">
        <f t="shared" si="61"/>
        <v>#N/A</v>
      </c>
      <c r="N514">
        <f t="shared" si="62"/>
        <v>1</v>
      </c>
      <c r="O514">
        <f t="shared" si="63"/>
        <v>1</v>
      </c>
      <c r="P514">
        <v>507</v>
      </c>
      <c r="Q514" s="8">
        <f>COUNTIF(I$8:I513,"&lt;"&amp;G514)</f>
        <v>501</v>
      </c>
      <c r="R514" s="16">
        <f>COUNTIFS(H$8:H513,"&gt;"&amp;G514,F$8:F513,"&lt;&gt;1")</f>
        <v>4</v>
      </c>
      <c r="S514">
        <v>507</v>
      </c>
    </row>
    <row r="515" spans="1:19" x14ac:dyDescent="0.3">
      <c r="A515">
        <v>617</v>
      </c>
      <c r="B515">
        <v>0.36042359691152687</v>
      </c>
      <c r="C515">
        <v>0.57542649616992703</v>
      </c>
      <c r="D515" s="4">
        <f>-LN(B515)/F$3</f>
        <v>0.42519803381832333</v>
      </c>
      <c r="E515" s="4">
        <f>1/F$4</f>
        <v>0.20833333333333334</v>
      </c>
      <c r="F515" s="8">
        <v>3</v>
      </c>
      <c r="G515" s="4">
        <v>150.86213684921674</v>
      </c>
      <c r="H515" s="4">
        <f>IF(G515&gt;MAX(I$8:I514),G515,MAX(I$8:I514))</f>
        <v>151.52389615493266</v>
      </c>
      <c r="I515" s="4">
        <f t="shared" si="57"/>
        <v>151.732229488266</v>
      </c>
      <c r="J515" s="4">
        <f t="shared" si="58"/>
        <v>0.66175930571591834</v>
      </c>
      <c r="K515" s="4">
        <f t="shared" si="59"/>
        <v>0.20833333333334281</v>
      </c>
      <c r="L515" t="e">
        <f t="shared" si="60"/>
        <v>#N/A</v>
      </c>
      <c r="M515" t="e">
        <f t="shared" si="61"/>
        <v>#N/A</v>
      </c>
      <c r="N515">
        <f t="shared" si="62"/>
        <v>1</v>
      </c>
      <c r="O515">
        <f t="shared" si="63"/>
        <v>1</v>
      </c>
      <c r="P515">
        <v>508</v>
      </c>
      <c r="Q515" s="8">
        <f>COUNTIF(I$8:I514,"&lt;"&amp;G515)</f>
        <v>503</v>
      </c>
      <c r="R515" s="16">
        <f>COUNTIFS(H$8:H514,"&gt;"&amp;G515,F$8:F514,"&lt;&gt;1")</f>
        <v>3</v>
      </c>
      <c r="S515">
        <v>508</v>
      </c>
    </row>
    <row r="516" spans="1:19" x14ac:dyDescent="0.3">
      <c r="A516">
        <v>618</v>
      </c>
      <c r="B516">
        <v>0.250038148136845</v>
      </c>
      <c r="C516">
        <v>0.94958342234565263</v>
      </c>
      <c r="D516" s="4">
        <f>-LN(B516)/F$3</f>
        <v>0.57755907508898718</v>
      </c>
      <c r="E516" s="4">
        <f>1/F$4</f>
        <v>0.20833333333333334</v>
      </c>
      <c r="F516" s="8">
        <v>3</v>
      </c>
      <c r="G516" s="4">
        <v>151.43969592430574</v>
      </c>
      <c r="H516" s="4">
        <f>IF(G516&gt;MAX(I$8:I515),G516,MAX(I$8:I515))</f>
        <v>151.732229488266</v>
      </c>
      <c r="I516" s="4">
        <f t="shared" si="57"/>
        <v>151.94056282159934</v>
      </c>
      <c r="J516" s="4">
        <f t="shared" si="58"/>
        <v>0.2925335639602622</v>
      </c>
      <c r="K516" s="4">
        <f t="shared" si="59"/>
        <v>0.20833333333334281</v>
      </c>
      <c r="L516" t="e">
        <f t="shared" si="60"/>
        <v>#N/A</v>
      </c>
      <c r="M516" t="e">
        <f t="shared" si="61"/>
        <v>#N/A</v>
      </c>
      <c r="N516">
        <f t="shared" si="62"/>
        <v>1</v>
      </c>
      <c r="O516">
        <f t="shared" si="63"/>
        <v>1</v>
      </c>
      <c r="P516">
        <v>510</v>
      </c>
      <c r="Q516" s="8">
        <f>COUNTIF(I$8:I515,"&lt;"&amp;G516)</f>
        <v>506</v>
      </c>
      <c r="R516" s="16">
        <f>COUNTIFS(H$8:H515,"&gt;"&amp;G516,F$8:F515,"&lt;&gt;1")</f>
        <v>1</v>
      </c>
      <c r="S516">
        <v>509</v>
      </c>
    </row>
    <row r="517" spans="1:19" x14ac:dyDescent="0.3">
      <c r="A517">
        <v>163</v>
      </c>
      <c r="B517">
        <v>0.55714590899380478</v>
      </c>
      <c r="C517">
        <v>0.4987334818567461</v>
      </c>
      <c r="D517" s="4">
        <f>-LN(B517)/D$3</f>
        <v>0.81240016424100969</v>
      </c>
      <c r="E517" s="4">
        <f>1/F$4</f>
        <v>0.20833333333333334</v>
      </c>
      <c r="F517" s="8">
        <v>2</v>
      </c>
      <c r="G517" s="4">
        <v>151.87386366685519</v>
      </c>
      <c r="H517" s="4">
        <f>IF(G517&gt;MAX(I$8:I516),G517,MAX(I$8:I516))</f>
        <v>151.94056282159934</v>
      </c>
      <c r="I517" s="4">
        <f t="shared" si="57"/>
        <v>152.14889615493269</v>
      </c>
      <c r="J517" s="4">
        <f t="shared" si="58"/>
        <v>6.6699154744156885E-2</v>
      </c>
      <c r="K517" s="4">
        <f t="shared" si="59"/>
        <v>0.20833333333334281</v>
      </c>
      <c r="L517" t="e">
        <f t="shared" si="60"/>
        <v>#N/A</v>
      </c>
      <c r="M517" t="e">
        <f t="shared" si="61"/>
        <v>#N/A</v>
      </c>
      <c r="N517">
        <f t="shared" si="62"/>
        <v>1</v>
      </c>
      <c r="O517">
        <f t="shared" si="63"/>
        <v>1</v>
      </c>
      <c r="P517">
        <v>509</v>
      </c>
      <c r="Q517" s="8">
        <f>COUNTIF(I$8:I516,"&lt;"&amp;G517)</f>
        <v>508</v>
      </c>
      <c r="R517" s="16">
        <f>COUNTIFS(H$8:H516,"&gt;"&amp;G517,F$8:F516,"&lt;&gt;1")</f>
        <v>0</v>
      </c>
      <c r="S517">
        <v>509</v>
      </c>
    </row>
    <row r="518" spans="1:19" x14ac:dyDescent="0.3">
      <c r="A518">
        <v>619</v>
      </c>
      <c r="B518">
        <v>0.76516006958220162</v>
      </c>
      <c r="C518">
        <v>0.9761955626087222</v>
      </c>
      <c r="D518" s="4">
        <f>-LN(B518)/F$3</f>
        <v>0.11152926073315908</v>
      </c>
      <c r="E518" s="4">
        <f>1/F$4</f>
        <v>0.20833333333333334</v>
      </c>
      <c r="F518" s="8">
        <v>3</v>
      </c>
      <c r="G518" s="4">
        <v>151.5512251850389</v>
      </c>
      <c r="H518" s="4">
        <f>IF(G518&gt;MAX(I$8:I517),G518,MAX(I$8:I517))</f>
        <v>152.14889615493269</v>
      </c>
      <c r="I518" s="4">
        <f t="shared" si="57"/>
        <v>152.35722948826603</v>
      </c>
      <c r="J518" s="4">
        <f t="shared" si="58"/>
        <v>0.59767096989378388</v>
      </c>
      <c r="K518" s="4">
        <f t="shared" si="59"/>
        <v>0.20833333333334281</v>
      </c>
      <c r="L518" t="e">
        <f t="shared" si="60"/>
        <v>#N/A</v>
      </c>
      <c r="M518" t="e">
        <f t="shared" si="61"/>
        <v>#N/A</v>
      </c>
      <c r="N518">
        <f t="shared" si="62"/>
        <v>1</v>
      </c>
      <c r="O518">
        <f t="shared" si="63"/>
        <v>1</v>
      </c>
      <c r="P518">
        <v>511</v>
      </c>
      <c r="Q518" s="8">
        <f>COUNTIF(I$8:I517,"&lt;"&amp;G518)</f>
        <v>507</v>
      </c>
      <c r="R518" s="16">
        <f>COUNTIFS(H$8:H517,"&gt;"&amp;G518,F$8:F517,"&lt;&gt;1")</f>
        <v>2</v>
      </c>
      <c r="S518">
        <v>511</v>
      </c>
    </row>
    <row r="519" spans="1:19" x14ac:dyDescent="0.3">
      <c r="A519">
        <v>164</v>
      </c>
      <c r="B519">
        <v>0.78414258247627189</v>
      </c>
      <c r="C519">
        <v>0.62526322214423047</v>
      </c>
      <c r="D519" s="4">
        <f>-LN(B519)/D$3</f>
        <v>0.33772834689420678</v>
      </c>
      <c r="E519" s="4">
        <f>1/F$4</f>
        <v>0.20833333333333334</v>
      </c>
      <c r="F519" s="8">
        <v>2</v>
      </c>
      <c r="G519" s="4">
        <v>152.2115920137494</v>
      </c>
      <c r="H519" s="4">
        <f>IF(G519&gt;MAX(I$8:I518),G519,MAX(I$8:I518))</f>
        <v>152.35722948826603</v>
      </c>
      <c r="I519" s="4">
        <f t="shared" si="57"/>
        <v>152.56556282159937</v>
      </c>
      <c r="J519" s="4">
        <f t="shared" si="58"/>
        <v>0.14563747451663289</v>
      </c>
      <c r="K519" s="4">
        <f t="shared" si="59"/>
        <v>0.20833333333334281</v>
      </c>
      <c r="L519" t="e">
        <f t="shared" si="60"/>
        <v>#N/A</v>
      </c>
      <c r="M519" t="e">
        <f t="shared" si="61"/>
        <v>#N/A</v>
      </c>
      <c r="N519">
        <f t="shared" si="62"/>
        <v>1</v>
      </c>
      <c r="O519">
        <f t="shared" si="63"/>
        <v>1</v>
      </c>
      <c r="P519">
        <v>512</v>
      </c>
      <c r="Q519" s="8">
        <f>COUNTIF(I$8:I518,"&lt;"&amp;G519)</f>
        <v>510</v>
      </c>
      <c r="R519" s="16">
        <f>COUNTIFS(H$8:H518,"&gt;"&amp;G519,F$8:F518,"&lt;&gt;1")</f>
        <v>0</v>
      </c>
      <c r="S519">
        <v>512</v>
      </c>
    </row>
    <row r="520" spans="1:19" x14ac:dyDescent="0.3">
      <c r="A520">
        <v>620</v>
      </c>
      <c r="B520">
        <v>0.43107394634846036</v>
      </c>
      <c r="C520">
        <v>0.33936582537308879</v>
      </c>
      <c r="D520" s="4">
        <f>-LN(B520)/F$3</f>
        <v>0.35061484764197592</v>
      </c>
      <c r="E520" s="4">
        <f>1/F$4</f>
        <v>0.20833333333333334</v>
      </c>
      <c r="F520" s="8">
        <v>3</v>
      </c>
      <c r="G520" s="4">
        <v>151.90184003268087</v>
      </c>
      <c r="H520" s="4">
        <f>IF(G520&gt;MAX(I$8:I519),G520,MAX(I$8:I519))</f>
        <v>152.56556282159937</v>
      </c>
      <c r="I520" s="4">
        <f t="shared" ref="I520:I583" si="64">+H520+E520</f>
        <v>152.77389615493271</v>
      </c>
      <c r="J520" s="4">
        <f t="shared" ref="J520:J585" si="65">(H520-G520)*O520</f>
        <v>0.66372278891850556</v>
      </c>
      <c r="K520" s="4">
        <f t="shared" ref="K520:K585" si="66">(I520-H520)*O520</f>
        <v>0.20833333333334281</v>
      </c>
      <c r="L520" t="e">
        <f t="shared" ref="L520:L585" si="67">_xlfn.RANK.EQ(I520,I$8:I$507,1)</f>
        <v>#N/A</v>
      </c>
      <c r="M520" t="e">
        <f t="shared" ref="M520:M583" si="68">IF(L520=A520,0,1)</f>
        <v>#N/A</v>
      </c>
      <c r="N520">
        <f t="shared" ref="N520:N585" si="69">IF(G520&lt;B$2,1,0)</f>
        <v>1</v>
      </c>
      <c r="O520">
        <f t="shared" ref="O520:O585" si="70">IF(I520&lt;B$2,1,0)</f>
        <v>1</v>
      </c>
      <c r="P520">
        <v>513</v>
      </c>
      <c r="Q520" s="8">
        <f>COUNTIF(I$8:I519,"&lt;"&amp;G520)</f>
        <v>508</v>
      </c>
      <c r="R520" s="16">
        <f>COUNTIFS(H$8:H519,"&gt;"&amp;G520,F$8:F519,"&lt;&gt;1")</f>
        <v>3</v>
      </c>
      <c r="S520">
        <v>513</v>
      </c>
    </row>
    <row r="521" spans="1:19" x14ac:dyDescent="0.3">
      <c r="A521">
        <v>165</v>
      </c>
      <c r="B521">
        <v>0.50978118228705716</v>
      </c>
      <c r="C521">
        <v>0.78130436109500412</v>
      </c>
      <c r="D521" s="4">
        <f>-LN(B521)/D$3</f>
        <v>0.93579680510141461</v>
      </c>
      <c r="E521" s="4">
        <f>1/F$4</f>
        <v>0.20833333333333334</v>
      </c>
      <c r="F521" s="8">
        <v>2</v>
      </c>
      <c r="G521" s="4">
        <v>153.1473888188508</v>
      </c>
      <c r="H521" s="4">
        <f>IF(G521&gt;MAX(I$8:I520),G521,MAX(I$8:I520))</f>
        <v>153.1473888188508</v>
      </c>
      <c r="I521" s="4">
        <f t="shared" si="64"/>
        <v>153.35572215218414</v>
      </c>
      <c r="J521" s="4">
        <f t="shared" si="65"/>
        <v>0</v>
      </c>
      <c r="K521" s="4">
        <f t="shared" si="66"/>
        <v>0.20833333333334281</v>
      </c>
      <c r="L521" t="e">
        <f t="shared" si="67"/>
        <v>#N/A</v>
      </c>
      <c r="M521" t="e">
        <f t="shared" si="68"/>
        <v>#N/A</v>
      </c>
      <c r="N521">
        <f t="shared" si="69"/>
        <v>1</v>
      </c>
      <c r="O521">
        <f t="shared" si="70"/>
        <v>1</v>
      </c>
      <c r="P521">
        <v>514</v>
      </c>
      <c r="Q521" s="8">
        <f>COUNTIF(I$8:I520,"&lt;"&amp;G521)</f>
        <v>513</v>
      </c>
      <c r="R521" s="16">
        <f>COUNTIFS(H$8:H520,"&gt;"&amp;G521,F$8:F520,"&lt;&gt;1")</f>
        <v>0</v>
      </c>
      <c r="S521">
        <v>514</v>
      </c>
    </row>
    <row r="522" spans="1:19" x14ac:dyDescent="0.3">
      <c r="A522">
        <v>166</v>
      </c>
      <c r="B522">
        <v>0.9974059266945402</v>
      </c>
      <c r="C522">
        <v>0.92059083834345534</v>
      </c>
      <c r="D522" s="4">
        <f>-LN(B522)/D$3</f>
        <v>3.6075607550756241E-3</v>
      </c>
      <c r="E522" s="4">
        <f>1/F$4</f>
        <v>0.20833333333333334</v>
      </c>
      <c r="F522" s="8">
        <v>2</v>
      </c>
      <c r="G522" s="4">
        <v>153.15099637960589</v>
      </c>
      <c r="H522" s="4">
        <f>IF(G522&gt;MAX(I$8:I521),G522,MAX(I$8:I521))</f>
        <v>153.35572215218414</v>
      </c>
      <c r="I522" s="4">
        <f t="shared" si="64"/>
        <v>153.56405548551749</v>
      </c>
      <c r="J522" s="4">
        <f t="shared" si="65"/>
        <v>0.20472577257825719</v>
      </c>
      <c r="K522" s="4">
        <f t="shared" si="66"/>
        <v>0.20833333333334281</v>
      </c>
      <c r="L522" t="e">
        <f t="shared" si="67"/>
        <v>#N/A</v>
      </c>
      <c r="M522" t="e">
        <f t="shared" si="68"/>
        <v>#N/A</v>
      </c>
      <c r="N522">
        <f t="shared" si="69"/>
        <v>1</v>
      </c>
      <c r="O522">
        <f t="shared" si="70"/>
        <v>1</v>
      </c>
      <c r="P522">
        <v>515</v>
      </c>
      <c r="Q522" s="8">
        <f>COUNTIF(I$8:I521,"&lt;"&amp;G522)</f>
        <v>513</v>
      </c>
      <c r="R522" s="16">
        <f>COUNTIFS(H$8:H521,"&gt;"&amp;G522,F$8:F521,"&lt;&gt;1")</f>
        <v>0</v>
      </c>
      <c r="S522">
        <v>515</v>
      </c>
    </row>
    <row r="523" spans="1:19" x14ac:dyDescent="0.3">
      <c r="A523">
        <v>621</v>
      </c>
      <c r="B523">
        <v>9.9795525986510827E-3</v>
      </c>
      <c r="C523">
        <v>0.75038911099581895</v>
      </c>
      <c r="D523" s="4">
        <f>-LN(B523)/F$3</f>
        <v>1.9196737581075545</v>
      </c>
      <c r="E523" s="4">
        <f>1/F$4</f>
        <v>0.20833333333333334</v>
      </c>
      <c r="F523" s="8">
        <v>3</v>
      </c>
      <c r="G523" s="4">
        <v>153.82151379078843</v>
      </c>
      <c r="H523" s="4">
        <f>IF(G523&gt;MAX(I$8:I522),G523,MAX(I$8:I522))</f>
        <v>153.82151379078843</v>
      </c>
      <c r="I523" s="4">
        <f t="shared" si="64"/>
        <v>154.02984712412177</v>
      </c>
      <c r="J523" s="4">
        <f t="shared" si="65"/>
        <v>0</v>
      </c>
      <c r="K523" s="4">
        <f t="shared" si="66"/>
        <v>0.20833333333334281</v>
      </c>
      <c r="L523" t="e">
        <f t="shared" si="67"/>
        <v>#N/A</v>
      </c>
      <c r="M523" t="e">
        <f t="shared" si="68"/>
        <v>#N/A</v>
      </c>
      <c r="N523">
        <f t="shared" si="69"/>
        <v>1</v>
      </c>
      <c r="O523">
        <f t="shared" si="70"/>
        <v>1</v>
      </c>
      <c r="P523">
        <v>516</v>
      </c>
      <c r="Q523" s="8">
        <f>COUNTIF(I$8:I522,"&lt;"&amp;G523)</f>
        <v>515</v>
      </c>
      <c r="R523" s="16">
        <f>COUNTIFS(H$8:H522,"&gt;"&amp;G523,F$8:F522,"&lt;&gt;1")</f>
        <v>0</v>
      </c>
      <c r="S523">
        <v>516</v>
      </c>
    </row>
    <row r="524" spans="1:19" x14ac:dyDescent="0.3">
      <c r="A524">
        <v>622</v>
      </c>
      <c r="B524">
        <v>0.41172521134067813</v>
      </c>
      <c r="C524">
        <v>2.6886806848353526E-2</v>
      </c>
      <c r="D524" s="4">
        <f>-LN(B524)/F$3</f>
        <v>0.36974963121523619</v>
      </c>
      <c r="E524" s="4">
        <f>1/F$4</f>
        <v>0.20833333333333334</v>
      </c>
      <c r="F524" s="8">
        <v>3</v>
      </c>
      <c r="G524" s="4">
        <v>154.19126342200366</v>
      </c>
      <c r="H524" s="4">
        <f>IF(G524&gt;MAX(I$8:I523),G524,MAX(I$8:I523))</f>
        <v>154.19126342200366</v>
      </c>
      <c r="I524" s="4">
        <f t="shared" si="64"/>
        <v>154.399596755337</v>
      </c>
      <c r="J524" s="4">
        <f t="shared" si="65"/>
        <v>0</v>
      </c>
      <c r="K524" s="4">
        <f t="shared" si="66"/>
        <v>0.20833333333334281</v>
      </c>
      <c r="L524" t="e">
        <f t="shared" si="67"/>
        <v>#N/A</v>
      </c>
      <c r="M524" t="e">
        <f t="shared" si="68"/>
        <v>#N/A</v>
      </c>
      <c r="N524">
        <f t="shared" si="69"/>
        <v>1</v>
      </c>
      <c r="O524">
        <f t="shared" si="70"/>
        <v>1</v>
      </c>
      <c r="P524">
        <v>517</v>
      </c>
      <c r="Q524" s="8">
        <f>COUNTIF(I$8:I523,"&lt;"&amp;G524)</f>
        <v>516</v>
      </c>
      <c r="R524" s="16">
        <f>COUNTIFS(H$8:H523,"&gt;"&amp;G524,F$8:F523,"&lt;&gt;1")</f>
        <v>0</v>
      </c>
      <c r="S524">
        <v>517</v>
      </c>
    </row>
    <row r="525" spans="1:19" x14ac:dyDescent="0.3">
      <c r="A525">
        <v>623</v>
      </c>
      <c r="B525">
        <v>0.68514053773613692</v>
      </c>
      <c r="C525">
        <v>0.13483077486495559</v>
      </c>
      <c r="D525" s="4">
        <f>-LN(B525)/F$3</f>
        <v>0.15755470716040984</v>
      </c>
      <c r="E525" s="4">
        <f>1/F$4</f>
        <v>0.20833333333333334</v>
      </c>
      <c r="F525" s="8">
        <v>3</v>
      </c>
      <c r="G525" s="4">
        <v>154.34881812916407</v>
      </c>
      <c r="H525" s="4">
        <f>IF(G525&gt;MAX(I$8:I524),G525,MAX(I$8:I524))</f>
        <v>154.399596755337</v>
      </c>
      <c r="I525" s="4">
        <f t="shared" si="64"/>
        <v>154.60793008867034</v>
      </c>
      <c r="J525" s="4">
        <f t="shared" si="65"/>
        <v>5.0778626172927943E-2</v>
      </c>
      <c r="K525" s="4">
        <f t="shared" si="66"/>
        <v>0.20833333333334281</v>
      </c>
      <c r="L525" t="e">
        <f t="shared" si="67"/>
        <v>#N/A</v>
      </c>
      <c r="M525" t="e">
        <f t="shared" si="68"/>
        <v>#N/A</v>
      </c>
      <c r="N525">
        <f t="shared" si="69"/>
        <v>1</v>
      </c>
      <c r="O525">
        <f t="shared" si="70"/>
        <v>1</v>
      </c>
      <c r="P525">
        <v>518</v>
      </c>
      <c r="Q525" s="8">
        <f>COUNTIF(I$8:I524,"&lt;"&amp;G525)</f>
        <v>516</v>
      </c>
      <c r="R525" s="16">
        <f>COUNTIFS(H$8:H524,"&gt;"&amp;G525,F$8:F524,"&lt;&gt;1")</f>
        <v>0</v>
      </c>
      <c r="S525">
        <v>518</v>
      </c>
    </row>
    <row r="526" spans="1:19" x14ac:dyDescent="0.3">
      <c r="A526">
        <v>167</v>
      </c>
      <c r="B526">
        <v>0.38801232947782832</v>
      </c>
      <c r="C526">
        <v>0.5374309518723106</v>
      </c>
      <c r="D526" s="4">
        <f>-LN(B526)/D$3</f>
        <v>1.3148863373042081</v>
      </c>
      <c r="E526" s="4">
        <f>1/F$4</f>
        <v>0.20833333333333334</v>
      </c>
      <c r="F526" s="8">
        <v>2</v>
      </c>
      <c r="G526" s="4">
        <v>154.4658827169101</v>
      </c>
      <c r="H526" s="4">
        <f>IF(G526&gt;MAX(I$8:I525),G526,MAX(I$8:I525))</f>
        <v>154.60793008867034</v>
      </c>
      <c r="I526" s="4">
        <f t="shared" si="64"/>
        <v>154.81626342200369</v>
      </c>
      <c r="J526" s="4">
        <f t="shared" si="65"/>
        <v>0.14204737176024196</v>
      </c>
      <c r="K526" s="4">
        <f t="shared" si="66"/>
        <v>0.20833333333334281</v>
      </c>
      <c r="L526" t="e">
        <f t="shared" si="67"/>
        <v>#N/A</v>
      </c>
      <c r="M526" t="e">
        <f t="shared" si="68"/>
        <v>#N/A</v>
      </c>
      <c r="N526">
        <f t="shared" si="69"/>
        <v>1</v>
      </c>
      <c r="O526">
        <f t="shared" si="70"/>
        <v>1</v>
      </c>
      <c r="P526">
        <v>519</v>
      </c>
      <c r="Q526" s="8">
        <f>COUNTIF(I$8:I525,"&lt;"&amp;G526)</f>
        <v>517</v>
      </c>
      <c r="R526" s="16">
        <f>COUNTIFS(H$8:H525,"&gt;"&amp;G526,F$8:F525,"&lt;&gt;1")</f>
        <v>0</v>
      </c>
      <c r="S526">
        <v>519</v>
      </c>
    </row>
    <row r="527" spans="1:19" x14ac:dyDescent="0.3">
      <c r="A527">
        <v>36</v>
      </c>
      <c r="B527">
        <v>0.32755516220587788</v>
      </c>
      <c r="C527">
        <v>0.95516830957976018</v>
      </c>
      <c r="D527" s="4">
        <f>-LN(B527)/B$3</f>
        <v>4.6504116828077482</v>
      </c>
      <c r="E527" s="4">
        <f>1/F$4</f>
        <v>0.20833333333333334</v>
      </c>
      <c r="F527" s="8">
        <v>1</v>
      </c>
      <c r="G527" s="4">
        <v>154.74581838286835</v>
      </c>
      <c r="H527" s="4">
        <f>IF(G527&gt;MAX(I$8:I526),G527,MAX(I$8:I526))</f>
        <v>154.81626342200369</v>
      </c>
      <c r="I527" s="4">
        <f t="shared" si="64"/>
        <v>155.02459675533703</v>
      </c>
      <c r="J527" s="4">
        <f t="shared" si="65"/>
        <v>7.0445039135336174E-2</v>
      </c>
      <c r="K527" s="4">
        <f t="shared" si="66"/>
        <v>0.20833333333334281</v>
      </c>
      <c r="L527" t="e">
        <f t="shared" si="67"/>
        <v>#N/A</v>
      </c>
      <c r="M527" t="e">
        <f t="shared" si="68"/>
        <v>#N/A</v>
      </c>
      <c r="N527">
        <f t="shared" si="69"/>
        <v>1</v>
      </c>
      <c r="O527">
        <f t="shared" si="70"/>
        <v>1</v>
      </c>
      <c r="P527">
        <v>520</v>
      </c>
      <c r="Q527" s="8">
        <f>COUNTIF(I$8:I526,"&lt;"&amp;G527)</f>
        <v>518</v>
      </c>
      <c r="R527" s="16">
        <f>COUNTIFS(H$8:H526,"&gt;"&amp;G527,F$8:F526,"&lt;&gt;1")</f>
        <v>0</v>
      </c>
      <c r="S527">
        <v>520</v>
      </c>
    </row>
    <row r="528" spans="1:19" x14ac:dyDescent="0.3">
      <c r="A528">
        <v>168</v>
      </c>
      <c r="B528">
        <v>0.61424604022339546</v>
      </c>
      <c r="C528">
        <v>0.51200903347880489</v>
      </c>
      <c r="D528" s="4">
        <f>-LN(B528)/F$3</f>
        <v>0.20306654755182757</v>
      </c>
      <c r="E528" s="4">
        <f>1/F$4</f>
        <v>0.20833333333333334</v>
      </c>
      <c r="F528" s="8">
        <v>2</v>
      </c>
      <c r="G528" s="4">
        <v>154.66894926446193</v>
      </c>
      <c r="H528" s="4">
        <f>IF(G528&gt;MAX(I$8:I527),G528,MAX(I$8:I527))</f>
        <v>155.02459675533703</v>
      </c>
      <c r="I528" s="4">
        <f t="shared" si="64"/>
        <v>155.23293008867037</v>
      </c>
      <c r="J528" s="4">
        <f t="shared" si="65"/>
        <v>0.35564749087509995</v>
      </c>
      <c r="K528" s="4">
        <f t="shared" si="66"/>
        <v>0.20833333333334281</v>
      </c>
      <c r="L528" t="e">
        <f t="shared" si="67"/>
        <v>#N/A</v>
      </c>
      <c r="M528" t="e">
        <f t="shared" si="68"/>
        <v>#N/A</v>
      </c>
      <c r="N528">
        <f t="shared" si="69"/>
        <v>1</v>
      </c>
      <c r="O528">
        <f t="shared" si="70"/>
        <v>1</v>
      </c>
      <c r="P528">
        <v>522</v>
      </c>
      <c r="Q528" s="8">
        <f>COUNTIF(I$8:I527,"&lt;"&amp;G528)</f>
        <v>518</v>
      </c>
      <c r="R528" s="16">
        <f>COUNTIFS(H$8:H527,"&gt;"&amp;G528,F$8:F527,"&lt;&gt;1")</f>
        <v>0</v>
      </c>
      <c r="S528">
        <v>521</v>
      </c>
    </row>
    <row r="529" spans="1:19" x14ac:dyDescent="0.3">
      <c r="A529">
        <v>169</v>
      </c>
      <c r="B529">
        <v>0.36588641010773032</v>
      </c>
      <c r="C529">
        <v>0.82540360728782003</v>
      </c>
      <c r="D529" s="4">
        <f>-LN(B529)/F$3</f>
        <v>0.41893014526988764</v>
      </c>
      <c r="E529" s="4">
        <f>1/F$4</f>
        <v>0.20833333333333334</v>
      </c>
      <c r="F529" s="8">
        <v>2</v>
      </c>
      <c r="G529" s="4">
        <v>155.08787940973181</v>
      </c>
      <c r="H529" s="4">
        <f>IF(G529&gt;MAX(I$8:I528),G529,MAX(I$8:I528))</f>
        <v>155.23293008867037</v>
      </c>
      <c r="I529" s="4">
        <f t="shared" si="64"/>
        <v>155.44126342200371</v>
      </c>
      <c r="J529" s="4">
        <f t="shared" si="65"/>
        <v>0.14505067893855994</v>
      </c>
      <c r="K529" s="4">
        <f t="shared" si="66"/>
        <v>0.20833333333334281</v>
      </c>
      <c r="L529" t="e">
        <f t="shared" si="67"/>
        <v>#N/A</v>
      </c>
      <c r="M529" t="e">
        <f t="shared" si="68"/>
        <v>#N/A</v>
      </c>
      <c r="N529">
        <f t="shared" si="69"/>
        <v>1</v>
      </c>
      <c r="O529">
        <f t="shared" si="70"/>
        <v>1</v>
      </c>
      <c r="P529">
        <v>521</v>
      </c>
      <c r="Q529" s="8">
        <f>COUNTIF(I$8:I528,"&lt;"&amp;G529)</f>
        <v>520</v>
      </c>
      <c r="R529" s="16">
        <f>COUNTIFS(H$8:H528,"&gt;"&amp;G529,F$8:F528,"&lt;&gt;1")</f>
        <v>0</v>
      </c>
      <c r="S529">
        <v>521</v>
      </c>
    </row>
    <row r="530" spans="1:19" x14ac:dyDescent="0.3">
      <c r="A530">
        <v>624</v>
      </c>
      <c r="B530">
        <v>0.24698629718924528</v>
      </c>
      <c r="C530">
        <v>9.9734488967558821E-2</v>
      </c>
      <c r="D530" s="4">
        <f>-LN(B530)/F$3</f>
        <v>0.58267600869153424</v>
      </c>
      <c r="E530" s="4">
        <f>1/F$4</f>
        <v>0.20833333333333334</v>
      </c>
      <c r="F530" s="8">
        <v>3</v>
      </c>
      <c r="G530" s="4">
        <v>154.93149413785559</v>
      </c>
      <c r="H530" s="4">
        <f>IF(G530&gt;MAX(I$8:I529),G530,MAX(I$8:I529))</f>
        <v>155.44126342200371</v>
      </c>
      <c r="I530" s="4">
        <f t="shared" si="64"/>
        <v>155.64959675533706</v>
      </c>
      <c r="J530" s="4">
        <f t="shared" si="65"/>
        <v>0.50976928414812051</v>
      </c>
      <c r="K530" s="4">
        <f t="shared" si="66"/>
        <v>0.20833333333334281</v>
      </c>
      <c r="L530" t="e">
        <f t="shared" si="67"/>
        <v>#N/A</v>
      </c>
      <c r="M530" t="e">
        <f t="shared" si="68"/>
        <v>#N/A</v>
      </c>
      <c r="N530">
        <f t="shared" si="69"/>
        <v>1</v>
      </c>
      <c r="O530">
        <f t="shared" si="70"/>
        <v>1</v>
      </c>
      <c r="P530">
        <v>523</v>
      </c>
      <c r="Q530" s="8">
        <f>COUNTIF(I$8:I529,"&lt;"&amp;G530)</f>
        <v>519</v>
      </c>
      <c r="R530" s="16">
        <f>COUNTIFS(H$8:H529,"&gt;"&amp;G530,F$8:F529,"&lt;&gt;1")</f>
        <v>2</v>
      </c>
      <c r="S530">
        <v>523</v>
      </c>
    </row>
    <row r="531" spans="1:19" x14ac:dyDescent="0.3">
      <c r="A531">
        <v>170</v>
      </c>
      <c r="B531">
        <v>0.44630268257698297</v>
      </c>
      <c r="C531">
        <v>0.53679006317331457</v>
      </c>
      <c r="D531" s="4">
        <f>-LN(B531)/F$3</f>
        <v>0.33614912360893862</v>
      </c>
      <c r="E531" s="4">
        <f>1/F$4</f>
        <v>0.20833333333333334</v>
      </c>
      <c r="F531" s="8">
        <v>2</v>
      </c>
      <c r="G531" s="4">
        <v>155.42402853334076</v>
      </c>
      <c r="H531" s="4">
        <f>IF(G531&gt;MAX(I$8:I530),G531,MAX(I$8:I530))</f>
        <v>155.64959675533706</v>
      </c>
      <c r="I531" s="4">
        <f t="shared" si="64"/>
        <v>155.8579300886704</v>
      </c>
      <c r="J531" s="4">
        <f t="shared" si="65"/>
        <v>0.22556822199629778</v>
      </c>
      <c r="K531" s="4">
        <f t="shared" si="66"/>
        <v>0.20833333333334281</v>
      </c>
      <c r="L531" t="e">
        <f t="shared" si="67"/>
        <v>#N/A</v>
      </c>
      <c r="M531" t="e">
        <f t="shared" si="68"/>
        <v>#N/A</v>
      </c>
      <c r="N531">
        <f t="shared" si="69"/>
        <v>1</v>
      </c>
      <c r="O531">
        <f t="shared" si="70"/>
        <v>1</v>
      </c>
      <c r="P531">
        <v>524</v>
      </c>
      <c r="Q531" s="8">
        <f>COUNTIF(I$8:I530,"&lt;"&amp;G531)</f>
        <v>521</v>
      </c>
      <c r="R531" s="16">
        <f>COUNTIFS(H$8:H530,"&gt;"&amp;G531,F$8:F530,"&lt;&gt;1")</f>
        <v>1</v>
      </c>
      <c r="S531">
        <v>524</v>
      </c>
    </row>
    <row r="532" spans="1:19" x14ac:dyDescent="0.3">
      <c r="A532">
        <v>171</v>
      </c>
      <c r="B532">
        <v>0.81963560899685661</v>
      </c>
      <c r="C532">
        <v>0.8596453749198889</v>
      </c>
      <c r="D532" s="4">
        <f>-LN(B532)/F$3</f>
        <v>8.287309031737243E-2</v>
      </c>
      <c r="E532" s="4">
        <f>1/F$4</f>
        <v>0.20833333333333334</v>
      </c>
      <c r="F532" s="8">
        <v>2</v>
      </c>
      <c r="G532" s="4">
        <v>155.50690162365814</v>
      </c>
      <c r="H532" s="4">
        <f>IF(G532&gt;MAX(I$8:I531),G532,MAX(I$8:I531))</f>
        <v>155.8579300886704</v>
      </c>
      <c r="I532" s="4">
        <f t="shared" si="64"/>
        <v>156.06626342200374</v>
      </c>
      <c r="J532" s="4">
        <f t="shared" si="65"/>
        <v>0.35102846501226281</v>
      </c>
      <c r="K532" s="4">
        <f t="shared" si="66"/>
        <v>0.20833333333334281</v>
      </c>
      <c r="L532" t="e">
        <f t="shared" si="67"/>
        <v>#N/A</v>
      </c>
      <c r="M532" t="e">
        <f t="shared" si="68"/>
        <v>#N/A</v>
      </c>
      <c r="N532">
        <f t="shared" si="69"/>
        <v>1</v>
      </c>
      <c r="O532">
        <f t="shared" si="70"/>
        <v>1</v>
      </c>
      <c r="P532">
        <v>525</v>
      </c>
      <c r="Q532" s="8">
        <f>COUNTIF(I$8:I531,"&lt;"&amp;G532)</f>
        <v>522</v>
      </c>
      <c r="R532" s="16">
        <f>COUNTIFS(H$8:H531,"&gt;"&amp;G532,F$8:F531,"&lt;&gt;1")</f>
        <v>1</v>
      </c>
      <c r="S532">
        <v>525</v>
      </c>
    </row>
    <row r="533" spans="1:19" x14ac:dyDescent="0.3">
      <c r="A533">
        <v>625</v>
      </c>
      <c r="B533">
        <v>0.46150090029602953</v>
      </c>
      <c r="C533">
        <v>0.53563035981322671</v>
      </c>
      <c r="D533" s="4">
        <f>-LN(B533)/F$3</f>
        <v>0.32219636426548698</v>
      </c>
      <c r="E533" s="4">
        <f>1/F$4</f>
        <v>0.20833333333333334</v>
      </c>
      <c r="F533" s="8">
        <v>3</v>
      </c>
      <c r="G533" s="4">
        <v>155.25369050212109</v>
      </c>
      <c r="H533" s="4">
        <f>IF(G533&gt;MAX(I$8:I532),G533,MAX(I$8:I532))</f>
        <v>156.06626342200374</v>
      </c>
      <c r="I533" s="4">
        <f t="shared" si="64"/>
        <v>156.27459675533709</v>
      </c>
      <c r="J533" s="4">
        <f t="shared" si="65"/>
        <v>0.81257291988265479</v>
      </c>
      <c r="K533" s="4">
        <f t="shared" si="66"/>
        <v>0.20833333333334281</v>
      </c>
      <c r="L533" t="e">
        <f t="shared" si="67"/>
        <v>#N/A</v>
      </c>
      <c r="M533" t="e">
        <f t="shared" si="68"/>
        <v>#N/A</v>
      </c>
      <c r="N533">
        <f t="shared" si="69"/>
        <v>1</v>
      </c>
      <c r="O533">
        <f t="shared" si="70"/>
        <v>1</v>
      </c>
      <c r="P533">
        <v>526</v>
      </c>
      <c r="Q533" s="8">
        <f>COUNTIF(I$8:I532,"&lt;"&amp;G533)</f>
        <v>521</v>
      </c>
      <c r="R533" s="16">
        <f>COUNTIFS(H$8:H532,"&gt;"&amp;G533,F$8:F532,"&lt;&gt;1")</f>
        <v>3</v>
      </c>
      <c r="S533">
        <v>526</v>
      </c>
    </row>
    <row r="534" spans="1:19" x14ac:dyDescent="0.3">
      <c r="A534">
        <v>172</v>
      </c>
      <c r="B534">
        <v>0.49421674245429853</v>
      </c>
      <c r="C534">
        <v>0.78511917477950377</v>
      </c>
      <c r="D534" s="4">
        <f>-LN(B534)/F$3</f>
        <v>0.29365879504555181</v>
      </c>
      <c r="E534" s="4">
        <f>1/F$4</f>
        <v>0.20833333333333334</v>
      </c>
      <c r="F534" s="8">
        <v>2</v>
      </c>
      <c r="G534" s="4">
        <v>155.8005604187037</v>
      </c>
      <c r="H534" s="4">
        <f>IF(G534&gt;MAX(I$8:I533),G534,MAX(I$8:I533))</f>
        <v>156.27459675533709</v>
      </c>
      <c r="I534" s="4">
        <f t="shared" si="64"/>
        <v>156.48293008867043</v>
      </c>
      <c r="J534" s="4">
        <f t="shared" si="65"/>
        <v>0.47403633663338951</v>
      </c>
      <c r="K534" s="4">
        <f t="shared" si="66"/>
        <v>0.20833333333334281</v>
      </c>
      <c r="L534" t="e">
        <f t="shared" si="67"/>
        <v>#N/A</v>
      </c>
      <c r="M534" t="e">
        <f t="shared" si="68"/>
        <v>#N/A</v>
      </c>
      <c r="N534">
        <f t="shared" si="69"/>
        <v>1</v>
      </c>
      <c r="O534">
        <f t="shared" si="70"/>
        <v>1</v>
      </c>
      <c r="P534">
        <v>527</v>
      </c>
      <c r="Q534" s="8">
        <f>COUNTIF(I$8:I533,"&lt;"&amp;G534)</f>
        <v>523</v>
      </c>
      <c r="R534" s="16">
        <f>COUNTIFS(H$8:H533,"&gt;"&amp;G534,F$8:F533,"&lt;&gt;1")</f>
        <v>2</v>
      </c>
      <c r="S534">
        <v>527</v>
      </c>
    </row>
    <row r="535" spans="1:19" x14ac:dyDescent="0.3">
      <c r="A535">
        <v>173</v>
      </c>
      <c r="B535">
        <v>0.67204809717093417</v>
      </c>
      <c r="C535">
        <v>3.1037324137089144E-2</v>
      </c>
      <c r="D535" s="4">
        <f>-LN(B535)/F$3</f>
        <v>0.16559390327049656</v>
      </c>
      <c r="E535" s="4">
        <f>1/F$4</f>
        <v>0.20833333333333334</v>
      </c>
      <c r="F535" s="8">
        <v>2</v>
      </c>
      <c r="G535" s="4">
        <v>155.96615432197419</v>
      </c>
      <c r="H535" s="4">
        <f>IF(G535&gt;MAX(I$8:I534),G535,MAX(I$8:I534))</f>
        <v>156.48293008867043</v>
      </c>
      <c r="I535" s="4">
        <f t="shared" si="64"/>
        <v>156.69126342200377</v>
      </c>
      <c r="J535" s="4">
        <f t="shared" si="65"/>
        <v>0.51677576669624159</v>
      </c>
      <c r="K535" s="4">
        <f t="shared" si="66"/>
        <v>0.20833333333334281</v>
      </c>
      <c r="L535" t="e">
        <f t="shared" si="67"/>
        <v>#N/A</v>
      </c>
      <c r="M535" t="e">
        <f t="shared" si="68"/>
        <v>#N/A</v>
      </c>
      <c r="N535">
        <f t="shared" si="69"/>
        <v>1</v>
      </c>
      <c r="O535">
        <f t="shared" si="70"/>
        <v>1</v>
      </c>
      <c r="P535">
        <v>528</v>
      </c>
      <c r="Q535" s="8">
        <f>COUNTIF(I$8:I534,"&lt;"&amp;G535)</f>
        <v>524</v>
      </c>
      <c r="R535" s="16">
        <f>COUNTIFS(H$8:H534,"&gt;"&amp;G535,F$8:F534,"&lt;&gt;1")</f>
        <v>2</v>
      </c>
      <c r="S535">
        <v>528</v>
      </c>
    </row>
    <row r="536" spans="1:19" x14ac:dyDescent="0.3">
      <c r="A536">
        <v>626</v>
      </c>
      <c r="B536">
        <v>0.47856074709311197</v>
      </c>
      <c r="C536">
        <v>0.14569536423841059</v>
      </c>
      <c r="D536" s="4">
        <f>-LN(B536)/F$3</f>
        <v>0.30707171790598015</v>
      </c>
      <c r="E536" s="4">
        <f>1/F$4</f>
        <v>0.20833333333333334</v>
      </c>
      <c r="F536" s="8">
        <v>3</v>
      </c>
      <c r="G536" s="4">
        <v>155.56076222002707</v>
      </c>
      <c r="H536" s="4">
        <f>IF(G536&gt;MAX(I$8:I535),G536,MAX(I$8:I535))</f>
        <v>156.69126342200377</v>
      </c>
      <c r="I536" s="4">
        <f t="shared" si="64"/>
        <v>156.89959675533711</v>
      </c>
      <c r="J536" s="4">
        <f t="shared" si="65"/>
        <v>1.1305012019766991</v>
      </c>
      <c r="K536" s="4">
        <f t="shared" si="66"/>
        <v>0.20833333333334281</v>
      </c>
      <c r="L536" t="e">
        <f t="shared" si="67"/>
        <v>#N/A</v>
      </c>
      <c r="M536" t="e">
        <f t="shared" si="68"/>
        <v>#N/A</v>
      </c>
      <c r="N536">
        <f t="shared" si="69"/>
        <v>1</v>
      </c>
      <c r="O536">
        <f t="shared" si="70"/>
        <v>1</v>
      </c>
      <c r="P536">
        <v>531</v>
      </c>
      <c r="Q536" s="8">
        <f>COUNTIF(I$8:I535,"&lt;"&amp;G536)</f>
        <v>522</v>
      </c>
      <c r="R536" s="16">
        <f>COUNTIFS(H$8:H535,"&gt;"&amp;G536,F$8:F535,"&lt;&gt;1")</f>
        <v>5</v>
      </c>
      <c r="S536">
        <v>529</v>
      </c>
    </row>
    <row r="537" spans="1:19" x14ac:dyDescent="0.3">
      <c r="A537">
        <v>627</v>
      </c>
      <c r="B537">
        <v>0.8630939664906766</v>
      </c>
      <c r="C537">
        <v>0.33323160496841336</v>
      </c>
      <c r="D537" s="4">
        <f>-LN(B537)/F$3</f>
        <v>6.1346545954634936E-2</v>
      </c>
      <c r="E537" s="4">
        <f>1/F$4</f>
        <v>0.20833333333333334</v>
      </c>
      <c r="F537" s="8">
        <v>3</v>
      </c>
      <c r="G537" s="4">
        <v>155.62210876598172</v>
      </c>
      <c r="H537" s="4">
        <f>IF(G537&gt;MAX(I$8:I536),G537,MAX(I$8:I536))</f>
        <v>156.89959675533711</v>
      </c>
      <c r="I537" s="4">
        <f t="shared" si="64"/>
        <v>157.10793008867046</v>
      </c>
      <c r="J537" s="4">
        <f t="shared" si="65"/>
        <v>1.277487989355393</v>
      </c>
      <c r="K537" s="4">
        <f t="shared" si="66"/>
        <v>0.20833333333334281</v>
      </c>
      <c r="L537" t="e">
        <f t="shared" si="67"/>
        <v>#N/A</v>
      </c>
      <c r="M537" t="e">
        <f t="shared" si="68"/>
        <v>#N/A</v>
      </c>
      <c r="N537">
        <f t="shared" si="69"/>
        <v>1</v>
      </c>
      <c r="O537">
        <f t="shared" si="70"/>
        <v>1</v>
      </c>
      <c r="P537">
        <v>529</v>
      </c>
      <c r="Q537" s="8">
        <f>COUNTIF(I$8:I536,"&lt;"&amp;G537)</f>
        <v>522</v>
      </c>
      <c r="R537" s="16">
        <f>COUNTIFS(H$8:H536,"&gt;"&amp;G537,F$8:F536,"&lt;&gt;1")</f>
        <v>6</v>
      </c>
      <c r="S537">
        <v>529</v>
      </c>
    </row>
    <row r="538" spans="1:19" x14ac:dyDescent="0.3">
      <c r="A538">
        <v>174</v>
      </c>
      <c r="B538">
        <v>0.27744376964629047</v>
      </c>
      <c r="C538">
        <v>0.61238441114535969</v>
      </c>
      <c r="D538" s="4">
        <f>-LN(B538)/F$3</f>
        <v>0.53422374926396909</v>
      </c>
      <c r="E538" s="4">
        <f>1/F$4</f>
        <v>0.20833333333333334</v>
      </c>
      <c r="F538" s="8">
        <v>2</v>
      </c>
      <c r="G538" s="4">
        <v>156.50037807123815</v>
      </c>
      <c r="H538" s="4">
        <f>IF(G538&gt;MAX(I$8:I537),G538,MAX(I$8:I537))</f>
        <v>157.10793008867046</v>
      </c>
      <c r="I538" s="4">
        <f t="shared" si="64"/>
        <v>157.3162634220038</v>
      </c>
      <c r="J538" s="4">
        <f t="shared" si="65"/>
        <v>0.60755201743231169</v>
      </c>
      <c r="K538" s="4">
        <f t="shared" si="66"/>
        <v>0.20833333333334281</v>
      </c>
      <c r="L538" t="e">
        <f t="shared" si="67"/>
        <v>#N/A</v>
      </c>
      <c r="M538" t="e">
        <f t="shared" si="68"/>
        <v>#N/A</v>
      </c>
      <c r="N538">
        <f t="shared" si="69"/>
        <v>1</v>
      </c>
      <c r="O538">
        <f t="shared" si="70"/>
        <v>1</v>
      </c>
      <c r="P538">
        <v>530</v>
      </c>
      <c r="Q538" s="8">
        <f>COUNTIF(I$8:I537,"&lt;"&amp;G538)</f>
        <v>527</v>
      </c>
      <c r="R538" s="16">
        <f>COUNTIFS(H$8:H537,"&gt;"&amp;G538,F$8:F537,"&lt;&gt;1")</f>
        <v>2</v>
      </c>
      <c r="S538">
        <v>530</v>
      </c>
    </row>
    <row r="539" spans="1:19" x14ac:dyDescent="0.3">
      <c r="A539">
        <v>628</v>
      </c>
      <c r="B539">
        <v>0.65010528885769214</v>
      </c>
      <c r="C539">
        <v>0.90450758384960483</v>
      </c>
      <c r="D539" s="4">
        <f>-LN(B539)/F$3</f>
        <v>0.17942539431344706</v>
      </c>
      <c r="E539" s="4">
        <f>1/F$4</f>
        <v>0.20833333333333334</v>
      </c>
      <c r="F539" s="8">
        <v>3</v>
      </c>
      <c r="G539" s="4">
        <v>155.80153416029518</v>
      </c>
      <c r="H539" s="4">
        <f>IF(G539&gt;MAX(I$8:I538),G539,MAX(I$8:I538))</f>
        <v>157.3162634220038</v>
      </c>
      <c r="I539" s="4">
        <f t="shared" si="64"/>
        <v>157.52459675533714</v>
      </c>
      <c r="J539" s="4">
        <f t="shared" si="65"/>
        <v>1.5147292617086237</v>
      </c>
      <c r="K539" s="4">
        <f t="shared" si="66"/>
        <v>0.20833333333334281</v>
      </c>
      <c r="L539" t="e">
        <f t="shared" si="67"/>
        <v>#N/A</v>
      </c>
      <c r="M539" t="e">
        <f t="shared" si="68"/>
        <v>#N/A</v>
      </c>
      <c r="N539">
        <f t="shared" si="69"/>
        <v>1</v>
      </c>
      <c r="O539">
        <f t="shared" si="70"/>
        <v>1</v>
      </c>
      <c r="P539">
        <v>532</v>
      </c>
      <c r="Q539" s="8">
        <f>COUNTIF(I$8:I538,"&lt;"&amp;G539)</f>
        <v>523</v>
      </c>
      <c r="R539" s="16">
        <f>COUNTIFS(H$8:H538,"&gt;"&amp;G539,F$8:F538,"&lt;&gt;1")</f>
        <v>7</v>
      </c>
      <c r="S539">
        <v>532</v>
      </c>
    </row>
    <row r="540" spans="1:19" x14ac:dyDescent="0.3">
      <c r="A540">
        <v>175</v>
      </c>
      <c r="B540">
        <v>0.31373027741325116</v>
      </c>
      <c r="C540">
        <v>0.25247962889492476</v>
      </c>
      <c r="D540" s="4">
        <f>-LN(B540)/F$3</f>
        <v>0.48300902139426155</v>
      </c>
      <c r="E540" s="4">
        <f>1/F$4</f>
        <v>0.20833333333333334</v>
      </c>
      <c r="F540" s="8">
        <v>2</v>
      </c>
      <c r="G540" s="4">
        <v>156.9833870926324</v>
      </c>
      <c r="H540" s="4">
        <f>IF(G540&gt;MAX(I$8:I539),G540,MAX(I$8:I539))</f>
        <v>157.52459675533714</v>
      </c>
      <c r="I540" s="4">
        <f t="shared" si="64"/>
        <v>157.73293008867049</v>
      </c>
      <c r="J540" s="4">
        <f t="shared" si="65"/>
        <v>0.54120966270474469</v>
      </c>
      <c r="K540" s="4">
        <f t="shared" si="66"/>
        <v>0.20833333333334281</v>
      </c>
      <c r="L540" t="e">
        <f t="shared" si="67"/>
        <v>#N/A</v>
      </c>
      <c r="M540" t="e">
        <f t="shared" si="68"/>
        <v>#N/A</v>
      </c>
      <c r="N540">
        <f t="shared" si="69"/>
        <v>1</v>
      </c>
      <c r="O540">
        <f t="shared" si="70"/>
        <v>1</v>
      </c>
      <c r="P540">
        <v>533</v>
      </c>
      <c r="Q540" s="8">
        <f>COUNTIF(I$8:I539,"&lt;"&amp;G540)</f>
        <v>529</v>
      </c>
      <c r="R540" s="16">
        <f>COUNTIFS(H$8:H539,"&gt;"&amp;G540,F$8:F539,"&lt;&gt;1")</f>
        <v>2</v>
      </c>
      <c r="S540">
        <v>533</v>
      </c>
    </row>
    <row r="541" spans="1:19" x14ac:dyDescent="0.3">
      <c r="A541">
        <v>629</v>
      </c>
      <c r="B541">
        <v>0.22473830378124332</v>
      </c>
      <c r="C541">
        <v>0.72826319162572095</v>
      </c>
      <c r="D541" s="4">
        <f>-LN(B541)/F$3</f>
        <v>0.62200777000100649</v>
      </c>
      <c r="E541" s="4">
        <f>1/F$4</f>
        <v>0.20833333333333334</v>
      </c>
      <c r="F541" s="8">
        <v>3</v>
      </c>
      <c r="G541" s="4">
        <v>156.42354193029618</v>
      </c>
      <c r="H541" s="4">
        <f>IF(G541&gt;MAX(I$8:I540),G541,MAX(I$8:I540))</f>
        <v>157.73293008867049</v>
      </c>
      <c r="I541" s="4">
        <f t="shared" si="64"/>
        <v>157.94126342200383</v>
      </c>
      <c r="J541" s="4">
        <f t="shared" si="65"/>
        <v>1.3093881583743041</v>
      </c>
      <c r="K541" s="4">
        <f t="shared" si="66"/>
        <v>0.20833333333334281</v>
      </c>
      <c r="L541" t="e">
        <f t="shared" si="67"/>
        <v>#N/A</v>
      </c>
      <c r="M541" t="e">
        <f t="shared" si="68"/>
        <v>#N/A</v>
      </c>
      <c r="N541">
        <f t="shared" si="69"/>
        <v>1</v>
      </c>
      <c r="O541">
        <f t="shared" si="70"/>
        <v>1</v>
      </c>
      <c r="P541">
        <v>534</v>
      </c>
      <c r="Q541" s="8">
        <f>COUNTIF(I$8:I540,"&lt;"&amp;G541)</f>
        <v>526</v>
      </c>
      <c r="R541" s="16">
        <f>COUNTIFS(H$8:H540,"&gt;"&amp;G541,F$8:F540,"&lt;&gt;1")</f>
        <v>6</v>
      </c>
      <c r="S541">
        <v>534</v>
      </c>
    </row>
    <row r="542" spans="1:19" x14ac:dyDescent="0.3">
      <c r="A542">
        <v>176</v>
      </c>
      <c r="B542">
        <v>0.34031189916684468</v>
      </c>
      <c r="C542">
        <v>0.65587328714865567</v>
      </c>
      <c r="D542" s="4">
        <f>-LN(B542)/F$3</f>
        <v>0.44912197141250926</v>
      </c>
      <c r="E542" s="4">
        <f>1/F$4</f>
        <v>0.20833333333333334</v>
      </c>
      <c r="F542" s="8">
        <v>2</v>
      </c>
      <c r="G542" s="4">
        <v>157.43250906404489</v>
      </c>
      <c r="H542" s="4">
        <f>IF(G542&gt;MAX(I$8:I541),G542,MAX(I$8:I541))</f>
        <v>157.94126342200383</v>
      </c>
      <c r="I542" s="4">
        <f t="shared" si="64"/>
        <v>158.14959675533717</v>
      </c>
      <c r="J542" s="4">
        <f t="shared" si="65"/>
        <v>0.50875435795893509</v>
      </c>
      <c r="K542" s="4">
        <f t="shared" si="66"/>
        <v>0.20833333333334281</v>
      </c>
      <c r="L542" t="e">
        <f t="shared" si="67"/>
        <v>#N/A</v>
      </c>
      <c r="M542" t="e">
        <f t="shared" si="68"/>
        <v>#N/A</v>
      </c>
      <c r="N542">
        <f t="shared" si="69"/>
        <v>1</v>
      </c>
      <c r="O542">
        <f t="shared" si="70"/>
        <v>1</v>
      </c>
      <c r="P542">
        <v>535</v>
      </c>
      <c r="Q542" s="8">
        <f>COUNTIF(I$8:I541,"&lt;"&amp;G542)</f>
        <v>531</v>
      </c>
      <c r="R542" s="16">
        <f>COUNTIFS(H$8:H541,"&gt;"&amp;G542,F$8:F541,"&lt;&gt;1")</f>
        <v>2</v>
      </c>
      <c r="S542">
        <v>535</v>
      </c>
    </row>
    <row r="543" spans="1:19" x14ac:dyDescent="0.3">
      <c r="A543">
        <v>630</v>
      </c>
      <c r="B543">
        <v>0.92172002319406721</v>
      </c>
      <c r="C543">
        <v>0.32734153263954591</v>
      </c>
      <c r="D543" s="4">
        <f>-LN(B543)/F$3</f>
        <v>3.3964068341520597E-2</v>
      </c>
      <c r="E543" s="4">
        <f>1/F$4</f>
        <v>0.20833333333333334</v>
      </c>
      <c r="F543" s="8">
        <v>3</v>
      </c>
      <c r="G543" s="4">
        <v>156.45750599863771</v>
      </c>
      <c r="H543" s="4">
        <f>IF(G543&gt;MAX(I$8:I542),G543,MAX(I$8:I542))</f>
        <v>158.14959675533717</v>
      </c>
      <c r="I543" s="4">
        <f t="shared" si="64"/>
        <v>158.35793008867051</v>
      </c>
      <c r="J543" s="4">
        <f t="shared" si="65"/>
        <v>1.6920907566994572</v>
      </c>
      <c r="K543" s="4">
        <f t="shared" si="66"/>
        <v>0.20833333333334281</v>
      </c>
      <c r="L543" t="e">
        <f t="shared" si="67"/>
        <v>#N/A</v>
      </c>
      <c r="M543" t="e">
        <f t="shared" si="68"/>
        <v>#N/A</v>
      </c>
      <c r="N543">
        <f t="shared" si="69"/>
        <v>1</v>
      </c>
      <c r="O543">
        <f t="shared" si="70"/>
        <v>1</v>
      </c>
      <c r="P543">
        <v>536</v>
      </c>
      <c r="Q543" s="8">
        <f>COUNTIF(I$8:I542,"&lt;"&amp;G543)</f>
        <v>526</v>
      </c>
      <c r="R543" s="16">
        <f>COUNTIFS(H$8:H542,"&gt;"&amp;G543,F$8:F542,"&lt;&gt;1")</f>
        <v>8</v>
      </c>
      <c r="S543">
        <v>536</v>
      </c>
    </row>
    <row r="544" spans="1:19" x14ac:dyDescent="0.3">
      <c r="A544">
        <v>631</v>
      </c>
      <c r="B544">
        <v>0.38410596026490068</v>
      </c>
      <c r="C544">
        <v>0.7695852534562212</v>
      </c>
      <c r="D544" s="4">
        <f>-LN(B544)/F$3</f>
        <v>0.39868201094521044</v>
      </c>
      <c r="E544" s="4">
        <f>1/F$4</f>
        <v>0.20833333333333334</v>
      </c>
      <c r="F544" s="8">
        <v>3</v>
      </c>
      <c r="G544" s="4">
        <v>156.85618800958292</v>
      </c>
      <c r="H544" s="4">
        <f>IF(G544&gt;MAX(I$8:I543),G544,MAX(I$8:I543))</f>
        <v>158.35793008867051</v>
      </c>
      <c r="I544" s="4">
        <f t="shared" si="64"/>
        <v>158.56626342200386</v>
      </c>
      <c r="J544" s="4">
        <f t="shared" si="65"/>
        <v>1.5017420790875917</v>
      </c>
      <c r="K544" s="4">
        <f t="shared" si="66"/>
        <v>0.20833333333334281</v>
      </c>
      <c r="L544" t="e">
        <f t="shared" si="67"/>
        <v>#N/A</v>
      </c>
      <c r="M544" t="e">
        <f t="shared" si="68"/>
        <v>#N/A</v>
      </c>
      <c r="N544">
        <f t="shared" si="69"/>
        <v>1</v>
      </c>
      <c r="O544">
        <f t="shared" si="70"/>
        <v>1</v>
      </c>
      <c r="P544">
        <v>537</v>
      </c>
      <c r="Q544" s="8">
        <f>COUNTIF(I$8:I543,"&lt;"&amp;G544)</f>
        <v>528</v>
      </c>
      <c r="R544" s="16">
        <f>COUNTIFS(H$8:H543,"&gt;"&amp;G544,F$8:F543,"&lt;&gt;1")</f>
        <v>7</v>
      </c>
      <c r="S544">
        <v>537</v>
      </c>
    </row>
    <row r="545" spans="1:19" x14ac:dyDescent="0.3">
      <c r="A545">
        <v>177</v>
      </c>
      <c r="B545">
        <v>0.27573473311563462</v>
      </c>
      <c r="C545">
        <v>0.54628131962034976</v>
      </c>
      <c r="D545" s="4">
        <f>-LN(B545)/F$3</f>
        <v>0.53679832805377292</v>
      </c>
      <c r="E545" s="4">
        <f>1/F$4</f>
        <v>0.20833333333333334</v>
      </c>
      <c r="F545" s="8">
        <v>2</v>
      </c>
      <c r="G545" s="4">
        <v>157.96930739209867</v>
      </c>
      <c r="H545" s="4">
        <f>IF(G545&gt;MAX(I$8:I544),G545,MAX(I$8:I544))</f>
        <v>158.56626342200386</v>
      </c>
      <c r="I545" s="4">
        <f t="shared" si="64"/>
        <v>158.7745967553372</v>
      </c>
      <c r="J545" s="4">
        <f t="shared" si="65"/>
        <v>0.59695602990518637</v>
      </c>
      <c r="K545" s="4">
        <f t="shared" si="66"/>
        <v>0.20833333333334281</v>
      </c>
      <c r="L545" t="e">
        <f t="shared" si="67"/>
        <v>#N/A</v>
      </c>
      <c r="M545" t="e">
        <f t="shared" si="68"/>
        <v>#N/A</v>
      </c>
      <c r="N545">
        <f t="shared" si="69"/>
        <v>1</v>
      </c>
      <c r="O545">
        <f t="shared" si="70"/>
        <v>1</v>
      </c>
      <c r="P545">
        <v>538</v>
      </c>
      <c r="Q545" s="8">
        <f>COUNTIF(I$8:I544,"&lt;"&amp;G545)</f>
        <v>534</v>
      </c>
      <c r="R545" s="16">
        <f>COUNTIFS(H$8:H544,"&gt;"&amp;G545,F$8:F544,"&lt;&gt;1")</f>
        <v>2</v>
      </c>
      <c r="S545">
        <v>538</v>
      </c>
    </row>
    <row r="546" spans="1:19" x14ac:dyDescent="0.3">
      <c r="A546">
        <v>178</v>
      </c>
      <c r="B546">
        <v>0.65974913785210731</v>
      </c>
      <c r="C546">
        <v>0.8580584124271371</v>
      </c>
      <c r="D546" s="4">
        <f>-LN(B546)/F$3</f>
        <v>0.17328983765801484</v>
      </c>
      <c r="E546" s="4">
        <f>1/F$4</f>
        <v>0.20833333333333334</v>
      </c>
      <c r="F546" s="8">
        <v>2</v>
      </c>
      <c r="G546" s="4">
        <v>158.14259722975669</v>
      </c>
      <c r="H546" s="4">
        <f>IF(G546&gt;MAX(I$8:I545),G546,MAX(I$8:I545))</f>
        <v>158.7745967553372</v>
      </c>
      <c r="I546" s="4">
        <f t="shared" si="64"/>
        <v>158.98293008867054</v>
      </c>
      <c r="J546" s="4">
        <f t="shared" si="65"/>
        <v>0.63199952558051109</v>
      </c>
      <c r="K546" s="4">
        <f t="shared" si="66"/>
        <v>0.20833333333334281</v>
      </c>
      <c r="L546" t="e">
        <f t="shared" si="67"/>
        <v>#N/A</v>
      </c>
      <c r="M546" t="e">
        <f t="shared" si="68"/>
        <v>#N/A</v>
      </c>
      <c r="N546">
        <f t="shared" si="69"/>
        <v>1</v>
      </c>
      <c r="O546">
        <f t="shared" si="70"/>
        <v>1</v>
      </c>
      <c r="P546">
        <v>539</v>
      </c>
      <c r="Q546" s="8">
        <f>COUNTIF(I$8:I545,"&lt;"&amp;G546)</f>
        <v>534</v>
      </c>
      <c r="R546" s="16">
        <f>COUNTIFS(H$8:H545,"&gt;"&amp;G546,F$8:F545,"&lt;&gt;1")</f>
        <v>3</v>
      </c>
      <c r="S546">
        <v>539</v>
      </c>
    </row>
    <row r="547" spans="1:19" x14ac:dyDescent="0.3">
      <c r="A547">
        <v>632</v>
      </c>
      <c r="B547">
        <v>0.38926358836634417</v>
      </c>
      <c r="C547">
        <v>0.8724021118808557</v>
      </c>
      <c r="D547" s="4">
        <f>-LN(B547)/F$3</f>
        <v>0.39312439990811343</v>
      </c>
      <c r="E547" s="4">
        <f>1/F$4</f>
        <v>0.20833333333333334</v>
      </c>
      <c r="F547" s="8">
        <v>3</v>
      </c>
      <c r="G547" s="4">
        <v>157.24931240949104</v>
      </c>
      <c r="H547" s="4">
        <f>IF(G547&gt;MAX(I$8:I546),G547,MAX(I$8:I546))</f>
        <v>158.98293008867054</v>
      </c>
      <c r="I547" s="4">
        <f t="shared" si="64"/>
        <v>159.19126342200389</v>
      </c>
      <c r="J547" s="4">
        <f t="shared" si="65"/>
        <v>1.7336176791795026</v>
      </c>
      <c r="K547" s="4">
        <f t="shared" si="66"/>
        <v>0.20833333333334281</v>
      </c>
      <c r="L547" t="e">
        <f t="shared" si="67"/>
        <v>#N/A</v>
      </c>
      <c r="M547" t="e">
        <f t="shared" si="68"/>
        <v>#N/A</v>
      </c>
      <c r="N547">
        <f t="shared" si="69"/>
        <v>1</v>
      </c>
      <c r="O547">
        <f t="shared" si="70"/>
        <v>1</v>
      </c>
      <c r="P547">
        <v>540</v>
      </c>
      <c r="Q547" s="8">
        <f>COUNTIF(I$8:I546,"&lt;"&amp;G547)</f>
        <v>530</v>
      </c>
      <c r="R547" s="16">
        <f>COUNTIFS(H$8:H546,"&gt;"&amp;G547,F$8:F546,"&lt;&gt;1")</f>
        <v>8</v>
      </c>
      <c r="S547">
        <v>540</v>
      </c>
    </row>
    <row r="548" spans="1:19" x14ac:dyDescent="0.3">
      <c r="A548">
        <v>179</v>
      </c>
      <c r="B548">
        <v>0.72939237647633293</v>
      </c>
      <c r="C548">
        <v>0.61958677938169504</v>
      </c>
      <c r="D548" s="4">
        <f>-LN(B548)/F$3</f>
        <v>0.13147643851490909</v>
      </c>
      <c r="E548" s="4">
        <f>1/F$4</f>
        <v>0.20833333333333334</v>
      </c>
      <c r="F548" s="8">
        <v>2</v>
      </c>
      <c r="G548" s="4">
        <v>158.2740736682716</v>
      </c>
      <c r="H548" s="4">
        <f>IF(G548&gt;MAX(I$8:I547),G548,MAX(I$8:I547))</f>
        <v>159.19126342200389</v>
      </c>
      <c r="I548" s="4">
        <f t="shared" si="64"/>
        <v>159.39959675533723</v>
      </c>
      <c r="J548" s="4">
        <f t="shared" si="65"/>
        <v>0.91718975373228773</v>
      </c>
      <c r="K548" s="4">
        <f t="shared" si="66"/>
        <v>0.20833333333334281</v>
      </c>
      <c r="L548" t="e">
        <f t="shared" si="67"/>
        <v>#N/A</v>
      </c>
      <c r="M548" t="e">
        <f t="shared" si="68"/>
        <v>#N/A</v>
      </c>
      <c r="N548">
        <f t="shared" si="69"/>
        <v>1</v>
      </c>
      <c r="O548">
        <f t="shared" si="70"/>
        <v>1</v>
      </c>
      <c r="P548">
        <v>541</v>
      </c>
      <c r="Q548" s="8">
        <f>COUNTIF(I$8:I547,"&lt;"&amp;G548)</f>
        <v>535</v>
      </c>
      <c r="R548" s="16">
        <f>COUNTIFS(H$8:H547,"&gt;"&amp;G548,F$8:F547,"&lt;&gt;1")</f>
        <v>4</v>
      </c>
      <c r="S548">
        <v>541</v>
      </c>
    </row>
    <row r="549" spans="1:19" x14ac:dyDescent="0.3">
      <c r="A549">
        <v>180</v>
      </c>
      <c r="B549">
        <v>0.97796563615832999</v>
      </c>
      <c r="C549">
        <v>0.80657368694112974</v>
      </c>
      <c r="D549" s="4">
        <f>-LN(B549)/F$3</f>
        <v>9.2836443404402929E-3</v>
      </c>
      <c r="E549" s="4">
        <f>1/F$4</f>
        <v>0.20833333333333334</v>
      </c>
      <c r="F549" s="8">
        <v>2</v>
      </c>
      <c r="G549" s="4">
        <v>158.28335731261203</v>
      </c>
      <c r="H549" s="4">
        <f>IF(G549&gt;MAX(I$8:I548),G549,MAX(I$8:I548))</f>
        <v>159.39959675533723</v>
      </c>
      <c r="I549" s="4">
        <f t="shared" si="64"/>
        <v>159.60793008867057</v>
      </c>
      <c r="J549" s="4">
        <f t="shared" si="65"/>
        <v>1.1162394427252025</v>
      </c>
      <c r="K549" s="4">
        <f t="shared" si="66"/>
        <v>0.20833333333334281</v>
      </c>
      <c r="L549" t="e">
        <f t="shared" si="67"/>
        <v>#N/A</v>
      </c>
      <c r="M549" t="e">
        <f t="shared" si="68"/>
        <v>#N/A</v>
      </c>
      <c r="N549">
        <f t="shared" si="69"/>
        <v>1</v>
      </c>
      <c r="O549">
        <f t="shared" si="70"/>
        <v>1</v>
      </c>
      <c r="P549">
        <v>542</v>
      </c>
      <c r="Q549" s="8">
        <f>COUNTIF(I$8:I548,"&lt;"&amp;G549)</f>
        <v>535</v>
      </c>
      <c r="R549" s="16">
        <f>COUNTIFS(H$8:H548,"&gt;"&amp;G549,F$8:F548,"&lt;&gt;1")</f>
        <v>5</v>
      </c>
      <c r="S549">
        <v>542</v>
      </c>
    </row>
    <row r="550" spans="1:19" x14ac:dyDescent="0.3">
      <c r="A550">
        <v>181</v>
      </c>
      <c r="B550">
        <v>0.99206518753624073</v>
      </c>
      <c r="C550">
        <v>0.64491714224677266</v>
      </c>
      <c r="D550" s="4">
        <f>-LN(B550)/F$3</f>
        <v>3.3193585892110902E-3</v>
      </c>
      <c r="E550" s="4">
        <f>1/F$4</f>
        <v>0.20833333333333334</v>
      </c>
      <c r="F550" s="8">
        <v>2</v>
      </c>
      <c r="G550" s="4">
        <v>158.28667667120123</v>
      </c>
      <c r="H550" s="4">
        <f>IF(G550&gt;MAX(I$8:I549),G550,MAX(I$8:I549))</f>
        <v>159.60793008867057</v>
      </c>
      <c r="I550" s="4">
        <f t="shared" si="64"/>
        <v>159.81626342200391</v>
      </c>
      <c r="J550" s="4">
        <f t="shared" si="65"/>
        <v>1.321253417469336</v>
      </c>
      <c r="K550" s="4">
        <f t="shared" si="66"/>
        <v>0.20833333333334281</v>
      </c>
      <c r="L550" t="e">
        <f t="shared" si="67"/>
        <v>#N/A</v>
      </c>
      <c r="M550" t="e">
        <f t="shared" si="68"/>
        <v>#N/A</v>
      </c>
      <c r="N550">
        <f t="shared" si="69"/>
        <v>1</v>
      </c>
      <c r="O550">
        <f t="shared" si="70"/>
        <v>1</v>
      </c>
      <c r="P550">
        <v>543</v>
      </c>
      <c r="Q550" s="8">
        <f>COUNTIF(I$8:I549,"&lt;"&amp;G550)</f>
        <v>535</v>
      </c>
      <c r="R550" s="16">
        <f>COUNTIFS(H$8:H549,"&gt;"&amp;G550,F$8:F549,"&lt;&gt;1")</f>
        <v>6</v>
      </c>
      <c r="S550">
        <v>543</v>
      </c>
    </row>
    <row r="551" spans="1:19" x14ac:dyDescent="0.3">
      <c r="A551">
        <v>182</v>
      </c>
      <c r="B551">
        <v>0.77340006714072085</v>
      </c>
      <c r="C551">
        <v>0.99014252143925285</v>
      </c>
      <c r="D551" s="4">
        <f>-LN(B551)/F$3</f>
        <v>0.10706617208188762</v>
      </c>
      <c r="E551" s="4">
        <f>1/F$4</f>
        <v>0.20833333333333334</v>
      </c>
      <c r="F551" s="8">
        <v>2</v>
      </c>
      <c r="G551" s="4">
        <v>158.39374284328312</v>
      </c>
      <c r="H551" s="4">
        <f>IF(G551&gt;MAX(I$8:I550),G551,MAX(I$8:I550))</f>
        <v>159.81626342200391</v>
      </c>
      <c r="I551" s="4">
        <f t="shared" si="64"/>
        <v>160.02459675533726</v>
      </c>
      <c r="J551" s="4">
        <f t="shared" si="65"/>
        <v>1.4225205787207926</v>
      </c>
      <c r="K551" s="4">
        <f t="shared" si="66"/>
        <v>0.20833333333334281</v>
      </c>
      <c r="L551" t="e">
        <f t="shared" si="67"/>
        <v>#N/A</v>
      </c>
      <c r="M551" t="e">
        <f t="shared" si="68"/>
        <v>#N/A</v>
      </c>
      <c r="N551">
        <f t="shared" si="69"/>
        <v>1</v>
      </c>
      <c r="O551">
        <f t="shared" si="70"/>
        <v>1</v>
      </c>
      <c r="P551">
        <v>544</v>
      </c>
      <c r="Q551" s="8">
        <f>COUNTIF(I$8:I550,"&lt;"&amp;G551)</f>
        <v>536</v>
      </c>
      <c r="R551" s="16">
        <f>COUNTIFS(H$8:H550,"&gt;"&amp;G551,F$8:F550,"&lt;&gt;1")</f>
        <v>6</v>
      </c>
      <c r="S551">
        <v>544</v>
      </c>
    </row>
    <row r="552" spans="1:19" x14ac:dyDescent="0.3">
      <c r="A552">
        <v>633</v>
      </c>
      <c r="B552">
        <v>0.53987243263039031</v>
      </c>
      <c r="C552">
        <v>0.33176671651356548</v>
      </c>
      <c r="D552" s="4">
        <f>-LN(B552)/F$3</f>
        <v>0.25684266800064709</v>
      </c>
      <c r="E552" s="4">
        <f>1/F$4</f>
        <v>0.20833333333333334</v>
      </c>
      <c r="F552" s="8">
        <v>3</v>
      </c>
      <c r="G552" s="4">
        <v>157.50615507749168</v>
      </c>
      <c r="H552" s="4">
        <f>IF(G552&gt;MAX(I$8:I551),G552,MAX(I$8:I551))</f>
        <v>160.02459675533726</v>
      </c>
      <c r="I552" s="4">
        <f t="shared" si="64"/>
        <v>160.2329300886706</v>
      </c>
      <c r="J552" s="4">
        <f t="shared" si="65"/>
        <v>2.5184416778455727</v>
      </c>
      <c r="K552" s="4">
        <f t="shared" si="66"/>
        <v>0.20833333333334281</v>
      </c>
      <c r="L552" t="e">
        <f t="shared" si="67"/>
        <v>#N/A</v>
      </c>
      <c r="M552" t="e">
        <f t="shared" si="68"/>
        <v>#N/A</v>
      </c>
      <c r="N552">
        <f t="shared" si="69"/>
        <v>1</v>
      </c>
      <c r="O552">
        <f t="shared" si="70"/>
        <v>1</v>
      </c>
      <c r="P552">
        <v>545</v>
      </c>
      <c r="Q552" s="8">
        <f>COUNTIF(I$8:I551,"&lt;"&amp;G552)</f>
        <v>531</v>
      </c>
      <c r="R552" s="16">
        <f>COUNTIFS(H$8:H551,"&gt;"&amp;G552,F$8:F551,"&lt;&gt;1")</f>
        <v>12</v>
      </c>
      <c r="S552">
        <v>545</v>
      </c>
    </row>
    <row r="553" spans="1:19" x14ac:dyDescent="0.3">
      <c r="A553">
        <v>37</v>
      </c>
      <c r="B553">
        <v>0.35578478347117526</v>
      </c>
      <c r="C553">
        <v>0.97909482100894196</v>
      </c>
      <c r="D553" s="4">
        <f>-LN(B553)/B$3</f>
        <v>4.30595529895787</v>
      </c>
      <c r="E553" s="4">
        <f>1/F$4</f>
        <v>0.20833333333333334</v>
      </c>
      <c r="F553" s="8">
        <v>1</v>
      </c>
      <c r="G553" s="4">
        <v>159.05177368182623</v>
      </c>
      <c r="H553" s="4">
        <f>IF(G553&gt;MAX(I$8:I552),G553,MAX(I$8:I552))</f>
        <v>160.2329300886706</v>
      </c>
      <c r="I553" s="4">
        <f t="shared" si="64"/>
        <v>160.44126342200394</v>
      </c>
      <c r="J553" s="4">
        <f t="shared" si="65"/>
        <v>1.1811564068443658</v>
      </c>
      <c r="K553" s="4">
        <f t="shared" si="66"/>
        <v>0.20833333333334281</v>
      </c>
      <c r="L553" t="e">
        <f t="shared" si="67"/>
        <v>#N/A</v>
      </c>
      <c r="M553" t="e">
        <f t="shared" si="68"/>
        <v>#N/A</v>
      </c>
      <c r="N553">
        <f t="shared" si="69"/>
        <v>1</v>
      </c>
      <c r="O553">
        <f t="shared" si="70"/>
        <v>1</v>
      </c>
      <c r="P553">
        <v>546</v>
      </c>
      <c r="Q553" s="8">
        <f>COUNTIF(I$8:I552,"&lt;"&amp;G553)</f>
        <v>539</v>
      </c>
      <c r="R553" s="16">
        <f>COUNTIFS(H$8:H552,"&gt;"&amp;G553,F$8:F552,"&lt;&gt;1")</f>
        <v>5</v>
      </c>
      <c r="S553">
        <v>546</v>
      </c>
    </row>
    <row r="554" spans="1:19" x14ac:dyDescent="0.3">
      <c r="A554">
        <v>183</v>
      </c>
      <c r="B554">
        <v>0.14947965941343425</v>
      </c>
      <c r="C554">
        <v>0.69927060762352367</v>
      </c>
      <c r="D554" s="4">
        <f>-LN(B554)/F$3</f>
        <v>0.79191456368469626</v>
      </c>
      <c r="E554" s="4">
        <f>1/F$4</f>
        <v>0.20833333333333334</v>
      </c>
      <c r="F554" s="8">
        <v>2</v>
      </c>
      <c r="G554" s="4">
        <v>159.18565740696781</v>
      </c>
      <c r="H554" s="4">
        <f>IF(G554&gt;MAX(I$8:I553),G554,MAX(I$8:I553))</f>
        <v>160.44126342200394</v>
      </c>
      <c r="I554" s="4">
        <f t="shared" si="64"/>
        <v>160.64959675533729</v>
      </c>
      <c r="J554" s="4">
        <f t="shared" si="65"/>
        <v>1.2556060150361361</v>
      </c>
      <c r="K554" s="4">
        <f t="shared" si="66"/>
        <v>0.20833333333334281</v>
      </c>
      <c r="L554" t="e">
        <f t="shared" si="67"/>
        <v>#N/A</v>
      </c>
      <c r="M554" t="e">
        <f t="shared" si="68"/>
        <v>#N/A</v>
      </c>
      <c r="N554">
        <f t="shared" si="69"/>
        <v>1</v>
      </c>
      <c r="O554">
        <f t="shared" si="70"/>
        <v>1</v>
      </c>
      <c r="P554">
        <v>547</v>
      </c>
      <c r="Q554" s="8">
        <f>COUNTIF(I$8:I553,"&lt;"&amp;G554)</f>
        <v>539</v>
      </c>
      <c r="R554" s="16">
        <f>COUNTIFS(H$8:H553,"&gt;"&amp;G554,F$8:F553,"&lt;&gt;1")</f>
        <v>5</v>
      </c>
      <c r="S554">
        <v>547</v>
      </c>
    </row>
    <row r="555" spans="1:19" x14ac:dyDescent="0.3">
      <c r="A555">
        <v>184</v>
      </c>
      <c r="B555">
        <v>0.78801843317972353</v>
      </c>
      <c r="C555">
        <v>0.8604998931852168</v>
      </c>
      <c r="D555" s="4">
        <f>-LN(B555)/F$3</f>
        <v>9.9264082099083203E-2</v>
      </c>
      <c r="E555" s="4">
        <f>1/F$4</f>
        <v>0.20833333333333334</v>
      </c>
      <c r="F555" s="8">
        <v>2</v>
      </c>
      <c r="G555" s="4">
        <v>159.2849214890669</v>
      </c>
      <c r="H555" s="4">
        <f>IF(G555&gt;MAX(I$8:I554),G555,MAX(I$8:I554))</f>
        <v>160.64959675533729</v>
      </c>
      <c r="I555" s="4">
        <f t="shared" si="64"/>
        <v>160.85793008867063</v>
      </c>
      <c r="J555" s="4">
        <f t="shared" si="65"/>
        <v>1.3646752662703818</v>
      </c>
      <c r="K555" s="4">
        <f t="shared" si="66"/>
        <v>0.20833333333334281</v>
      </c>
      <c r="L555" t="e">
        <f t="shared" si="67"/>
        <v>#N/A</v>
      </c>
      <c r="M555" t="e">
        <f t="shared" si="68"/>
        <v>#N/A</v>
      </c>
      <c r="N555">
        <f t="shared" si="69"/>
        <v>1</v>
      </c>
      <c r="O555">
        <f t="shared" si="70"/>
        <v>1</v>
      </c>
      <c r="P555">
        <v>548</v>
      </c>
      <c r="Q555" s="8">
        <f>COUNTIF(I$8:I554,"&lt;"&amp;G555)</f>
        <v>540</v>
      </c>
      <c r="R555" s="16">
        <f>COUNTIFS(H$8:H554,"&gt;"&amp;G555,F$8:F554,"&lt;&gt;1")</f>
        <v>5</v>
      </c>
      <c r="S555">
        <v>548</v>
      </c>
    </row>
    <row r="556" spans="1:19" x14ac:dyDescent="0.3">
      <c r="A556">
        <v>185</v>
      </c>
      <c r="B556">
        <v>0.29026154362620932</v>
      </c>
      <c r="C556">
        <v>0.44190801721243933</v>
      </c>
      <c r="D556" s="4">
        <f>-LN(B556)/F$3</f>
        <v>0.51540536994708264</v>
      </c>
      <c r="E556" s="4">
        <f>1/F$4</f>
        <v>0.20833333333333334</v>
      </c>
      <c r="F556" s="8">
        <v>2</v>
      </c>
      <c r="G556" s="4">
        <v>159.80032685901398</v>
      </c>
      <c r="H556" s="4">
        <f>IF(G556&gt;MAX(I$8:I555),G556,MAX(I$8:I555))</f>
        <v>160.85793008867063</v>
      </c>
      <c r="I556" s="4">
        <f t="shared" si="64"/>
        <v>161.06626342200397</v>
      </c>
      <c r="J556" s="4">
        <f t="shared" si="65"/>
        <v>1.0576032296566495</v>
      </c>
      <c r="K556" s="4">
        <f t="shared" si="66"/>
        <v>0.20833333333334281</v>
      </c>
      <c r="L556" t="e">
        <f t="shared" si="67"/>
        <v>#N/A</v>
      </c>
      <c r="M556" t="e">
        <f t="shared" si="68"/>
        <v>#N/A</v>
      </c>
      <c r="N556">
        <f t="shared" si="69"/>
        <v>1</v>
      </c>
      <c r="O556">
        <f t="shared" si="70"/>
        <v>1</v>
      </c>
      <c r="P556">
        <v>549</v>
      </c>
      <c r="Q556" s="8">
        <f>COUNTIF(I$8:I555,"&lt;"&amp;G556)</f>
        <v>542</v>
      </c>
      <c r="R556" s="16">
        <f>COUNTIFS(H$8:H555,"&gt;"&amp;G556,F$8:F555,"&lt;&gt;1")</f>
        <v>4</v>
      </c>
      <c r="S556">
        <v>549</v>
      </c>
    </row>
    <row r="557" spans="1:19" x14ac:dyDescent="0.3">
      <c r="A557">
        <v>186</v>
      </c>
      <c r="B557">
        <v>0.87508774071474349</v>
      </c>
      <c r="C557">
        <v>0.20908230842005676</v>
      </c>
      <c r="D557" s="4">
        <f>-LN(B557)/F$3</f>
        <v>5.5596301062154449E-2</v>
      </c>
      <c r="E557" s="4">
        <f>1/F$4</f>
        <v>0.20833333333333334</v>
      </c>
      <c r="F557" s="8">
        <v>2</v>
      </c>
      <c r="G557" s="4">
        <v>159.85592316007614</v>
      </c>
      <c r="H557" s="4">
        <f>IF(G557&gt;MAX(I$8:I556),G557,MAX(I$8:I556))</f>
        <v>161.06626342200397</v>
      </c>
      <c r="I557" s="4">
        <f t="shared" si="64"/>
        <v>161.27459675533731</v>
      </c>
      <c r="J557" s="4">
        <f t="shared" si="65"/>
        <v>1.2103402619278256</v>
      </c>
      <c r="K557" s="4">
        <f t="shared" si="66"/>
        <v>0.20833333333334281</v>
      </c>
      <c r="L557" t="e">
        <f t="shared" si="67"/>
        <v>#N/A</v>
      </c>
      <c r="M557" t="e">
        <f t="shared" si="68"/>
        <v>#N/A</v>
      </c>
      <c r="N557">
        <f t="shared" si="69"/>
        <v>1</v>
      </c>
      <c r="O557">
        <f t="shared" si="70"/>
        <v>1</v>
      </c>
      <c r="P557">
        <v>550</v>
      </c>
      <c r="Q557" s="8">
        <f>COUNTIF(I$8:I556,"&lt;"&amp;G557)</f>
        <v>543</v>
      </c>
      <c r="R557" s="16">
        <f>COUNTIFS(H$8:H556,"&gt;"&amp;G557,F$8:F556,"&lt;&gt;1")</f>
        <v>4</v>
      </c>
      <c r="S557">
        <v>550</v>
      </c>
    </row>
    <row r="558" spans="1:19" x14ac:dyDescent="0.3">
      <c r="A558">
        <v>634</v>
      </c>
      <c r="B558">
        <v>6.0121463667714467E-2</v>
      </c>
      <c r="C558">
        <v>0.98168889431440165</v>
      </c>
      <c r="D558" s="4">
        <f>-LN(B558)/F$3</f>
        <v>1.171411820259729</v>
      </c>
      <c r="E558" s="4">
        <f>1/F$4</f>
        <v>0.20833333333333334</v>
      </c>
      <c r="F558" s="8">
        <v>3</v>
      </c>
      <c r="G558" s="4">
        <v>158.6775668977514</v>
      </c>
      <c r="H558" s="4">
        <f>IF(G558&gt;MAX(I$8:I557),G558,MAX(I$8:I557))</f>
        <v>161.27459675533731</v>
      </c>
      <c r="I558" s="4">
        <f t="shared" si="64"/>
        <v>161.48293008867066</v>
      </c>
      <c r="J558" s="4">
        <f t="shared" si="65"/>
        <v>2.597029857585909</v>
      </c>
      <c r="K558" s="4">
        <f t="shared" si="66"/>
        <v>0.20833333333334281</v>
      </c>
      <c r="L558" t="e">
        <f t="shared" si="67"/>
        <v>#N/A</v>
      </c>
      <c r="M558" t="e">
        <f t="shared" si="68"/>
        <v>#N/A</v>
      </c>
      <c r="N558">
        <f t="shared" si="69"/>
        <v>1</v>
      </c>
      <c r="O558">
        <f t="shared" si="70"/>
        <v>1</v>
      </c>
      <c r="P558">
        <v>552</v>
      </c>
      <c r="Q558" s="8">
        <f>COUNTIF(I$8:I557,"&lt;"&amp;G558)</f>
        <v>537</v>
      </c>
      <c r="R558" s="16">
        <f>COUNTIFS(H$8:H557,"&gt;"&amp;G558,F$8:F557,"&lt;&gt;1")</f>
        <v>11</v>
      </c>
      <c r="S558">
        <v>551</v>
      </c>
    </row>
    <row r="559" spans="1:19" x14ac:dyDescent="0.3">
      <c r="A559">
        <v>38</v>
      </c>
      <c r="B559">
        <v>0.71813104647968995</v>
      </c>
      <c r="C559">
        <v>0.70250556962797939</v>
      </c>
      <c r="D559" s="4">
        <f>-LN(B559)/B$3</f>
        <v>1.3795967108312641</v>
      </c>
      <c r="E559" s="4">
        <f>1/F$4</f>
        <v>0.20833333333333334</v>
      </c>
      <c r="F559" s="8">
        <v>1</v>
      </c>
      <c r="G559" s="4">
        <v>160.4313703926575</v>
      </c>
      <c r="H559" s="4">
        <f>IF(G559&gt;MAX(I$8:I558),G559,MAX(I$8:I558))</f>
        <v>161.48293008867066</v>
      </c>
      <c r="I559" s="4">
        <f t="shared" si="64"/>
        <v>161.691263422004</v>
      </c>
      <c r="J559" s="4">
        <f t="shared" si="65"/>
        <v>1.0515596960131575</v>
      </c>
      <c r="K559" s="4">
        <f t="shared" si="66"/>
        <v>0.20833333333334281</v>
      </c>
      <c r="L559" t="e">
        <f t="shared" si="67"/>
        <v>#N/A</v>
      </c>
      <c r="M559" t="e">
        <f t="shared" si="68"/>
        <v>#N/A</v>
      </c>
      <c r="N559">
        <f t="shared" si="69"/>
        <v>1</v>
      </c>
      <c r="O559">
        <f t="shared" si="70"/>
        <v>1</v>
      </c>
      <c r="P559">
        <v>551</v>
      </c>
      <c r="Q559" s="8">
        <f>COUNTIF(I$8:I558,"&lt;"&amp;G559)</f>
        <v>545</v>
      </c>
      <c r="R559" s="16">
        <f>COUNTIFS(H$8:H558,"&gt;"&amp;G559,F$8:F558,"&lt;&gt;1")</f>
        <v>5</v>
      </c>
      <c r="S559">
        <v>551</v>
      </c>
    </row>
    <row r="560" spans="1:19" x14ac:dyDescent="0.3">
      <c r="A560">
        <v>187</v>
      </c>
      <c r="B560">
        <v>0.31040375988036745</v>
      </c>
      <c r="C560">
        <v>0.75380718405713065</v>
      </c>
      <c r="D560" s="4">
        <f>-LN(B560)/F$3</f>
        <v>0.48745057405407821</v>
      </c>
      <c r="E560" s="4">
        <f>1/F$4</f>
        <v>0.20833333333333334</v>
      </c>
      <c r="F560" s="8">
        <v>2</v>
      </c>
      <c r="G560" s="4">
        <v>160.34337373413021</v>
      </c>
      <c r="H560" s="4">
        <f>IF(G560&gt;MAX(I$8:I559),G560,MAX(I$8:I559))</f>
        <v>161.691263422004</v>
      </c>
      <c r="I560" s="4">
        <f t="shared" si="64"/>
        <v>161.89959675533734</v>
      </c>
      <c r="J560" s="4">
        <f t="shared" si="65"/>
        <v>1.3478896878737885</v>
      </c>
      <c r="K560" s="4">
        <f t="shared" si="66"/>
        <v>0.20833333333334281</v>
      </c>
      <c r="L560" t="e">
        <f t="shared" si="67"/>
        <v>#N/A</v>
      </c>
      <c r="M560" t="e">
        <f t="shared" si="68"/>
        <v>#N/A</v>
      </c>
      <c r="N560">
        <f t="shared" si="69"/>
        <v>1</v>
      </c>
      <c r="O560">
        <f t="shared" si="70"/>
        <v>1</v>
      </c>
      <c r="P560">
        <v>553</v>
      </c>
      <c r="Q560" s="8">
        <f>COUNTIF(I$8:I559,"&lt;"&amp;G560)</f>
        <v>545</v>
      </c>
      <c r="R560" s="16">
        <f>COUNTIFS(H$8:H559,"&gt;"&amp;G560,F$8:F559,"&lt;&gt;1")</f>
        <v>5</v>
      </c>
      <c r="S560">
        <v>553</v>
      </c>
    </row>
    <row r="561" spans="1:19" x14ac:dyDescent="0.3">
      <c r="A561">
        <v>188</v>
      </c>
      <c r="B561">
        <v>0.54228339487899413</v>
      </c>
      <c r="C561">
        <v>0.93972594378490559</v>
      </c>
      <c r="D561" s="4">
        <f>-LN(B561)/F$3</f>
        <v>0.25498606058762879</v>
      </c>
      <c r="E561" s="4">
        <f>1/F$4</f>
        <v>0.20833333333333334</v>
      </c>
      <c r="F561" s="8">
        <v>2</v>
      </c>
      <c r="G561" s="4">
        <v>160.59835979471785</v>
      </c>
      <c r="H561" s="4">
        <f>IF(G561&gt;MAX(I$8:I560),G561,MAX(I$8:I560))</f>
        <v>161.89959675533734</v>
      </c>
      <c r="I561" s="4">
        <f t="shared" si="64"/>
        <v>162.10793008867068</v>
      </c>
      <c r="J561" s="4">
        <f t="shared" si="65"/>
        <v>1.3012369606194909</v>
      </c>
      <c r="K561" s="4">
        <f t="shared" si="66"/>
        <v>0.20833333333334281</v>
      </c>
      <c r="L561" t="e">
        <f t="shared" si="67"/>
        <v>#N/A</v>
      </c>
      <c r="M561" t="e">
        <f t="shared" si="68"/>
        <v>#N/A</v>
      </c>
      <c r="N561">
        <f t="shared" si="69"/>
        <v>1</v>
      </c>
      <c r="O561">
        <f t="shared" si="70"/>
        <v>1</v>
      </c>
      <c r="P561">
        <v>554</v>
      </c>
      <c r="Q561" s="8">
        <f>COUNTIF(I$8:I560,"&lt;"&amp;G561)</f>
        <v>546</v>
      </c>
      <c r="R561" s="16">
        <f>COUNTIFS(H$8:H560,"&gt;"&amp;G561,F$8:F560,"&lt;&gt;1")</f>
        <v>5</v>
      </c>
      <c r="S561">
        <v>554</v>
      </c>
    </row>
    <row r="562" spans="1:19" x14ac:dyDescent="0.3">
      <c r="A562">
        <v>635</v>
      </c>
      <c r="B562">
        <v>0.67253639332255011</v>
      </c>
      <c r="C562">
        <v>0.45304727317117832</v>
      </c>
      <c r="D562" s="4">
        <f>-LN(B562)/F$3</f>
        <v>0.16529127187734477</v>
      </c>
      <c r="E562" s="4">
        <f>1/F$4</f>
        <v>0.20833333333333334</v>
      </c>
      <c r="F562" s="8">
        <v>3</v>
      </c>
      <c r="G562" s="4">
        <v>158.84285816962876</v>
      </c>
      <c r="H562" s="4">
        <f>IF(G562&gt;MAX(I$8:I561),G562,MAX(I$8:I561))</f>
        <v>162.10793008867068</v>
      </c>
      <c r="I562" s="4">
        <f t="shared" si="64"/>
        <v>162.31626342200403</v>
      </c>
      <c r="J562" s="4">
        <f t="shared" si="65"/>
        <v>3.2650719190419295</v>
      </c>
      <c r="K562" s="4">
        <f t="shared" si="66"/>
        <v>0.20833333333334281</v>
      </c>
      <c r="L562" t="e">
        <f t="shared" si="67"/>
        <v>#N/A</v>
      </c>
      <c r="M562" t="e">
        <f t="shared" si="68"/>
        <v>#N/A</v>
      </c>
      <c r="N562">
        <f t="shared" si="69"/>
        <v>1</v>
      </c>
      <c r="O562">
        <f t="shared" si="70"/>
        <v>1</v>
      </c>
      <c r="P562">
        <v>555</v>
      </c>
      <c r="Q562" s="8">
        <f>COUNTIF(I$8:I561,"&lt;"&amp;G562)</f>
        <v>538</v>
      </c>
      <c r="R562" s="16">
        <f>COUNTIFS(H$8:H561,"&gt;"&amp;G562,F$8:F561,"&lt;&gt;1")</f>
        <v>13</v>
      </c>
      <c r="S562">
        <v>555</v>
      </c>
    </row>
    <row r="563" spans="1:19" x14ac:dyDescent="0.3">
      <c r="A563">
        <v>189</v>
      </c>
      <c r="B563">
        <v>0.41224402600177007</v>
      </c>
      <c r="C563">
        <v>0.34513382366405226</v>
      </c>
      <c r="D563" s="4">
        <f>-LN(B563)/F$3</f>
        <v>0.36922492035413568</v>
      </c>
      <c r="E563" s="4">
        <f>1/F$4</f>
        <v>0.20833333333333334</v>
      </c>
      <c r="F563" s="8">
        <v>2</v>
      </c>
      <c r="G563" s="4">
        <v>160.96758471507198</v>
      </c>
      <c r="H563" s="4">
        <f>IF(G563&gt;MAX(I$8:I562),G563,MAX(I$8:I562))</f>
        <v>162.31626342200403</v>
      </c>
      <c r="I563" s="4">
        <f t="shared" si="64"/>
        <v>162.52459675533737</v>
      </c>
      <c r="J563" s="4">
        <f t="shared" si="65"/>
        <v>1.3486787069320485</v>
      </c>
      <c r="K563" s="4">
        <f t="shared" si="66"/>
        <v>0.20833333333334281</v>
      </c>
      <c r="L563" t="e">
        <f t="shared" si="67"/>
        <v>#N/A</v>
      </c>
      <c r="M563" t="e">
        <f t="shared" si="68"/>
        <v>#N/A</v>
      </c>
      <c r="N563">
        <f t="shared" si="69"/>
        <v>1</v>
      </c>
      <c r="O563">
        <f t="shared" si="70"/>
        <v>1</v>
      </c>
      <c r="P563">
        <v>556</v>
      </c>
      <c r="Q563" s="8">
        <f>COUNTIF(I$8:I562,"&lt;"&amp;G563)</f>
        <v>548</v>
      </c>
      <c r="R563" s="16">
        <f>COUNTIFS(H$8:H562,"&gt;"&amp;G563,F$8:F562,"&lt;&gt;1")</f>
        <v>5</v>
      </c>
      <c r="S563">
        <v>556</v>
      </c>
    </row>
    <row r="564" spans="1:19" x14ac:dyDescent="0.3">
      <c r="A564">
        <v>636</v>
      </c>
      <c r="B564">
        <v>0.54768517105624559</v>
      </c>
      <c r="C564">
        <v>0.75954466383861807</v>
      </c>
      <c r="D564" s="4">
        <f>-LN(B564)/F$3</f>
        <v>0.25085610937390873</v>
      </c>
      <c r="E564" s="4">
        <f>1/F$4</f>
        <v>0.20833333333333334</v>
      </c>
      <c r="F564" s="8">
        <v>3</v>
      </c>
      <c r="G564" s="4">
        <v>159.09371427900265</v>
      </c>
      <c r="H564" s="4">
        <f>IF(G564&gt;MAX(I$8:I563),G564,MAX(I$8:I563))</f>
        <v>162.52459675533737</v>
      </c>
      <c r="I564" s="4">
        <f t="shared" si="64"/>
        <v>162.73293008867071</v>
      </c>
      <c r="J564" s="4">
        <f t="shared" si="65"/>
        <v>3.4308824763347161</v>
      </c>
      <c r="K564" s="4">
        <f t="shared" si="66"/>
        <v>0.20833333333334281</v>
      </c>
      <c r="L564" t="e">
        <f t="shared" si="67"/>
        <v>#N/A</v>
      </c>
      <c r="M564" t="e">
        <f t="shared" si="68"/>
        <v>#N/A</v>
      </c>
      <c r="N564">
        <f t="shared" si="69"/>
        <v>1</v>
      </c>
      <c r="O564">
        <f t="shared" si="70"/>
        <v>1</v>
      </c>
      <c r="P564">
        <v>557</v>
      </c>
      <c r="Q564" s="8">
        <f>COUNTIF(I$8:I563,"&lt;"&amp;G564)</f>
        <v>539</v>
      </c>
      <c r="R564" s="16">
        <f>COUNTIFS(H$8:H563,"&gt;"&amp;G564,F$8:F563,"&lt;&gt;1")</f>
        <v>14</v>
      </c>
      <c r="S564">
        <v>557</v>
      </c>
    </row>
    <row r="565" spans="1:19" x14ac:dyDescent="0.3">
      <c r="A565">
        <v>637</v>
      </c>
      <c r="B565">
        <v>0.58946501052888578</v>
      </c>
      <c r="C565">
        <v>0.22663045136875515</v>
      </c>
      <c r="D565" s="4">
        <f>-LN(B565)/F$3</f>
        <v>0.22022496468958427</v>
      </c>
      <c r="E565" s="4">
        <f>1/F$4</f>
        <v>0.20833333333333334</v>
      </c>
      <c r="F565" s="8">
        <v>3</v>
      </c>
      <c r="G565" s="4">
        <v>159.31393924369223</v>
      </c>
      <c r="H565" s="4">
        <f>IF(G565&gt;MAX(I$8:I564),G565,MAX(I$8:I564))</f>
        <v>162.73293008867071</v>
      </c>
      <c r="I565" s="4">
        <f t="shared" si="64"/>
        <v>162.94126342200406</v>
      </c>
      <c r="J565" s="4">
        <f t="shared" si="65"/>
        <v>3.4189908449784809</v>
      </c>
      <c r="K565" s="4">
        <f t="shared" si="66"/>
        <v>0.20833333333334281</v>
      </c>
      <c r="L565" t="e">
        <f t="shared" si="67"/>
        <v>#N/A</v>
      </c>
      <c r="M565" t="e">
        <f t="shared" si="68"/>
        <v>#N/A</v>
      </c>
      <c r="N565">
        <f t="shared" si="69"/>
        <v>1</v>
      </c>
      <c r="O565">
        <f t="shared" si="70"/>
        <v>1</v>
      </c>
      <c r="P565">
        <v>558</v>
      </c>
      <c r="Q565" s="8">
        <f>COUNTIF(I$8:I564,"&lt;"&amp;G565)</f>
        <v>540</v>
      </c>
      <c r="R565" s="16">
        <f>COUNTIFS(H$8:H564,"&gt;"&amp;G565,F$8:F564,"&lt;&gt;1")</f>
        <v>14</v>
      </c>
      <c r="S565">
        <v>558</v>
      </c>
    </row>
    <row r="566" spans="1:19" x14ac:dyDescent="0.3">
      <c r="A566">
        <v>638</v>
      </c>
      <c r="B566">
        <v>0.54969939268166146</v>
      </c>
      <c r="C566">
        <v>0.52049317911313209</v>
      </c>
      <c r="D566" s="4">
        <f>-LN(B566)/F$3</f>
        <v>0.24932654538913399</v>
      </c>
      <c r="E566" s="4">
        <f>1/F$4</f>
        <v>0.20833333333333334</v>
      </c>
      <c r="F566" s="8">
        <v>3</v>
      </c>
      <c r="G566" s="4">
        <v>159.56326578908136</v>
      </c>
      <c r="H566" s="4">
        <f>IF(G566&gt;MAX(I$8:I565),G566,MAX(I$8:I565))</f>
        <v>162.94126342200406</v>
      </c>
      <c r="I566" s="4">
        <f t="shared" si="64"/>
        <v>163.1495967553374</v>
      </c>
      <c r="J566" s="4">
        <f t="shared" si="65"/>
        <v>3.3779976329226997</v>
      </c>
      <c r="K566" s="4">
        <f t="shared" si="66"/>
        <v>0.20833333333334281</v>
      </c>
      <c r="L566" t="e">
        <f t="shared" si="67"/>
        <v>#N/A</v>
      </c>
      <c r="M566" t="e">
        <f t="shared" si="68"/>
        <v>#N/A</v>
      </c>
      <c r="N566">
        <f t="shared" si="69"/>
        <v>1</v>
      </c>
      <c r="O566">
        <f t="shared" si="70"/>
        <v>1</v>
      </c>
      <c r="P566">
        <v>561</v>
      </c>
      <c r="Q566" s="8">
        <f>COUNTIF(I$8:I565,"&lt;"&amp;G566)</f>
        <v>541</v>
      </c>
      <c r="R566" s="16">
        <f>COUNTIFS(H$8:H565,"&gt;"&amp;G566,F$8:F565,"&lt;&gt;1")</f>
        <v>14</v>
      </c>
      <c r="S566">
        <v>559</v>
      </c>
    </row>
    <row r="567" spans="1:19" x14ac:dyDescent="0.3">
      <c r="A567">
        <v>190</v>
      </c>
      <c r="B567">
        <v>6.7964720603045745E-2</v>
      </c>
      <c r="C567">
        <v>0.46931363872188481</v>
      </c>
      <c r="D567" s="4">
        <f>-LN(B567)/F$3</f>
        <v>1.1203193846241735</v>
      </c>
      <c r="E567" s="4">
        <f>1/F$4</f>
        <v>0.20833333333333334</v>
      </c>
      <c r="F567" s="8">
        <v>2</v>
      </c>
      <c r="G567" s="4">
        <v>162.08790409969615</v>
      </c>
      <c r="H567" s="4">
        <f>IF(G567&gt;MAX(I$8:I566),G567,MAX(I$8:I566))</f>
        <v>163.1495967553374</v>
      </c>
      <c r="I567" s="4">
        <f t="shared" si="64"/>
        <v>163.35793008867074</v>
      </c>
      <c r="J567" s="4">
        <f t="shared" si="65"/>
        <v>1.0616926556412523</v>
      </c>
      <c r="K567" s="4">
        <f t="shared" si="66"/>
        <v>0.20833333333334281</v>
      </c>
      <c r="L567" t="e">
        <f t="shared" si="67"/>
        <v>#N/A</v>
      </c>
      <c r="M567" t="e">
        <f t="shared" si="68"/>
        <v>#N/A</v>
      </c>
      <c r="N567">
        <f t="shared" si="69"/>
        <v>1</v>
      </c>
      <c r="O567">
        <f t="shared" si="70"/>
        <v>1</v>
      </c>
      <c r="P567">
        <v>559</v>
      </c>
      <c r="Q567" s="8">
        <f>COUNTIF(I$8:I566,"&lt;"&amp;G567)</f>
        <v>553</v>
      </c>
      <c r="R567" s="16">
        <f>COUNTIFS(H$8:H566,"&gt;"&amp;G567,F$8:F566,"&lt;&gt;1")</f>
        <v>5</v>
      </c>
      <c r="S567">
        <v>559</v>
      </c>
    </row>
    <row r="568" spans="1:19" x14ac:dyDescent="0.3">
      <c r="A568">
        <v>639</v>
      </c>
      <c r="B568">
        <v>0.64995269631031216</v>
      </c>
      <c r="C568">
        <v>0.48860133671071504</v>
      </c>
      <c r="D568" s="4">
        <f>-LN(B568)/F$3</f>
        <v>0.17952320568662014</v>
      </c>
      <c r="E568" s="4">
        <f>1/F$4</f>
        <v>0.20833333333333334</v>
      </c>
      <c r="F568" s="8">
        <v>3</v>
      </c>
      <c r="G568" s="4">
        <v>159.74278899476798</v>
      </c>
      <c r="H568" s="4">
        <f>IF(G568&gt;MAX(I$8:I567),G568,MAX(I$8:I567))</f>
        <v>163.35793008867074</v>
      </c>
      <c r="I568" s="4">
        <f t="shared" si="64"/>
        <v>163.56626342200408</v>
      </c>
      <c r="J568" s="4">
        <f t="shared" si="65"/>
        <v>3.6151410939027642</v>
      </c>
      <c r="K568" s="4">
        <f t="shared" si="66"/>
        <v>0.20833333333334281</v>
      </c>
      <c r="L568" t="e">
        <f t="shared" si="67"/>
        <v>#N/A</v>
      </c>
      <c r="M568" t="e">
        <f t="shared" si="68"/>
        <v>#N/A</v>
      </c>
      <c r="N568">
        <f t="shared" si="69"/>
        <v>1</v>
      </c>
      <c r="O568">
        <f t="shared" si="70"/>
        <v>1</v>
      </c>
      <c r="P568">
        <v>560</v>
      </c>
      <c r="Q568" s="8">
        <f>COUNTIF(I$8:I567,"&lt;"&amp;G568)</f>
        <v>542</v>
      </c>
      <c r="R568" s="16">
        <f>COUNTIFS(H$8:H567,"&gt;"&amp;G568,F$8:F567,"&lt;&gt;1")</f>
        <v>15</v>
      </c>
      <c r="S568">
        <v>560</v>
      </c>
    </row>
    <row r="569" spans="1:19" x14ac:dyDescent="0.3">
      <c r="A569">
        <v>191</v>
      </c>
      <c r="B569">
        <v>0.91665395062105171</v>
      </c>
      <c r="C569">
        <v>0.88531144138920259</v>
      </c>
      <c r="D569" s="4">
        <f>-LN(B569)/F$3</f>
        <v>3.6260520473170549E-2</v>
      </c>
      <c r="E569" s="4">
        <f>1/F$4</f>
        <v>0.20833333333333334</v>
      </c>
      <c r="F569" s="8">
        <v>2</v>
      </c>
      <c r="G569" s="4">
        <v>162.12416462016932</v>
      </c>
      <c r="H569" s="4">
        <f>IF(G569&gt;MAX(I$8:I568),G569,MAX(I$8:I568))</f>
        <v>163.56626342200408</v>
      </c>
      <c r="I569" s="4">
        <f t="shared" si="64"/>
        <v>163.77459675533743</v>
      </c>
      <c r="J569" s="4">
        <f t="shared" si="65"/>
        <v>1.44209880183476</v>
      </c>
      <c r="K569" s="4">
        <f t="shared" si="66"/>
        <v>0.20833333333334281</v>
      </c>
      <c r="L569" t="e">
        <f t="shared" si="67"/>
        <v>#N/A</v>
      </c>
      <c r="M569" t="e">
        <f t="shared" si="68"/>
        <v>#N/A</v>
      </c>
      <c r="N569">
        <f t="shared" si="69"/>
        <v>1</v>
      </c>
      <c r="O569">
        <f t="shared" si="70"/>
        <v>1</v>
      </c>
      <c r="P569">
        <v>564</v>
      </c>
      <c r="Q569" s="8">
        <f>COUNTIF(I$8:I568,"&lt;"&amp;G569)</f>
        <v>554</v>
      </c>
      <c r="R569" s="16">
        <f>COUNTIFS(H$8:H568,"&gt;"&amp;G569,F$8:F568,"&lt;&gt;1")</f>
        <v>6</v>
      </c>
      <c r="S569">
        <v>561</v>
      </c>
    </row>
    <row r="570" spans="1:19" x14ac:dyDescent="0.3">
      <c r="A570">
        <v>192</v>
      </c>
      <c r="B570">
        <v>0.58467360454115425</v>
      </c>
      <c r="C570">
        <v>0.34171575060274056</v>
      </c>
      <c r="D570" s="4">
        <f>-LN(B570)/F$3</f>
        <v>0.22362563683856118</v>
      </c>
      <c r="E570" s="4">
        <f>1/F$4</f>
        <v>0.20833333333333334</v>
      </c>
      <c r="F570" s="8">
        <v>2</v>
      </c>
      <c r="G570" s="4">
        <v>162.34779025700789</v>
      </c>
      <c r="H570" s="4">
        <f>IF(G570&gt;MAX(I$8:I569),G570,MAX(I$8:I569))</f>
        <v>163.77459675533743</v>
      </c>
      <c r="I570" s="4">
        <f t="shared" si="64"/>
        <v>163.98293008867077</v>
      </c>
      <c r="J570" s="4">
        <f t="shared" si="65"/>
        <v>1.4268064983295403</v>
      </c>
      <c r="K570" s="4">
        <f t="shared" si="66"/>
        <v>0.20833333333334281</v>
      </c>
      <c r="L570" t="e">
        <f t="shared" si="67"/>
        <v>#N/A</v>
      </c>
      <c r="M570" t="e">
        <f t="shared" si="68"/>
        <v>#N/A</v>
      </c>
      <c r="N570">
        <f t="shared" si="69"/>
        <v>1</v>
      </c>
      <c r="O570">
        <f t="shared" si="70"/>
        <v>1</v>
      </c>
      <c r="P570">
        <v>562</v>
      </c>
      <c r="Q570" s="8">
        <f>COUNTIF(I$8:I569,"&lt;"&amp;G570)</f>
        <v>555</v>
      </c>
      <c r="R570" s="16">
        <f>COUNTIFS(H$8:H569,"&gt;"&amp;G570,F$8:F569,"&lt;&gt;1")</f>
        <v>6</v>
      </c>
      <c r="S570">
        <v>562</v>
      </c>
    </row>
    <row r="571" spans="1:19" x14ac:dyDescent="0.3">
      <c r="A571">
        <v>193</v>
      </c>
      <c r="B571">
        <v>0.45341349528489028</v>
      </c>
      <c r="C571">
        <v>0.14996795556505021</v>
      </c>
      <c r="D571" s="4">
        <f>-LN(B571)/F$3</f>
        <v>0.32956282363251288</v>
      </c>
      <c r="E571" s="4">
        <f>1/F$4</f>
        <v>0.20833333333333334</v>
      </c>
      <c r="F571" s="8">
        <v>2</v>
      </c>
      <c r="G571" s="4">
        <v>162.67735308064039</v>
      </c>
      <c r="H571" s="4">
        <f>IF(G571&gt;MAX(I$8:I570),G571,MAX(I$8:I570))</f>
        <v>163.98293008867077</v>
      </c>
      <c r="I571" s="4">
        <f t="shared" si="64"/>
        <v>164.19126342200411</v>
      </c>
      <c r="J571" s="4">
        <f t="shared" si="65"/>
        <v>1.305577008030383</v>
      </c>
      <c r="K571" s="4">
        <f t="shared" si="66"/>
        <v>0.20833333333334281</v>
      </c>
      <c r="L571" t="e">
        <f t="shared" si="67"/>
        <v>#N/A</v>
      </c>
      <c r="M571" t="e">
        <f t="shared" si="68"/>
        <v>#N/A</v>
      </c>
      <c r="N571">
        <f t="shared" si="69"/>
        <v>1</v>
      </c>
      <c r="O571">
        <f t="shared" si="70"/>
        <v>1</v>
      </c>
      <c r="P571">
        <v>566</v>
      </c>
      <c r="Q571" s="8">
        <f>COUNTIF(I$8:I570,"&lt;"&amp;G571)</f>
        <v>556</v>
      </c>
      <c r="R571" s="16">
        <f>COUNTIFS(H$8:H570,"&gt;"&amp;G571,F$8:F570,"&lt;&gt;1")</f>
        <v>6</v>
      </c>
      <c r="S571">
        <v>563</v>
      </c>
    </row>
    <row r="572" spans="1:19" x14ac:dyDescent="0.3">
      <c r="A572">
        <v>640</v>
      </c>
      <c r="B572">
        <v>0.19281594286935025</v>
      </c>
      <c r="C572">
        <v>0.73015533921323283</v>
      </c>
      <c r="D572" s="4">
        <f>-LN(B572)/F$3</f>
        <v>0.68584133708056394</v>
      </c>
      <c r="E572" s="4">
        <f>1/F$4</f>
        <v>0.20833333333333334</v>
      </c>
      <c r="F572" s="8">
        <v>3</v>
      </c>
      <c r="G572" s="4">
        <v>160.42863033184855</v>
      </c>
      <c r="H572" s="4">
        <f>IF(G572&gt;MAX(I$8:I571),G572,MAX(I$8:I571))</f>
        <v>164.19126342200411</v>
      </c>
      <c r="I572" s="4">
        <f t="shared" si="64"/>
        <v>164.39959675533746</v>
      </c>
      <c r="J572" s="4">
        <f t="shared" si="65"/>
        <v>3.7626330901555605</v>
      </c>
      <c r="K572" s="4">
        <f t="shared" si="66"/>
        <v>0.20833333333334281</v>
      </c>
      <c r="L572" t="e">
        <f t="shared" si="67"/>
        <v>#N/A</v>
      </c>
      <c r="M572" t="e">
        <f t="shared" si="68"/>
        <v>#N/A</v>
      </c>
      <c r="N572">
        <f t="shared" si="69"/>
        <v>1</v>
      </c>
      <c r="O572">
        <f t="shared" si="70"/>
        <v>1</v>
      </c>
      <c r="P572">
        <v>563</v>
      </c>
      <c r="Q572" s="8">
        <f>COUNTIF(I$8:I571,"&lt;"&amp;G572)</f>
        <v>545</v>
      </c>
      <c r="R572" s="16">
        <f>COUNTIFS(H$8:H571,"&gt;"&amp;G572,F$8:F571,"&lt;&gt;1")</f>
        <v>17</v>
      </c>
      <c r="S572">
        <v>563</v>
      </c>
    </row>
    <row r="573" spans="1:19" x14ac:dyDescent="0.3">
      <c r="A573">
        <v>641</v>
      </c>
      <c r="B573">
        <v>0.17346720786156805</v>
      </c>
      <c r="C573">
        <v>0.98342844935453355</v>
      </c>
      <c r="D573" s="4">
        <f>-LN(B573)/F$3</f>
        <v>0.72990279214099696</v>
      </c>
      <c r="E573" s="4">
        <f>1/F$4</f>
        <v>0.20833333333333334</v>
      </c>
      <c r="F573" s="8">
        <v>3</v>
      </c>
      <c r="G573" s="4">
        <v>161.15853312398954</v>
      </c>
      <c r="H573" s="4">
        <f>IF(G573&gt;MAX(I$8:I572),G573,MAX(I$8:I572))</f>
        <v>164.39959675533746</v>
      </c>
      <c r="I573" s="4">
        <f t="shared" si="64"/>
        <v>164.6079300886708</v>
      </c>
      <c r="J573" s="4">
        <f t="shared" si="65"/>
        <v>3.2410636313479131</v>
      </c>
      <c r="K573" s="4">
        <f t="shared" si="66"/>
        <v>0.20833333333334281</v>
      </c>
      <c r="L573" t="e">
        <f t="shared" si="67"/>
        <v>#N/A</v>
      </c>
      <c r="M573" t="e">
        <f t="shared" si="68"/>
        <v>#N/A</v>
      </c>
      <c r="N573">
        <f t="shared" si="69"/>
        <v>1</v>
      </c>
      <c r="O573">
        <f t="shared" si="70"/>
        <v>1</v>
      </c>
      <c r="P573">
        <v>565</v>
      </c>
      <c r="Q573" s="8">
        <f>COUNTIF(I$8:I572,"&lt;"&amp;G573)</f>
        <v>549</v>
      </c>
      <c r="R573" s="16">
        <f>COUNTIFS(H$8:H572,"&gt;"&amp;G573,F$8:F572,"&lt;&gt;1")</f>
        <v>14</v>
      </c>
      <c r="S573">
        <v>565</v>
      </c>
    </row>
    <row r="574" spans="1:19" x14ac:dyDescent="0.3">
      <c r="A574">
        <v>194</v>
      </c>
      <c r="B574">
        <v>0.18332468642231514</v>
      </c>
      <c r="C574">
        <v>0.82106997894222844</v>
      </c>
      <c r="D574" s="4">
        <f>-LN(B574)/F$3</f>
        <v>0.706873523127176</v>
      </c>
      <c r="E574" s="4">
        <f>1/F$4</f>
        <v>0.20833333333333334</v>
      </c>
      <c r="F574" s="8">
        <v>2</v>
      </c>
      <c r="G574" s="4">
        <v>163.38422660376756</v>
      </c>
      <c r="H574" s="4">
        <f>IF(G574&gt;MAX(I$8:I573),G574,MAX(I$8:I573))</f>
        <v>164.6079300886708</v>
      </c>
      <c r="I574" s="4">
        <f t="shared" si="64"/>
        <v>164.81626342200414</v>
      </c>
      <c r="J574" s="4">
        <f t="shared" si="65"/>
        <v>1.2237034849032398</v>
      </c>
      <c r="K574" s="4">
        <f t="shared" si="66"/>
        <v>0.20833333333334281</v>
      </c>
      <c r="L574" t="e">
        <f t="shared" si="67"/>
        <v>#N/A</v>
      </c>
      <c r="M574" t="e">
        <f t="shared" si="68"/>
        <v>#N/A</v>
      </c>
      <c r="N574">
        <f t="shared" si="69"/>
        <v>1</v>
      </c>
      <c r="O574">
        <f t="shared" si="70"/>
        <v>1</v>
      </c>
      <c r="P574">
        <v>567</v>
      </c>
      <c r="Q574" s="8">
        <f>COUNTIF(I$8:I573,"&lt;"&amp;G574)</f>
        <v>560</v>
      </c>
      <c r="R574" s="16">
        <f>COUNTIFS(H$8:H573,"&gt;"&amp;G574,F$8:F573,"&lt;&gt;1")</f>
        <v>5</v>
      </c>
      <c r="S574">
        <v>567</v>
      </c>
    </row>
    <row r="575" spans="1:19" x14ac:dyDescent="0.3">
      <c r="A575">
        <v>642</v>
      </c>
      <c r="B575">
        <v>0.48329111606189151</v>
      </c>
      <c r="C575">
        <v>0.54316843165379802</v>
      </c>
      <c r="D575" s="4">
        <f>-LN(B575)/F$3</f>
        <v>0.30297336755390114</v>
      </c>
      <c r="E575" s="4">
        <f>1/F$4</f>
        <v>0.20833333333333334</v>
      </c>
      <c r="F575" s="8">
        <v>3</v>
      </c>
      <c r="G575" s="4">
        <v>161.46150649154345</v>
      </c>
      <c r="H575" s="4">
        <f>IF(G575&gt;MAX(I$8:I574),G575,MAX(I$8:I574))</f>
        <v>164.81626342200414</v>
      </c>
      <c r="I575" s="4">
        <f t="shared" si="64"/>
        <v>165.02459675533748</v>
      </c>
      <c r="J575" s="4">
        <f t="shared" si="65"/>
        <v>3.3547569304606952</v>
      </c>
      <c r="K575" s="4">
        <f t="shared" si="66"/>
        <v>0.20833333333334281</v>
      </c>
      <c r="L575" t="e">
        <f t="shared" si="67"/>
        <v>#N/A</v>
      </c>
      <c r="M575" t="e">
        <f t="shared" si="68"/>
        <v>#N/A</v>
      </c>
      <c r="N575">
        <f t="shared" si="69"/>
        <v>1</v>
      </c>
      <c r="O575">
        <f t="shared" si="70"/>
        <v>1</v>
      </c>
      <c r="P575">
        <v>568</v>
      </c>
      <c r="Q575" s="8">
        <f>COUNTIF(I$8:I574,"&lt;"&amp;G575)</f>
        <v>550</v>
      </c>
      <c r="R575" s="16">
        <f>COUNTIFS(H$8:H574,"&gt;"&amp;G575,F$8:F574,"&lt;&gt;1")</f>
        <v>15</v>
      </c>
      <c r="S575">
        <v>568</v>
      </c>
    </row>
    <row r="576" spans="1:19" x14ac:dyDescent="0.3">
      <c r="A576">
        <v>195</v>
      </c>
      <c r="B576">
        <v>0.62144840845973082</v>
      </c>
      <c r="C576">
        <v>0.13504440443128757</v>
      </c>
      <c r="D576" s="4">
        <f>-LN(B576)/F$3</f>
        <v>0.19820932616869541</v>
      </c>
      <c r="E576" s="4">
        <f>1/F$4</f>
        <v>0.20833333333333334</v>
      </c>
      <c r="F576" s="8">
        <v>2</v>
      </c>
      <c r="G576" s="4">
        <v>163.58243592993625</v>
      </c>
      <c r="H576" s="4">
        <f>IF(G576&gt;MAX(I$8:I575),G576,MAX(I$8:I575))</f>
        <v>165.02459675533748</v>
      </c>
      <c r="I576" s="4">
        <f t="shared" si="64"/>
        <v>165.23293008867083</v>
      </c>
      <c r="J576" s="4">
        <f t="shared" si="65"/>
        <v>1.4421608254012312</v>
      </c>
      <c r="K576" s="4">
        <f t="shared" si="66"/>
        <v>0.20833333333334281</v>
      </c>
      <c r="L576" t="e">
        <f t="shared" si="67"/>
        <v>#N/A</v>
      </c>
      <c r="M576" t="e">
        <f t="shared" si="68"/>
        <v>#N/A</v>
      </c>
      <c r="N576">
        <f t="shared" si="69"/>
        <v>1</v>
      </c>
      <c r="O576">
        <f t="shared" si="70"/>
        <v>1</v>
      </c>
      <c r="P576">
        <v>569</v>
      </c>
      <c r="Q576" s="8">
        <f>COUNTIF(I$8:I575,"&lt;"&amp;G576)</f>
        <v>561</v>
      </c>
      <c r="R576" s="16">
        <f>COUNTIFS(H$8:H575,"&gt;"&amp;G576,F$8:F575,"&lt;&gt;1")</f>
        <v>6</v>
      </c>
      <c r="S576">
        <v>569</v>
      </c>
    </row>
    <row r="577" spans="1:19" x14ac:dyDescent="0.3">
      <c r="A577">
        <v>39</v>
      </c>
      <c r="B577">
        <v>0.38712729270302437</v>
      </c>
      <c r="C577">
        <v>0.25370036927396467</v>
      </c>
      <c r="D577" s="4">
        <f>-LN(B577)/B$3</f>
        <v>3.9541738263416737</v>
      </c>
      <c r="E577" s="4">
        <f>1/F$4</f>
        <v>0.20833333333333334</v>
      </c>
      <c r="F577" s="8">
        <v>1</v>
      </c>
      <c r="G577" s="4">
        <v>164.38554421899917</v>
      </c>
      <c r="H577" s="4">
        <f>IF(G577&gt;MAX(I$8:I576),G577,MAX(I$8:I576))</f>
        <v>165.23293008867083</v>
      </c>
      <c r="I577" s="4">
        <f t="shared" si="64"/>
        <v>165.44126342200417</v>
      </c>
      <c r="J577" s="4">
        <f t="shared" si="65"/>
        <v>0.84738586967165475</v>
      </c>
      <c r="K577" s="4">
        <f t="shared" si="66"/>
        <v>0.20833333333334281</v>
      </c>
      <c r="L577" t="e">
        <f t="shared" si="67"/>
        <v>#N/A</v>
      </c>
      <c r="M577" t="e">
        <f t="shared" si="68"/>
        <v>#N/A</v>
      </c>
      <c r="N577">
        <f t="shared" si="69"/>
        <v>1</v>
      </c>
      <c r="O577">
        <f t="shared" si="70"/>
        <v>1</v>
      </c>
      <c r="P577">
        <v>570</v>
      </c>
      <c r="Q577" s="8">
        <f>COUNTIF(I$8:I576,"&lt;"&amp;G577)</f>
        <v>564</v>
      </c>
      <c r="R577" s="16">
        <f>COUNTIFS(H$8:H576,"&gt;"&amp;G577,F$8:F576,"&lt;&gt;1")</f>
        <v>4</v>
      </c>
      <c r="S577">
        <v>570</v>
      </c>
    </row>
    <row r="578" spans="1:19" x14ac:dyDescent="0.3">
      <c r="A578">
        <v>643</v>
      </c>
      <c r="B578">
        <v>5.9846797082430493E-2</v>
      </c>
      <c r="C578">
        <v>0.64494766075624865</v>
      </c>
      <c r="D578" s="4">
        <f>-LN(B578)/F$3</f>
        <v>1.1733197350662659</v>
      </c>
      <c r="E578" s="4">
        <f>1/F$4</f>
        <v>0.20833333333333334</v>
      </c>
      <c r="F578" s="8">
        <v>3</v>
      </c>
      <c r="G578" s="4">
        <v>162.6348262266097</v>
      </c>
      <c r="H578" s="4">
        <f>IF(G578&gt;MAX(I$8:I577),G578,MAX(I$8:I577))</f>
        <v>165.44126342200417</v>
      </c>
      <c r="I578" s="4">
        <f t="shared" si="64"/>
        <v>165.64959675533751</v>
      </c>
      <c r="J578" s="4">
        <f t="shared" si="65"/>
        <v>2.8064371953944658</v>
      </c>
      <c r="K578" s="4">
        <f t="shared" si="66"/>
        <v>0.20833333333334281</v>
      </c>
      <c r="L578" t="e">
        <f t="shared" si="67"/>
        <v>#N/A</v>
      </c>
      <c r="M578" t="e">
        <f t="shared" si="68"/>
        <v>#N/A</v>
      </c>
      <c r="N578">
        <f t="shared" si="69"/>
        <v>1</v>
      </c>
      <c r="O578">
        <f t="shared" si="70"/>
        <v>1</v>
      </c>
      <c r="P578">
        <v>571</v>
      </c>
      <c r="Q578" s="8">
        <f>COUNTIF(I$8:I577,"&lt;"&amp;G578)</f>
        <v>556</v>
      </c>
      <c r="R578" s="16">
        <f>COUNTIFS(H$8:H577,"&gt;"&amp;G578,F$8:F577,"&lt;&gt;1")</f>
        <v>12</v>
      </c>
      <c r="S578">
        <v>571</v>
      </c>
    </row>
    <row r="579" spans="1:19" x14ac:dyDescent="0.3">
      <c r="A579">
        <v>644</v>
      </c>
      <c r="B579">
        <v>0.52851954710531934</v>
      </c>
      <c r="C579">
        <v>0.27735221411786248</v>
      </c>
      <c r="D579" s="4">
        <f>-LN(B579)/F$3</f>
        <v>0.26569812014484895</v>
      </c>
      <c r="E579" s="4">
        <f>1/F$4</f>
        <v>0.20833333333333334</v>
      </c>
      <c r="F579" s="8">
        <v>3</v>
      </c>
      <c r="G579" s="4">
        <v>162.90052434675457</v>
      </c>
      <c r="H579" s="4">
        <f>IF(G579&gt;MAX(I$8:I578),G579,MAX(I$8:I578))</f>
        <v>165.64959675533751</v>
      </c>
      <c r="I579" s="4">
        <f t="shared" si="64"/>
        <v>165.85793008867086</v>
      </c>
      <c r="J579" s="4">
        <f t="shared" si="65"/>
        <v>2.749072408582947</v>
      </c>
      <c r="K579" s="4">
        <f t="shared" si="66"/>
        <v>0.20833333333334281</v>
      </c>
      <c r="L579" t="e">
        <f t="shared" si="67"/>
        <v>#N/A</v>
      </c>
      <c r="M579" t="e">
        <f t="shared" si="68"/>
        <v>#N/A</v>
      </c>
      <c r="N579">
        <f t="shared" si="69"/>
        <v>1</v>
      </c>
      <c r="O579">
        <f t="shared" si="70"/>
        <v>1</v>
      </c>
      <c r="P579">
        <v>572</v>
      </c>
      <c r="Q579" s="8">
        <f>COUNTIF(I$8:I578,"&lt;"&amp;G579)</f>
        <v>557</v>
      </c>
      <c r="R579" s="16">
        <f>COUNTIFS(H$8:H578,"&gt;"&amp;G579,F$8:F578,"&lt;&gt;1")</f>
        <v>12</v>
      </c>
      <c r="S579">
        <v>572</v>
      </c>
    </row>
    <row r="580" spans="1:19" x14ac:dyDescent="0.3">
      <c r="A580">
        <v>196</v>
      </c>
      <c r="B580">
        <v>1.467940305795465E-2</v>
      </c>
      <c r="C580">
        <v>0.86700033570360424</v>
      </c>
      <c r="D580" s="4">
        <f>-LN(B580)/F$3</f>
        <v>1.758879133437343</v>
      </c>
      <c r="E580" s="4">
        <f>1/F$4</f>
        <v>0.20833333333333334</v>
      </c>
      <c r="F580" s="8">
        <v>2</v>
      </c>
      <c r="G580" s="4">
        <v>165.3413150633736</v>
      </c>
      <c r="H580" s="4">
        <f>IF(G580&gt;MAX(I$8:I579),G580,MAX(I$8:I579))</f>
        <v>165.85793008867086</v>
      </c>
      <c r="I580" s="4">
        <f t="shared" si="64"/>
        <v>166.0662634220042</v>
      </c>
      <c r="J580" s="4">
        <f t="shared" si="65"/>
        <v>0.51661502529725567</v>
      </c>
      <c r="K580" s="4">
        <f t="shared" si="66"/>
        <v>0.20833333333334281</v>
      </c>
      <c r="L580" t="e">
        <f t="shared" si="67"/>
        <v>#N/A</v>
      </c>
      <c r="M580" t="e">
        <f t="shared" si="68"/>
        <v>#N/A</v>
      </c>
      <c r="N580">
        <f t="shared" si="69"/>
        <v>1</v>
      </c>
      <c r="O580">
        <f t="shared" si="70"/>
        <v>1</v>
      </c>
      <c r="P580">
        <v>573</v>
      </c>
      <c r="Q580" s="8">
        <f>COUNTIF(I$8:I579,"&lt;"&amp;G580)</f>
        <v>569</v>
      </c>
      <c r="R580" s="16">
        <f>COUNTIFS(H$8:H579,"&gt;"&amp;G580,F$8:F579,"&lt;&gt;1")</f>
        <v>2</v>
      </c>
      <c r="S580">
        <v>573</v>
      </c>
    </row>
    <row r="581" spans="1:19" x14ac:dyDescent="0.3">
      <c r="A581">
        <v>645</v>
      </c>
      <c r="B581">
        <v>0.87832270271919921</v>
      </c>
      <c r="C581">
        <v>0.22467726676229133</v>
      </c>
      <c r="D581" s="4">
        <f>-LN(B581)/F$3</f>
        <v>5.4058837464177105E-2</v>
      </c>
      <c r="E581" s="4">
        <f>1/F$4</f>
        <v>0.20833333333333334</v>
      </c>
      <c r="F581" s="8">
        <v>3</v>
      </c>
      <c r="G581" s="4">
        <v>162.95458318421873</v>
      </c>
      <c r="H581" s="4">
        <f>IF(G581&gt;MAX(I$8:I580),G581,MAX(I$8:I580))</f>
        <v>166.0662634220042</v>
      </c>
      <c r="I581" s="4">
        <f t="shared" si="64"/>
        <v>166.27459675533754</v>
      </c>
      <c r="J581" s="4">
        <f t="shared" si="65"/>
        <v>3.111680237785464</v>
      </c>
      <c r="K581" s="4">
        <f t="shared" si="66"/>
        <v>0.20833333333334281</v>
      </c>
      <c r="L581" t="e">
        <f t="shared" si="67"/>
        <v>#N/A</v>
      </c>
      <c r="M581" t="e">
        <f t="shared" si="68"/>
        <v>#N/A</v>
      </c>
      <c r="N581">
        <f t="shared" si="69"/>
        <v>1</v>
      </c>
      <c r="O581">
        <f t="shared" si="70"/>
        <v>1</v>
      </c>
      <c r="P581">
        <v>575</v>
      </c>
      <c r="Q581" s="8">
        <f>COUNTIF(I$8:I580,"&lt;"&amp;G581)</f>
        <v>558</v>
      </c>
      <c r="R581" s="16">
        <f>COUNTIFS(H$8:H580,"&gt;"&amp;G581,F$8:F580,"&lt;&gt;1")</f>
        <v>13</v>
      </c>
      <c r="S581">
        <v>574</v>
      </c>
    </row>
    <row r="582" spans="1:19" x14ac:dyDescent="0.3">
      <c r="A582">
        <v>197</v>
      </c>
      <c r="B582">
        <v>0.43824579607531966</v>
      </c>
      <c r="C582">
        <v>0.18213446455275126</v>
      </c>
      <c r="D582" s="4">
        <f>-LN(B582)/F$3</f>
        <v>0.34373972823048698</v>
      </c>
      <c r="E582" s="4">
        <f>1/F$4</f>
        <v>0.20833333333333334</v>
      </c>
      <c r="F582" s="8">
        <v>2</v>
      </c>
      <c r="G582" s="4">
        <v>165.68505479160407</v>
      </c>
      <c r="H582" s="4">
        <f>IF(G582&gt;MAX(I$8:I581),G582,MAX(I$8:I581))</f>
        <v>166.27459675533754</v>
      </c>
      <c r="I582" s="4">
        <f t="shared" si="64"/>
        <v>166.48293008867088</v>
      </c>
      <c r="J582" s="4">
        <f t="shared" si="65"/>
        <v>0.5895419637334669</v>
      </c>
      <c r="K582" s="4">
        <f t="shared" si="66"/>
        <v>0.20833333333334281</v>
      </c>
      <c r="L582" t="e">
        <f t="shared" si="67"/>
        <v>#N/A</v>
      </c>
      <c r="M582" t="e">
        <f t="shared" si="68"/>
        <v>#N/A</v>
      </c>
      <c r="N582">
        <f t="shared" si="69"/>
        <v>1</v>
      </c>
      <c r="O582">
        <f t="shared" si="70"/>
        <v>1</v>
      </c>
      <c r="P582">
        <v>574</v>
      </c>
      <c r="Q582" s="8">
        <f>COUNTIF(I$8:I581,"&lt;"&amp;G582)</f>
        <v>571</v>
      </c>
      <c r="R582" s="16">
        <f>COUNTIFS(H$8:H581,"&gt;"&amp;G582,F$8:F581,"&lt;&gt;1")</f>
        <v>2</v>
      </c>
      <c r="S582">
        <v>574</v>
      </c>
    </row>
    <row r="583" spans="1:19" x14ac:dyDescent="0.3">
      <c r="A583">
        <v>198</v>
      </c>
      <c r="B583">
        <v>0.67955565050202948</v>
      </c>
      <c r="C583">
        <v>0.60570085757011627</v>
      </c>
      <c r="D583" s="4">
        <f>-LN(B583)/F$3</f>
        <v>0.16096506231288604</v>
      </c>
      <c r="E583" s="4">
        <f>1/F$4</f>
        <v>0.20833333333333334</v>
      </c>
      <c r="F583" s="8">
        <v>2</v>
      </c>
      <c r="G583" s="4">
        <v>165.84601985391697</v>
      </c>
      <c r="H583" s="4">
        <f>IF(G583&gt;MAX(I$8:I582),G583,MAX(I$8:I582))</f>
        <v>166.48293008867088</v>
      </c>
      <c r="I583" s="4">
        <f t="shared" si="64"/>
        <v>166.69126342200423</v>
      </c>
      <c r="J583" s="4">
        <f t="shared" si="65"/>
        <v>0.63691023475391262</v>
      </c>
      <c r="K583" s="4">
        <f t="shared" si="66"/>
        <v>0.20833333333334281</v>
      </c>
      <c r="L583" t="e">
        <f t="shared" si="67"/>
        <v>#N/A</v>
      </c>
      <c r="M583" t="e">
        <f t="shared" si="68"/>
        <v>#N/A</v>
      </c>
      <c r="N583">
        <f t="shared" si="69"/>
        <v>1</v>
      </c>
      <c r="O583">
        <f t="shared" si="70"/>
        <v>1</v>
      </c>
      <c r="P583">
        <v>576</v>
      </c>
      <c r="Q583" s="8">
        <f>COUNTIF(I$8:I582,"&lt;"&amp;G583)</f>
        <v>571</v>
      </c>
      <c r="R583" s="16">
        <f>COUNTIFS(H$8:H582,"&gt;"&amp;G583,F$8:F582,"&lt;&gt;1")</f>
        <v>3</v>
      </c>
      <c r="S583">
        <v>576</v>
      </c>
    </row>
    <row r="584" spans="1:19" x14ac:dyDescent="0.3">
      <c r="A584">
        <v>199</v>
      </c>
      <c r="B584">
        <v>0.95461897640919213</v>
      </c>
      <c r="C584">
        <v>2.2247993408001952E-2</v>
      </c>
      <c r="D584" s="4">
        <f>-LN(B584)/F$3</f>
        <v>1.935124820672356E-2</v>
      </c>
      <c r="E584" s="4">
        <f>1/F$4</f>
        <v>0.20833333333333334</v>
      </c>
      <c r="F584" s="8">
        <v>2</v>
      </c>
      <c r="G584" s="4">
        <v>165.8653711021237</v>
      </c>
      <c r="H584" s="4">
        <f>IF(G584&gt;MAX(I$8:I583),G584,MAX(I$8:I583))</f>
        <v>166.69126342200423</v>
      </c>
      <c r="I584" s="4">
        <f t="shared" ref="I584:I647" si="71">+H584+E584</f>
        <v>166.89959675533757</v>
      </c>
      <c r="J584" s="4">
        <f t="shared" si="65"/>
        <v>0.82589231988052347</v>
      </c>
      <c r="K584" s="4">
        <f t="shared" si="66"/>
        <v>0.20833333333334281</v>
      </c>
      <c r="L584" t="e">
        <f t="shared" si="67"/>
        <v>#N/A</v>
      </c>
      <c r="M584" t="e">
        <f t="shared" ref="M584:M647" si="72">IF(L584=A584,0,1)</f>
        <v>#N/A</v>
      </c>
      <c r="N584">
        <f t="shared" si="69"/>
        <v>1</v>
      </c>
      <c r="O584">
        <f t="shared" si="70"/>
        <v>1</v>
      </c>
      <c r="P584">
        <v>577</v>
      </c>
      <c r="Q584" s="8">
        <f>COUNTIF(I$8:I583,"&lt;"&amp;G584)</f>
        <v>572</v>
      </c>
      <c r="R584" s="16">
        <f>COUNTIFS(H$8:H583,"&gt;"&amp;G584,F$8:F583,"&lt;&gt;1")</f>
        <v>3</v>
      </c>
      <c r="S584">
        <v>577</v>
      </c>
    </row>
    <row r="585" spans="1:19" x14ac:dyDescent="0.3">
      <c r="A585">
        <v>646</v>
      </c>
      <c r="B585">
        <v>8.4841456343272195E-3</v>
      </c>
      <c r="C585">
        <v>0.37589648121585739</v>
      </c>
      <c r="D585" s="4">
        <f>-LN(B585)/F$3</f>
        <v>1.9873150319436448</v>
      </c>
      <c r="E585" s="4">
        <f>1/F$4</f>
        <v>0.20833333333333334</v>
      </c>
      <c r="F585" s="8">
        <v>3</v>
      </c>
      <c r="G585" s="4">
        <v>164.94189821616237</v>
      </c>
      <c r="H585" s="4">
        <f>IF(G585&gt;MAX(I$8:I584),G585,MAX(I$8:I584))</f>
        <v>166.89959675533757</v>
      </c>
      <c r="I585" s="4">
        <f t="shared" si="71"/>
        <v>167.10793008867091</v>
      </c>
      <c r="J585" s="4">
        <f t="shared" si="65"/>
        <v>1.9576985391751975</v>
      </c>
      <c r="K585" s="4">
        <f t="shared" si="66"/>
        <v>0.20833333333334281</v>
      </c>
      <c r="L585" t="e">
        <f t="shared" si="67"/>
        <v>#N/A</v>
      </c>
      <c r="M585" t="e">
        <f t="shared" si="72"/>
        <v>#N/A</v>
      </c>
      <c r="N585">
        <f t="shared" si="69"/>
        <v>1</v>
      </c>
      <c r="O585">
        <f t="shared" si="70"/>
        <v>1</v>
      </c>
      <c r="P585">
        <v>578</v>
      </c>
      <c r="Q585" s="8">
        <f>COUNTIF(I$8:I584,"&lt;"&amp;G585)</f>
        <v>567</v>
      </c>
      <c r="R585" s="16">
        <f>COUNTIFS(H$8:H584,"&gt;"&amp;G585,F$8:F584,"&lt;&gt;1")</f>
        <v>8</v>
      </c>
      <c r="S585">
        <v>578</v>
      </c>
    </row>
    <row r="586" spans="1:19" x14ac:dyDescent="0.3">
      <c r="A586">
        <v>647</v>
      </c>
      <c r="B586">
        <v>0.23902096621601002</v>
      </c>
      <c r="C586">
        <v>0.86202581865901673</v>
      </c>
      <c r="D586" s="4">
        <f>-LN(B586)/F$3</f>
        <v>0.59633500256043237</v>
      </c>
      <c r="E586" s="4">
        <f>1/F$4</f>
        <v>0.20833333333333334</v>
      </c>
      <c r="F586" s="8">
        <v>3</v>
      </c>
      <c r="G586" s="4">
        <v>165.53823321872281</v>
      </c>
      <c r="H586" s="4">
        <f>IF(G586&gt;MAX(I$8:I585),G586,MAX(I$8:I585))</f>
        <v>167.10793008867091</v>
      </c>
      <c r="I586" s="4">
        <f t="shared" si="71"/>
        <v>167.31626342200425</v>
      </c>
      <c r="J586" s="4">
        <f t="shared" ref="J586:J649" si="73">(H586-G586)*O586</f>
        <v>1.5696968699481033</v>
      </c>
      <c r="K586" s="4">
        <f t="shared" ref="K586:K649" si="74">(I586-H586)*O586</f>
        <v>0.20833333333334281</v>
      </c>
      <c r="L586" t="e">
        <f t="shared" ref="L586:L649" si="75">_xlfn.RANK.EQ(I586,I$8:I$507,1)</f>
        <v>#N/A</v>
      </c>
      <c r="M586" t="e">
        <f t="shared" si="72"/>
        <v>#N/A</v>
      </c>
      <c r="N586">
        <f t="shared" ref="N586:N649" si="76">IF(G586&lt;B$2,1,0)</f>
        <v>1</v>
      </c>
      <c r="O586">
        <f t="shared" ref="O586:O649" si="77">IF(I586&lt;B$2,1,0)</f>
        <v>1</v>
      </c>
      <c r="P586">
        <v>579</v>
      </c>
      <c r="Q586" s="8">
        <f>COUNTIF(I$8:I585,"&lt;"&amp;G586)</f>
        <v>570</v>
      </c>
      <c r="R586" s="16">
        <f>COUNTIFS(H$8:H585,"&gt;"&amp;G586,F$8:F585,"&lt;&gt;1")</f>
        <v>7</v>
      </c>
      <c r="S586">
        <v>579</v>
      </c>
    </row>
    <row r="587" spans="1:19" x14ac:dyDescent="0.3">
      <c r="A587">
        <v>648</v>
      </c>
      <c r="B587">
        <v>0.70506912442396308</v>
      </c>
      <c r="C587">
        <v>0.32599871822260201</v>
      </c>
      <c r="D587" s="4">
        <f>-LN(B587)/F$3</f>
        <v>0.14560809672834341</v>
      </c>
      <c r="E587" s="4">
        <f>1/F$4</f>
        <v>0.20833333333333334</v>
      </c>
      <c r="F587" s="8">
        <v>3</v>
      </c>
      <c r="G587" s="4">
        <v>165.68384131545116</v>
      </c>
      <c r="H587" s="4">
        <f>IF(G587&gt;MAX(I$8:I586),G587,MAX(I$8:I586))</f>
        <v>167.31626342200425</v>
      </c>
      <c r="I587" s="4">
        <f t="shared" ref="I587:I650" si="78">+H587+E587</f>
        <v>167.5245967553376</v>
      </c>
      <c r="J587" s="4">
        <f t="shared" si="73"/>
        <v>1.6324221065530935</v>
      </c>
      <c r="K587" s="4">
        <f t="shared" si="74"/>
        <v>0.20833333333334281</v>
      </c>
      <c r="L587" t="e">
        <f t="shared" si="75"/>
        <v>#N/A</v>
      </c>
      <c r="M587" t="e">
        <f t="shared" ref="M587:M650" si="79">IF(L587=A587,0,1)</f>
        <v>#N/A</v>
      </c>
      <c r="N587">
        <f t="shared" si="76"/>
        <v>1</v>
      </c>
      <c r="O587">
        <f t="shared" si="77"/>
        <v>1</v>
      </c>
      <c r="P587">
        <v>580</v>
      </c>
      <c r="Q587" s="8">
        <f>COUNTIF(I$8:I586,"&lt;"&amp;G587)</f>
        <v>571</v>
      </c>
      <c r="R587" s="16">
        <f>COUNTIFS(H$8:H586,"&gt;"&amp;G587,F$8:F586,"&lt;&gt;1")</f>
        <v>7</v>
      </c>
      <c r="S587">
        <v>580</v>
      </c>
    </row>
    <row r="588" spans="1:19" x14ac:dyDescent="0.3">
      <c r="A588">
        <v>200</v>
      </c>
      <c r="B588">
        <v>2.8626361888485368E-2</v>
      </c>
      <c r="C588">
        <v>0.82766197698904387</v>
      </c>
      <c r="D588" s="4">
        <f>-LN(B588)/F$3</f>
        <v>1.4805946838954829</v>
      </c>
      <c r="E588" s="4">
        <f>1/F$4</f>
        <v>0.20833333333333334</v>
      </c>
      <c r="F588" s="8">
        <v>2</v>
      </c>
      <c r="G588" s="4">
        <v>167.34596578601918</v>
      </c>
      <c r="H588" s="4">
        <f>IF(G588&gt;MAX(I$8:I587),G588,MAX(I$8:I587))</f>
        <v>167.5245967553376</v>
      </c>
      <c r="I588" s="4">
        <f t="shared" si="78"/>
        <v>167.73293008867094</v>
      </c>
      <c r="J588" s="4">
        <f t="shared" si="73"/>
        <v>0.17863096931841937</v>
      </c>
      <c r="K588" s="4">
        <f t="shared" si="74"/>
        <v>0.20833333333334281</v>
      </c>
      <c r="L588" t="e">
        <f t="shared" si="75"/>
        <v>#N/A</v>
      </c>
      <c r="M588" t="e">
        <f t="shared" si="79"/>
        <v>#N/A</v>
      </c>
      <c r="N588">
        <f t="shared" si="76"/>
        <v>1</v>
      </c>
      <c r="O588">
        <f t="shared" si="77"/>
        <v>1</v>
      </c>
      <c r="P588">
        <v>581</v>
      </c>
      <c r="Q588" s="8">
        <f>COUNTIF(I$8:I587,"&lt;"&amp;G588)</f>
        <v>579</v>
      </c>
      <c r="R588" s="16">
        <f>COUNTIFS(H$8:H587,"&gt;"&amp;G588,F$8:F587,"&lt;&gt;1")</f>
        <v>0</v>
      </c>
      <c r="S588">
        <v>581</v>
      </c>
    </row>
    <row r="589" spans="1:19" x14ac:dyDescent="0.3">
      <c r="A589">
        <v>201</v>
      </c>
      <c r="B589">
        <v>0.9209265419476913</v>
      </c>
      <c r="C589">
        <v>0.39628284554582355</v>
      </c>
      <c r="D589" s="4">
        <f>-LN(B589)/F$3</f>
        <v>3.4322918717583251E-2</v>
      </c>
      <c r="E589" s="4">
        <f>1/F$4</f>
        <v>0.20833333333333334</v>
      </c>
      <c r="F589" s="8">
        <v>2</v>
      </c>
      <c r="G589" s="4">
        <v>167.38028870473676</v>
      </c>
      <c r="H589" s="4">
        <f>IF(G589&gt;MAX(I$8:I588),G589,MAX(I$8:I588))</f>
        <v>167.73293008867094</v>
      </c>
      <c r="I589" s="4">
        <f t="shared" si="78"/>
        <v>167.94126342200428</v>
      </c>
      <c r="J589" s="4">
        <f t="shared" si="73"/>
        <v>0.3526413839341842</v>
      </c>
      <c r="K589" s="4">
        <f t="shared" si="74"/>
        <v>0.20833333333334281</v>
      </c>
      <c r="L589" t="e">
        <f t="shared" si="75"/>
        <v>#N/A</v>
      </c>
      <c r="M589" t="e">
        <f t="shared" si="79"/>
        <v>#N/A</v>
      </c>
      <c r="N589">
        <f t="shared" si="76"/>
        <v>1</v>
      </c>
      <c r="O589">
        <f t="shared" si="77"/>
        <v>1</v>
      </c>
      <c r="P589">
        <v>582</v>
      </c>
      <c r="Q589" s="8">
        <f>COUNTIF(I$8:I588,"&lt;"&amp;G589)</f>
        <v>579</v>
      </c>
      <c r="R589" s="16">
        <f>COUNTIFS(H$8:H588,"&gt;"&amp;G589,F$8:F588,"&lt;&gt;1")</f>
        <v>1</v>
      </c>
      <c r="S589">
        <v>582</v>
      </c>
    </row>
    <row r="590" spans="1:19" x14ac:dyDescent="0.3">
      <c r="A590">
        <v>202</v>
      </c>
      <c r="B590">
        <v>0.96484267708365123</v>
      </c>
      <c r="C590">
        <v>0.78615680410168765</v>
      </c>
      <c r="D590" s="4">
        <f>-LN(B590)/F$3</f>
        <v>1.491259160944596E-2</v>
      </c>
      <c r="E590" s="4">
        <f>1/F$4</f>
        <v>0.20833333333333334</v>
      </c>
      <c r="F590" s="8">
        <v>2</v>
      </c>
      <c r="G590" s="4">
        <v>167.39520129634622</v>
      </c>
      <c r="H590" s="4">
        <f>IF(G590&gt;MAX(I$8:I589),G590,MAX(I$8:I589))</f>
        <v>167.94126342200428</v>
      </c>
      <c r="I590" s="4">
        <f t="shared" si="78"/>
        <v>168.14959675533763</v>
      </c>
      <c r="J590" s="4">
        <f t="shared" si="73"/>
        <v>0.546062125658068</v>
      </c>
      <c r="K590" s="4">
        <f t="shared" si="74"/>
        <v>0.20833333333334281</v>
      </c>
      <c r="L590" t="e">
        <f t="shared" si="75"/>
        <v>#N/A</v>
      </c>
      <c r="M590" t="e">
        <f t="shared" si="79"/>
        <v>#N/A</v>
      </c>
      <c r="N590">
        <f t="shared" si="76"/>
        <v>1</v>
      </c>
      <c r="O590">
        <f t="shared" si="77"/>
        <v>1</v>
      </c>
      <c r="P590">
        <v>583</v>
      </c>
      <c r="Q590" s="8">
        <f>COUNTIF(I$8:I589,"&lt;"&amp;G590)</f>
        <v>579</v>
      </c>
      <c r="R590" s="16">
        <f>COUNTIFS(H$8:H589,"&gt;"&amp;G590,F$8:F589,"&lt;&gt;1")</f>
        <v>2</v>
      </c>
      <c r="S590">
        <v>583</v>
      </c>
    </row>
    <row r="591" spans="1:19" x14ac:dyDescent="0.3">
      <c r="A591">
        <v>203</v>
      </c>
      <c r="B591">
        <v>0.978789635914182</v>
      </c>
      <c r="C591">
        <v>0.67827387310403764</v>
      </c>
      <c r="D591" s="4">
        <f>-LN(B591)/F$3</f>
        <v>8.9327233471003954E-3</v>
      </c>
      <c r="E591" s="4">
        <f>1/F$4</f>
        <v>0.20833333333333334</v>
      </c>
      <c r="F591" s="8">
        <v>2</v>
      </c>
      <c r="G591" s="4">
        <v>167.40413401969332</v>
      </c>
      <c r="H591" s="4">
        <f>IF(G591&gt;MAX(I$8:I590),G591,MAX(I$8:I590))</f>
        <v>168.14959675533763</v>
      </c>
      <c r="I591" s="4">
        <f t="shared" si="78"/>
        <v>168.35793008867097</v>
      </c>
      <c r="J591" s="4">
        <f t="shared" si="73"/>
        <v>0.74546273564430976</v>
      </c>
      <c r="K591" s="4">
        <f t="shared" si="74"/>
        <v>0.20833333333334281</v>
      </c>
      <c r="L591" t="e">
        <f t="shared" si="75"/>
        <v>#N/A</v>
      </c>
      <c r="M591" t="e">
        <f t="shared" si="79"/>
        <v>#N/A</v>
      </c>
      <c r="N591">
        <f t="shared" si="76"/>
        <v>1</v>
      </c>
      <c r="O591">
        <f t="shared" si="77"/>
        <v>1</v>
      </c>
      <c r="P591">
        <v>584</v>
      </c>
      <c r="Q591" s="8">
        <f>COUNTIF(I$8:I590,"&lt;"&amp;G591)</f>
        <v>579</v>
      </c>
      <c r="R591" s="16">
        <f>COUNTIFS(H$8:H590,"&gt;"&amp;G591,F$8:F590,"&lt;&gt;1")</f>
        <v>3</v>
      </c>
      <c r="S591">
        <v>584</v>
      </c>
    </row>
    <row r="592" spans="1:19" x14ac:dyDescent="0.3">
      <c r="A592">
        <v>649</v>
      </c>
      <c r="B592">
        <v>0.27112643818475907</v>
      </c>
      <c r="C592">
        <v>0.44199957274086732</v>
      </c>
      <c r="D592" s="4">
        <f>-LN(B592)/F$3</f>
        <v>0.54382083555877747</v>
      </c>
      <c r="E592" s="4">
        <f>1/F$4</f>
        <v>0.20833333333333334</v>
      </c>
      <c r="F592" s="8">
        <v>3</v>
      </c>
      <c r="G592" s="4">
        <v>166.22766215100995</v>
      </c>
      <c r="H592" s="4">
        <f>IF(G592&gt;MAX(I$8:I591),G592,MAX(I$8:I591))</f>
        <v>168.35793008867097</v>
      </c>
      <c r="I592" s="4">
        <f t="shared" si="78"/>
        <v>168.56626342200431</v>
      </c>
      <c r="J592" s="4">
        <f t="shared" si="73"/>
        <v>2.1302679376610172</v>
      </c>
      <c r="K592" s="4">
        <f t="shared" si="74"/>
        <v>0.20833333333334281</v>
      </c>
      <c r="L592" t="e">
        <f t="shared" si="75"/>
        <v>#N/A</v>
      </c>
      <c r="M592" t="e">
        <f t="shared" si="79"/>
        <v>#N/A</v>
      </c>
      <c r="N592">
        <f t="shared" si="76"/>
        <v>1</v>
      </c>
      <c r="O592">
        <f t="shared" si="77"/>
        <v>1</v>
      </c>
      <c r="P592">
        <v>585</v>
      </c>
      <c r="Q592" s="8">
        <f>COUNTIF(I$8:I591,"&lt;"&amp;G592)</f>
        <v>573</v>
      </c>
      <c r="R592" s="16">
        <f>COUNTIFS(H$8:H591,"&gt;"&amp;G592,F$8:F591,"&lt;&gt;1")</f>
        <v>10</v>
      </c>
      <c r="S592">
        <v>585</v>
      </c>
    </row>
    <row r="593" spans="1:19" x14ac:dyDescent="0.3">
      <c r="A593">
        <v>650</v>
      </c>
      <c r="B593">
        <v>0.86950285348063605</v>
      </c>
      <c r="C593">
        <v>0.24558244575334939</v>
      </c>
      <c r="D593" s="4">
        <f>-LN(B593)/F$3</f>
        <v>5.8264026435134016E-2</v>
      </c>
      <c r="E593" s="4">
        <f>1/F$4</f>
        <v>0.20833333333333334</v>
      </c>
      <c r="F593" s="8">
        <v>3</v>
      </c>
      <c r="G593" s="4">
        <v>166.28592617744508</v>
      </c>
      <c r="H593" s="4">
        <f>IF(G593&gt;MAX(I$8:I592),G593,MAX(I$8:I592))</f>
        <v>168.56626342200431</v>
      </c>
      <c r="I593" s="4">
        <f t="shared" si="78"/>
        <v>168.77459675533765</v>
      </c>
      <c r="J593" s="4">
        <f t="shared" si="73"/>
        <v>2.2803372445592345</v>
      </c>
      <c r="K593" s="4">
        <f t="shared" si="74"/>
        <v>0.20833333333334281</v>
      </c>
      <c r="L593" t="e">
        <f t="shared" si="75"/>
        <v>#N/A</v>
      </c>
      <c r="M593" t="e">
        <f t="shared" si="79"/>
        <v>#N/A</v>
      </c>
      <c r="N593">
        <f t="shared" si="76"/>
        <v>1</v>
      </c>
      <c r="O593">
        <f t="shared" si="77"/>
        <v>1</v>
      </c>
      <c r="P593">
        <v>586</v>
      </c>
      <c r="Q593" s="8">
        <f>COUNTIF(I$8:I592,"&lt;"&amp;G593)</f>
        <v>574</v>
      </c>
      <c r="R593" s="16">
        <f>COUNTIFS(H$8:H592,"&gt;"&amp;G593,F$8:F592,"&lt;&gt;1")</f>
        <v>10</v>
      </c>
      <c r="S593">
        <v>586</v>
      </c>
    </row>
    <row r="594" spans="1:19" x14ac:dyDescent="0.3">
      <c r="A594">
        <v>651</v>
      </c>
      <c r="B594">
        <v>0.11770989104892117</v>
      </c>
      <c r="C594">
        <v>0.85412152470473346</v>
      </c>
      <c r="D594" s="4">
        <f>-LN(B594)/F$3</f>
        <v>0.8914717633946484</v>
      </c>
      <c r="E594" s="4">
        <f>1/F$4</f>
        <v>0.20833333333333334</v>
      </c>
      <c r="F594" s="8">
        <v>3</v>
      </c>
      <c r="G594" s="4">
        <v>167.17739794083974</v>
      </c>
      <c r="H594" s="4">
        <f>IF(G594&gt;MAX(I$8:I593),G594,MAX(I$8:I593))</f>
        <v>168.77459675533765</v>
      </c>
      <c r="I594" s="4">
        <f t="shared" si="78"/>
        <v>168.982930088671</v>
      </c>
      <c r="J594" s="4">
        <f t="shared" si="73"/>
        <v>1.597198814497915</v>
      </c>
      <c r="K594" s="4">
        <f t="shared" si="74"/>
        <v>0.20833333333334281</v>
      </c>
      <c r="L594" t="e">
        <f t="shared" si="75"/>
        <v>#N/A</v>
      </c>
      <c r="M594" t="e">
        <f t="shared" si="79"/>
        <v>#N/A</v>
      </c>
      <c r="N594">
        <f t="shared" si="76"/>
        <v>1</v>
      </c>
      <c r="O594">
        <f t="shared" si="77"/>
        <v>1</v>
      </c>
      <c r="P594">
        <v>587</v>
      </c>
      <c r="Q594" s="8">
        <f>COUNTIF(I$8:I593,"&lt;"&amp;G594)</f>
        <v>578</v>
      </c>
      <c r="R594" s="16">
        <f>COUNTIFS(H$8:H593,"&gt;"&amp;G594,F$8:F593,"&lt;&gt;1")</f>
        <v>7</v>
      </c>
      <c r="S594">
        <v>587</v>
      </c>
    </row>
    <row r="595" spans="1:19" x14ac:dyDescent="0.3">
      <c r="A595">
        <v>652</v>
      </c>
      <c r="B595">
        <v>0.94378490554521322</v>
      </c>
      <c r="C595">
        <v>4.8127689443647571E-2</v>
      </c>
      <c r="D595" s="4">
        <f>-LN(B595)/F$3</f>
        <v>2.4107080456122993E-2</v>
      </c>
      <c r="E595" s="4">
        <f>1/F$4</f>
        <v>0.20833333333333334</v>
      </c>
      <c r="F595" s="8">
        <v>3</v>
      </c>
      <c r="G595" s="4">
        <v>167.20150502129587</v>
      </c>
      <c r="H595" s="4">
        <f>IF(G595&gt;MAX(I$8:I594),G595,MAX(I$8:I594))</f>
        <v>168.982930088671</v>
      </c>
      <c r="I595" s="4">
        <f t="shared" si="78"/>
        <v>169.19126342200434</v>
      </c>
      <c r="J595" s="4">
        <f t="shared" si="73"/>
        <v>1.7814250673751246</v>
      </c>
      <c r="K595" s="4">
        <f t="shared" si="74"/>
        <v>0.20833333333334281</v>
      </c>
      <c r="L595" t="e">
        <f t="shared" si="75"/>
        <v>#N/A</v>
      </c>
      <c r="M595" t="e">
        <f t="shared" si="79"/>
        <v>#N/A</v>
      </c>
      <c r="N595">
        <f t="shared" si="76"/>
        <v>1</v>
      </c>
      <c r="O595">
        <f t="shared" si="77"/>
        <v>1</v>
      </c>
      <c r="P595">
        <v>588</v>
      </c>
      <c r="Q595" s="8">
        <f>COUNTIF(I$8:I594,"&lt;"&amp;G595)</f>
        <v>578</v>
      </c>
      <c r="R595" s="16">
        <f>COUNTIFS(H$8:H594,"&gt;"&amp;G595,F$8:F594,"&lt;&gt;1")</f>
        <v>8</v>
      </c>
      <c r="S595">
        <v>588</v>
      </c>
    </row>
    <row r="596" spans="1:19" x14ac:dyDescent="0.3">
      <c r="A596">
        <v>204</v>
      </c>
      <c r="B596">
        <v>7.5502792443617059E-2</v>
      </c>
      <c r="C596">
        <v>0.26944792016357921</v>
      </c>
      <c r="D596" s="4">
        <f>-LN(B596)/F$3</f>
        <v>1.0764940155845628</v>
      </c>
      <c r="E596" s="4">
        <f>1/F$4</f>
        <v>0.20833333333333334</v>
      </c>
      <c r="F596" s="8">
        <v>2</v>
      </c>
      <c r="G596" s="4">
        <v>168.48062803527787</v>
      </c>
      <c r="H596" s="4">
        <f>IF(G596&gt;MAX(I$8:I595),G596,MAX(I$8:I595))</f>
        <v>169.19126342200434</v>
      </c>
      <c r="I596" s="4">
        <f t="shared" si="78"/>
        <v>169.39959675533768</v>
      </c>
      <c r="J596" s="4">
        <f t="shared" si="73"/>
        <v>0.71063538672646587</v>
      </c>
      <c r="K596" s="4">
        <f t="shared" si="74"/>
        <v>0.20833333333334281</v>
      </c>
      <c r="L596" t="e">
        <f t="shared" si="75"/>
        <v>#N/A</v>
      </c>
      <c r="M596" t="e">
        <f t="shared" si="79"/>
        <v>#N/A</v>
      </c>
      <c r="N596">
        <f t="shared" si="76"/>
        <v>1</v>
      </c>
      <c r="O596">
        <f t="shared" si="77"/>
        <v>1</v>
      </c>
      <c r="P596">
        <v>589</v>
      </c>
      <c r="Q596" s="8">
        <f>COUNTIF(I$8:I595,"&lt;"&amp;G596)</f>
        <v>584</v>
      </c>
      <c r="R596" s="16">
        <f>COUNTIFS(H$8:H595,"&gt;"&amp;G596,F$8:F595,"&lt;&gt;1")</f>
        <v>3</v>
      </c>
      <c r="S596">
        <v>589</v>
      </c>
    </row>
    <row r="597" spans="1:19" x14ac:dyDescent="0.3">
      <c r="A597">
        <v>40</v>
      </c>
      <c r="B597">
        <v>0.32044434949797052</v>
      </c>
      <c r="C597">
        <v>0.61485641041291539</v>
      </c>
      <c r="D597" s="4">
        <f>-LN(B597)/B$3</f>
        <v>4.7418610592073716</v>
      </c>
      <c r="E597" s="4">
        <f>1/F$4</f>
        <v>0.20833333333333334</v>
      </c>
      <c r="F597" s="8">
        <v>1</v>
      </c>
      <c r="G597" s="4">
        <v>169.12740527820654</v>
      </c>
      <c r="H597" s="4">
        <f>IF(G597&gt;MAX(I$8:I596),G597,MAX(I$8:I596))</f>
        <v>169.39959675533768</v>
      </c>
      <c r="I597" s="4">
        <f t="shared" si="78"/>
        <v>169.60793008867103</v>
      </c>
      <c r="J597" s="4">
        <f t="shared" si="73"/>
        <v>0.27219147713114467</v>
      </c>
      <c r="K597" s="4">
        <f t="shared" si="74"/>
        <v>0.20833333333334281</v>
      </c>
      <c r="L597" t="e">
        <f t="shared" si="75"/>
        <v>#N/A</v>
      </c>
      <c r="M597" t="e">
        <f t="shared" si="79"/>
        <v>#N/A</v>
      </c>
      <c r="N597">
        <f t="shared" si="76"/>
        <v>1</v>
      </c>
      <c r="O597">
        <f t="shared" si="77"/>
        <v>1</v>
      </c>
      <c r="P597">
        <v>590</v>
      </c>
      <c r="Q597" s="8">
        <f>COUNTIF(I$8:I596,"&lt;"&amp;G597)</f>
        <v>587</v>
      </c>
      <c r="R597" s="16">
        <f>COUNTIFS(H$8:H596,"&gt;"&amp;G597,F$8:F596,"&lt;&gt;1")</f>
        <v>1</v>
      </c>
      <c r="S597">
        <v>590</v>
      </c>
    </row>
    <row r="598" spans="1:19" x14ac:dyDescent="0.3">
      <c r="A598">
        <v>205</v>
      </c>
      <c r="B598">
        <v>0.14264351329081087</v>
      </c>
      <c r="C598">
        <v>0.83541367839594716</v>
      </c>
      <c r="D598" s="4">
        <f>-LN(B598)/F$3</f>
        <v>0.81141944802357524</v>
      </c>
      <c r="E598" s="4">
        <f>1/F$4</f>
        <v>0.20833333333333334</v>
      </c>
      <c r="F598" s="8">
        <v>2</v>
      </c>
      <c r="G598" s="4">
        <v>169.29204748330145</v>
      </c>
      <c r="H598" s="4">
        <f>IF(G598&gt;MAX(I$8:I597),G598,MAX(I$8:I597))</f>
        <v>169.60793008867103</v>
      </c>
      <c r="I598" s="4">
        <f t="shared" si="78"/>
        <v>169.81626342200437</v>
      </c>
      <c r="J598" s="4">
        <f t="shared" si="73"/>
        <v>0.31588260536958046</v>
      </c>
      <c r="K598" s="4">
        <f t="shared" si="74"/>
        <v>0.20833333333334281</v>
      </c>
      <c r="L598" t="e">
        <f t="shared" si="75"/>
        <v>#N/A</v>
      </c>
      <c r="M598" t="e">
        <f t="shared" si="79"/>
        <v>#N/A</v>
      </c>
      <c r="N598">
        <f t="shared" si="76"/>
        <v>1</v>
      </c>
      <c r="O598">
        <f t="shared" si="77"/>
        <v>1</v>
      </c>
      <c r="P598">
        <v>591</v>
      </c>
      <c r="Q598" s="8">
        <f>COUNTIF(I$8:I597,"&lt;"&amp;G598)</f>
        <v>588</v>
      </c>
      <c r="R598" s="16">
        <f>COUNTIFS(H$8:H597,"&gt;"&amp;G598,F$8:F597,"&lt;&gt;1")</f>
        <v>0</v>
      </c>
      <c r="S598">
        <v>591</v>
      </c>
    </row>
    <row r="599" spans="1:19" x14ac:dyDescent="0.3">
      <c r="A599">
        <v>653</v>
      </c>
      <c r="B599">
        <v>0.1511886959440901</v>
      </c>
      <c r="C599">
        <v>0.67430646687215801</v>
      </c>
      <c r="D599" s="4">
        <f>-LN(B599)/F$3</f>
        <v>0.78717774179419964</v>
      </c>
      <c r="E599" s="4">
        <f>1/F$4</f>
        <v>0.20833333333333334</v>
      </c>
      <c r="F599" s="8">
        <v>3</v>
      </c>
      <c r="G599" s="4">
        <v>167.98868276309008</v>
      </c>
      <c r="H599" s="4">
        <f>IF(G599&gt;MAX(I$8:I598),G599,MAX(I$8:I598))</f>
        <v>169.81626342200437</v>
      </c>
      <c r="I599" s="4">
        <f t="shared" si="78"/>
        <v>170.02459675533771</v>
      </c>
      <c r="J599" s="4">
        <f t="shared" si="73"/>
        <v>1.827580658914286</v>
      </c>
      <c r="K599" s="4">
        <f t="shared" si="74"/>
        <v>0.20833333333334281</v>
      </c>
      <c r="L599" t="e">
        <f t="shared" si="75"/>
        <v>#N/A</v>
      </c>
      <c r="M599" t="e">
        <f t="shared" si="79"/>
        <v>#N/A</v>
      </c>
      <c r="N599">
        <f t="shared" si="76"/>
        <v>1</v>
      </c>
      <c r="O599">
        <f t="shared" si="77"/>
        <v>1</v>
      </c>
      <c r="P599">
        <v>592</v>
      </c>
      <c r="Q599" s="8">
        <f>COUNTIF(I$8:I598,"&lt;"&amp;G599)</f>
        <v>582</v>
      </c>
      <c r="R599" s="16">
        <f>COUNTIFS(H$8:H598,"&gt;"&amp;G599,F$8:F598,"&lt;&gt;1")</f>
        <v>7</v>
      </c>
      <c r="S599">
        <v>592</v>
      </c>
    </row>
    <row r="600" spans="1:19" x14ac:dyDescent="0.3">
      <c r="A600">
        <v>654</v>
      </c>
      <c r="B600">
        <v>0.77849665822321235</v>
      </c>
      <c r="C600">
        <v>0.86986907559434801</v>
      </c>
      <c r="D600" s="4">
        <f>-LN(B600)/F$3</f>
        <v>0.10432940845895071</v>
      </c>
      <c r="E600" s="4">
        <f>1/F$4</f>
        <v>0.20833333333333334</v>
      </c>
      <c r="F600" s="8">
        <v>3</v>
      </c>
      <c r="G600" s="4">
        <v>168.09301217154902</v>
      </c>
      <c r="H600" s="4">
        <f>IF(G600&gt;MAX(I$8:I599),G600,MAX(I$8:I599))</f>
        <v>170.02459675533771</v>
      </c>
      <c r="I600" s="4">
        <f t="shared" si="78"/>
        <v>170.23293008867105</v>
      </c>
      <c r="J600" s="4">
        <f t="shared" si="73"/>
        <v>1.9315845837886911</v>
      </c>
      <c r="K600" s="4">
        <f t="shared" si="74"/>
        <v>0.20833333333334281</v>
      </c>
      <c r="L600" t="e">
        <f t="shared" si="75"/>
        <v>#N/A</v>
      </c>
      <c r="M600" t="e">
        <f t="shared" si="79"/>
        <v>#N/A</v>
      </c>
      <c r="N600">
        <f t="shared" si="76"/>
        <v>1</v>
      </c>
      <c r="O600">
        <f t="shared" si="77"/>
        <v>1</v>
      </c>
      <c r="P600">
        <v>593</v>
      </c>
      <c r="Q600" s="8">
        <f>COUNTIF(I$8:I599,"&lt;"&amp;G600)</f>
        <v>582</v>
      </c>
      <c r="R600" s="16">
        <f>COUNTIFS(H$8:H599,"&gt;"&amp;G600,F$8:F599,"&lt;&gt;1")</f>
        <v>8</v>
      </c>
      <c r="S600">
        <v>593</v>
      </c>
    </row>
    <row r="601" spans="1:19" x14ac:dyDescent="0.3">
      <c r="A601">
        <v>655</v>
      </c>
      <c r="B601">
        <v>0.7296060060426649</v>
      </c>
      <c r="C601">
        <v>0.46498001037629322</v>
      </c>
      <c r="D601" s="4">
        <f>-LN(B601)/F$3</f>
        <v>0.13135442012063583</v>
      </c>
      <c r="E601" s="4">
        <f>1/F$4</f>
        <v>0.20833333333333334</v>
      </c>
      <c r="F601" s="8">
        <v>3</v>
      </c>
      <c r="G601" s="4">
        <v>168.22436659166965</v>
      </c>
      <c r="H601" s="4">
        <f>IF(G601&gt;MAX(I$8:I600),G601,MAX(I$8:I600))</f>
        <v>170.23293008867105</v>
      </c>
      <c r="I601" s="4">
        <f t="shared" si="78"/>
        <v>170.4412634220044</v>
      </c>
      <c r="J601" s="4">
        <f t="shared" si="73"/>
        <v>2.0085634970014041</v>
      </c>
      <c r="K601" s="4">
        <f t="shared" si="74"/>
        <v>0.20833333333334281</v>
      </c>
      <c r="L601" t="e">
        <f t="shared" si="75"/>
        <v>#N/A</v>
      </c>
      <c r="M601" t="e">
        <f t="shared" si="79"/>
        <v>#N/A</v>
      </c>
      <c r="N601">
        <f t="shared" si="76"/>
        <v>1</v>
      </c>
      <c r="O601">
        <f t="shared" si="77"/>
        <v>1</v>
      </c>
      <c r="P601">
        <v>594</v>
      </c>
      <c r="Q601" s="8">
        <f>COUNTIF(I$8:I600,"&lt;"&amp;G601)</f>
        <v>583</v>
      </c>
      <c r="R601" s="16">
        <f>COUNTIFS(H$8:H600,"&gt;"&amp;G601,F$8:F600,"&lt;&gt;1")</f>
        <v>8</v>
      </c>
      <c r="S601">
        <v>594</v>
      </c>
    </row>
    <row r="602" spans="1:19" x14ac:dyDescent="0.3">
      <c r="A602">
        <v>656</v>
      </c>
      <c r="B602">
        <v>0.13257240516373181</v>
      </c>
      <c r="C602">
        <v>0.42283394878994107</v>
      </c>
      <c r="D602" s="4">
        <f>-LN(B602)/F$3</f>
        <v>0.84192763697567197</v>
      </c>
      <c r="E602" s="4">
        <f>1/F$4</f>
        <v>0.20833333333333334</v>
      </c>
      <c r="F602" s="8">
        <v>3</v>
      </c>
      <c r="G602" s="4">
        <v>169.06629422864532</v>
      </c>
      <c r="H602" s="4">
        <f>IF(G602&gt;MAX(I$8:I601),G602,MAX(I$8:I601))</f>
        <v>170.4412634220044</v>
      </c>
      <c r="I602" s="4">
        <f t="shared" si="78"/>
        <v>170.64959675533774</v>
      </c>
      <c r="J602" s="4">
        <f t="shared" si="73"/>
        <v>1.3749691933590782</v>
      </c>
      <c r="K602" s="4">
        <f t="shared" si="74"/>
        <v>0.20833333333334281</v>
      </c>
      <c r="L602" t="e">
        <f t="shared" si="75"/>
        <v>#N/A</v>
      </c>
      <c r="M602" t="e">
        <f t="shared" si="79"/>
        <v>#N/A</v>
      </c>
      <c r="N602">
        <f t="shared" si="76"/>
        <v>1</v>
      </c>
      <c r="O602">
        <f t="shared" si="77"/>
        <v>1</v>
      </c>
      <c r="P602">
        <v>595</v>
      </c>
      <c r="Q602" s="8">
        <f>COUNTIF(I$8:I601,"&lt;"&amp;G602)</f>
        <v>587</v>
      </c>
      <c r="R602" s="16">
        <f>COUNTIFS(H$8:H601,"&gt;"&amp;G602,F$8:F601,"&lt;&gt;1")</f>
        <v>5</v>
      </c>
      <c r="S602">
        <v>595</v>
      </c>
    </row>
    <row r="603" spans="1:19" x14ac:dyDescent="0.3">
      <c r="A603">
        <v>206</v>
      </c>
      <c r="B603">
        <v>5.0447096163823361E-2</v>
      </c>
      <c r="C603">
        <v>0.19290749839777827</v>
      </c>
      <c r="D603" s="4">
        <f>-LN(B603)/F$3</f>
        <v>1.2445125385559832</v>
      </c>
      <c r="E603" s="4">
        <f>1/F$4</f>
        <v>0.20833333333333334</v>
      </c>
      <c r="F603" s="8">
        <v>2</v>
      </c>
      <c r="G603" s="4">
        <v>170.53656002185744</v>
      </c>
      <c r="H603" s="4">
        <f>IF(G603&gt;MAX(I$8:I602),G603,MAX(I$8:I602))</f>
        <v>170.64959675533774</v>
      </c>
      <c r="I603" s="4">
        <f t="shared" si="78"/>
        <v>170.85793008867108</v>
      </c>
      <c r="J603" s="4">
        <f t="shared" si="73"/>
        <v>0.11303673348029974</v>
      </c>
      <c r="K603" s="4">
        <f t="shared" si="74"/>
        <v>0.20833333333334281</v>
      </c>
      <c r="L603" t="e">
        <f t="shared" si="75"/>
        <v>#N/A</v>
      </c>
      <c r="M603" t="e">
        <f t="shared" si="79"/>
        <v>#N/A</v>
      </c>
      <c r="N603">
        <f t="shared" si="76"/>
        <v>1</v>
      </c>
      <c r="O603">
        <f t="shared" si="77"/>
        <v>1</v>
      </c>
      <c r="P603">
        <v>596</v>
      </c>
      <c r="Q603" s="8">
        <f>COUNTIF(I$8:I602,"&lt;"&amp;G603)</f>
        <v>594</v>
      </c>
      <c r="R603" s="16">
        <f>COUNTIFS(H$8:H602,"&gt;"&amp;G603,F$8:F602,"&lt;&gt;1")</f>
        <v>0</v>
      </c>
      <c r="S603">
        <v>596</v>
      </c>
    </row>
    <row r="604" spans="1:19" x14ac:dyDescent="0.3">
      <c r="A604">
        <v>207</v>
      </c>
      <c r="B604">
        <v>0.9558397167882321</v>
      </c>
      <c r="C604">
        <v>0.23313089388714256</v>
      </c>
      <c r="D604" s="4">
        <f>-LN(B604)/F$3</f>
        <v>1.881876677110185E-2</v>
      </c>
      <c r="E604" s="4">
        <f>1/F$4</f>
        <v>0.20833333333333334</v>
      </c>
      <c r="F604" s="8">
        <v>2</v>
      </c>
      <c r="G604" s="4">
        <v>170.55537878862853</v>
      </c>
      <c r="H604" s="4">
        <f>IF(G604&gt;MAX(I$8:I603),G604,MAX(I$8:I603))</f>
        <v>170.85793008867108</v>
      </c>
      <c r="I604" s="4">
        <f t="shared" si="78"/>
        <v>171.06626342200443</v>
      </c>
      <c r="J604" s="4">
        <f t="shared" si="73"/>
        <v>0.30255130004255193</v>
      </c>
      <c r="K604" s="4">
        <f t="shared" si="74"/>
        <v>0.20833333333334281</v>
      </c>
      <c r="L604" t="e">
        <f t="shared" si="75"/>
        <v>#N/A</v>
      </c>
      <c r="M604" t="e">
        <f t="shared" si="79"/>
        <v>#N/A</v>
      </c>
      <c r="N604">
        <f t="shared" si="76"/>
        <v>1</v>
      </c>
      <c r="O604">
        <f t="shared" si="77"/>
        <v>1</v>
      </c>
      <c r="P604">
        <v>597</v>
      </c>
      <c r="Q604" s="8">
        <f>COUNTIF(I$8:I603,"&lt;"&amp;G604)</f>
        <v>594</v>
      </c>
      <c r="R604" s="16">
        <f>COUNTIFS(H$8:H603,"&gt;"&amp;G604,F$8:F603,"&lt;&gt;1")</f>
        <v>1</v>
      </c>
      <c r="S604">
        <v>597</v>
      </c>
    </row>
    <row r="605" spans="1:19" x14ac:dyDescent="0.3">
      <c r="A605">
        <v>208</v>
      </c>
      <c r="B605">
        <v>0.98373363444929351</v>
      </c>
      <c r="C605">
        <v>0.43763542588579973</v>
      </c>
      <c r="D605" s="4">
        <f>-LN(B605)/F$3</f>
        <v>6.8333813636335238E-3</v>
      </c>
      <c r="E605" s="4">
        <f>1/F$4</f>
        <v>0.20833333333333334</v>
      </c>
      <c r="F605" s="8">
        <v>2</v>
      </c>
      <c r="G605" s="4">
        <v>170.56221216999216</v>
      </c>
      <c r="H605" s="4">
        <f>IF(G605&gt;MAX(I$8:I604),G605,MAX(I$8:I604))</f>
        <v>171.06626342200443</v>
      </c>
      <c r="I605" s="4">
        <f t="shared" si="78"/>
        <v>171.27459675533777</v>
      </c>
      <c r="J605" s="4">
        <f t="shared" si="73"/>
        <v>0.50405125201226042</v>
      </c>
      <c r="K605" s="4">
        <f t="shared" si="74"/>
        <v>0.20833333333334281</v>
      </c>
      <c r="L605" t="e">
        <f t="shared" si="75"/>
        <v>#N/A</v>
      </c>
      <c r="M605" t="e">
        <f t="shared" si="79"/>
        <v>#N/A</v>
      </c>
      <c r="N605">
        <f t="shared" si="76"/>
        <v>1</v>
      </c>
      <c r="O605">
        <f t="shared" si="77"/>
        <v>1</v>
      </c>
      <c r="P605">
        <v>598</v>
      </c>
      <c r="Q605" s="8">
        <f>COUNTIF(I$8:I604,"&lt;"&amp;G605)</f>
        <v>594</v>
      </c>
      <c r="R605" s="16">
        <f>COUNTIFS(H$8:H604,"&gt;"&amp;G605,F$8:F604,"&lt;&gt;1")</f>
        <v>2</v>
      </c>
      <c r="S605">
        <v>598</v>
      </c>
    </row>
    <row r="606" spans="1:19" x14ac:dyDescent="0.3">
      <c r="A606">
        <v>657</v>
      </c>
      <c r="B606">
        <v>0.38862269966734825</v>
      </c>
      <c r="C606">
        <v>0.95388653218176822</v>
      </c>
      <c r="D606" s="4">
        <f>-LN(B606)/F$3</f>
        <v>0.39381097074100557</v>
      </c>
      <c r="E606" s="4">
        <f>1/F$4</f>
        <v>0.20833333333333334</v>
      </c>
      <c r="F606" s="8">
        <v>3</v>
      </c>
      <c r="G606" s="4">
        <v>169.46010519938633</v>
      </c>
      <c r="H606" s="4">
        <f>IF(G606&gt;MAX(I$8:I605),G606,MAX(I$8:I605))</f>
        <v>171.27459675533777</v>
      </c>
      <c r="I606" s="4">
        <f t="shared" si="78"/>
        <v>171.48293008867111</v>
      </c>
      <c r="J606" s="4">
        <f t="shared" si="73"/>
        <v>1.8144915559514345</v>
      </c>
      <c r="K606" s="4">
        <f t="shared" si="74"/>
        <v>0.20833333333334281</v>
      </c>
      <c r="L606" t="e">
        <f t="shared" si="75"/>
        <v>#N/A</v>
      </c>
      <c r="M606" t="e">
        <f t="shared" si="79"/>
        <v>#N/A</v>
      </c>
      <c r="N606">
        <f t="shared" si="76"/>
        <v>1</v>
      </c>
      <c r="O606">
        <f t="shared" si="77"/>
        <v>1</v>
      </c>
      <c r="P606">
        <v>599</v>
      </c>
      <c r="Q606" s="8">
        <f>COUNTIF(I$8:I605,"&lt;"&amp;G606)</f>
        <v>589</v>
      </c>
      <c r="R606" s="16">
        <f>COUNTIFS(H$8:H605,"&gt;"&amp;G606,F$8:F605,"&lt;&gt;1")</f>
        <v>8</v>
      </c>
      <c r="S606">
        <v>599</v>
      </c>
    </row>
    <row r="607" spans="1:19" x14ac:dyDescent="0.3">
      <c r="A607">
        <v>41</v>
      </c>
      <c r="B607">
        <v>0.57417523728141118</v>
      </c>
      <c r="C607">
        <v>0.44938505203405865</v>
      </c>
      <c r="D607" s="4">
        <f>-LN(B607)/B$3</f>
        <v>2.3117526575978631</v>
      </c>
      <c r="E607" s="4">
        <f>1/F$4</f>
        <v>0.20833333333333334</v>
      </c>
      <c r="F607" s="8">
        <v>1</v>
      </c>
      <c r="G607" s="4">
        <v>171.43915793580439</v>
      </c>
      <c r="H607" s="4">
        <f>IF(G607&gt;MAX(I$8:I606),G607,MAX(I$8:I606))</f>
        <v>171.48293008867111</v>
      </c>
      <c r="I607" s="4">
        <f t="shared" si="78"/>
        <v>171.69126342200445</v>
      </c>
      <c r="J607" s="4">
        <f t="shared" si="73"/>
        <v>4.3772152866722536E-2</v>
      </c>
      <c r="K607" s="4">
        <f t="shared" si="74"/>
        <v>0.20833333333334281</v>
      </c>
      <c r="L607" t="e">
        <f t="shared" si="75"/>
        <v>#N/A</v>
      </c>
      <c r="M607" t="e">
        <f t="shared" si="79"/>
        <v>#N/A</v>
      </c>
      <c r="N607">
        <f t="shared" si="76"/>
        <v>1</v>
      </c>
      <c r="O607">
        <f t="shared" si="77"/>
        <v>1</v>
      </c>
      <c r="P607">
        <v>600</v>
      </c>
      <c r="Q607" s="8">
        <f>COUNTIF(I$8:I606,"&lt;"&amp;G607)</f>
        <v>598</v>
      </c>
      <c r="R607" s="16">
        <f>COUNTIFS(H$8:H606,"&gt;"&amp;G607,F$8:F606,"&lt;&gt;1")</f>
        <v>0</v>
      </c>
      <c r="S607">
        <v>600</v>
      </c>
    </row>
    <row r="608" spans="1:19" x14ac:dyDescent="0.3">
      <c r="A608">
        <v>209</v>
      </c>
      <c r="B608">
        <v>0.27692495498519853</v>
      </c>
      <c r="C608">
        <v>0.35795159764397105</v>
      </c>
      <c r="D608" s="4">
        <f>-LN(B608)/F$3</f>
        <v>0.53500363755478109</v>
      </c>
      <c r="E608" s="4">
        <f>1/F$4</f>
        <v>0.20833333333333334</v>
      </c>
      <c r="F608" s="8">
        <v>2</v>
      </c>
      <c r="G608" s="4">
        <v>171.09721580754695</v>
      </c>
      <c r="H608" s="4">
        <f>IF(G608&gt;MAX(I$8:I607),G608,MAX(I$8:I607))</f>
        <v>171.69126342200445</v>
      </c>
      <c r="I608" s="4">
        <f t="shared" si="78"/>
        <v>171.8995967553378</v>
      </c>
      <c r="J608" s="4">
        <f t="shared" si="73"/>
        <v>0.59404761445750864</v>
      </c>
      <c r="K608" s="4">
        <f t="shared" si="74"/>
        <v>0.20833333333334281</v>
      </c>
      <c r="L608" t="e">
        <f t="shared" si="75"/>
        <v>#N/A</v>
      </c>
      <c r="M608" t="e">
        <f t="shared" si="79"/>
        <v>#N/A</v>
      </c>
      <c r="N608">
        <f t="shared" si="76"/>
        <v>1</v>
      </c>
      <c r="O608">
        <f t="shared" si="77"/>
        <v>1</v>
      </c>
      <c r="P608">
        <v>601</v>
      </c>
      <c r="Q608" s="8">
        <f>COUNTIF(I$8:I607,"&lt;"&amp;G608)</f>
        <v>597</v>
      </c>
      <c r="R608" s="16">
        <f>COUNTIFS(H$8:H607,"&gt;"&amp;G608,F$8:F607,"&lt;&gt;1")</f>
        <v>1</v>
      </c>
      <c r="S608">
        <v>601</v>
      </c>
    </row>
    <row r="609" spans="1:19" x14ac:dyDescent="0.3">
      <c r="A609">
        <v>210</v>
      </c>
      <c r="B609">
        <v>0.93981749931333358</v>
      </c>
      <c r="C609">
        <v>0.967680898464919</v>
      </c>
      <c r="D609" s="4">
        <f>-LN(B609)/F$3</f>
        <v>2.5862321764266748E-2</v>
      </c>
      <c r="E609" s="4">
        <f>1/F$4</f>
        <v>0.20833333333333334</v>
      </c>
      <c r="F609" s="8">
        <v>2</v>
      </c>
      <c r="G609" s="4">
        <v>171.12307812931121</v>
      </c>
      <c r="H609" s="4">
        <f>IF(G609&gt;MAX(I$8:I608),G609,MAX(I$8:I608))</f>
        <v>171.8995967553378</v>
      </c>
      <c r="I609" s="4">
        <f t="shared" si="78"/>
        <v>172.10793008867114</v>
      </c>
      <c r="J609" s="4">
        <f t="shared" si="73"/>
        <v>0.77651862602658639</v>
      </c>
      <c r="K609" s="4">
        <f t="shared" si="74"/>
        <v>0.20833333333334281</v>
      </c>
      <c r="L609" t="e">
        <f t="shared" si="75"/>
        <v>#N/A</v>
      </c>
      <c r="M609" t="e">
        <f t="shared" si="79"/>
        <v>#N/A</v>
      </c>
      <c r="N609">
        <f t="shared" si="76"/>
        <v>1</v>
      </c>
      <c r="O609">
        <f t="shared" si="77"/>
        <v>1</v>
      </c>
      <c r="P609">
        <v>602</v>
      </c>
      <c r="Q609" s="8">
        <f>COUNTIF(I$8:I608,"&lt;"&amp;G609)</f>
        <v>597</v>
      </c>
      <c r="R609" s="16">
        <f>COUNTIFS(H$8:H608,"&gt;"&amp;G609,F$8:F608,"&lt;&gt;1")</f>
        <v>2</v>
      </c>
      <c r="S609">
        <v>602</v>
      </c>
    </row>
    <row r="610" spans="1:19" x14ac:dyDescent="0.3">
      <c r="A610">
        <v>211</v>
      </c>
      <c r="B610">
        <v>0.80373546555986208</v>
      </c>
      <c r="C610">
        <v>0.61000396740623186</v>
      </c>
      <c r="D610" s="4">
        <f>-LN(B610)/F$3</f>
        <v>9.1035452866078115E-2</v>
      </c>
      <c r="E610" s="4">
        <f>1/F$4</f>
        <v>0.20833333333333334</v>
      </c>
      <c r="F610" s="8">
        <v>2</v>
      </c>
      <c r="G610" s="4">
        <v>171.21411358217728</v>
      </c>
      <c r="H610" s="4">
        <f>IF(G610&gt;MAX(I$8:I609),G610,MAX(I$8:I609))</f>
        <v>172.10793008867114</v>
      </c>
      <c r="I610" s="4">
        <f t="shared" si="78"/>
        <v>172.31626342200448</v>
      </c>
      <c r="J610" s="4">
        <f t="shared" si="73"/>
        <v>0.89381650649386302</v>
      </c>
      <c r="K610" s="4">
        <f t="shared" si="74"/>
        <v>0.20833333333334281</v>
      </c>
      <c r="L610" t="e">
        <f t="shared" si="75"/>
        <v>#N/A</v>
      </c>
      <c r="M610" t="e">
        <f t="shared" si="79"/>
        <v>#N/A</v>
      </c>
      <c r="N610">
        <f t="shared" si="76"/>
        <v>1</v>
      </c>
      <c r="O610">
        <f t="shared" si="77"/>
        <v>1</v>
      </c>
      <c r="P610">
        <v>603</v>
      </c>
      <c r="Q610" s="8">
        <f>COUNTIF(I$8:I609,"&lt;"&amp;G610)</f>
        <v>597</v>
      </c>
      <c r="R610" s="16">
        <f>COUNTIFS(H$8:H609,"&gt;"&amp;G610,F$8:F609,"&lt;&gt;1")</f>
        <v>3</v>
      </c>
      <c r="S610">
        <v>603</v>
      </c>
    </row>
    <row r="611" spans="1:19" x14ac:dyDescent="0.3">
      <c r="A611">
        <v>212</v>
      </c>
      <c r="B611">
        <v>0.71459089938047426</v>
      </c>
      <c r="C611">
        <v>1.8250068666646323E-2</v>
      </c>
      <c r="D611" s="4">
        <f>-LN(B611)/F$3</f>
        <v>0.14001877864072573</v>
      </c>
      <c r="E611" s="4">
        <f>1/F$4</f>
        <v>0.20833333333333334</v>
      </c>
      <c r="F611" s="8">
        <v>2</v>
      </c>
      <c r="G611" s="4">
        <v>171.354132360818</v>
      </c>
      <c r="H611" s="4">
        <f>IF(G611&gt;MAX(I$8:I610),G611,MAX(I$8:I610))</f>
        <v>172.31626342200448</v>
      </c>
      <c r="I611" s="4">
        <f t="shared" si="78"/>
        <v>172.52459675533783</v>
      </c>
      <c r="J611" s="4">
        <f t="shared" si="73"/>
        <v>0.96213106118648284</v>
      </c>
      <c r="K611" s="4">
        <f t="shared" si="74"/>
        <v>0.20833333333334281</v>
      </c>
      <c r="L611" t="e">
        <f t="shared" si="75"/>
        <v>#N/A</v>
      </c>
      <c r="M611" t="e">
        <f t="shared" si="79"/>
        <v>#N/A</v>
      </c>
      <c r="N611">
        <f t="shared" si="76"/>
        <v>1</v>
      </c>
      <c r="O611">
        <f t="shared" si="77"/>
        <v>1</v>
      </c>
      <c r="P611">
        <v>604</v>
      </c>
      <c r="Q611" s="8">
        <f>COUNTIF(I$8:I610,"&lt;"&amp;G611)</f>
        <v>598</v>
      </c>
      <c r="R611" s="16">
        <f>COUNTIFS(H$8:H610,"&gt;"&amp;G611,F$8:F610,"&lt;&gt;1")</f>
        <v>3</v>
      </c>
      <c r="S611">
        <v>604</v>
      </c>
    </row>
    <row r="612" spans="1:19" x14ac:dyDescent="0.3">
      <c r="A612">
        <v>658</v>
      </c>
      <c r="B612">
        <v>2.3926511429181799E-2</v>
      </c>
      <c r="C612">
        <v>0.74422437208166758</v>
      </c>
      <c r="D612" s="4">
        <f>-LN(B612)/F$3</f>
        <v>1.5553200708354067</v>
      </c>
      <c r="E612" s="4">
        <f>1/F$4</f>
        <v>0.20833333333333334</v>
      </c>
      <c r="F612" s="8">
        <v>3</v>
      </c>
      <c r="G612" s="4">
        <v>171.01542527022173</v>
      </c>
      <c r="H612" s="4">
        <f>IF(G612&gt;MAX(I$8:I611),G612,MAX(I$8:I611))</f>
        <v>172.52459675533783</v>
      </c>
      <c r="I612" s="4">
        <f t="shared" si="78"/>
        <v>172.73293008867117</v>
      </c>
      <c r="J612" s="4">
        <f t="shared" si="73"/>
        <v>1.5091714851160987</v>
      </c>
      <c r="K612" s="4">
        <f t="shared" si="74"/>
        <v>0.20833333333334281</v>
      </c>
      <c r="L612" t="e">
        <f t="shared" si="75"/>
        <v>#N/A</v>
      </c>
      <c r="M612" t="e">
        <f t="shared" si="79"/>
        <v>#N/A</v>
      </c>
      <c r="N612">
        <f t="shared" si="76"/>
        <v>1</v>
      </c>
      <c r="O612">
        <f t="shared" si="77"/>
        <v>1</v>
      </c>
      <c r="P612">
        <v>605</v>
      </c>
      <c r="Q612" s="8">
        <f>COUNTIF(I$8:I611,"&lt;"&amp;G612)</f>
        <v>596</v>
      </c>
      <c r="R612" s="16">
        <f>COUNTIFS(H$8:H611,"&gt;"&amp;G612,F$8:F611,"&lt;&gt;1")</f>
        <v>6</v>
      </c>
      <c r="S612">
        <v>605</v>
      </c>
    </row>
    <row r="613" spans="1:19" x14ac:dyDescent="0.3">
      <c r="A613">
        <v>213</v>
      </c>
      <c r="B613">
        <v>0.79400006103701892</v>
      </c>
      <c r="C613">
        <v>3.9124729148228399E-2</v>
      </c>
      <c r="D613" s="4">
        <f>-LN(B613)/F$3</f>
        <v>9.6113225359243534E-2</v>
      </c>
      <c r="E613" s="4">
        <f>1/F$4</f>
        <v>0.20833333333333334</v>
      </c>
      <c r="F613" s="8">
        <v>2</v>
      </c>
      <c r="G613" s="4">
        <v>171.45024558617723</v>
      </c>
      <c r="H613" s="4">
        <f>IF(G613&gt;MAX(I$8:I612),G613,MAX(I$8:I612))</f>
        <v>172.73293008867117</v>
      </c>
      <c r="I613" s="4">
        <f t="shared" si="78"/>
        <v>172.94126342200451</v>
      </c>
      <c r="J613" s="4">
        <f t="shared" si="73"/>
        <v>1.282684502493936</v>
      </c>
      <c r="K613" s="4">
        <f t="shared" si="74"/>
        <v>0.20833333333334281</v>
      </c>
      <c r="L613" t="e">
        <f t="shared" si="75"/>
        <v>#N/A</v>
      </c>
      <c r="M613" t="e">
        <f t="shared" si="79"/>
        <v>#N/A</v>
      </c>
      <c r="N613">
        <f t="shared" si="76"/>
        <v>1</v>
      </c>
      <c r="O613">
        <f t="shared" si="77"/>
        <v>1</v>
      </c>
      <c r="P613">
        <v>606</v>
      </c>
      <c r="Q613" s="8">
        <f>COUNTIF(I$8:I612,"&lt;"&amp;G613)</f>
        <v>598</v>
      </c>
      <c r="R613" s="16">
        <f>COUNTIFS(H$8:H612,"&gt;"&amp;G613,F$8:F612,"&lt;&gt;1")</f>
        <v>5</v>
      </c>
      <c r="S613">
        <v>606</v>
      </c>
    </row>
    <row r="614" spans="1:19" x14ac:dyDescent="0.3">
      <c r="A614">
        <v>214</v>
      </c>
      <c r="B614">
        <v>0.66032898953215124</v>
      </c>
      <c r="C614">
        <v>0.98516800439466534</v>
      </c>
      <c r="D614" s="4">
        <f>-LN(B614)/F$3</f>
        <v>0.17292379131998095</v>
      </c>
      <c r="E614" s="4">
        <f>1/F$4</f>
        <v>0.20833333333333334</v>
      </c>
      <c r="F614" s="8">
        <v>2</v>
      </c>
      <c r="G614" s="4">
        <v>171.62316937749722</v>
      </c>
      <c r="H614" s="4">
        <f>IF(G614&gt;MAX(I$8:I613),G614,MAX(I$8:I613))</f>
        <v>172.94126342200451</v>
      </c>
      <c r="I614" s="4">
        <f t="shared" si="78"/>
        <v>173.14959675533785</v>
      </c>
      <c r="J614" s="4">
        <f t="shared" si="73"/>
        <v>1.3180940445072906</v>
      </c>
      <c r="K614" s="4">
        <f t="shared" si="74"/>
        <v>0.20833333333334281</v>
      </c>
      <c r="L614" t="e">
        <f t="shared" si="75"/>
        <v>#N/A</v>
      </c>
      <c r="M614" t="e">
        <f t="shared" si="79"/>
        <v>#N/A</v>
      </c>
      <c r="N614">
        <f t="shared" si="76"/>
        <v>1</v>
      </c>
      <c r="O614">
        <f t="shared" si="77"/>
        <v>1</v>
      </c>
      <c r="P614">
        <v>607</v>
      </c>
      <c r="Q614" s="8">
        <f>COUNTIF(I$8:I613,"&lt;"&amp;G614)</f>
        <v>599</v>
      </c>
      <c r="R614" s="16">
        <f>COUNTIFS(H$8:H613,"&gt;"&amp;G614,F$8:F613,"&lt;&gt;1")</f>
        <v>6</v>
      </c>
      <c r="S614">
        <v>607</v>
      </c>
    </row>
    <row r="615" spans="1:19" x14ac:dyDescent="0.3">
      <c r="A615">
        <v>215</v>
      </c>
      <c r="B615">
        <v>0.62614825891903436</v>
      </c>
      <c r="C615">
        <v>0.38419751579332867</v>
      </c>
      <c r="D615" s="4">
        <f>-LN(B615)/F$3</f>
        <v>0.19507004191215757</v>
      </c>
      <c r="E615" s="4">
        <f>1/F$4</f>
        <v>0.20833333333333334</v>
      </c>
      <c r="F615" s="8">
        <v>2</v>
      </c>
      <c r="G615" s="4">
        <v>171.81823941940937</v>
      </c>
      <c r="H615" s="4">
        <f>IF(G615&gt;MAX(I$8:I614),G615,MAX(I$8:I614))</f>
        <v>173.14959675533785</v>
      </c>
      <c r="I615" s="4">
        <f t="shared" si="78"/>
        <v>173.3579300886712</v>
      </c>
      <c r="J615" s="4">
        <f t="shared" si="73"/>
        <v>1.3313573359284874</v>
      </c>
      <c r="K615" s="4">
        <f t="shared" si="74"/>
        <v>0.20833333333334281</v>
      </c>
      <c r="L615" t="e">
        <f t="shared" si="75"/>
        <v>#N/A</v>
      </c>
      <c r="M615" t="e">
        <f t="shared" si="79"/>
        <v>#N/A</v>
      </c>
      <c r="N615">
        <f t="shared" si="76"/>
        <v>1</v>
      </c>
      <c r="O615">
        <f t="shared" si="77"/>
        <v>1</v>
      </c>
      <c r="P615">
        <v>608</v>
      </c>
      <c r="Q615" s="8">
        <f>COUNTIF(I$8:I614,"&lt;"&amp;G615)</f>
        <v>600</v>
      </c>
      <c r="R615" s="16">
        <f>COUNTIFS(H$8:H614,"&gt;"&amp;G615,F$8:F614,"&lt;&gt;1")</f>
        <v>6</v>
      </c>
      <c r="S615">
        <v>608</v>
      </c>
    </row>
    <row r="616" spans="1:19" x14ac:dyDescent="0.3">
      <c r="A616">
        <v>216</v>
      </c>
      <c r="B616">
        <v>0.89898373363444928</v>
      </c>
      <c r="C616">
        <v>0.18616290780358288</v>
      </c>
      <c r="D616" s="4">
        <f>-LN(B616)/F$3</f>
        <v>4.4370974382493336E-2</v>
      </c>
      <c r="E616" s="4">
        <f>1/F$4</f>
        <v>0.20833333333333334</v>
      </c>
      <c r="F616" s="8">
        <v>2</v>
      </c>
      <c r="G616" s="4">
        <v>171.86261039379187</v>
      </c>
      <c r="H616" s="4">
        <f>IF(G616&gt;MAX(I$8:I615),G616,MAX(I$8:I615))</f>
        <v>173.3579300886712</v>
      </c>
      <c r="I616" s="4">
        <f t="shared" si="78"/>
        <v>173.56626342200454</v>
      </c>
      <c r="J616" s="4">
        <f t="shared" si="73"/>
        <v>1.4953196948793277</v>
      </c>
      <c r="K616" s="4">
        <f t="shared" si="74"/>
        <v>0.20833333333334281</v>
      </c>
      <c r="L616" t="e">
        <f t="shared" si="75"/>
        <v>#N/A</v>
      </c>
      <c r="M616" t="e">
        <f t="shared" si="79"/>
        <v>#N/A</v>
      </c>
      <c r="N616">
        <f t="shared" si="76"/>
        <v>1</v>
      </c>
      <c r="O616">
        <f t="shared" si="77"/>
        <v>1</v>
      </c>
      <c r="P616">
        <v>609</v>
      </c>
      <c r="Q616" s="8">
        <f>COUNTIF(I$8:I615,"&lt;"&amp;G616)</f>
        <v>600</v>
      </c>
      <c r="R616" s="16">
        <f>COUNTIFS(H$8:H615,"&gt;"&amp;G616,F$8:F615,"&lt;&gt;1")</f>
        <v>7</v>
      </c>
      <c r="S616">
        <v>609</v>
      </c>
    </row>
    <row r="617" spans="1:19" x14ac:dyDescent="0.3">
      <c r="A617">
        <v>217</v>
      </c>
      <c r="B617">
        <v>0.47538682210760824</v>
      </c>
      <c r="C617">
        <v>0.15161595507675404</v>
      </c>
      <c r="D617" s="4">
        <f>-LN(B617)/F$3</f>
        <v>0.30984435167865754</v>
      </c>
      <c r="E617" s="4">
        <f>1/F$4</f>
        <v>0.20833333333333334</v>
      </c>
      <c r="F617" s="8">
        <v>2</v>
      </c>
      <c r="G617" s="4">
        <v>172.17245474547053</v>
      </c>
      <c r="H617" s="4">
        <f>IF(G617&gt;MAX(I$8:I616),G617,MAX(I$8:I616))</f>
        <v>173.56626342200454</v>
      </c>
      <c r="I617" s="4">
        <f t="shared" si="78"/>
        <v>173.77459675533788</v>
      </c>
      <c r="J617" s="4">
        <f t="shared" si="73"/>
        <v>1.3938086765340074</v>
      </c>
      <c r="K617" s="4">
        <f t="shared" si="74"/>
        <v>0.20833333333334281</v>
      </c>
      <c r="L617" t="e">
        <f t="shared" si="75"/>
        <v>#N/A</v>
      </c>
      <c r="M617" t="e">
        <f t="shared" si="79"/>
        <v>#N/A</v>
      </c>
      <c r="N617">
        <f t="shared" si="76"/>
        <v>1</v>
      </c>
      <c r="O617">
        <f t="shared" si="77"/>
        <v>1</v>
      </c>
      <c r="P617">
        <v>610</v>
      </c>
      <c r="Q617" s="8">
        <f>COUNTIF(I$8:I616,"&lt;"&amp;G617)</f>
        <v>602</v>
      </c>
      <c r="R617" s="16">
        <f>COUNTIFS(H$8:H616,"&gt;"&amp;G617,F$8:F616,"&lt;&gt;1")</f>
        <v>6</v>
      </c>
      <c r="S617">
        <v>610</v>
      </c>
    </row>
    <row r="618" spans="1:19" x14ac:dyDescent="0.3">
      <c r="A618">
        <v>42</v>
      </c>
      <c r="B618">
        <v>0.52845851008636735</v>
      </c>
      <c r="C618">
        <v>0.80462050233466598</v>
      </c>
      <c r="D618" s="4">
        <f>-LN(B618)/D$3</f>
        <v>0.88582080804654562</v>
      </c>
      <c r="E618" s="4">
        <f>1/F$4</f>
        <v>0.20833333333333334</v>
      </c>
      <c r="F618" s="8">
        <v>1</v>
      </c>
      <c r="G618" s="4">
        <v>172.32497874385092</v>
      </c>
      <c r="H618" s="4">
        <f>IF(G618&gt;MAX(I$8:I617),G618,MAX(I$8:I617))</f>
        <v>173.77459675533788</v>
      </c>
      <c r="I618" s="4">
        <f t="shared" si="78"/>
        <v>173.98293008867122</v>
      </c>
      <c r="J618" s="4">
        <f t="shared" si="73"/>
        <v>1.4496180114869617</v>
      </c>
      <c r="K618" s="4">
        <f t="shared" si="74"/>
        <v>0.20833333333334281</v>
      </c>
      <c r="L618" t="e">
        <f t="shared" si="75"/>
        <v>#N/A</v>
      </c>
      <c r="M618" t="e">
        <f t="shared" si="79"/>
        <v>#N/A</v>
      </c>
      <c r="N618">
        <f t="shared" si="76"/>
        <v>1</v>
      </c>
      <c r="O618">
        <f t="shared" si="77"/>
        <v>1</v>
      </c>
      <c r="P618">
        <v>611</v>
      </c>
      <c r="Q618" s="8">
        <f>COUNTIF(I$8:I617,"&lt;"&amp;G618)</f>
        <v>603</v>
      </c>
      <c r="R618" s="16">
        <f>COUNTIFS(H$8:H617,"&gt;"&amp;G618,F$8:F617,"&lt;&gt;1")</f>
        <v>6</v>
      </c>
      <c r="S618">
        <v>611</v>
      </c>
    </row>
    <row r="619" spans="1:19" x14ac:dyDescent="0.3">
      <c r="A619">
        <v>218</v>
      </c>
      <c r="B619">
        <v>0.34418774987029632</v>
      </c>
      <c r="C619">
        <v>0.53511154515213477</v>
      </c>
      <c r="D619" s="4">
        <f>-LN(B619)/F$3</f>
        <v>0.44440332749510686</v>
      </c>
      <c r="E619" s="4">
        <f>1/F$4</f>
        <v>0.20833333333333334</v>
      </c>
      <c r="F619" s="8">
        <v>2</v>
      </c>
      <c r="G619" s="4">
        <v>172.61685807296564</v>
      </c>
      <c r="H619" s="4">
        <f>IF(G619&gt;MAX(I$8:I618),G619,MAX(I$8:I618))</f>
        <v>173.98293008867122</v>
      </c>
      <c r="I619" s="4">
        <f t="shared" si="78"/>
        <v>174.19126342200457</v>
      </c>
      <c r="J619" s="4">
        <f t="shared" si="73"/>
        <v>1.3660720157055835</v>
      </c>
      <c r="K619" s="4">
        <f t="shared" si="74"/>
        <v>0.20833333333334281</v>
      </c>
      <c r="L619" t="e">
        <f t="shared" si="75"/>
        <v>#N/A</v>
      </c>
      <c r="M619" t="e">
        <f t="shared" si="79"/>
        <v>#N/A</v>
      </c>
      <c r="N619">
        <f t="shared" si="76"/>
        <v>1</v>
      </c>
      <c r="O619">
        <f t="shared" si="77"/>
        <v>1</v>
      </c>
      <c r="P619">
        <v>612</v>
      </c>
      <c r="Q619" s="8">
        <f>COUNTIF(I$8:I618,"&lt;"&amp;G619)</f>
        <v>604</v>
      </c>
      <c r="R619" s="16">
        <f>COUNTIFS(H$8:H618,"&gt;"&amp;G619,F$8:F618,"&lt;&gt;1")</f>
        <v>5</v>
      </c>
      <c r="S619">
        <v>612</v>
      </c>
    </row>
    <row r="620" spans="1:19" x14ac:dyDescent="0.3">
      <c r="A620">
        <v>43</v>
      </c>
      <c r="B620">
        <v>0.38972136600848417</v>
      </c>
      <c r="C620">
        <v>0.82415234839930418</v>
      </c>
      <c r="D620" s="4">
        <f>-LN(B620)/D$3</f>
        <v>1.3087822796233317</v>
      </c>
      <c r="E620" s="4">
        <f>1/F$4</f>
        <v>0.20833333333333334</v>
      </c>
      <c r="F620" s="8">
        <v>1</v>
      </c>
      <c r="G620" s="4">
        <v>173.63376102347425</v>
      </c>
      <c r="H620" s="4">
        <f>IF(G620&gt;MAX(I$8:I619),G620,MAX(I$8:I619))</f>
        <v>174.19126342200457</v>
      </c>
      <c r="I620" s="4">
        <f t="shared" si="78"/>
        <v>174.39959675533791</v>
      </c>
      <c r="J620" s="4">
        <f t="shared" si="73"/>
        <v>0.55750239853031758</v>
      </c>
      <c r="K620" s="4">
        <f t="shared" si="74"/>
        <v>0.20833333333334281</v>
      </c>
      <c r="L620" t="e">
        <f t="shared" si="75"/>
        <v>#N/A</v>
      </c>
      <c r="M620" t="e">
        <f t="shared" si="79"/>
        <v>#N/A</v>
      </c>
      <c r="N620">
        <f t="shared" si="76"/>
        <v>1</v>
      </c>
      <c r="O620">
        <f t="shared" si="77"/>
        <v>1</v>
      </c>
      <c r="P620">
        <v>613</v>
      </c>
      <c r="Q620" s="8">
        <f>COUNTIF(I$8:I619,"&lt;"&amp;G620)</f>
        <v>609</v>
      </c>
      <c r="R620" s="16">
        <f>COUNTIFS(H$8:H619,"&gt;"&amp;G620,F$8:F619,"&lt;&gt;1")</f>
        <v>1</v>
      </c>
      <c r="S620">
        <v>613</v>
      </c>
    </row>
    <row r="621" spans="1:19" x14ac:dyDescent="0.3">
      <c r="A621">
        <v>219</v>
      </c>
      <c r="B621">
        <v>9.5309305093539229E-2</v>
      </c>
      <c r="C621">
        <v>0.86297189245277262</v>
      </c>
      <c r="D621" s="4">
        <f>-LN(B621)/F$3</f>
        <v>0.97942826378012715</v>
      </c>
      <c r="E621" s="4">
        <f>1/F$4</f>
        <v>0.20833333333333334</v>
      </c>
      <c r="F621" s="8">
        <v>2</v>
      </c>
      <c r="G621" s="4">
        <v>173.59628633674578</v>
      </c>
      <c r="H621" s="4">
        <f>IF(G621&gt;MAX(I$8:I620),G621,MAX(I$8:I620))</f>
        <v>174.39959675533791</v>
      </c>
      <c r="I621" s="4">
        <f t="shared" si="78"/>
        <v>174.60793008867125</v>
      </c>
      <c r="J621" s="4">
        <f t="shared" si="73"/>
        <v>0.80331041859213315</v>
      </c>
      <c r="K621" s="4">
        <f t="shared" si="74"/>
        <v>0.20833333333334281</v>
      </c>
      <c r="L621" t="e">
        <f t="shared" si="75"/>
        <v>#N/A</v>
      </c>
      <c r="M621" t="e">
        <f t="shared" si="79"/>
        <v>#N/A</v>
      </c>
      <c r="N621">
        <f t="shared" si="76"/>
        <v>1</v>
      </c>
      <c r="O621">
        <f t="shared" si="77"/>
        <v>1</v>
      </c>
      <c r="P621">
        <v>614</v>
      </c>
      <c r="Q621" s="8">
        <f>COUNTIF(I$8:I620,"&lt;"&amp;G621)</f>
        <v>609</v>
      </c>
      <c r="R621" s="16">
        <f>COUNTIFS(H$8:H620,"&gt;"&amp;G621,F$8:F620,"&lt;&gt;1")</f>
        <v>1</v>
      </c>
      <c r="S621">
        <v>614</v>
      </c>
    </row>
    <row r="622" spans="1:19" x14ac:dyDescent="0.3">
      <c r="A622">
        <v>659</v>
      </c>
      <c r="B622">
        <v>1.2543107394634847E-2</v>
      </c>
      <c r="C622">
        <v>0.93115024262215029</v>
      </c>
      <c r="D622" s="4">
        <f>-LN(B622)/F$3</f>
        <v>1.8244099899413122</v>
      </c>
      <c r="E622" s="4">
        <f>1/F$4</f>
        <v>0.20833333333333334</v>
      </c>
      <c r="F622" s="8">
        <v>3</v>
      </c>
      <c r="G622" s="4">
        <v>172.83983526016303</v>
      </c>
      <c r="H622" s="4">
        <f>IF(G622&gt;MAX(I$8:I621),G622,MAX(I$8:I621))</f>
        <v>174.60793008867125</v>
      </c>
      <c r="I622" s="4">
        <f t="shared" si="78"/>
        <v>174.8162634220046</v>
      </c>
      <c r="J622" s="4">
        <f t="shared" si="73"/>
        <v>1.7680948285082252</v>
      </c>
      <c r="K622" s="4">
        <f t="shared" si="74"/>
        <v>0.20833333333334281</v>
      </c>
      <c r="L622" t="e">
        <f t="shared" si="75"/>
        <v>#N/A</v>
      </c>
      <c r="M622" t="e">
        <f t="shared" si="79"/>
        <v>#N/A</v>
      </c>
      <c r="N622">
        <f t="shared" si="76"/>
        <v>1</v>
      </c>
      <c r="O622">
        <f t="shared" si="77"/>
        <v>1</v>
      </c>
      <c r="P622">
        <v>615</v>
      </c>
      <c r="Q622" s="8">
        <f>COUNTIF(I$8:I621,"&lt;"&amp;G622)</f>
        <v>605</v>
      </c>
      <c r="R622" s="16">
        <f>COUNTIFS(H$8:H621,"&gt;"&amp;G622,F$8:F621,"&lt;&gt;1")</f>
        <v>6</v>
      </c>
      <c r="S622">
        <v>615</v>
      </c>
    </row>
    <row r="623" spans="1:19" x14ac:dyDescent="0.3">
      <c r="A623">
        <v>220</v>
      </c>
      <c r="B623">
        <v>0.81359294412060912</v>
      </c>
      <c r="C623">
        <v>0.99099703970458086</v>
      </c>
      <c r="D623" s="4">
        <f>-LN(B623)/F$3</f>
        <v>8.59562944598012E-2</v>
      </c>
      <c r="E623" s="4">
        <f>1/F$4</f>
        <v>0.20833333333333334</v>
      </c>
      <c r="F623" s="8">
        <v>2</v>
      </c>
      <c r="G623" s="4">
        <v>173.68224263120558</v>
      </c>
      <c r="H623" s="4">
        <f>IF(G623&gt;MAX(I$8:I622),G623,MAX(I$8:I622))</f>
        <v>174.8162634220046</v>
      </c>
      <c r="I623" s="4">
        <f t="shared" si="78"/>
        <v>175.02459675533794</v>
      </c>
      <c r="J623" s="4">
        <f t="shared" si="73"/>
        <v>1.1340207907990134</v>
      </c>
      <c r="K623" s="4">
        <f t="shared" si="74"/>
        <v>0.20833333333334281</v>
      </c>
      <c r="L623" t="e">
        <f t="shared" si="75"/>
        <v>#N/A</v>
      </c>
      <c r="M623" t="e">
        <f t="shared" si="79"/>
        <v>#N/A</v>
      </c>
      <c r="N623">
        <f t="shared" si="76"/>
        <v>1</v>
      </c>
      <c r="O623">
        <f t="shared" si="77"/>
        <v>1</v>
      </c>
      <c r="P623">
        <v>616</v>
      </c>
      <c r="Q623" s="8">
        <f>COUNTIF(I$8:I622,"&lt;"&amp;G623)</f>
        <v>609</v>
      </c>
      <c r="R623" s="16">
        <f>COUNTIFS(H$8:H622,"&gt;"&amp;G623,F$8:F622,"&lt;&gt;1")</f>
        <v>3</v>
      </c>
      <c r="S623">
        <v>616</v>
      </c>
    </row>
    <row r="624" spans="1:19" x14ac:dyDescent="0.3">
      <c r="A624">
        <v>660</v>
      </c>
      <c r="B624">
        <v>0.54799035615100555</v>
      </c>
      <c r="C624">
        <v>7.0986053041169464E-2</v>
      </c>
      <c r="D624" s="4">
        <f>-LN(B624)/F$3</f>
        <v>0.25062399602231716</v>
      </c>
      <c r="E624" s="4">
        <f>1/F$4</f>
        <v>0.20833333333333334</v>
      </c>
      <c r="F624" s="8">
        <v>3</v>
      </c>
      <c r="G624" s="4">
        <v>173.09045925618534</v>
      </c>
      <c r="H624" s="4">
        <f>IF(G624&gt;MAX(I$8:I623),G624,MAX(I$8:I623))</f>
        <v>175.02459675533794</v>
      </c>
      <c r="I624" s="4">
        <f t="shared" si="78"/>
        <v>175.23293008867128</v>
      </c>
      <c r="J624" s="4">
        <f t="shared" si="73"/>
        <v>1.9341374991525981</v>
      </c>
      <c r="K624" s="4">
        <f t="shared" si="74"/>
        <v>0.20833333333334281</v>
      </c>
      <c r="L624" t="e">
        <f t="shared" si="75"/>
        <v>#N/A</v>
      </c>
      <c r="M624" t="e">
        <f t="shared" si="79"/>
        <v>#N/A</v>
      </c>
      <c r="N624">
        <f t="shared" si="76"/>
        <v>1</v>
      </c>
      <c r="O624">
        <f t="shared" si="77"/>
        <v>1</v>
      </c>
      <c r="P624">
        <v>617</v>
      </c>
      <c r="Q624" s="8">
        <f>COUNTIF(I$8:I623,"&lt;"&amp;G624)</f>
        <v>606</v>
      </c>
      <c r="R624" s="16">
        <f>COUNTIFS(H$8:H623,"&gt;"&amp;G624,F$8:F623,"&lt;&gt;1")</f>
        <v>7</v>
      </c>
      <c r="S624">
        <v>617</v>
      </c>
    </row>
    <row r="625" spans="1:19" x14ac:dyDescent="0.3">
      <c r="A625">
        <v>44</v>
      </c>
      <c r="B625">
        <v>0.52168340098269605</v>
      </c>
      <c r="C625">
        <v>2.5055696279793694E-2</v>
      </c>
      <c r="D625" s="4">
        <f>-LN(B625)/D$3</f>
        <v>0.90374220365197289</v>
      </c>
      <c r="E625" s="4">
        <f>1/F$4</f>
        <v>0.20833333333333334</v>
      </c>
      <c r="F625" s="8">
        <v>1</v>
      </c>
      <c r="G625" s="4">
        <v>174.53750322712622</v>
      </c>
      <c r="H625" s="4">
        <f>IF(G625&gt;MAX(I$8:I624),G625,MAX(I$8:I624))</f>
        <v>175.23293008867128</v>
      </c>
      <c r="I625" s="4">
        <f t="shared" si="78"/>
        <v>175.44126342200462</v>
      </c>
      <c r="J625" s="4">
        <f t="shared" si="73"/>
        <v>0.69542686154505873</v>
      </c>
      <c r="K625" s="4">
        <f t="shared" si="74"/>
        <v>0.20833333333334281</v>
      </c>
      <c r="L625" t="e">
        <f t="shared" si="75"/>
        <v>#N/A</v>
      </c>
      <c r="M625" t="e">
        <f t="shared" si="79"/>
        <v>#N/A</v>
      </c>
      <c r="N625">
        <f t="shared" si="76"/>
        <v>1</v>
      </c>
      <c r="O625">
        <f t="shared" si="77"/>
        <v>1</v>
      </c>
      <c r="P625">
        <v>618</v>
      </c>
      <c r="Q625" s="8">
        <f>COUNTIF(I$8:I624,"&lt;"&amp;G625)</f>
        <v>613</v>
      </c>
      <c r="R625" s="16">
        <f>COUNTIFS(H$8:H624,"&gt;"&amp;G625,F$8:F624,"&lt;&gt;1")</f>
        <v>3</v>
      </c>
      <c r="S625">
        <v>618</v>
      </c>
    </row>
    <row r="626" spans="1:19" x14ac:dyDescent="0.3">
      <c r="A626">
        <v>661</v>
      </c>
      <c r="B626">
        <v>0.3826715903195288</v>
      </c>
      <c r="C626">
        <v>0.9260231330301828</v>
      </c>
      <c r="D626" s="4">
        <f>-LN(B626)/F$3</f>
        <v>0.40024088506868583</v>
      </c>
      <c r="E626" s="4">
        <f>1/F$4</f>
        <v>0.20833333333333334</v>
      </c>
      <c r="F626" s="8">
        <v>3</v>
      </c>
      <c r="G626" s="4">
        <v>173.49070014125402</v>
      </c>
      <c r="H626" s="4">
        <f>IF(G626&gt;MAX(I$8:I625),G626,MAX(I$8:I625))</f>
        <v>175.44126342200462</v>
      </c>
      <c r="I626" s="4">
        <f t="shared" si="78"/>
        <v>175.64959675533797</v>
      </c>
      <c r="J626" s="4">
        <f t="shared" si="73"/>
        <v>1.9505632807506004</v>
      </c>
      <c r="K626" s="4">
        <f t="shared" si="74"/>
        <v>0.20833333333334281</v>
      </c>
      <c r="L626" t="e">
        <f t="shared" si="75"/>
        <v>#N/A</v>
      </c>
      <c r="M626" t="e">
        <f t="shared" si="79"/>
        <v>#N/A</v>
      </c>
      <c r="N626">
        <f t="shared" si="76"/>
        <v>1</v>
      </c>
      <c r="O626">
        <f t="shared" si="77"/>
        <v>1</v>
      </c>
      <c r="P626">
        <v>619</v>
      </c>
      <c r="Q626" s="8">
        <f>COUNTIF(I$8:I625,"&lt;"&amp;G626)</f>
        <v>608</v>
      </c>
      <c r="R626" s="16">
        <f>COUNTIFS(H$8:H625,"&gt;"&amp;G626,F$8:F625,"&lt;&gt;1")</f>
        <v>6</v>
      </c>
      <c r="S626">
        <v>619</v>
      </c>
    </row>
    <row r="627" spans="1:19" x14ac:dyDescent="0.3">
      <c r="A627">
        <v>221</v>
      </c>
      <c r="B627">
        <v>0.11059907834101383</v>
      </c>
      <c r="C627">
        <v>0.13324381237220373</v>
      </c>
      <c r="D627" s="4">
        <f>-LN(B627)/F$3</f>
        <v>0.91743480133021416</v>
      </c>
      <c r="E627" s="4">
        <f>1/F$4</f>
        <v>0.20833333333333334</v>
      </c>
      <c r="F627" s="8">
        <v>2</v>
      </c>
      <c r="G627" s="4">
        <v>174.5996774325358</v>
      </c>
      <c r="H627" s="4">
        <f>IF(G627&gt;MAX(I$8:I626),G627,MAX(I$8:I626))</f>
        <v>175.64959675533797</v>
      </c>
      <c r="I627" s="4">
        <f t="shared" si="78"/>
        <v>175.85793008867131</v>
      </c>
      <c r="J627" s="4">
        <f t="shared" si="73"/>
        <v>1.0499193228021682</v>
      </c>
      <c r="K627" s="4">
        <f t="shared" si="74"/>
        <v>0.20833333333334281</v>
      </c>
      <c r="L627" t="e">
        <f t="shared" si="75"/>
        <v>#N/A</v>
      </c>
      <c r="M627" t="e">
        <f t="shared" si="79"/>
        <v>#N/A</v>
      </c>
      <c r="N627">
        <f t="shared" si="76"/>
        <v>1</v>
      </c>
      <c r="O627">
        <f t="shared" si="77"/>
        <v>1</v>
      </c>
      <c r="P627">
        <v>620</v>
      </c>
      <c r="Q627" s="8">
        <f>COUNTIF(I$8:I626,"&lt;"&amp;G627)</f>
        <v>613</v>
      </c>
      <c r="R627" s="16">
        <f>COUNTIFS(H$8:H626,"&gt;"&amp;G627,F$8:F626,"&lt;&gt;1")</f>
        <v>4</v>
      </c>
      <c r="S627">
        <v>620</v>
      </c>
    </row>
    <row r="628" spans="1:19" x14ac:dyDescent="0.3">
      <c r="A628">
        <v>45</v>
      </c>
      <c r="B628">
        <v>0.81398968474379707</v>
      </c>
      <c r="C628">
        <v>0.59828485976744894</v>
      </c>
      <c r="D628" s="4">
        <f>-LN(B628)/D$3</f>
        <v>0.28584386856223432</v>
      </c>
      <c r="E628" s="4">
        <f>1/F$4</f>
        <v>0.20833333333333334</v>
      </c>
      <c r="F628" s="8">
        <v>1</v>
      </c>
      <c r="G628" s="4">
        <v>174.82334709568846</v>
      </c>
      <c r="H628" s="4">
        <f>IF(G628&gt;MAX(I$8:I627),G628,MAX(I$8:I627))</f>
        <v>175.85793008867131</v>
      </c>
      <c r="I628" s="4">
        <f t="shared" si="78"/>
        <v>176.06626342200465</v>
      </c>
      <c r="J628" s="4">
        <f t="shared" si="73"/>
        <v>1.0345829929828483</v>
      </c>
      <c r="K628" s="4">
        <f t="shared" si="74"/>
        <v>0.20833333333334281</v>
      </c>
      <c r="L628" t="e">
        <f t="shared" si="75"/>
        <v>#N/A</v>
      </c>
      <c r="M628" t="e">
        <f t="shared" si="79"/>
        <v>#N/A</v>
      </c>
      <c r="N628">
        <f t="shared" si="76"/>
        <v>1</v>
      </c>
      <c r="O628">
        <f t="shared" si="77"/>
        <v>1</v>
      </c>
      <c r="P628">
        <v>621</v>
      </c>
      <c r="Q628" s="8">
        <f>COUNTIF(I$8:I627,"&lt;"&amp;G628)</f>
        <v>615</v>
      </c>
      <c r="R628" s="16">
        <f>COUNTIFS(H$8:H627,"&gt;"&amp;G628,F$8:F627,"&lt;&gt;1")</f>
        <v>3</v>
      </c>
      <c r="S628">
        <v>621</v>
      </c>
    </row>
    <row r="629" spans="1:19" x14ac:dyDescent="0.3">
      <c r="A629">
        <v>46</v>
      </c>
      <c r="B629">
        <v>0.86623737296670433</v>
      </c>
      <c r="C629">
        <v>0.98696859645374924</v>
      </c>
      <c r="D629" s="4">
        <f>-LN(B629)/D$3</f>
        <v>0.19943931284177474</v>
      </c>
      <c r="E629" s="4">
        <f>1/F$4</f>
        <v>0.20833333333333334</v>
      </c>
      <c r="F629" s="8">
        <v>1</v>
      </c>
      <c r="G629" s="4">
        <v>175.02278640853024</v>
      </c>
      <c r="H629" s="4">
        <f>IF(G629&gt;MAX(I$8:I628),G629,MAX(I$8:I628))</f>
        <v>176.06626342200465</v>
      </c>
      <c r="I629" s="4">
        <f t="shared" si="78"/>
        <v>176.274596755338</v>
      </c>
      <c r="J629" s="4">
        <f t="shared" si="73"/>
        <v>1.0434770134744156</v>
      </c>
      <c r="K629" s="4">
        <f t="shared" si="74"/>
        <v>0.20833333333334281</v>
      </c>
      <c r="L629" t="e">
        <f t="shared" si="75"/>
        <v>#N/A</v>
      </c>
      <c r="M629" t="e">
        <f t="shared" si="79"/>
        <v>#N/A</v>
      </c>
      <c r="N629">
        <f t="shared" si="76"/>
        <v>1</v>
      </c>
      <c r="O629">
        <f t="shared" si="77"/>
        <v>1</v>
      </c>
      <c r="P629">
        <v>622</v>
      </c>
      <c r="Q629" s="8">
        <f>COUNTIF(I$8:I628,"&lt;"&amp;G629)</f>
        <v>615</v>
      </c>
      <c r="R629" s="16">
        <f>COUNTIFS(H$8:H628,"&gt;"&amp;G629,F$8:F628,"&lt;&gt;1")</f>
        <v>3</v>
      </c>
      <c r="S629">
        <v>622</v>
      </c>
    </row>
    <row r="630" spans="1:19" x14ac:dyDescent="0.3">
      <c r="A630">
        <v>222</v>
      </c>
      <c r="B630">
        <v>0.26416821802423168</v>
      </c>
      <c r="C630">
        <v>4.4892727439191871E-2</v>
      </c>
      <c r="D630" s="4">
        <f>-LN(B630)/F$3</f>
        <v>0.55465382886213377</v>
      </c>
      <c r="E630" s="4">
        <f>1/F$4</f>
        <v>0.20833333333333334</v>
      </c>
      <c r="F630" s="8">
        <v>2</v>
      </c>
      <c r="G630" s="4">
        <v>175.15433126139794</v>
      </c>
      <c r="H630" s="4">
        <f>IF(G630&gt;MAX(I$8:I629),G630,MAX(I$8:I629))</f>
        <v>176.274596755338</v>
      </c>
      <c r="I630" s="4">
        <f t="shared" si="78"/>
        <v>176.48293008867134</v>
      </c>
      <c r="J630" s="4">
        <f t="shared" si="73"/>
        <v>1.1202654939400531</v>
      </c>
      <c r="K630" s="4">
        <f t="shared" si="74"/>
        <v>0.20833333333334281</v>
      </c>
      <c r="L630" t="e">
        <f t="shared" si="75"/>
        <v>#N/A</v>
      </c>
      <c r="M630" t="e">
        <f t="shared" si="79"/>
        <v>#N/A</v>
      </c>
      <c r="N630">
        <f t="shared" si="76"/>
        <v>1</v>
      </c>
      <c r="O630">
        <f t="shared" si="77"/>
        <v>1</v>
      </c>
      <c r="P630">
        <v>623</v>
      </c>
      <c r="Q630" s="8">
        <f>COUNTIF(I$8:I629,"&lt;"&amp;G630)</f>
        <v>616</v>
      </c>
      <c r="R630" s="16">
        <f>COUNTIFS(H$8:H629,"&gt;"&amp;G630,F$8:F629,"&lt;&gt;1")</f>
        <v>2</v>
      </c>
      <c r="S630">
        <v>623</v>
      </c>
    </row>
    <row r="631" spans="1:19" x14ac:dyDescent="0.3">
      <c r="A631">
        <v>223</v>
      </c>
      <c r="B631">
        <v>0.96984771263771474</v>
      </c>
      <c r="C631">
        <v>4.2023987548448133E-2</v>
      </c>
      <c r="D631" s="4">
        <f>-LN(B631)/F$3</f>
        <v>1.275675712115755E-2</v>
      </c>
      <c r="E631" s="4">
        <f>1/F$4</f>
        <v>0.20833333333333334</v>
      </c>
      <c r="F631" s="8">
        <v>2</v>
      </c>
      <c r="G631" s="4">
        <v>175.16708801851911</v>
      </c>
      <c r="H631" s="4">
        <f>IF(G631&gt;MAX(I$8:I630),G631,MAX(I$8:I630))</f>
        <v>176.48293008867134</v>
      </c>
      <c r="I631" s="4">
        <f t="shared" si="78"/>
        <v>176.69126342200468</v>
      </c>
      <c r="J631" s="4">
        <f t="shared" si="73"/>
        <v>1.3158420701522289</v>
      </c>
      <c r="K631" s="4">
        <f t="shared" si="74"/>
        <v>0.20833333333334281</v>
      </c>
      <c r="L631" t="e">
        <f t="shared" si="75"/>
        <v>#N/A</v>
      </c>
      <c r="M631" t="e">
        <f t="shared" si="79"/>
        <v>#N/A</v>
      </c>
      <c r="N631">
        <f t="shared" si="76"/>
        <v>1</v>
      </c>
      <c r="O631">
        <f t="shared" si="77"/>
        <v>1</v>
      </c>
      <c r="P631">
        <v>624</v>
      </c>
      <c r="Q631" s="8">
        <f>COUNTIF(I$8:I630,"&lt;"&amp;G631)</f>
        <v>616</v>
      </c>
      <c r="R631" s="16">
        <f>COUNTIFS(H$8:H630,"&gt;"&amp;G631,F$8:F630,"&lt;&gt;1")</f>
        <v>3</v>
      </c>
      <c r="S631">
        <v>624</v>
      </c>
    </row>
    <row r="632" spans="1:19" x14ac:dyDescent="0.3">
      <c r="A632">
        <v>662</v>
      </c>
      <c r="B632">
        <v>0.22107608264412365</v>
      </c>
      <c r="C632">
        <v>0.90792565691091642</v>
      </c>
      <c r="D632" s="4">
        <f>-LN(B632)/F$3</f>
        <v>0.62885348806336661</v>
      </c>
      <c r="E632" s="4">
        <f>1/F$4</f>
        <v>0.20833333333333334</v>
      </c>
      <c r="F632" s="8">
        <v>3</v>
      </c>
      <c r="G632" s="4">
        <v>174.11955362931738</v>
      </c>
      <c r="H632" s="4">
        <f>IF(G632&gt;MAX(I$8:I631),G632,MAX(I$8:I631))</f>
        <v>176.69126342200468</v>
      </c>
      <c r="I632" s="4">
        <f t="shared" si="78"/>
        <v>176.89959675533802</v>
      </c>
      <c r="J632" s="4">
        <f t="shared" si="73"/>
        <v>2.5717097926873009</v>
      </c>
      <c r="K632" s="4">
        <f t="shared" si="74"/>
        <v>0.20833333333334281</v>
      </c>
      <c r="L632" t="e">
        <f t="shared" si="75"/>
        <v>#N/A</v>
      </c>
      <c r="M632" t="e">
        <f t="shared" si="79"/>
        <v>#N/A</v>
      </c>
      <c r="N632">
        <f t="shared" si="76"/>
        <v>1</v>
      </c>
      <c r="O632">
        <f t="shared" si="77"/>
        <v>1</v>
      </c>
      <c r="P632">
        <v>625</v>
      </c>
      <c r="Q632" s="8">
        <f>COUNTIF(I$8:I631,"&lt;"&amp;G632)</f>
        <v>611</v>
      </c>
      <c r="R632" s="16">
        <f>COUNTIFS(H$8:H631,"&gt;"&amp;G632,F$8:F631,"&lt;&gt;1")</f>
        <v>8</v>
      </c>
      <c r="S632">
        <v>625</v>
      </c>
    </row>
    <row r="633" spans="1:19" x14ac:dyDescent="0.3">
      <c r="A633">
        <v>224</v>
      </c>
      <c r="B633">
        <v>0.95290993987853634</v>
      </c>
      <c r="C633">
        <v>0.11181981872005371</v>
      </c>
      <c r="D633" s="4">
        <f>-LN(B633)/F$3</f>
        <v>2.0097867289555409E-2</v>
      </c>
      <c r="E633" s="4">
        <f>1/F$4</f>
        <v>0.20833333333333334</v>
      </c>
      <c r="F633" s="8">
        <v>2</v>
      </c>
      <c r="G633" s="4">
        <v>175.18718588580867</v>
      </c>
      <c r="H633" s="4">
        <f>IF(G633&gt;MAX(I$8:I632),G633,MAX(I$8:I632))</f>
        <v>176.89959675533802</v>
      </c>
      <c r="I633" s="4">
        <f t="shared" si="78"/>
        <v>177.10793008867137</v>
      </c>
      <c r="J633" s="4">
        <f t="shared" si="73"/>
        <v>1.7124108695293501</v>
      </c>
      <c r="K633" s="4">
        <f t="shared" si="74"/>
        <v>0.20833333333334281</v>
      </c>
      <c r="L633" t="e">
        <f t="shared" si="75"/>
        <v>#N/A</v>
      </c>
      <c r="M633" t="e">
        <f t="shared" si="79"/>
        <v>#N/A</v>
      </c>
      <c r="N633">
        <f t="shared" si="76"/>
        <v>1</v>
      </c>
      <c r="O633">
        <f t="shared" si="77"/>
        <v>1</v>
      </c>
      <c r="P633">
        <v>626</v>
      </c>
      <c r="Q633" s="8">
        <f>COUNTIF(I$8:I632,"&lt;"&amp;G633)</f>
        <v>616</v>
      </c>
      <c r="R633" s="16">
        <f>COUNTIFS(H$8:H632,"&gt;"&amp;G633,F$8:F632,"&lt;&gt;1")</f>
        <v>5</v>
      </c>
      <c r="S633">
        <v>626</v>
      </c>
    </row>
    <row r="634" spans="1:19" x14ac:dyDescent="0.3">
      <c r="A634">
        <v>47</v>
      </c>
      <c r="B634">
        <v>0.44108401745658743</v>
      </c>
      <c r="C634">
        <v>8.7130344553971978E-2</v>
      </c>
      <c r="D634" s="4">
        <f>-LN(B634)/D$3</f>
        <v>1.1368332026479748</v>
      </c>
      <c r="E634" s="4">
        <f>1/F$4</f>
        <v>0.20833333333333334</v>
      </c>
      <c r="F634" s="8">
        <v>1</v>
      </c>
      <c r="G634" s="4">
        <v>176.15961961117821</v>
      </c>
      <c r="H634" s="4">
        <f>IF(G634&gt;MAX(I$8:I633),G634,MAX(I$8:I633))</f>
        <v>177.10793008867137</v>
      </c>
      <c r="I634" s="4">
        <f t="shared" si="78"/>
        <v>177.31626342200471</v>
      </c>
      <c r="J634" s="4">
        <f t="shared" si="73"/>
        <v>0.94831047749315189</v>
      </c>
      <c r="K634" s="4">
        <f t="shared" si="74"/>
        <v>0.20833333333334281</v>
      </c>
      <c r="L634" t="e">
        <f t="shared" si="75"/>
        <v>#N/A</v>
      </c>
      <c r="M634" t="e">
        <f t="shared" si="79"/>
        <v>#N/A</v>
      </c>
      <c r="N634">
        <f t="shared" si="76"/>
        <v>1</v>
      </c>
      <c r="O634">
        <f t="shared" si="77"/>
        <v>1</v>
      </c>
      <c r="P634">
        <v>627</v>
      </c>
      <c r="Q634" s="8">
        <f>COUNTIF(I$8:I633,"&lt;"&amp;G634)</f>
        <v>621</v>
      </c>
      <c r="R634" s="16">
        <f>COUNTIFS(H$8:H633,"&gt;"&amp;G634,F$8:F633,"&lt;&gt;1")</f>
        <v>4</v>
      </c>
      <c r="S634">
        <v>627</v>
      </c>
    </row>
    <row r="635" spans="1:19" x14ac:dyDescent="0.3">
      <c r="A635">
        <v>225</v>
      </c>
      <c r="B635">
        <v>0.40626239814447462</v>
      </c>
      <c r="C635">
        <v>0.44682149723807491</v>
      </c>
      <c r="D635" s="4">
        <f>-LN(B635)/F$3</f>
        <v>0.37531501137266421</v>
      </c>
      <c r="E635" s="4">
        <f>1/F$4</f>
        <v>0.20833333333333334</v>
      </c>
      <c r="F635" s="8">
        <v>2</v>
      </c>
      <c r="G635" s="4">
        <v>175.56250089718134</v>
      </c>
      <c r="H635" s="4">
        <f>IF(G635&gt;MAX(I$8:I634),G635,MAX(I$8:I634))</f>
        <v>177.31626342200471</v>
      </c>
      <c r="I635" s="4">
        <f t="shared" si="78"/>
        <v>177.52459675533805</v>
      </c>
      <c r="J635" s="4">
        <f t="shared" si="73"/>
        <v>1.7537625248233724</v>
      </c>
      <c r="K635" s="4">
        <f t="shared" si="74"/>
        <v>0.20833333333334281</v>
      </c>
      <c r="L635" t="e">
        <f t="shared" si="75"/>
        <v>#N/A</v>
      </c>
      <c r="M635" t="e">
        <f t="shared" si="79"/>
        <v>#N/A</v>
      </c>
      <c r="N635">
        <f t="shared" si="76"/>
        <v>1</v>
      </c>
      <c r="O635">
        <f t="shared" si="77"/>
        <v>1</v>
      </c>
      <c r="P635">
        <v>628</v>
      </c>
      <c r="Q635" s="8">
        <f>COUNTIF(I$8:I634,"&lt;"&amp;G635)</f>
        <v>618</v>
      </c>
      <c r="R635" s="16">
        <f>COUNTIFS(H$8:H634,"&gt;"&amp;G635,F$8:F634,"&lt;&gt;1")</f>
        <v>5</v>
      </c>
      <c r="S635">
        <v>628</v>
      </c>
    </row>
    <row r="636" spans="1:19" x14ac:dyDescent="0.3">
      <c r="A636">
        <v>663</v>
      </c>
      <c r="B636">
        <v>0.18195135349589525</v>
      </c>
      <c r="C636">
        <v>0.70964690084536275</v>
      </c>
      <c r="D636" s="4">
        <f>-LN(B636)/F$3</f>
        <v>0.71000663171556966</v>
      </c>
      <c r="E636" s="4">
        <f>1/F$4</f>
        <v>0.20833333333333334</v>
      </c>
      <c r="F636" s="8">
        <v>3</v>
      </c>
      <c r="G636" s="4">
        <v>174.82956026103295</v>
      </c>
      <c r="H636" s="4">
        <f>IF(G636&gt;MAX(I$8:I635),G636,MAX(I$8:I635))</f>
        <v>177.52459675533805</v>
      </c>
      <c r="I636" s="4">
        <f t="shared" si="78"/>
        <v>177.7329300886714</v>
      </c>
      <c r="J636" s="4">
        <f t="shared" si="73"/>
        <v>2.6950364943050999</v>
      </c>
      <c r="K636" s="4">
        <f t="shared" si="74"/>
        <v>0.20833333333334281</v>
      </c>
      <c r="L636" t="e">
        <f t="shared" si="75"/>
        <v>#N/A</v>
      </c>
      <c r="M636" t="e">
        <f t="shared" si="79"/>
        <v>#N/A</v>
      </c>
      <c r="N636">
        <f t="shared" si="76"/>
        <v>1</v>
      </c>
      <c r="O636">
        <f t="shared" si="77"/>
        <v>1</v>
      </c>
      <c r="P636">
        <v>629</v>
      </c>
      <c r="Q636" s="8">
        <f>COUNTIF(I$8:I635,"&lt;"&amp;G636)</f>
        <v>615</v>
      </c>
      <c r="R636" s="16">
        <f>COUNTIFS(H$8:H635,"&gt;"&amp;G636,F$8:F635,"&lt;&gt;1")</f>
        <v>8</v>
      </c>
      <c r="S636">
        <v>629</v>
      </c>
    </row>
    <row r="637" spans="1:19" x14ac:dyDescent="0.3">
      <c r="A637">
        <v>664</v>
      </c>
      <c r="B637">
        <v>0.86089663380840475</v>
      </c>
      <c r="C637">
        <v>0.39744254890591141</v>
      </c>
      <c r="D637" s="4">
        <f>-LN(B637)/F$3</f>
        <v>6.2408681420915553E-2</v>
      </c>
      <c r="E637" s="4">
        <f>1/F$4</f>
        <v>0.20833333333333334</v>
      </c>
      <c r="F637" s="8">
        <v>3</v>
      </c>
      <c r="G637" s="4">
        <v>174.89196894245387</v>
      </c>
      <c r="H637" s="4">
        <f>IF(G637&gt;MAX(I$8:I636),G637,MAX(I$8:I636))</f>
        <v>177.7329300886714</v>
      </c>
      <c r="I637" s="4">
        <f t="shared" si="78"/>
        <v>177.94126342200474</v>
      </c>
      <c r="J637" s="4">
        <f t="shared" si="73"/>
        <v>2.8409611462175235</v>
      </c>
      <c r="K637" s="4">
        <f t="shared" si="74"/>
        <v>0.20833333333334281</v>
      </c>
      <c r="L637" t="e">
        <f t="shared" si="75"/>
        <v>#N/A</v>
      </c>
      <c r="M637" t="e">
        <f t="shared" si="79"/>
        <v>#N/A</v>
      </c>
      <c r="N637">
        <f t="shared" si="76"/>
        <v>1</v>
      </c>
      <c r="O637">
        <f t="shared" si="77"/>
        <v>1</v>
      </c>
      <c r="P637">
        <v>630</v>
      </c>
      <c r="Q637" s="8">
        <f>COUNTIF(I$8:I636,"&lt;"&amp;G637)</f>
        <v>615</v>
      </c>
      <c r="R637" s="16">
        <f>COUNTIFS(H$8:H636,"&gt;"&amp;G637,F$8:F636,"&lt;&gt;1")</f>
        <v>9</v>
      </c>
      <c r="S637">
        <v>630</v>
      </c>
    </row>
    <row r="638" spans="1:19" x14ac:dyDescent="0.3">
      <c r="A638">
        <v>226</v>
      </c>
      <c r="B638">
        <v>0.23053682058168279</v>
      </c>
      <c r="C638">
        <v>0.12454603717154454</v>
      </c>
      <c r="D638" s="4">
        <f>-LN(B638)/F$3</f>
        <v>0.61139361961790917</v>
      </c>
      <c r="E638" s="4">
        <f>1/F$4</f>
        <v>0.20833333333333334</v>
      </c>
      <c r="F638" s="8">
        <v>2</v>
      </c>
      <c r="G638" s="4">
        <v>176.17389451679924</v>
      </c>
      <c r="H638" s="4">
        <f>IF(G638&gt;MAX(I$8:I637),G638,MAX(I$8:I637))</f>
        <v>177.94126342200474</v>
      </c>
      <c r="I638" s="4">
        <f t="shared" si="78"/>
        <v>178.14959675533808</v>
      </c>
      <c r="J638" s="4">
        <f t="shared" si="73"/>
        <v>1.7673689052055011</v>
      </c>
      <c r="K638" s="4">
        <f t="shared" si="74"/>
        <v>0.20833333333334281</v>
      </c>
      <c r="L638" t="e">
        <f t="shared" si="75"/>
        <v>#N/A</v>
      </c>
      <c r="M638" t="e">
        <f t="shared" si="79"/>
        <v>#N/A</v>
      </c>
      <c r="N638">
        <f t="shared" si="76"/>
        <v>1</v>
      </c>
      <c r="O638">
        <f t="shared" si="77"/>
        <v>1</v>
      </c>
      <c r="P638">
        <v>631</v>
      </c>
      <c r="Q638" s="8">
        <f>COUNTIF(I$8:I637,"&lt;"&amp;G638)</f>
        <v>621</v>
      </c>
      <c r="R638" s="16">
        <f>COUNTIFS(H$8:H637,"&gt;"&amp;G638,F$8:F637,"&lt;&gt;1")</f>
        <v>7</v>
      </c>
      <c r="S638">
        <v>631</v>
      </c>
    </row>
    <row r="639" spans="1:19" x14ac:dyDescent="0.3">
      <c r="A639">
        <v>665</v>
      </c>
      <c r="B639">
        <v>0.67024750511185038</v>
      </c>
      <c r="C639">
        <v>0.54884487441633356</v>
      </c>
      <c r="D639" s="4">
        <f>-LN(B639)/F$3</f>
        <v>0.16671176008238553</v>
      </c>
      <c r="E639" s="4">
        <f>1/F$4</f>
        <v>0.20833333333333334</v>
      </c>
      <c r="F639" s="8">
        <v>3</v>
      </c>
      <c r="G639" s="4">
        <v>175.05868070253626</v>
      </c>
      <c r="H639" s="4">
        <f>IF(G639&gt;MAX(I$8:I638),G639,MAX(I$8:I638))</f>
        <v>178.14959675533808</v>
      </c>
      <c r="I639" s="4">
        <f t="shared" si="78"/>
        <v>178.35793008867142</v>
      </c>
      <c r="J639" s="4">
        <f t="shared" si="73"/>
        <v>3.0909160528018162</v>
      </c>
      <c r="K639" s="4">
        <f t="shared" si="74"/>
        <v>0.20833333333334281</v>
      </c>
      <c r="L639" t="e">
        <f t="shared" si="75"/>
        <v>#N/A</v>
      </c>
      <c r="M639" t="e">
        <f t="shared" si="79"/>
        <v>#N/A</v>
      </c>
      <c r="N639">
        <f t="shared" si="76"/>
        <v>1</v>
      </c>
      <c r="O639">
        <f t="shared" si="77"/>
        <v>1</v>
      </c>
      <c r="P639">
        <v>632</v>
      </c>
      <c r="Q639" s="8">
        <f>COUNTIF(I$8:I638,"&lt;"&amp;G639)</f>
        <v>616</v>
      </c>
      <c r="R639" s="16">
        <f>COUNTIFS(H$8:H638,"&gt;"&amp;G639,F$8:F638,"&lt;&gt;1")</f>
        <v>10</v>
      </c>
      <c r="S639">
        <v>632</v>
      </c>
    </row>
    <row r="640" spans="1:19" x14ac:dyDescent="0.3">
      <c r="A640">
        <v>227</v>
      </c>
      <c r="B640">
        <v>0.52815332499160739</v>
      </c>
      <c r="C640">
        <v>0.59559923093356115</v>
      </c>
      <c r="D640" s="4">
        <f>-LN(B640)/F$3</f>
        <v>0.26598693716195826</v>
      </c>
      <c r="E640" s="4">
        <f>1/F$4</f>
        <v>0.20833333333333334</v>
      </c>
      <c r="F640" s="8">
        <v>2</v>
      </c>
      <c r="G640" s="4">
        <v>176.43988145396119</v>
      </c>
      <c r="H640" s="4">
        <f>IF(G640&gt;MAX(I$8:I639),G640,MAX(I$8:I639))</f>
        <v>178.35793008867142</v>
      </c>
      <c r="I640" s="4">
        <f t="shared" si="78"/>
        <v>178.56626342200477</v>
      </c>
      <c r="J640" s="4">
        <f t="shared" si="73"/>
        <v>1.9180486347102317</v>
      </c>
      <c r="K640" s="4">
        <f t="shared" si="74"/>
        <v>0.20833333333334281</v>
      </c>
      <c r="L640" t="e">
        <f t="shared" si="75"/>
        <v>#N/A</v>
      </c>
      <c r="M640" t="e">
        <f t="shared" si="79"/>
        <v>#N/A</v>
      </c>
      <c r="N640">
        <f t="shared" si="76"/>
        <v>1</v>
      </c>
      <c r="O640">
        <f t="shared" si="77"/>
        <v>1</v>
      </c>
      <c r="P640">
        <v>633</v>
      </c>
      <c r="Q640" s="8">
        <f>COUNTIF(I$8:I639,"&lt;"&amp;G640)</f>
        <v>622</v>
      </c>
      <c r="R640" s="16">
        <f>COUNTIFS(H$8:H639,"&gt;"&amp;G640,F$8:F639,"&lt;&gt;1")</f>
        <v>8</v>
      </c>
      <c r="S640">
        <v>633</v>
      </c>
    </row>
    <row r="641" spans="1:19" x14ac:dyDescent="0.3">
      <c r="A641">
        <v>228</v>
      </c>
      <c r="B641">
        <v>0.8529007843256935</v>
      </c>
      <c r="C641">
        <v>0.51307718131046476</v>
      </c>
      <c r="D641" s="4">
        <f>-LN(B641)/F$3</f>
        <v>6.6296688357850145E-2</v>
      </c>
      <c r="E641" s="4">
        <f>1/F$4</f>
        <v>0.20833333333333334</v>
      </c>
      <c r="F641" s="8">
        <v>2</v>
      </c>
      <c r="G641" s="4">
        <v>176.50617814231904</v>
      </c>
      <c r="H641" s="4">
        <f>IF(G641&gt;MAX(I$8:I640),G641,MAX(I$8:I640))</f>
        <v>178.56626342200477</v>
      </c>
      <c r="I641" s="4">
        <f t="shared" si="78"/>
        <v>178.77459675533811</v>
      </c>
      <c r="J641" s="4">
        <f t="shared" si="73"/>
        <v>2.0600852796857225</v>
      </c>
      <c r="K641" s="4">
        <f t="shared" si="74"/>
        <v>0.20833333333334281</v>
      </c>
      <c r="L641" t="e">
        <f t="shared" si="75"/>
        <v>#N/A</v>
      </c>
      <c r="M641" t="e">
        <f t="shared" si="79"/>
        <v>#N/A</v>
      </c>
      <c r="N641">
        <f t="shared" si="76"/>
        <v>1</v>
      </c>
      <c r="O641">
        <f t="shared" si="77"/>
        <v>1</v>
      </c>
      <c r="P641">
        <v>634</v>
      </c>
      <c r="Q641" s="8">
        <f>COUNTIF(I$8:I640,"&lt;"&amp;G641)</f>
        <v>623</v>
      </c>
      <c r="R641" s="16">
        <f>COUNTIFS(H$8:H640,"&gt;"&amp;G641,F$8:F640,"&lt;&gt;1")</f>
        <v>8</v>
      </c>
      <c r="S641">
        <v>634</v>
      </c>
    </row>
    <row r="642" spans="1:19" x14ac:dyDescent="0.3">
      <c r="A642">
        <v>48</v>
      </c>
      <c r="B642">
        <v>0.46446119571520128</v>
      </c>
      <c r="C642">
        <v>0.71413312173833432</v>
      </c>
      <c r="D642" s="4">
        <f>-LN(B642)/D$3</f>
        <v>1.0651073112785892</v>
      </c>
      <c r="E642" s="4">
        <f>1/F$4</f>
        <v>0.20833333333333334</v>
      </c>
      <c r="F642" s="8">
        <v>1</v>
      </c>
      <c r="G642" s="4">
        <v>177.2247269224568</v>
      </c>
      <c r="H642" s="4">
        <f>IF(G642&gt;MAX(I$8:I641),G642,MAX(I$8:I641))</f>
        <v>178.77459675533811</v>
      </c>
      <c r="I642" s="4">
        <f t="shared" si="78"/>
        <v>178.98293008867145</v>
      </c>
      <c r="J642" s="4">
        <f t="shared" si="73"/>
        <v>1.5498698328813134</v>
      </c>
      <c r="K642" s="4">
        <f t="shared" si="74"/>
        <v>0.20833333333334281</v>
      </c>
      <c r="L642" t="e">
        <f t="shared" si="75"/>
        <v>#N/A</v>
      </c>
      <c r="M642" t="e">
        <f t="shared" si="79"/>
        <v>#N/A</v>
      </c>
      <c r="N642">
        <f t="shared" si="76"/>
        <v>1</v>
      </c>
      <c r="O642">
        <f t="shared" si="77"/>
        <v>1</v>
      </c>
      <c r="P642">
        <v>635</v>
      </c>
      <c r="Q642" s="8">
        <f>COUNTIF(I$8:I641,"&lt;"&amp;G642)</f>
        <v>626</v>
      </c>
      <c r="R642" s="16">
        <f>COUNTIFS(H$8:H641,"&gt;"&amp;G642,F$8:F641,"&lt;&gt;1")</f>
        <v>7</v>
      </c>
      <c r="S642">
        <v>635</v>
      </c>
    </row>
    <row r="643" spans="1:19" x14ac:dyDescent="0.3">
      <c r="A643">
        <v>49</v>
      </c>
      <c r="B643">
        <v>0.82189397869808034</v>
      </c>
      <c r="C643">
        <v>0.37238685262611776</v>
      </c>
      <c r="D643" s="4">
        <f>-LN(B643)/D$3</f>
        <v>0.2724220443480358</v>
      </c>
      <c r="E643" s="4">
        <f>1/F$4</f>
        <v>0.20833333333333334</v>
      </c>
      <c r="F643" s="8">
        <v>1</v>
      </c>
      <c r="G643" s="4">
        <v>177.49714896680484</v>
      </c>
      <c r="H643" s="4">
        <f>IF(G643&gt;MAX(I$8:I642),G643,MAX(I$8:I642))</f>
        <v>178.98293008867145</v>
      </c>
      <c r="I643" s="4">
        <f t="shared" si="78"/>
        <v>179.19126342200479</v>
      </c>
      <c r="J643" s="4">
        <f t="shared" si="73"/>
        <v>1.4857811218666086</v>
      </c>
      <c r="K643" s="4">
        <f t="shared" si="74"/>
        <v>0.20833333333334281</v>
      </c>
      <c r="L643" t="e">
        <f t="shared" si="75"/>
        <v>#N/A</v>
      </c>
      <c r="M643" t="e">
        <f t="shared" si="79"/>
        <v>#N/A</v>
      </c>
      <c r="N643">
        <f t="shared" si="76"/>
        <v>1</v>
      </c>
      <c r="O643">
        <f t="shared" si="77"/>
        <v>1</v>
      </c>
      <c r="P643">
        <v>636</v>
      </c>
      <c r="Q643" s="8">
        <f>COUNTIF(I$8:I642,"&lt;"&amp;G643)</f>
        <v>627</v>
      </c>
      <c r="R643" s="16">
        <f>COUNTIFS(H$8:H642,"&gt;"&amp;G643,F$8:F642,"&lt;&gt;1")</f>
        <v>6</v>
      </c>
      <c r="S643">
        <v>636</v>
      </c>
    </row>
    <row r="644" spans="1:19" x14ac:dyDescent="0.3">
      <c r="A644">
        <v>229</v>
      </c>
      <c r="B644">
        <v>0.13959166234321116</v>
      </c>
      <c r="C644">
        <v>0.73900570696127199</v>
      </c>
      <c r="D644" s="4">
        <f>-LN(B644)/F$3</f>
        <v>0.82043075657194064</v>
      </c>
      <c r="E644" s="4">
        <f>1/F$4</f>
        <v>0.20833333333333334</v>
      </c>
      <c r="F644" s="8">
        <v>2</v>
      </c>
      <c r="G644" s="4">
        <v>177.32660889889098</v>
      </c>
      <c r="H644" s="4">
        <f>IF(G644&gt;MAX(I$8:I643),G644,MAX(I$8:I643))</f>
        <v>179.19126342200479</v>
      </c>
      <c r="I644" s="4">
        <f t="shared" si="78"/>
        <v>179.39959675533814</v>
      </c>
      <c r="J644" s="4">
        <f t="shared" si="73"/>
        <v>1.8646545231138134</v>
      </c>
      <c r="K644" s="4">
        <f t="shared" si="74"/>
        <v>0.20833333333334281</v>
      </c>
      <c r="L644" t="e">
        <f t="shared" si="75"/>
        <v>#N/A</v>
      </c>
      <c r="M644" t="e">
        <f t="shared" si="79"/>
        <v>#N/A</v>
      </c>
      <c r="N644">
        <f t="shared" si="76"/>
        <v>1</v>
      </c>
      <c r="O644">
        <f t="shared" si="77"/>
        <v>1</v>
      </c>
      <c r="P644">
        <v>637</v>
      </c>
      <c r="Q644" s="8">
        <f>COUNTIF(I$8:I643,"&lt;"&amp;G644)</f>
        <v>627</v>
      </c>
      <c r="R644" s="16">
        <f>COUNTIFS(H$8:H643,"&gt;"&amp;G644,F$8:F643,"&lt;&gt;1")</f>
        <v>6</v>
      </c>
      <c r="S644">
        <v>637</v>
      </c>
    </row>
    <row r="645" spans="1:19" x14ac:dyDescent="0.3">
      <c r="A645">
        <v>50</v>
      </c>
      <c r="B645">
        <v>0.95284890285958435</v>
      </c>
      <c r="C645">
        <v>0.31449324015015107</v>
      </c>
      <c r="D645" s="4">
        <f>-LN(B645)/D$3</f>
        <v>6.7081856720516572E-2</v>
      </c>
      <c r="E645" s="4">
        <f>1/F$4</f>
        <v>0.20833333333333334</v>
      </c>
      <c r="F645" s="8">
        <v>1</v>
      </c>
      <c r="G645" s="4">
        <v>177.56423082352535</v>
      </c>
      <c r="H645" s="4">
        <f>IF(G645&gt;MAX(I$8:I644),G645,MAX(I$8:I644))</f>
        <v>179.39959675533814</v>
      </c>
      <c r="I645" s="4">
        <f t="shared" si="78"/>
        <v>179.60793008867148</v>
      </c>
      <c r="J645" s="4">
        <f t="shared" si="73"/>
        <v>1.8353659318127882</v>
      </c>
      <c r="K645" s="4">
        <f t="shared" si="74"/>
        <v>0.20833333333334281</v>
      </c>
      <c r="L645" t="e">
        <f t="shared" si="75"/>
        <v>#N/A</v>
      </c>
      <c r="M645" t="e">
        <f t="shared" si="79"/>
        <v>#N/A</v>
      </c>
      <c r="N645">
        <f t="shared" si="76"/>
        <v>1</v>
      </c>
      <c r="O645">
        <f t="shared" si="77"/>
        <v>1</v>
      </c>
      <c r="P645">
        <v>638</v>
      </c>
      <c r="Q645" s="8">
        <f>COUNTIF(I$8:I644,"&lt;"&amp;G645)</f>
        <v>628</v>
      </c>
      <c r="R645" s="16">
        <f>COUNTIFS(H$8:H644,"&gt;"&amp;G645,F$8:F644,"&lt;&gt;1")</f>
        <v>6</v>
      </c>
      <c r="S645">
        <v>638</v>
      </c>
    </row>
    <row r="646" spans="1:19" x14ac:dyDescent="0.3">
      <c r="A646">
        <v>230</v>
      </c>
      <c r="B646">
        <v>0.25589770195623646</v>
      </c>
      <c r="C646">
        <v>0.71544541764580216</v>
      </c>
      <c r="D646" s="4">
        <f>-LN(B646)/F$3</f>
        <v>0.56790729837419773</v>
      </c>
      <c r="E646" s="4">
        <f>1/F$4</f>
        <v>0.20833333333333334</v>
      </c>
      <c r="F646" s="8">
        <v>2</v>
      </c>
      <c r="G646" s="4">
        <v>177.89451619726518</v>
      </c>
      <c r="H646" s="4">
        <f>IF(G646&gt;MAX(I$8:I645),G646,MAX(I$8:I645))</f>
        <v>179.60793008867148</v>
      </c>
      <c r="I646" s="4">
        <f t="shared" si="78"/>
        <v>179.81626342200482</v>
      </c>
      <c r="J646" s="4">
        <f t="shared" si="73"/>
        <v>1.7134138914063044</v>
      </c>
      <c r="K646" s="4">
        <f t="shared" si="74"/>
        <v>0.20833333333334281</v>
      </c>
      <c r="L646" t="e">
        <f t="shared" si="75"/>
        <v>#N/A</v>
      </c>
      <c r="M646" t="e">
        <f t="shared" si="79"/>
        <v>#N/A</v>
      </c>
      <c r="N646">
        <f t="shared" si="76"/>
        <v>1</v>
      </c>
      <c r="O646">
        <f t="shared" si="77"/>
        <v>1</v>
      </c>
      <c r="P646">
        <v>639</v>
      </c>
      <c r="Q646" s="8">
        <f>COUNTIF(I$8:I645,"&lt;"&amp;G646)</f>
        <v>629</v>
      </c>
      <c r="R646" s="16">
        <f>COUNTIFS(H$8:H645,"&gt;"&amp;G646,F$8:F645,"&lt;&gt;1")</f>
        <v>5</v>
      </c>
      <c r="S646">
        <v>639</v>
      </c>
    </row>
    <row r="647" spans="1:19" x14ac:dyDescent="0.3">
      <c r="A647">
        <v>231</v>
      </c>
      <c r="B647">
        <v>0.19977416302987763</v>
      </c>
      <c r="C647">
        <v>0.55552842799157687</v>
      </c>
      <c r="D647" s="4">
        <f>-LN(B647)/F$3</f>
        <v>0.67106988970594084</v>
      </c>
      <c r="E647" s="4">
        <f>1/F$4</f>
        <v>0.20833333333333334</v>
      </c>
      <c r="F647" s="8">
        <v>2</v>
      </c>
      <c r="G647" s="4">
        <v>178.56558608697111</v>
      </c>
      <c r="H647" s="4">
        <f>IF(G647&gt;MAX(I$8:I646),G647,MAX(I$8:I646))</f>
        <v>179.81626342200482</v>
      </c>
      <c r="I647" s="4">
        <f t="shared" si="78"/>
        <v>180.02459675533817</v>
      </c>
      <c r="J647" s="4">
        <f t="shared" si="73"/>
        <v>1.2506773350337141</v>
      </c>
      <c r="K647" s="4">
        <f t="shared" si="74"/>
        <v>0.20833333333334281</v>
      </c>
      <c r="L647" t="e">
        <f t="shared" si="75"/>
        <v>#N/A</v>
      </c>
      <c r="M647" t="e">
        <f t="shared" si="79"/>
        <v>#N/A</v>
      </c>
      <c r="N647">
        <f t="shared" si="76"/>
        <v>1</v>
      </c>
      <c r="O647">
        <f t="shared" si="77"/>
        <v>1</v>
      </c>
      <c r="P647">
        <v>640</v>
      </c>
      <c r="Q647" s="8">
        <f>COUNTIF(I$8:I646,"&lt;"&amp;G647)</f>
        <v>632</v>
      </c>
      <c r="R647" s="16">
        <f>COUNTIFS(H$8:H646,"&gt;"&amp;G647,F$8:F646,"&lt;&gt;1")</f>
        <v>3</v>
      </c>
      <c r="S647">
        <v>640</v>
      </c>
    </row>
    <row r="648" spans="1:19" x14ac:dyDescent="0.3">
      <c r="A648">
        <v>666</v>
      </c>
      <c r="B648">
        <v>0.61134678182317581</v>
      </c>
      <c r="C648">
        <v>0.4693746757408368</v>
      </c>
      <c r="D648" s="4">
        <f>-LN(B648)/F$3</f>
        <v>0.20503788185648281</v>
      </c>
      <c r="E648" s="4">
        <f>1/F$4</f>
        <v>0.20833333333333334</v>
      </c>
      <c r="F648" s="8">
        <v>3</v>
      </c>
      <c r="G648" s="4">
        <v>175.26371858439273</v>
      </c>
      <c r="H648" s="4">
        <f>IF(G648&gt;MAX(I$8:I647),G648,MAX(I$8:I647))</f>
        <v>180.02459675533817</v>
      </c>
      <c r="I648" s="4">
        <f t="shared" si="78"/>
        <v>180.23293008867151</v>
      </c>
      <c r="J648" s="4">
        <f t="shared" si="73"/>
        <v>4.760878170945432</v>
      </c>
      <c r="K648" s="4">
        <f t="shared" si="74"/>
        <v>0.20833333333334281</v>
      </c>
      <c r="L648" t="e">
        <f t="shared" si="75"/>
        <v>#N/A</v>
      </c>
      <c r="M648" t="e">
        <f t="shared" si="79"/>
        <v>#N/A</v>
      </c>
      <c r="N648">
        <f t="shared" si="76"/>
        <v>1</v>
      </c>
      <c r="O648">
        <f t="shared" si="77"/>
        <v>1</v>
      </c>
      <c r="P648">
        <v>641</v>
      </c>
      <c r="Q648" s="8">
        <f>COUNTIF(I$8:I647,"&lt;"&amp;G648)</f>
        <v>617</v>
      </c>
      <c r="R648" s="16">
        <f>COUNTIFS(H$8:H647,"&gt;"&amp;G648,F$8:F647,"&lt;&gt;1")</f>
        <v>16</v>
      </c>
      <c r="S648">
        <v>641</v>
      </c>
    </row>
    <row r="649" spans="1:19" x14ac:dyDescent="0.3">
      <c r="A649">
        <v>667</v>
      </c>
      <c r="B649">
        <v>0.45728934598834192</v>
      </c>
      <c r="C649">
        <v>2.6490066225165563E-2</v>
      </c>
      <c r="D649" s="4">
        <f>-LN(B649)/F$3</f>
        <v>0.32601622759644144</v>
      </c>
      <c r="E649" s="4">
        <f>1/F$4</f>
        <v>0.20833333333333334</v>
      </c>
      <c r="F649" s="8">
        <v>3</v>
      </c>
      <c r="G649" s="4">
        <v>175.58973481198919</v>
      </c>
      <c r="H649" s="4">
        <f>IF(G649&gt;MAX(I$8:I648),G649,MAX(I$8:I648))</f>
        <v>180.23293008867151</v>
      </c>
      <c r="I649" s="4">
        <f t="shared" si="78"/>
        <v>180.44126342200485</v>
      </c>
      <c r="J649" s="4">
        <f t="shared" si="73"/>
        <v>4.6431952766823201</v>
      </c>
      <c r="K649" s="4">
        <f t="shared" si="74"/>
        <v>0.20833333333334281</v>
      </c>
      <c r="L649" t="e">
        <f t="shared" si="75"/>
        <v>#N/A</v>
      </c>
      <c r="M649" t="e">
        <f t="shared" si="79"/>
        <v>#N/A</v>
      </c>
      <c r="N649">
        <f t="shared" si="76"/>
        <v>1</v>
      </c>
      <c r="O649">
        <f t="shared" si="77"/>
        <v>1</v>
      </c>
      <c r="P649">
        <v>642</v>
      </c>
      <c r="Q649" s="8">
        <f>COUNTIF(I$8:I648,"&lt;"&amp;G649)</f>
        <v>618</v>
      </c>
      <c r="R649" s="16">
        <f>COUNTIFS(H$8:H648,"&gt;"&amp;G649,F$8:F648,"&lt;&gt;1")</f>
        <v>16</v>
      </c>
      <c r="S649">
        <v>642</v>
      </c>
    </row>
    <row r="650" spans="1:19" x14ac:dyDescent="0.3">
      <c r="A650">
        <v>232</v>
      </c>
      <c r="B650">
        <v>0.32322153386028624</v>
      </c>
      <c r="C650">
        <v>3.109836115604114E-2</v>
      </c>
      <c r="D650" s="4">
        <f>-LN(B650)/F$3</f>
        <v>0.47059055312988118</v>
      </c>
      <c r="E650" s="4">
        <f>1/F$4</f>
        <v>0.20833333333333334</v>
      </c>
      <c r="F650" s="8">
        <v>2</v>
      </c>
      <c r="G650" s="4">
        <v>179.03617664010099</v>
      </c>
      <c r="H650" s="4">
        <f>IF(G650&gt;MAX(I$8:I649),G650,MAX(I$8:I649))</f>
        <v>180.44126342200485</v>
      </c>
      <c r="I650" s="4">
        <f t="shared" si="78"/>
        <v>180.64959675533819</v>
      </c>
      <c r="J650" s="4">
        <f t="shared" ref="J650:J694" si="80">(H650-G650)*O650</f>
        <v>1.4050867819038615</v>
      </c>
      <c r="K650" s="4">
        <f t="shared" ref="K650:K694" si="81">(I650-H650)*O650</f>
        <v>0.20833333333334281</v>
      </c>
      <c r="L650" t="e">
        <f t="shared" ref="L650:L694" si="82">_xlfn.RANK.EQ(I650,I$8:I$507,1)</f>
        <v>#N/A</v>
      </c>
      <c r="M650" t="e">
        <f t="shared" si="79"/>
        <v>#N/A</v>
      </c>
      <c r="N650">
        <f t="shared" ref="N650:N694" si="83">IF(G650&lt;B$2,1,0)</f>
        <v>1</v>
      </c>
      <c r="O650">
        <f t="shared" ref="O650:O694" si="84">IF(I650&lt;B$2,1,0)</f>
        <v>1</v>
      </c>
      <c r="P650">
        <v>643</v>
      </c>
      <c r="Q650" s="8">
        <f>COUNTIF(I$8:I649,"&lt;"&amp;G650)</f>
        <v>635</v>
      </c>
      <c r="R650" s="16">
        <f>COUNTIFS(H$8:H649,"&gt;"&amp;G650,F$8:F649,"&lt;&gt;1")</f>
        <v>5</v>
      </c>
      <c r="S650">
        <v>643</v>
      </c>
    </row>
    <row r="651" spans="1:19" x14ac:dyDescent="0.3">
      <c r="A651">
        <v>668</v>
      </c>
      <c r="B651">
        <v>8.1209753715628524E-2</v>
      </c>
      <c r="C651">
        <v>0.57020783104953154</v>
      </c>
      <c r="D651" s="4">
        <f>-LN(B651)/F$3</f>
        <v>1.0461332997407062</v>
      </c>
      <c r="E651" s="4">
        <f>1/F$4</f>
        <v>0.20833333333333334</v>
      </c>
      <c r="F651" s="8">
        <v>3</v>
      </c>
      <c r="G651" s="4">
        <v>176.63586811172991</v>
      </c>
      <c r="H651" s="4">
        <f>IF(G651&gt;MAX(I$8:I650),G651,MAX(I$8:I650))</f>
        <v>180.64959675533819</v>
      </c>
      <c r="I651" s="4">
        <f t="shared" ref="I651:I694" si="85">+H651+E651</f>
        <v>180.85793008867154</v>
      </c>
      <c r="J651" s="4">
        <f t="shared" si="80"/>
        <v>4.0137286436082888</v>
      </c>
      <c r="K651" s="4">
        <f t="shared" si="81"/>
        <v>0.20833333333334281</v>
      </c>
      <c r="L651" t="e">
        <f t="shared" si="82"/>
        <v>#N/A</v>
      </c>
      <c r="M651" t="e">
        <f t="shared" ref="M651:M694" si="86">IF(L651=A651,0,1)</f>
        <v>#N/A</v>
      </c>
      <c r="N651">
        <f t="shared" si="83"/>
        <v>1</v>
      </c>
      <c r="O651">
        <f t="shared" si="84"/>
        <v>1</v>
      </c>
      <c r="P651">
        <v>644</v>
      </c>
      <c r="Q651" s="8">
        <f>COUNTIF(I$8:I650,"&lt;"&amp;G651)</f>
        <v>623</v>
      </c>
      <c r="R651" s="16">
        <f>COUNTIFS(H$8:H650,"&gt;"&amp;G651,F$8:F650,"&lt;&gt;1")</f>
        <v>15</v>
      </c>
      <c r="S651">
        <v>644</v>
      </c>
    </row>
    <row r="652" spans="1:19" x14ac:dyDescent="0.3">
      <c r="A652">
        <v>669</v>
      </c>
      <c r="B652">
        <v>0.7159642323068941</v>
      </c>
      <c r="C652">
        <v>0.27958006530961027</v>
      </c>
      <c r="D652" s="4">
        <f>-LN(B652)/F$3</f>
        <v>0.13921877839496563</v>
      </c>
      <c r="E652" s="4">
        <f>1/F$4</f>
        <v>0.20833333333333334</v>
      </c>
      <c r="F652" s="8">
        <v>3</v>
      </c>
      <c r="G652" s="4">
        <v>176.77508689012487</v>
      </c>
      <c r="H652" s="4">
        <f>IF(G652&gt;MAX(I$8:I651),G652,MAX(I$8:I651))</f>
        <v>180.85793008867154</v>
      </c>
      <c r="I652" s="4">
        <f t="shared" si="85"/>
        <v>181.06626342200488</v>
      </c>
      <c r="J652" s="4">
        <f t="shared" si="80"/>
        <v>4.0828431985466693</v>
      </c>
      <c r="K652" s="4">
        <f t="shared" si="81"/>
        <v>0.20833333333334281</v>
      </c>
      <c r="L652" t="e">
        <f t="shared" si="82"/>
        <v>#N/A</v>
      </c>
      <c r="M652" t="e">
        <f t="shared" si="86"/>
        <v>#N/A</v>
      </c>
      <c r="N652">
        <f t="shared" si="83"/>
        <v>1</v>
      </c>
      <c r="O652">
        <f t="shared" si="84"/>
        <v>1</v>
      </c>
      <c r="P652">
        <v>645</v>
      </c>
      <c r="Q652" s="8">
        <f>COUNTIF(I$8:I651,"&lt;"&amp;G652)</f>
        <v>624</v>
      </c>
      <c r="R652" s="16">
        <f>COUNTIFS(H$8:H651,"&gt;"&amp;G652,F$8:F651,"&lt;&gt;1")</f>
        <v>15</v>
      </c>
      <c r="S652">
        <v>645</v>
      </c>
    </row>
    <row r="653" spans="1:19" x14ac:dyDescent="0.3">
      <c r="A653">
        <v>233</v>
      </c>
      <c r="B653">
        <v>8.7221900082399981E-2</v>
      </c>
      <c r="C653">
        <v>0.20416882839442121</v>
      </c>
      <c r="D653" s="4">
        <f>-LN(B653)/F$3</f>
        <v>1.0163749299439881</v>
      </c>
      <c r="E653" s="4">
        <f>1/F$4</f>
        <v>0.20833333333333334</v>
      </c>
      <c r="F653" s="8">
        <v>2</v>
      </c>
      <c r="G653" s="4">
        <v>180.05255157004498</v>
      </c>
      <c r="H653" s="4">
        <f>IF(G653&gt;MAX(I$8:I652),G653,MAX(I$8:I652))</f>
        <v>181.06626342200488</v>
      </c>
      <c r="I653" s="4">
        <f t="shared" si="85"/>
        <v>181.27459675533822</v>
      </c>
      <c r="J653" s="4">
        <f t="shared" si="80"/>
        <v>1.0137118519598971</v>
      </c>
      <c r="K653" s="4">
        <f t="shared" si="81"/>
        <v>0.20833333333334281</v>
      </c>
      <c r="L653" t="e">
        <f t="shared" si="82"/>
        <v>#N/A</v>
      </c>
      <c r="M653" t="e">
        <f t="shared" si="86"/>
        <v>#N/A</v>
      </c>
      <c r="N653">
        <f t="shared" si="83"/>
        <v>1</v>
      </c>
      <c r="O653">
        <f t="shared" si="84"/>
        <v>1</v>
      </c>
      <c r="P653">
        <v>646</v>
      </c>
      <c r="Q653" s="8">
        <f>COUNTIF(I$8:I652,"&lt;"&amp;G653)</f>
        <v>640</v>
      </c>
      <c r="R653" s="16">
        <f>COUNTIFS(H$8:H652,"&gt;"&amp;G653,F$8:F652,"&lt;&gt;1")</f>
        <v>4</v>
      </c>
      <c r="S653">
        <v>646</v>
      </c>
    </row>
    <row r="654" spans="1:19" x14ac:dyDescent="0.3">
      <c r="A654">
        <v>234</v>
      </c>
      <c r="B654">
        <v>0.89367351298562581</v>
      </c>
      <c r="C654">
        <v>0.62349314859462268</v>
      </c>
      <c r="D654" s="4">
        <f>-LN(B654)/F$3</f>
        <v>4.6839486880128782E-2</v>
      </c>
      <c r="E654" s="4">
        <f>1/F$4</f>
        <v>0.20833333333333334</v>
      </c>
      <c r="F654" s="8">
        <v>2</v>
      </c>
      <c r="G654" s="4">
        <v>180.0993910569251</v>
      </c>
      <c r="H654" s="4">
        <f>IF(G654&gt;MAX(I$8:I653),G654,MAX(I$8:I653))</f>
        <v>181.27459675533822</v>
      </c>
      <c r="I654" s="4">
        <f t="shared" si="85"/>
        <v>181.48293008867157</v>
      </c>
      <c r="J654" s="4">
        <f t="shared" si="80"/>
        <v>1.1752056984131229</v>
      </c>
      <c r="K654" s="4">
        <f t="shared" si="81"/>
        <v>0.20833333333334281</v>
      </c>
      <c r="L654" t="e">
        <f t="shared" si="82"/>
        <v>#N/A</v>
      </c>
      <c r="M654" t="e">
        <f t="shared" si="86"/>
        <v>#N/A</v>
      </c>
      <c r="N654">
        <f t="shared" si="83"/>
        <v>1</v>
      </c>
      <c r="O654">
        <f t="shared" si="84"/>
        <v>1</v>
      </c>
      <c r="P654">
        <v>647</v>
      </c>
      <c r="Q654" s="8">
        <f>COUNTIF(I$8:I653,"&lt;"&amp;G654)</f>
        <v>640</v>
      </c>
      <c r="R654" s="16">
        <f>COUNTIFS(H$8:H653,"&gt;"&amp;G654,F$8:F653,"&lt;&gt;1")</f>
        <v>5</v>
      </c>
      <c r="S654">
        <v>647</v>
      </c>
    </row>
    <row r="655" spans="1:19" x14ac:dyDescent="0.3">
      <c r="A655">
        <v>670</v>
      </c>
      <c r="B655">
        <v>0.81698049867244482</v>
      </c>
      <c r="C655">
        <v>0.67268898586993009</v>
      </c>
      <c r="D655" s="4">
        <f>-LN(B655)/F$3</f>
        <v>8.4225022433744051E-2</v>
      </c>
      <c r="E655" s="4">
        <f>1/F$4</f>
        <v>0.20833333333333334</v>
      </c>
      <c r="F655" s="8">
        <v>3</v>
      </c>
      <c r="G655" s="4">
        <v>176.85931191255861</v>
      </c>
      <c r="H655" s="4">
        <f>IF(G655&gt;MAX(I$8:I654),G655,MAX(I$8:I654))</f>
        <v>181.48293008867157</v>
      </c>
      <c r="I655" s="4">
        <f t="shared" si="85"/>
        <v>181.69126342200491</v>
      </c>
      <c r="J655" s="4">
        <f t="shared" si="80"/>
        <v>4.6236181761129558</v>
      </c>
      <c r="K655" s="4">
        <f t="shared" si="81"/>
        <v>0.20833333333334281</v>
      </c>
      <c r="L655" t="e">
        <f t="shared" si="82"/>
        <v>#N/A</v>
      </c>
      <c r="M655" t="e">
        <f t="shared" si="86"/>
        <v>#N/A</v>
      </c>
      <c r="N655">
        <f t="shared" si="83"/>
        <v>1</v>
      </c>
      <c r="O655">
        <f t="shared" si="84"/>
        <v>1</v>
      </c>
      <c r="P655">
        <v>648</v>
      </c>
      <c r="Q655" s="8">
        <f>COUNTIF(I$8:I654,"&lt;"&amp;G655)</f>
        <v>624</v>
      </c>
      <c r="R655" s="16">
        <f>COUNTIFS(H$8:H654,"&gt;"&amp;G655,F$8:F654,"&lt;&gt;1")</f>
        <v>18</v>
      </c>
      <c r="S655">
        <v>648</v>
      </c>
    </row>
    <row r="656" spans="1:19" x14ac:dyDescent="0.3">
      <c r="A656">
        <v>671</v>
      </c>
      <c r="B656">
        <v>0.42359691152684104</v>
      </c>
      <c r="C656">
        <v>0.80220954008606216</v>
      </c>
      <c r="D656" s="4">
        <f>-LN(B656)/F$3</f>
        <v>0.35790539845607849</v>
      </c>
      <c r="E656" s="4">
        <f>1/F$4</f>
        <v>0.20833333333333334</v>
      </c>
      <c r="F656" s="8">
        <v>3</v>
      </c>
      <c r="G656" s="4">
        <v>177.21721731101468</v>
      </c>
      <c r="H656" s="4">
        <f>IF(G656&gt;MAX(I$8:I655),G656,MAX(I$8:I655))</f>
        <v>181.69126342200491</v>
      </c>
      <c r="I656" s="4">
        <f t="shared" si="85"/>
        <v>181.89959675533825</v>
      </c>
      <c r="J656" s="4">
        <f t="shared" si="80"/>
        <v>4.4740461109902299</v>
      </c>
      <c r="K656" s="4">
        <f t="shared" si="81"/>
        <v>0.20833333333334281</v>
      </c>
      <c r="L656" t="e">
        <f t="shared" si="82"/>
        <v>#N/A</v>
      </c>
      <c r="M656" t="e">
        <f t="shared" si="86"/>
        <v>#N/A</v>
      </c>
      <c r="N656">
        <f t="shared" si="83"/>
        <v>1</v>
      </c>
      <c r="O656">
        <f t="shared" si="84"/>
        <v>1</v>
      </c>
      <c r="P656">
        <v>649</v>
      </c>
      <c r="Q656" s="8">
        <f>COUNTIF(I$8:I655,"&lt;"&amp;G656)</f>
        <v>626</v>
      </c>
      <c r="R656" s="16">
        <f>COUNTIFS(H$8:H655,"&gt;"&amp;G656,F$8:F655,"&lt;&gt;1")</f>
        <v>18</v>
      </c>
      <c r="S656">
        <v>649</v>
      </c>
    </row>
    <row r="657" spans="1:19" x14ac:dyDescent="0.3">
      <c r="A657">
        <v>235</v>
      </c>
      <c r="B657">
        <v>0.17471846675008393</v>
      </c>
      <c r="C657">
        <v>0.83657338175603502</v>
      </c>
      <c r="D657" s="4">
        <f>-LN(B657)/F$3</f>
        <v>0.72690806747205983</v>
      </c>
      <c r="E657" s="4">
        <f>1/F$4</f>
        <v>0.20833333333333334</v>
      </c>
      <c r="F657" s="8">
        <v>2</v>
      </c>
      <c r="G657" s="4">
        <v>180.82629912439717</v>
      </c>
      <c r="H657" s="4">
        <f>IF(G657&gt;MAX(I$8:I656),G657,MAX(I$8:I656))</f>
        <v>181.89959675533825</v>
      </c>
      <c r="I657" s="4">
        <f t="shared" si="85"/>
        <v>182.10793008867159</v>
      </c>
      <c r="J657" s="4">
        <f t="shared" si="80"/>
        <v>1.0732976309410844</v>
      </c>
      <c r="K657" s="4">
        <f t="shared" si="81"/>
        <v>0.20833333333334281</v>
      </c>
      <c r="L657" t="e">
        <f t="shared" si="82"/>
        <v>#N/A</v>
      </c>
      <c r="M657" t="e">
        <f t="shared" si="86"/>
        <v>#N/A</v>
      </c>
      <c r="N657">
        <f t="shared" si="83"/>
        <v>1</v>
      </c>
      <c r="O657">
        <f t="shared" si="84"/>
        <v>1</v>
      </c>
      <c r="P657">
        <v>650</v>
      </c>
      <c r="Q657" s="8">
        <f>COUNTIF(I$8:I656,"&lt;"&amp;G657)</f>
        <v>643</v>
      </c>
      <c r="R657" s="16">
        <f>COUNTIFS(H$8:H656,"&gt;"&amp;G657,F$8:F656,"&lt;&gt;1")</f>
        <v>5</v>
      </c>
      <c r="S657">
        <v>650</v>
      </c>
    </row>
    <row r="658" spans="1:19" x14ac:dyDescent="0.3">
      <c r="A658">
        <v>672</v>
      </c>
      <c r="B658">
        <v>0.59883419293801687</v>
      </c>
      <c r="C658">
        <v>0.369457075716422</v>
      </c>
      <c r="D658" s="4">
        <f>-LN(B658)/F$3</f>
        <v>0.21365438568001993</v>
      </c>
      <c r="E658" s="4">
        <f>1/F$4</f>
        <v>0.20833333333333334</v>
      </c>
      <c r="F658" s="8">
        <v>3</v>
      </c>
      <c r="G658" s="4">
        <v>177.43087169669471</v>
      </c>
      <c r="H658" s="4">
        <f>IF(G658&gt;MAX(I$8:I657),G658,MAX(I$8:I657))</f>
        <v>182.10793008867159</v>
      </c>
      <c r="I658" s="4">
        <f t="shared" si="85"/>
        <v>182.31626342200494</v>
      </c>
      <c r="J658" s="4">
        <f t="shared" si="80"/>
        <v>4.6770583919768853</v>
      </c>
      <c r="K658" s="4">
        <f t="shared" si="81"/>
        <v>0.20833333333334281</v>
      </c>
      <c r="L658" t="e">
        <f t="shared" si="82"/>
        <v>#N/A</v>
      </c>
      <c r="M658" t="e">
        <f t="shared" si="86"/>
        <v>#N/A</v>
      </c>
      <c r="N658">
        <f t="shared" si="83"/>
        <v>1</v>
      </c>
      <c r="O658">
        <f t="shared" si="84"/>
        <v>1</v>
      </c>
      <c r="P658">
        <v>651</v>
      </c>
      <c r="Q658" s="8">
        <f>COUNTIF(I$8:I657,"&lt;"&amp;G658)</f>
        <v>627</v>
      </c>
      <c r="R658" s="16">
        <f>COUNTIFS(H$8:H657,"&gt;"&amp;G658,F$8:F657,"&lt;&gt;1")</f>
        <v>19</v>
      </c>
      <c r="S658">
        <v>651</v>
      </c>
    </row>
    <row r="659" spans="1:19" x14ac:dyDescent="0.3">
      <c r="A659">
        <v>236</v>
      </c>
      <c r="B659">
        <v>0.74370555742057554</v>
      </c>
      <c r="C659">
        <v>0.42432935575426495</v>
      </c>
      <c r="D659" s="4">
        <f>-LN(B659)/F$3</f>
        <v>0.12337919943180016</v>
      </c>
      <c r="E659" s="4">
        <f>1/F$4</f>
        <v>0.20833333333333334</v>
      </c>
      <c r="F659" s="8">
        <v>2</v>
      </c>
      <c r="G659" s="4">
        <v>180.94967832382898</v>
      </c>
      <c r="H659" s="4">
        <f>IF(G659&gt;MAX(I$8:I658),G659,MAX(I$8:I658))</f>
        <v>182.31626342200494</v>
      </c>
      <c r="I659" s="4">
        <f t="shared" si="85"/>
        <v>182.52459675533828</v>
      </c>
      <c r="J659" s="4">
        <f t="shared" si="80"/>
        <v>1.3665850981759604</v>
      </c>
      <c r="K659" s="4">
        <f t="shared" si="81"/>
        <v>0.20833333333334281</v>
      </c>
      <c r="L659" t="e">
        <f t="shared" si="82"/>
        <v>#N/A</v>
      </c>
      <c r="M659" t="e">
        <f t="shared" si="86"/>
        <v>#N/A</v>
      </c>
      <c r="N659">
        <f t="shared" si="83"/>
        <v>1</v>
      </c>
      <c r="O659">
        <f t="shared" si="84"/>
        <v>1</v>
      </c>
      <c r="P659">
        <v>652</v>
      </c>
      <c r="Q659" s="8">
        <f>COUNTIF(I$8:I658,"&lt;"&amp;G659)</f>
        <v>644</v>
      </c>
      <c r="R659" s="16">
        <f>COUNTIFS(H$8:H658,"&gt;"&amp;G659,F$8:F658,"&lt;&gt;1")</f>
        <v>6</v>
      </c>
      <c r="S659">
        <v>652</v>
      </c>
    </row>
    <row r="660" spans="1:19" x14ac:dyDescent="0.3">
      <c r="A660">
        <v>237</v>
      </c>
      <c r="B660">
        <v>0.76070436719870604</v>
      </c>
      <c r="C660">
        <v>0.55970946378978848</v>
      </c>
      <c r="D660" s="4">
        <f>-LN(B660)/F$3</f>
        <v>0.11396269832044238</v>
      </c>
      <c r="E660" s="4">
        <f>1/F$4</f>
        <v>0.20833333333333334</v>
      </c>
      <c r="F660" s="8">
        <v>2</v>
      </c>
      <c r="G660" s="4">
        <v>181.06364102214943</v>
      </c>
      <c r="H660" s="4">
        <f>IF(G660&gt;MAX(I$8:I659),G660,MAX(I$8:I659))</f>
        <v>182.52459675533828</v>
      </c>
      <c r="I660" s="4">
        <f t="shared" si="85"/>
        <v>182.73293008867162</v>
      </c>
      <c r="J660" s="4">
        <f t="shared" si="80"/>
        <v>1.4609557331888539</v>
      </c>
      <c r="K660" s="4">
        <f t="shared" si="81"/>
        <v>0.20833333333334281</v>
      </c>
      <c r="L660" t="e">
        <f t="shared" si="82"/>
        <v>#N/A</v>
      </c>
      <c r="M660" t="e">
        <f t="shared" si="86"/>
        <v>#N/A</v>
      </c>
      <c r="N660">
        <f t="shared" si="83"/>
        <v>1</v>
      </c>
      <c r="O660">
        <f t="shared" si="84"/>
        <v>1</v>
      </c>
      <c r="P660">
        <v>653</v>
      </c>
      <c r="Q660" s="8">
        <f>COUNTIF(I$8:I659,"&lt;"&amp;G660)</f>
        <v>644</v>
      </c>
      <c r="R660" s="16">
        <f>COUNTIFS(H$8:H659,"&gt;"&amp;G660,F$8:F659,"&lt;&gt;1")</f>
        <v>7</v>
      </c>
      <c r="S660">
        <v>653</v>
      </c>
    </row>
    <row r="661" spans="1:19" x14ac:dyDescent="0.3">
      <c r="A661">
        <v>673</v>
      </c>
      <c r="B661">
        <v>0.41526535843989382</v>
      </c>
      <c r="C661">
        <v>0.65321817682424388</v>
      </c>
      <c r="D661" s="4">
        <f>-LN(B661)/F$3</f>
        <v>0.36618231048521893</v>
      </c>
      <c r="E661" s="4">
        <f>1/F$4</f>
        <v>0.20833333333333334</v>
      </c>
      <c r="F661" s="8">
        <v>3</v>
      </c>
      <c r="G661" s="4">
        <v>177.79705400717992</v>
      </c>
      <c r="H661" s="4">
        <f>IF(G661&gt;MAX(I$8:I660),G661,MAX(I$8:I660))</f>
        <v>182.73293008867162</v>
      </c>
      <c r="I661" s="4">
        <f t="shared" si="85"/>
        <v>182.94126342200497</v>
      </c>
      <c r="J661" s="4">
        <f t="shared" si="80"/>
        <v>4.9358760814916991</v>
      </c>
      <c r="K661" s="4">
        <f t="shared" si="81"/>
        <v>0.20833333333334281</v>
      </c>
      <c r="L661" t="e">
        <f t="shared" si="82"/>
        <v>#N/A</v>
      </c>
      <c r="M661" t="e">
        <f t="shared" si="86"/>
        <v>#N/A</v>
      </c>
      <c r="N661">
        <f t="shared" si="83"/>
        <v>1</v>
      </c>
      <c r="O661">
        <f t="shared" si="84"/>
        <v>1</v>
      </c>
      <c r="P661">
        <v>654</v>
      </c>
      <c r="Q661" s="8">
        <f>COUNTIF(I$8:I660,"&lt;"&amp;G661)</f>
        <v>629</v>
      </c>
      <c r="R661" s="16">
        <f>COUNTIFS(H$8:H660,"&gt;"&amp;G661,F$8:F660,"&lt;&gt;1")</f>
        <v>20</v>
      </c>
      <c r="S661">
        <v>654</v>
      </c>
    </row>
    <row r="662" spans="1:19" x14ac:dyDescent="0.3">
      <c r="A662">
        <v>674</v>
      </c>
      <c r="B662">
        <v>0.456678975798822</v>
      </c>
      <c r="C662">
        <v>0.7864925077059236</v>
      </c>
      <c r="D662" s="4">
        <f>-LN(B662)/F$3</f>
        <v>0.32657274786972801</v>
      </c>
      <c r="E662" s="4">
        <f>1/F$4</f>
        <v>0.20833333333333334</v>
      </c>
      <c r="F662" s="8">
        <v>3</v>
      </c>
      <c r="G662" s="4">
        <v>178.12362675504966</v>
      </c>
      <c r="H662" s="4">
        <f>IF(G662&gt;MAX(I$8:I661),G662,MAX(I$8:I661))</f>
        <v>182.94126342200497</v>
      </c>
      <c r="I662" s="4">
        <f t="shared" si="85"/>
        <v>183.14959675533831</v>
      </c>
      <c r="J662" s="4">
        <f t="shared" si="80"/>
        <v>4.817636666955309</v>
      </c>
      <c r="K662" s="4">
        <f t="shared" si="81"/>
        <v>0.20833333333334281</v>
      </c>
      <c r="L662" t="e">
        <f t="shared" si="82"/>
        <v>#N/A</v>
      </c>
      <c r="M662" t="e">
        <f t="shared" si="86"/>
        <v>#N/A</v>
      </c>
      <c r="N662">
        <f t="shared" si="83"/>
        <v>1</v>
      </c>
      <c r="O662">
        <f t="shared" si="84"/>
        <v>1</v>
      </c>
      <c r="P662">
        <v>655</v>
      </c>
      <c r="Q662" s="8">
        <f>COUNTIF(I$8:I661,"&lt;"&amp;G662)</f>
        <v>630</v>
      </c>
      <c r="R662" s="16">
        <f>COUNTIFS(H$8:H661,"&gt;"&amp;G662,F$8:F661,"&lt;&gt;1")</f>
        <v>20</v>
      </c>
      <c r="S662">
        <v>655</v>
      </c>
    </row>
    <row r="663" spans="1:19" x14ac:dyDescent="0.3">
      <c r="A663">
        <v>675</v>
      </c>
      <c r="B663">
        <v>0.80904568620868555</v>
      </c>
      <c r="C663">
        <v>0.11017181920834987</v>
      </c>
      <c r="D663" s="4">
        <f>-LN(B663)/F$3</f>
        <v>8.8291621280130281E-2</v>
      </c>
      <c r="E663" s="4">
        <f>1/F$4</f>
        <v>0.20833333333333334</v>
      </c>
      <c r="F663" s="8">
        <v>3</v>
      </c>
      <c r="G663" s="4">
        <v>178.21191837632978</v>
      </c>
      <c r="H663" s="4">
        <f>IF(G663&gt;MAX(I$8:I662),G663,MAX(I$8:I662))</f>
        <v>183.14959675533831</v>
      </c>
      <c r="I663" s="4">
        <f t="shared" si="85"/>
        <v>183.35793008867165</v>
      </c>
      <c r="J663" s="4">
        <f t="shared" si="80"/>
        <v>4.9376783790085312</v>
      </c>
      <c r="K663" s="4">
        <f t="shared" si="81"/>
        <v>0.20833333333334281</v>
      </c>
      <c r="L663" t="e">
        <f t="shared" si="82"/>
        <v>#N/A</v>
      </c>
      <c r="M663" t="e">
        <f t="shared" si="86"/>
        <v>#N/A</v>
      </c>
      <c r="N663">
        <f t="shared" si="83"/>
        <v>1</v>
      </c>
      <c r="O663">
        <f t="shared" si="84"/>
        <v>1</v>
      </c>
      <c r="P663">
        <v>656</v>
      </c>
      <c r="Q663" s="8">
        <f>COUNTIF(I$8:I662,"&lt;"&amp;G663)</f>
        <v>631</v>
      </c>
      <c r="R663" s="16">
        <f>COUNTIFS(H$8:H662,"&gt;"&amp;G663,F$8:F662,"&lt;&gt;1")</f>
        <v>20</v>
      </c>
      <c r="S663">
        <v>656</v>
      </c>
    </row>
    <row r="664" spans="1:19" x14ac:dyDescent="0.3">
      <c r="A664">
        <v>238</v>
      </c>
      <c r="B664">
        <v>0.1564989165929136</v>
      </c>
      <c r="C664">
        <v>0.21863460188604389</v>
      </c>
      <c r="D664" s="4">
        <f>-LN(B664)/F$3</f>
        <v>0.77279424656453255</v>
      </c>
      <c r="E664" s="4">
        <f>1/F$4</f>
        <v>0.20833333333333334</v>
      </c>
      <c r="F664" s="8">
        <v>2</v>
      </c>
      <c r="G664" s="4">
        <v>181.83643526871396</v>
      </c>
      <c r="H664" s="4">
        <f>IF(G664&gt;MAX(I$8:I663),G664,MAX(I$8:I663))</f>
        <v>183.35793008867165</v>
      </c>
      <c r="I664" s="4">
        <f t="shared" si="85"/>
        <v>183.56626342200499</v>
      </c>
      <c r="J664" s="4">
        <f t="shared" si="80"/>
        <v>1.5214948199576952</v>
      </c>
      <c r="K664" s="4">
        <f t="shared" si="81"/>
        <v>0.20833333333334281</v>
      </c>
      <c r="L664" t="e">
        <f t="shared" si="82"/>
        <v>#N/A</v>
      </c>
      <c r="M664" t="e">
        <f t="shared" si="86"/>
        <v>#N/A</v>
      </c>
      <c r="N664">
        <f t="shared" si="83"/>
        <v>1</v>
      </c>
      <c r="O664">
        <f t="shared" si="84"/>
        <v>1</v>
      </c>
      <c r="P664">
        <v>657</v>
      </c>
      <c r="Q664" s="8">
        <f>COUNTIF(I$8:I663,"&lt;"&amp;G664)</f>
        <v>648</v>
      </c>
      <c r="R664" s="16">
        <f>COUNTIFS(H$8:H663,"&gt;"&amp;G664,F$8:F663,"&lt;&gt;1")</f>
        <v>7</v>
      </c>
      <c r="S664">
        <v>657</v>
      </c>
    </row>
    <row r="665" spans="1:19" x14ac:dyDescent="0.3">
      <c r="A665">
        <v>676</v>
      </c>
      <c r="B665">
        <v>0.97601245155186622</v>
      </c>
      <c r="C665">
        <v>0.43662831507309185</v>
      </c>
      <c r="D665" s="4">
        <f>-LN(B665)/F$3</f>
        <v>1.0116639547023316E-2</v>
      </c>
      <c r="E665" s="4">
        <f>1/F$4</f>
        <v>0.20833333333333334</v>
      </c>
      <c r="F665" s="8">
        <v>3</v>
      </c>
      <c r="G665" s="4">
        <v>178.2220350158768</v>
      </c>
      <c r="H665" s="4">
        <f>IF(G665&gt;MAX(I$8:I664),G665,MAX(I$8:I664))</f>
        <v>183.56626342200499</v>
      </c>
      <c r="I665" s="4">
        <f t="shared" si="85"/>
        <v>183.77459675533834</v>
      </c>
      <c r="J665" s="4">
        <f t="shared" si="80"/>
        <v>5.3442284061281953</v>
      </c>
      <c r="K665" s="4">
        <f t="shared" si="81"/>
        <v>0.20833333333334281</v>
      </c>
      <c r="L665" t="e">
        <f t="shared" si="82"/>
        <v>#N/A</v>
      </c>
      <c r="M665" t="e">
        <f t="shared" si="86"/>
        <v>#N/A</v>
      </c>
      <c r="N665">
        <f t="shared" si="83"/>
        <v>1</v>
      </c>
      <c r="O665">
        <f t="shared" si="84"/>
        <v>1</v>
      </c>
      <c r="P665">
        <v>658</v>
      </c>
      <c r="Q665" s="8">
        <f>COUNTIF(I$8:I664,"&lt;"&amp;G665)</f>
        <v>631</v>
      </c>
      <c r="R665" s="16">
        <f>COUNTIFS(H$8:H664,"&gt;"&amp;G665,F$8:F664,"&lt;&gt;1")</f>
        <v>22</v>
      </c>
      <c r="S665">
        <v>658</v>
      </c>
    </row>
    <row r="666" spans="1:19" x14ac:dyDescent="0.3">
      <c r="A666">
        <v>677</v>
      </c>
      <c r="B666">
        <v>0.34165471358378857</v>
      </c>
      <c r="C666">
        <v>0.65999328592791529</v>
      </c>
      <c r="D666" s="4">
        <f>-LN(B666)/F$3</f>
        <v>0.44748110888438691</v>
      </c>
      <c r="E666" s="4">
        <f>1/F$4</f>
        <v>0.20833333333333334</v>
      </c>
      <c r="F666" s="8">
        <v>3</v>
      </c>
      <c r="G666" s="4">
        <v>178.66951612476117</v>
      </c>
      <c r="H666" s="4">
        <f>IF(G666&gt;MAX(I$8:I665),G666,MAX(I$8:I665))</f>
        <v>183.77459675533834</v>
      </c>
      <c r="I666" s="4">
        <f t="shared" si="85"/>
        <v>183.98293008867168</v>
      </c>
      <c r="J666" s="4">
        <f t="shared" si="80"/>
        <v>5.105080630577163</v>
      </c>
      <c r="K666" s="4">
        <f t="shared" si="81"/>
        <v>0.20833333333334281</v>
      </c>
      <c r="L666" t="e">
        <f t="shared" si="82"/>
        <v>#N/A</v>
      </c>
      <c r="M666" t="e">
        <f t="shared" si="86"/>
        <v>#N/A</v>
      </c>
      <c r="N666">
        <f t="shared" si="83"/>
        <v>1</v>
      </c>
      <c r="O666">
        <f t="shared" si="84"/>
        <v>1</v>
      </c>
      <c r="P666">
        <v>659</v>
      </c>
      <c r="Q666" s="8">
        <f>COUNTIF(I$8:I665,"&lt;"&amp;G666)</f>
        <v>633</v>
      </c>
      <c r="R666" s="16">
        <f>COUNTIFS(H$8:H665,"&gt;"&amp;G666,F$8:F665,"&lt;&gt;1")</f>
        <v>21</v>
      </c>
      <c r="S666">
        <v>659</v>
      </c>
    </row>
    <row r="667" spans="1:19" x14ac:dyDescent="0.3">
      <c r="A667">
        <v>239</v>
      </c>
      <c r="B667">
        <v>0.27265236365855894</v>
      </c>
      <c r="C667">
        <v>0.26303903317361982</v>
      </c>
      <c r="D667" s="4">
        <f>-LN(B667)/F$3</f>
        <v>0.54148237018471657</v>
      </c>
      <c r="E667" s="4">
        <f>1/F$4</f>
        <v>0.20833333333333334</v>
      </c>
      <c r="F667" s="8">
        <v>2</v>
      </c>
      <c r="G667" s="4">
        <v>182.37791763889868</v>
      </c>
      <c r="H667" s="4">
        <f>IF(G667&gt;MAX(I$8:I666),G667,MAX(I$8:I666))</f>
        <v>183.98293008867168</v>
      </c>
      <c r="I667" s="4">
        <f t="shared" si="85"/>
        <v>184.19126342200502</v>
      </c>
      <c r="J667" s="4">
        <f t="shared" si="80"/>
        <v>1.6050124497729996</v>
      </c>
      <c r="K667" s="4">
        <f t="shared" si="81"/>
        <v>0.20833333333334281</v>
      </c>
      <c r="L667" t="e">
        <f t="shared" si="82"/>
        <v>#N/A</v>
      </c>
      <c r="M667" t="e">
        <f t="shared" si="86"/>
        <v>#N/A</v>
      </c>
      <c r="N667">
        <f t="shared" si="83"/>
        <v>1</v>
      </c>
      <c r="O667">
        <f t="shared" si="84"/>
        <v>1</v>
      </c>
      <c r="P667">
        <v>660</v>
      </c>
      <c r="Q667" s="8">
        <f>COUNTIF(I$8:I666,"&lt;"&amp;G667)</f>
        <v>651</v>
      </c>
      <c r="R667" s="16">
        <f>COUNTIFS(H$8:H666,"&gt;"&amp;G667,F$8:F666,"&lt;&gt;1")</f>
        <v>7</v>
      </c>
      <c r="S667">
        <v>660</v>
      </c>
    </row>
    <row r="668" spans="1:19" x14ac:dyDescent="0.3">
      <c r="A668">
        <v>678</v>
      </c>
      <c r="B668">
        <v>0.52934354686117135</v>
      </c>
      <c r="C668">
        <v>0.59630115665150918</v>
      </c>
      <c r="D668" s="4">
        <f>-LN(B668)/F$3</f>
        <v>0.26504901289647242</v>
      </c>
      <c r="E668" s="4">
        <f>1/F$4</f>
        <v>0.20833333333333334</v>
      </c>
      <c r="F668" s="8">
        <v>3</v>
      </c>
      <c r="G668" s="4">
        <v>178.93456513765764</v>
      </c>
      <c r="H668" s="4">
        <f>IF(G668&gt;MAX(I$8:I667),G668,MAX(I$8:I667))</f>
        <v>184.19126342200502</v>
      </c>
      <c r="I668" s="4">
        <f t="shared" si="85"/>
        <v>184.39959675533837</v>
      </c>
      <c r="J668" s="4">
        <f t="shared" si="80"/>
        <v>5.2566982843473795</v>
      </c>
      <c r="K668" s="4">
        <f t="shared" si="81"/>
        <v>0.20833333333334281</v>
      </c>
      <c r="L668" t="e">
        <f t="shared" si="82"/>
        <v>#N/A</v>
      </c>
      <c r="M668" t="e">
        <f t="shared" si="86"/>
        <v>#N/A</v>
      </c>
      <c r="N668">
        <f t="shared" si="83"/>
        <v>1</v>
      </c>
      <c r="O668">
        <f t="shared" si="84"/>
        <v>1</v>
      </c>
      <c r="P668">
        <v>661</v>
      </c>
      <c r="Q668" s="8">
        <f>COUNTIF(I$8:I667,"&lt;"&amp;G668)</f>
        <v>634</v>
      </c>
      <c r="R668" s="16">
        <f>COUNTIFS(H$8:H667,"&gt;"&amp;G668,F$8:F667,"&lt;&gt;1")</f>
        <v>23</v>
      </c>
      <c r="S668">
        <v>661</v>
      </c>
    </row>
    <row r="669" spans="1:19" x14ac:dyDescent="0.3">
      <c r="A669">
        <v>240</v>
      </c>
      <c r="B669">
        <v>0.58140812402722253</v>
      </c>
      <c r="C669">
        <v>0.91735587633899962</v>
      </c>
      <c r="D669" s="4">
        <f>-LN(B669)/F$3</f>
        <v>0.22595929905831208</v>
      </c>
      <c r="E669" s="4">
        <f>1/F$4</f>
        <v>0.20833333333333334</v>
      </c>
      <c r="F669" s="8">
        <v>2</v>
      </c>
      <c r="G669" s="4">
        <v>182.60387693795698</v>
      </c>
      <c r="H669" s="4">
        <f>IF(G669&gt;MAX(I$8:I668),G669,MAX(I$8:I668))</f>
        <v>184.39959675533837</v>
      </c>
      <c r="I669" s="4">
        <f t="shared" si="85"/>
        <v>184.60793008867171</v>
      </c>
      <c r="J669" s="4">
        <f t="shared" si="80"/>
        <v>1.7957198173813822</v>
      </c>
      <c r="K669" s="4">
        <f t="shared" si="81"/>
        <v>0.20833333333334281</v>
      </c>
      <c r="L669" t="e">
        <f t="shared" si="82"/>
        <v>#N/A</v>
      </c>
      <c r="M669" t="e">
        <f t="shared" si="86"/>
        <v>#N/A</v>
      </c>
      <c r="N669">
        <f t="shared" si="83"/>
        <v>1</v>
      </c>
      <c r="O669">
        <f t="shared" si="84"/>
        <v>1</v>
      </c>
      <c r="P669">
        <v>662</v>
      </c>
      <c r="Q669" s="8">
        <f>COUNTIF(I$8:I668,"&lt;"&amp;G669)</f>
        <v>652</v>
      </c>
      <c r="R669" s="16">
        <f>COUNTIFS(H$8:H668,"&gt;"&amp;G669,F$8:F668,"&lt;&gt;1")</f>
        <v>8</v>
      </c>
      <c r="S669">
        <v>662</v>
      </c>
    </row>
    <row r="670" spans="1:19" x14ac:dyDescent="0.3">
      <c r="A670">
        <v>679</v>
      </c>
      <c r="B670">
        <v>0.95947141941587577</v>
      </c>
      <c r="C670">
        <v>0.82503738517410807</v>
      </c>
      <c r="D670" s="4">
        <f>-LN(B670)/F$3</f>
        <v>1.7238646222440916E-2</v>
      </c>
      <c r="E670" s="4">
        <f>1/F$4</f>
        <v>0.20833333333333334</v>
      </c>
      <c r="F670" s="8">
        <v>3</v>
      </c>
      <c r="G670" s="4">
        <v>178.95180378388008</v>
      </c>
      <c r="H670" s="4">
        <f>IF(G670&gt;MAX(I$8:I669),G670,MAX(I$8:I669))</f>
        <v>184.60793008867171</v>
      </c>
      <c r="I670" s="4">
        <f t="shared" si="85"/>
        <v>184.81626342200505</v>
      </c>
      <c r="J670" s="4">
        <f t="shared" si="80"/>
        <v>5.656126304791627</v>
      </c>
      <c r="K670" s="4">
        <f t="shared" si="81"/>
        <v>0.20833333333334281</v>
      </c>
      <c r="L670" t="e">
        <f t="shared" si="82"/>
        <v>#N/A</v>
      </c>
      <c r="M670" t="e">
        <f t="shared" si="86"/>
        <v>#N/A</v>
      </c>
      <c r="N670">
        <f t="shared" si="83"/>
        <v>1</v>
      </c>
      <c r="O670">
        <f t="shared" si="84"/>
        <v>1</v>
      </c>
      <c r="P670">
        <v>663</v>
      </c>
      <c r="Q670" s="8">
        <f>COUNTIF(I$8:I669,"&lt;"&amp;G670)</f>
        <v>634</v>
      </c>
      <c r="R670" s="16">
        <f>COUNTIFS(H$8:H669,"&gt;"&amp;G670,F$8:F669,"&lt;&gt;1")</f>
        <v>25</v>
      </c>
      <c r="S670">
        <v>663</v>
      </c>
    </row>
    <row r="671" spans="1:19" x14ac:dyDescent="0.3">
      <c r="A671">
        <v>241</v>
      </c>
      <c r="B671">
        <v>0.47984252449110387</v>
      </c>
      <c r="C671">
        <v>0.53874324777977844</v>
      </c>
      <c r="D671" s="4">
        <f>-LN(B671)/F$3</f>
        <v>0.30595720953546163</v>
      </c>
      <c r="E671" s="4">
        <f>1/F$4</f>
        <v>0.20833333333333334</v>
      </c>
      <c r="F671" s="8">
        <v>2</v>
      </c>
      <c r="G671" s="4">
        <v>182.90983414749243</v>
      </c>
      <c r="H671" s="4">
        <f>IF(G671&gt;MAX(I$8:I670),G671,MAX(I$8:I670))</f>
        <v>184.81626342200505</v>
      </c>
      <c r="I671" s="4">
        <f t="shared" si="85"/>
        <v>185.02459675533839</v>
      </c>
      <c r="J671" s="4">
        <f t="shared" si="80"/>
        <v>1.9064292745126181</v>
      </c>
      <c r="K671" s="4">
        <f t="shared" si="81"/>
        <v>0.20833333333334281</v>
      </c>
      <c r="L671" t="e">
        <f t="shared" si="82"/>
        <v>#N/A</v>
      </c>
      <c r="M671" t="e">
        <f t="shared" si="86"/>
        <v>#N/A</v>
      </c>
      <c r="N671">
        <f t="shared" si="83"/>
        <v>1</v>
      </c>
      <c r="O671">
        <f t="shared" si="84"/>
        <v>1</v>
      </c>
      <c r="P671">
        <v>664</v>
      </c>
      <c r="Q671" s="8">
        <f>COUNTIF(I$8:I670,"&lt;"&amp;G671)</f>
        <v>653</v>
      </c>
      <c r="R671" s="16">
        <f>COUNTIFS(H$8:H670,"&gt;"&amp;G671,F$8:F670,"&lt;&gt;1")</f>
        <v>9</v>
      </c>
      <c r="S671">
        <v>664</v>
      </c>
    </row>
    <row r="672" spans="1:19" x14ac:dyDescent="0.3">
      <c r="A672">
        <v>680</v>
      </c>
      <c r="B672">
        <v>0.64818262276070437</v>
      </c>
      <c r="C672">
        <v>0.95516830957976018</v>
      </c>
      <c r="D672" s="4">
        <f>-LN(B672)/F$3</f>
        <v>0.18065949878630719</v>
      </c>
      <c r="E672" s="4">
        <f>1/F$4</f>
        <v>0.20833333333333334</v>
      </c>
      <c r="F672" s="8">
        <v>3</v>
      </c>
      <c r="G672" s="4">
        <v>179.13246328266638</v>
      </c>
      <c r="H672" s="4">
        <f>IF(G672&gt;MAX(I$8:I671),G672,MAX(I$8:I671))</f>
        <v>185.02459675533839</v>
      </c>
      <c r="I672" s="4">
        <f t="shared" si="85"/>
        <v>185.23293008867174</v>
      </c>
      <c r="J672" s="4">
        <f t="shared" si="80"/>
        <v>5.8921334726720147</v>
      </c>
      <c r="K672" s="4">
        <f t="shared" si="81"/>
        <v>0.20833333333334281</v>
      </c>
      <c r="L672" t="e">
        <f t="shared" si="82"/>
        <v>#N/A</v>
      </c>
      <c r="M672" t="e">
        <f t="shared" si="86"/>
        <v>#N/A</v>
      </c>
      <c r="N672">
        <f t="shared" si="83"/>
        <v>1</v>
      </c>
      <c r="O672">
        <f t="shared" si="84"/>
        <v>1</v>
      </c>
      <c r="P672">
        <v>665</v>
      </c>
      <c r="Q672" s="8">
        <f>COUNTIF(I$8:I671,"&lt;"&amp;G672)</f>
        <v>635</v>
      </c>
      <c r="R672" s="16">
        <f>COUNTIFS(H$8:H671,"&gt;"&amp;G672,F$8:F671,"&lt;&gt;1")</f>
        <v>27</v>
      </c>
      <c r="S672">
        <v>665</v>
      </c>
    </row>
    <row r="673" spans="1:19" x14ac:dyDescent="0.3">
      <c r="A673">
        <v>242</v>
      </c>
      <c r="B673">
        <v>0.42143009735404524</v>
      </c>
      <c r="C673">
        <v>0.58131656849879454</v>
      </c>
      <c r="D673" s="4">
        <f>-LN(B673)/F$3</f>
        <v>0.36004223244584699</v>
      </c>
      <c r="E673" s="4">
        <f>1/F$4</f>
        <v>0.20833333333333334</v>
      </c>
      <c r="F673" s="8">
        <v>2</v>
      </c>
      <c r="G673" s="4">
        <v>183.26987637993827</v>
      </c>
      <c r="H673" s="4">
        <f>IF(G673&gt;MAX(I$8:I672),G673,MAX(I$8:I672))</f>
        <v>185.23293008867174</v>
      </c>
      <c r="I673" s="4">
        <f t="shared" si="85"/>
        <v>185.44126342200508</v>
      </c>
      <c r="J673" s="4">
        <f t="shared" si="80"/>
        <v>1.9630537087334687</v>
      </c>
      <c r="K673" s="4">
        <f t="shared" si="81"/>
        <v>0.20833333333334281</v>
      </c>
      <c r="L673" t="e">
        <f t="shared" si="82"/>
        <v>#N/A</v>
      </c>
      <c r="M673" t="e">
        <f t="shared" si="86"/>
        <v>#N/A</v>
      </c>
      <c r="N673">
        <f t="shared" si="83"/>
        <v>1</v>
      </c>
      <c r="O673">
        <f t="shared" si="84"/>
        <v>1</v>
      </c>
      <c r="P673">
        <v>666</v>
      </c>
      <c r="Q673" s="8">
        <f>COUNTIF(I$8:I672,"&lt;"&amp;G673)</f>
        <v>655</v>
      </c>
      <c r="R673" s="16">
        <f>COUNTIFS(H$8:H672,"&gt;"&amp;G673,F$8:F672,"&lt;&gt;1")</f>
        <v>9</v>
      </c>
      <c r="S673">
        <v>666</v>
      </c>
    </row>
    <row r="674" spans="1:19" x14ac:dyDescent="0.3">
      <c r="A674">
        <v>243</v>
      </c>
      <c r="B674">
        <v>0.85338908047730944</v>
      </c>
      <c r="C674">
        <v>0.25431073946348459</v>
      </c>
      <c r="D674" s="4">
        <f>-LN(B674)/F$3</f>
        <v>6.6058209844215482E-2</v>
      </c>
      <c r="E674" s="4">
        <f>1/F$4</f>
        <v>0.20833333333333334</v>
      </c>
      <c r="F674" s="8">
        <v>2</v>
      </c>
      <c r="G674" s="4">
        <v>183.33593458978248</v>
      </c>
      <c r="H674" s="4">
        <f>IF(G674&gt;MAX(I$8:I673),G674,MAX(I$8:I673))</f>
        <v>185.44126342200508</v>
      </c>
      <c r="I674" s="4">
        <f t="shared" si="85"/>
        <v>185.64959675533842</v>
      </c>
      <c r="J674" s="4">
        <f t="shared" si="80"/>
        <v>2.1053288322225967</v>
      </c>
      <c r="K674" s="4">
        <f t="shared" si="81"/>
        <v>0.20833333333334281</v>
      </c>
      <c r="L674" t="e">
        <f t="shared" si="82"/>
        <v>#N/A</v>
      </c>
      <c r="M674" t="e">
        <f t="shared" si="86"/>
        <v>#N/A</v>
      </c>
      <c r="N674">
        <f t="shared" si="83"/>
        <v>1</v>
      </c>
      <c r="O674">
        <f t="shared" si="84"/>
        <v>1</v>
      </c>
      <c r="P674">
        <v>667</v>
      </c>
      <c r="Q674" s="8">
        <f>COUNTIF(I$8:I673,"&lt;"&amp;G674)</f>
        <v>655</v>
      </c>
      <c r="R674" s="16">
        <f>COUNTIFS(H$8:H673,"&gt;"&amp;G674,F$8:F673,"&lt;&gt;1")</f>
        <v>10</v>
      </c>
      <c r="S674">
        <v>667</v>
      </c>
    </row>
    <row r="675" spans="1:19" x14ac:dyDescent="0.3">
      <c r="A675">
        <v>681</v>
      </c>
      <c r="B675">
        <v>0.26920377208777124</v>
      </c>
      <c r="C675">
        <v>0.8282418286690878</v>
      </c>
      <c r="D675" s="4">
        <f>-LN(B675)/F$3</f>
        <v>0.54678611212359041</v>
      </c>
      <c r="E675" s="4">
        <f>1/F$4</f>
        <v>0.20833333333333334</v>
      </c>
      <c r="F675" s="8">
        <v>3</v>
      </c>
      <c r="G675" s="4">
        <v>179.67924939478996</v>
      </c>
      <c r="H675" s="4">
        <f>IF(G675&gt;MAX(I$8:I674),G675,MAX(I$8:I674))</f>
        <v>185.64959675533842</v>
      </c>
      <c r="I675" s="4">
        <f t="shared" si="85"/>
        <v>185.85793008867176</v>
      </c>
      <c r="J675" s="4">
        <f t="shared" si="80"/>
        <v>5.9703473605484589</v>
      </c>
      <c r="K675" s="4">
        <f t="shared" si="81"/>
        <v>0.20833333333334281</v>
      </c>
      <c r="L675" t="e">
        <f t="shared" si="82"/>
        <v>#N/A</v>
      </c>
      <c r="M675" t="e">
        <f t="shared" si="86"/>
        <v>#N/A</v>
      </c>
      <c r="N675">
        <f t="shared" si="83"/>
        <v>1</v>
      </c>
      <c r="O675">
        <f t="shared" si="84"/>
        <v>1</v>
      </c>
      <c r="P675">
        <v>668</v>
      </c>
      <c r="Q675" s="8">
        <f>COUNTIF(I$8:I674,"&lt;"&amp;G675)</f>
        <v>638</v>
      </c>
      <c r="R675" s="16">
        <f>COUNTIFS(H$8:H674,"&gt;"&amp;G675,F$8:F674,"&lt;&gt;1")</f>
        <v>28</v>
      </c>
      <c r="S675">
        <v>668</v>
      </c>
    </row>
    <row r="676" spans="1:19" x14ac:dyDescent="0.3">
      <c r="A676">
        <v>244</v>
      </c>
      <c r="B676">
        <v>0.78499710074159978</v>
      </c>
      <c r="C676">
        <v>0.77019562364574112</v>
      </c>
      <c r="D676" s="4">
        <f>-LN(B676)/F$3</f>
        <v>0.10086468938722991</v>
      </c>
      <c r="E676" s="4">
        <f>1/F$4</f>
        <v>0.20833333333333334</v>
      </c>
      <c r="F676" s="8">
        <v>2</v>
      </c>
      <c r="G676" s="4">
        <v>183.43679927916972</v>
      </c>
      <c r="H676" s="4">
        <f>IF(G676&gt;MAX(I$8:I675),G676,MAX(I$8:I675))</f>
        <v>185.85793008867176</v>
      </c>
      <c r="I676" s="4">
        <f t="shared" si="85"/>
        <v>186.06626342200511</v>
      </c>
      <c r="J676" s="4">
        <f t="shared" si="80"/>
        <v>2.4211308095020456</v>
      </c>
      <c r="K676" s="4">
        <f t="shared" si="81"/>
        <v>0.20833333333334281</v>
      </c>
      <c r="L676" t="e">
        <f t="shared" si="82"/>
        <v>#N/A</v>
      </c>
      <c r="M676" t="e">
        <f t="shared" si="86"/>
        <v>#N/A</v>
      </c>
      <c r="N676">
        <f t="shared" si="83"/>
        <v>1</v>
      </c>
      <c r="O676">
        <f t="shared" si="84"/>
        <v>1</v>
      </c>
      <c r="P676">
        <v>669</v>
      </c>
      <c r="Q676" s="8">
        <f>COUNTIF(I$8:I675,"&lt;"&amp;G676)</f>
        <v>656</v>
      </c>
      <c r="R676" s="16">
        <f>COUNTIFS(H$8:H675,"&gt;"&amp;G676,F$8:F675,"&lt;&gt;1")</f>
        <v>11</v>
      </c>
      <c r="S676">
        <v>669</v>
      </c>
    </row>
    <row r="677" spans="1:19" x14ac:dyDescent="0.3">
      <c r="A677">
        <v>245</v>
      </c>
      <c r="B677">
        <v>0.81524094363231303</v>
      </c>
      <c r="C677">
        <v>0.30674153874324778</v>
      </c>
      <c r="D677" s="4">
        <f>-LN(B677)/F$3</f>
        <v>8.5113155447677211E-2</v>
      </c>
      <c r="E677" s="4">
        <f>1/F$4</f>
        <v>0.20833333333333334</v>
      </c>
      <c r="F677" s="8">
        <v>2</v>
      </c>
      <c r="G677" s="4">
        <v>183.52191243461741</v>
      </c>
      <c r="H677" s="4">
        <f>IF(G677&gt;MAX(I$8:I676),G677,MAX(I$8:I676))</f>
        <v>186.06626342200511</v>
      </c>
      <c r="I677" s="4">
        <f t="shared" si="85"/>
        <v>186.27459675533845</v>
      </c>
      <c r="J677" s="4">
        <f t="shared" si="80"/>
        <v>2.5443509873877019</v>
      </c>
      <c r="K677" s="4">
        <f t="shared" si="81"/>
        <v>0.20833333333334281</v>
      </c>
      <c r="L677" t="e">
        <f t="shared" si="82"/>
        <v>#N/A</v>
      </c>
      <c r="M677" t="e">
        <f t="shared" si="86"/>
        <v>#N/A</v>
      </c>
      <c r="N677">
        <f t="shared" si="83"/>
        <v>1</v>
      </c>
      <c r="O677">
        <f t="shared" si="84"/>
        <v>1</v>
      </c>
      <c r="P677">
        <v>670</v>
      </c>
      <c r="Q677" s="8">
        <f>COUNTIF(I$8:I676,"&lt;"&amp;G677)</f>
        <v>656</v>
      </c>
      <c r="R677" s="16">
        <f>COUNTIFS(H$8:H676,"&gt;"&amp;G677,F$8:F676,"&lt;&gt;1")</f>
        <v>12</v>
      </c>
      <c r="S677">
        <v>670</v>
      </c>
    </row>
    <row r="678" spans="1:19" x14ac:dyDescent="0.3">
      <c r="A678">
        <v>682</v>
      </c>
      <c r="B678">
        <v>0.97097689748832672</v>
      </c>
      <c r="C678">
        <v>0.7814569536423841</v>
      </c>
      <c r="D678" s="4">
        <f>-LN(B678)/F$3</f>
        <v>1.2271918111607199E-2</v>
      </c>
      <c r="E678" s="4">
        <f>1/F$4</f>
        <v>0.20833333333333334</v>
      </c>
      <c r="F678" s="8">
        <v>3</v>
      </c>
      <c r="G678" s="4">
        <v>179.69152131290156</v>
      </c>
      <c r="H678" s="4">
        <f>IF(G678&gt;MAX(I$8:I677),G678,MAX(I$8:I677))</f>
        <v>186.27459675533845</v>
      </c>
      <c r="I678" s="4">
        <f t="shared" si="85"/>
        <v>186.48293008867179</v>
      </c>
      <c r="J678" s="4">
        <f t="shared" si="80"/>
        <v>6.5830754424368934</v>
      </c>
      <c r="K678" s="4">
        <f t="shared" si="81"/>
        <v>0.20833333333334281</v>
      </c>
      <c r="L678" t="e">
        <f t="shared" si="82"/>
        <v>#N/A</v>
      </c>
      <c r="M678" t="e">
        <f t="shared" si="86"/>
        <v>#N/A</v>
      </c>
      <c r="N678">
        <f t="shared" si="83"/>
        <v>1</v>
      </c>
      <c r="O678">
        <f t="shared" si="84"/>
        <v>1</v>
      </c>
      <c r="P678">
        <v>671</v>
      </c>
      <c r="Q678" s="8">
        <f>COUNTIF(I$8:I677,"&lt;"&amp;G678)</f>
        <v>638</v>
      </c>
      <c r="R678" s="16">
        <f>COUNTIFS(H$8:H677,"&gt;"&amp;G678,F$8:F677,"&lt;&gt;1")</f>
        <v>31</v>
      </c>
      <c r="S678">
        <v>671</v>
      </c>
    </row>
    <row r="679" spans="1:19" x14ac:dyDescent="0.3">
      <c r="A679">
        <v>683</v>
      </c>
      <c r="B679">
        <v>0.79177220984527119</v>
      </c>
      <c r="C679">
        <v>0.61613818781090735</v>
      </c>
      <c r="D679" s="4">
        <f>-LN(B679)/F$3</f>
        <v>9.7283975986762472E-2</v>
      </c>
      <c r="E679" s="4">
        <f>1/F$4</f>
        <v>0.20833333333333334</v>
      </c>
      <c r="F679" s="8">
        <v>3</v>
      </c>
      <c r="G679" s="4">
        <v>179.78880528888831</v>
      </c>
      <c r="H679" s="4">
        <f>IF(G679&gt;MAX(I$8:I678),G679,MAX(I$8:I678))</f>
        <v>186.48293008867179</v>
      </c>
      <c r="I679" s="4">
        <f t="shared" si="85"/>
        <v>186.69126342200514</v>
      </c>
      <c r="J679" s="4">
        <f t="shared" si="80"/>
        <v>6.6941247997834807</v>
      </c>
      <c r="K679" s="4">
        <f t="shared" si="81"/>
        <v>0.20833333333334281</v>
      </c>
      <c r="L679" t="e">
        <f t="shared" si="82"/>
        <v>#N/A</v>
      </c>
      <c r="M679" t="e">
        <f t="shared" si="86"/>
        <v>#N/A</v>
      </c>
      <c r="N679">
        <f t="shared" si="83"/>
        <v>1</v>
      </c>
      <c r="O679">
        <f t="shared" si="84"/>
        <v>1</v>
      </c>
      <c r="P679">
        <v>672</v>
      </c>
      <c r="Q679" s="8">
        <f>COUNTIF(I$8:I678,"&lt;"&amp;G679)</f>
        <v>638</v>
      </c>
      <c r="R679" s="16">
        <f>COUNTIFS(H$8:H678,"&gt;"&amp;G679,F$8:F678,"&lt;&gt;1")</f>
        <v>32</v>
      </c>
      <c r="S679">
        <v>672</v>
      </c>
    </row>
    <row r="680" spans="1:19" x14ac:dyDescent="0.3">
      <c r="A680">
        <v>246</v>
      </c>
      <c r="B680">
        <v>0.2272408215582751</v>
      </c>
      <c r="C680">
        <v>0.8775902584917753</v>
      </c>
      <c r="D680" s="4">
        <f>-LN(B680)/F$3</f>
        <v>0.61739372330113407</v>
      </c>
      <c r="E680" s="4">
        <f>1/F$4</f>
        <v>0.20833333333333334</v>
      </c>
      <c r="F680" s="8">
        <v>2</v>
      </c>
      <c r="G680" s="4">
        <v>184.13930615791853</v>
      </c>
      <c r="H680" s="4">
        <f>IF(G680&gt;MAX(I$8:I679),G680,MAX(I$8:I679))</f>
        <v>186.69126342200514</v>
      </c>
      <c r="I680" s="4">
        <f t="shared" si="85"/>
        <v>186.89959675533848</v>
      </c>
      <c r="J680" s="4">
        <f t="shared" si="80"/>
        <v>2.5519572640866102</v>
      </c>
      <c r="K680" s="4">
        <f t="shared" si="81"/>
        <v>0.20833333333334281</v>
      </c>
      <c r="L680" t="e">
        <f t="shared" si="82"/>
        <v>#N/A</v>
      </c>
      <c r="M680" t="e">
        <f t="shared" si="86"/>
        <v>#N/A</v>
      </c>
      <c r="N680">
        <f t="shared" si="83"/>
        <v>1</v>
      </c>
      <c r="O680">
        <f t="shared" si="84"/>
        <v>1</v>
      </c>
      <c r="P680">
        <v>673</v>
      </c>
      <c r="Q680" s="8">
        <f>COUNTIF(I$8:I679,"&lt;"&amp;G680)</f>
        <v>659</v>
      </c>
      <c r="R680" s="16">
        <f>COUNTIFS(H$8:H679,"&gt;"&amp;G680,F$8:F679,"&lt;&gt;1")</f>
        <v>12</v>
      </c>
      <c r="S680">
        <v>673</v>
      </c>
    </row>
    <row r="681" spans="1:19" x14ac:dyDescent="0.3">
      <c r="A681">
        <v>684</v>
      </c>
      <c r="B681">
        <v>0.18939786980803858</v>
      </c>
      <c r="C681">
        <v>0.29419843134861295</v>
      </c>
      <c r="D681" s="4">
        <f>-LN(B681)/F$3</f>
        <v>0.6932938938946076</v>
      </c>
      <c r="E681" s="4">
        <f>1/F$4</f>
        <v>0.20833333333333334</v>
      </c>
      <c r="F681" s="8">
        <v>3</v>
      </c>
      <c r="G681" s="4">
        <v>180.48209918278292</v>
      </c>
      <c r="H681" s="4">
        <f>IF(G681&gt;MAX(I$8:I680),G681,MAX(I$8:I680))</f>
        <v>186.89959675533848</v>
      </c>
      <c r="I681" s="4">
        <f t="shared" si="85"/>
        <v>187.10793008867182</v>
      </c>
      <c r="J681" s="4">
        <f t="shared" si="80"/>
        <v>6.4174975725555612</v>
      </c>
      <c r="K681" s="4">
        <f t="shared" si="81"/>
        <v>0.20833333333334281</v>
      </c>
      <c r="L681" t="e">
        <f t="shared" si="82"/>
        <v>#N/A</v>
      </c>
      <c r="M681" t="e">
        <f t="shared" si="86"/>
        <v>#N/A</v>
      </c>
      <c r="N681">
        <f t="shared" si="83"/>
        <v>1</v>
      </c>
      <c r="O681">
        <f t="shared" si="84"/>
        <v>1</v>
      </c>
      <c r="P681">
        <v>674</v>
      </c>
      <c r="Q681" s="8">
        <f>COUNTIF(I$8:I680,"&lt;"&amp;G681)</f>
        <v>642</v>
      </c>
      <c r="R681" s="16">
        <f>COUNTIFS(H$8:H680,"&gt;"&amp;G681,F$8:F680,"&lt;&gt;1")</f>
        <v>30</v>
      </c>
      <c r="S681">
        <v>674</v>
      </c>
    </row>
    <row r="682" spans="1:19" x14ac:dyDescent="0.3">
      <c r="A682">
        <v>247</v>
      </c>
      <c r="B682">
        <v>4.9073763237403485E-2</v>
      </c>
      <c r="C682">
        <v>0.82427442243720817</v>
      </c>
      <c r="D682" s="4">
        <f>-LN(B682)/F$3</f>
        <v>1.2560128085901967</v>
      </c>
      <c r="E682" s="4">
        <f>1/F$4</f>
        <v>0.20833333333333334</v>
      </c>
      <c r="F682" s="8">
        <v>2</v>
      </c>
      <c r="G682" s="4">
        <v>185.39531896650871</v>
      </c>
      <c r="H682" s="4">
        <f>IF(G682&gt;MAX(I$8:I681),G682,MAX(I$8:I681))</f>
        <v>187.10793008867182</v>
      </c>
      <c r="I682" s="4">
        <f t="shared" si="85"/>
        <v>187.31626342200516</v>
      </c>
      <c r="J682" s="4">
        <f t="shared" si="80"/>
        <v>1.7126111221631106</v>
      </c>
      <c r="K682" s="4">
        <f t="shared" si="81"/>
        <v>0.20833333333334281</v>
      </c>
      <c r="L682" t="e">
        <f t="shared" si="82"/>
        <v>#N/A</v>
      </c>
      <c r="M682" t="e">
        <f t="shared" si="86"/>
        <v>#N/A</v>
      </c>
      <c r="N682">
        <f t="shared" si="83"/>
        <v>1</v>
      </c>
      <c r="O682">
        <f t="shared" si="84"/>
        <v>1</v>
      </c>
      <c r="P682">
        <v>675</v>
      </c>
      <c r="Q682" s="8">
        <f>COUNTIF(I$8:I681,"&lt;"&amp;G682)</f>
        <v>665</v>
      </c>
      <c r="R682" s="16">
        <f>COUNTIFS(H$8:H681,"&gt;"&amp;G682,F$8:F681,"&lt;&gt;1")</f>
        <v>8</v>
      </c>
      <c r="S682">
        <v>675</v>
      </c>
    </row>
    <row r="683" spans="1:19" x14ac:dyDescent="0.3">
      <c r="A683">
        <v>248</v>
      </c>
      <c r="B683">
        <v>0.21201208532975249</v>
      </c>
      <c r="C683">
        <v>0.90469069490646081</v>
      </c>
      <c r="D683" s="4">
        <f>-LN(B683)/F$3</f>
        <v>0.6462966665260429</v>
      </c>
      <c r="E683" s="4">
        <f>1/F$4</f>
        <v>0.20833333333333334</v>
      </c>
      <c r="F683" s="8">
        <v>2</v>
      </c>
      <c r="G683" s="4">
        <v>186.04161563303475</v>
      </c>
      <c r="H683" s="4">
        <f>IF(G683&gt;MAX(I$8:I682),G683,MAX(I$8:I682))</f>
        <v>187.31626342200516</v>
      </c>
      <c r="I683" s="4">
        <f t="shared" si="85"/>
        <v>187.52459675533851</v>
      </c>
      <c r="J683" s="4">
        <f t="shared" si="80"/>
        <v>1.2746477889704124</v>
      </c>
      <c r="K683" s="4">
        <f t="shared" si="81"/>
        <v>0.20833333333334281</v>
      </c>
      <c r="L683" t="e">
        <f t="shared" si="82"/>
        <v>#N/A</v>
      </c>
      <c r="M683" t="e">
        <f t="shared" si="86"/>
        <v>#N/A</v>
      </c>
      <c r="N683">
        <f t="shared" si="83"/>
        <v>1</v>
      </c>
      <c r="O683">
        <f t="shared" si="84"/>
        <v>1</v>
      </c>
      <c r="P683">
        <v>676</v>
      </c>
      <c r="Q683" s="8">
        <f>COUNTIF(I$8:I682,"&lt;"&amp;G683)</f>
        <v>668</v>
      </c>
      <c r="R683" s="16">
        <f>COUNTIFS(H$8:H682,"&gt;"&amp;G683,F$8:F682,"&lt;&gt;1")</f>
        <v>6</v>
      </c>
      <c r="S683">
        <v>676</v>
      </c>
    </row>
    <row r="684" spans="1:19" x14ac:dyDescent="0.3">
      <c r="A684">
        <v>685</v>
      </c>
      <c r="B684">
        <v>1.8311105685598315E-3</v>
      </c>
      <c r="C684">
        <v>0.41810357982116153</v>
      </c>
      <c r="D684" s="4">
        <f>-LN(B684)/F$3</f>
        <v>2.6261802617222014</v>
      </c>
      <c r="E684" s="4">
        <f>1/F$4</f>
        <v>0.20833333333333334</v>
      </c>
      <c r="F684" s="8">
        <v>3</v>
      </c>
      <c r="G684" s="4">
        <v>183.10827944450511</v>
      </c>
      <c r="H684" s="4">
        <f>IF(G684&gt;MAX(I$8:I683),G684,MAX(I$8:I683))</f>
        <v>187.52459675533851</v>
      </c>
      <c r="I684" s="4">
        <f t="shared" si="85"/>
        <v>187.73293008867185</v>
      </c>
      <c r="J684" s="4">
        <f t="shared" si="80"/>
        <v>4.4163173108333922</v>
      </c>
      <c r="K684" s="4">
        <f t="shared" si="81"/>
        <v>0.20833333333334281</v>
      </c>
      <c r="L684" t="e">
        <f t="shared" si="82"/>
        <v>#N/A</v>
      </c>
      <c r="M684" t="e">
        <f t="shared" si="86"/>
        <v>#N/A</v>
      </c>
      <c r="N684">
        <f t="shared" si="83"/>
        <v>1</v>
      </c>
      <c r="O684">
        <f t="shared" si="84"/>
        <v>1</v>
      </c>
      <c r="P684">
        <v>677</v>
      </c>
      <c r="Q684" s="8">
        <f>COUNTIF(I$8:I683,"&lt;"&amp;G684)</f>
        <v>654</v>
      </c>
      <c r="R684" s="16">
        <f>COUNTIFS(H$8:H683,"&gt;"&amp;G684,F$8:F683,"&lt;&gt;1")</f>
        <v>21</v>
      </c>
      <c r="S684">
        <v>677</v>
      </c>
    </row>
    <row r="685" spans="1:19" x14ac:dyDescent="0.3">
      <c r="A685">
        <v>249</v>
      </c>
      <c r="B685">
        <v>0.9310892056031983</v>
      </c>
      <c r="C685">
        <v>0.7083346049378948</v>
      </c>
      <c r="D685" s="4">
        <f>-LN(B685)/F$3</f>
        <v>2.9750078883662E-2</v>
      </c>
      <c r="E685" s="4">
        <f>1/F$4</f>
        <v>0.20833333333333334</v>
      </c>
      <c r="F685" s="8">
        <v>2</v>
      </c>
      <c r="G685" s="4">
        <v>186.07136571191842</v>
      </c>
      <c r="H685" s="4">
        <f>IF(G685&gt;MAX(I$8:I684),G685,MAX(I$8:I684))</f>
        <v>187.73293008867185</v>
      </c>
      <c r="I685" s="4">
        <f t="shared" si="85"/>
        <v>187.94126342200519</v>
      </c>
      <c r="J685" s="4">
        <f t="shared" si="80"/>
        <v>1.6615643767534323</v>
      </c>
      <c r="K685" s="4">
        <f t="shared" si="81"/>
        <v>0.20833333333334281</v>
      </c>
      <c r="L685" t="e">
        <f t="shared" si="82"/>
        <v>#N/A</v>
      </c>
      <c r="M685" t="e">
        <f t="shared" si="86"/>
        <v>#N/A</v>
      </c>
      <c r="N685">
        <f t="shared" si="83"/>
        <v>1</v>
      </c>
      <c r="O685">
        <f t="shared" si="84"/>
        <v>1</v>
      </c>
      <c r="P685">
        <v>678</v>
      </c>
      <c r="Q685" s="8">
        <f>COUNTIF(I$8:I684,"&lt;"&amp;G685)</f>
        <v>669</v>
      </c>
      <c r="R685" s="16">
        <f>COUNTIFS(H$8:H684,"&gt;"&amp;G685,F$8:F684,"&lt;&gt;1")</f>
        <v>7</v>
      </c>
      <c r="S685">
        <v>678</v>
      </c>
    </row>
    <row r="686" spans="1:19" x14ac:dyDescent="0.3">
      <c r="A686">
        <v>250</v>
      </c>
      <c r="B686">
        <v>0.37067781609546191</v>
      </c>
      <c r="C686">
        <v>0.24417859431745353</v>
      </c>
      <c r="D686" s="4">
        <f>-LN(B686)/F$3</f>
        <v>0.41350917245744301</v>
      </c>
      <c r="E686" s="4">
        <f>1/F$4</f>
        <v>0.20833333333333334</v>
      </c>
      <c r="F686" s="8">
        <v>2</v>
      </c>
      <c r="G686" s="4">
        <v>186.48487488437587</v>
      </c>
      <c r="H686" s="4">
        <f>IF(G686&gt;MAX(I$8:I685),G686,MAX(I$8:I685))</f>
        <v>187.94126342200519</v>
      </c>
      <c r="I686" s="4">
        <f t="shared" si="85"/>
        <v>188.14959675533854</v>
      </c>
      <c r="J686" s="4">
        <f t="shared" si="80"/>
        <v>1.4563885376293229</v>
      </c>
      <c r="K686" s="4">
        <f t="shared" si="81"/>
        <v>0.20833333333334281</v>
      </c>
      <c r="L686" t="e">
        <f t="shared" si="82"/>
        <v>#N/A</v>
      </c>
      <c r="M686" t="e">
        <f t="shared" si="86"/>
        <v>#N/A</v>
      </c>
      <c r="N686">
        <f t="shared" si="83"/>
        <v>1</v>
      </c>
      <c r="O686">
        <f t="shared" si="84"/>
        <v>1</v>
      </c>
      <c r="P686">
        <v>679</v>
      </c>
      <c r="Q686" s="8">
        <f>COUNTIF(I$8:I685,"&lt;"&amp;G686)</f>
        <v>671</v>
      </c>
      <c r="R686" s="16">
        <f>COUNTIFS(H$8:H685,"&gt;"&amp;G686,F$8:F685,"&lt;&gt;1")</f>
        <v>6</v>
      </c>
      <c r="S686">
        <v>679</v>
      </c>
    </row>
    <row r="687" spans="1:19" x14ac:dyDescent="0.3">
      <c r="A687">
        <v>686</v>
      </c>
      <c r="B687">
        <v>0.29224524674214913</v>
      </c>
      <c r="C687">
        <v>0.9582811975463118</v>
      </c>
      <c r="D687" s="4">
        <f>-LN(B687)/F$3</f>
        <v>0.51256747629898947</v>
      </c>
      <c r="E687" s="4">
        <f>1/F$4</f>
        <v>0.20833333333333334</v>
      </c>
      <c r="F687" s="8">
        <v>3</v>
      </c>
      <c r="G687" s="4">
        <v>183.6208469208041</v>
      </c>
      <c r="H687" s="4">
        <f>IF(G687&gt;MAX(I$8:I686),G687,MAX(I$8:I686))</f>
        <v>188.14959675533854</v>
      </c>
      <c r="I687" s="4">
        <f t="shared" si="85"/>
        <v>188.35793008867188</v>
      </c>
      <c r="J687" s="4">
        <f t="shared" si="80"/>
        <v>4.5287498345344375</v>
      </c>
      <c r="K687" s="4">
        <f t="shared" si="81"/>
        <v>0.20833333333334281</v>
      </c>
      <c r="L687" t="e">
        <f t="shared" si="82"/>
        <v>#N/A</v>
      </c>
      <c r="M687" t="e">
        <f t="shared" si="86"/>
        <v>#N/A</v>
      </c>
      <c r="N687">
        <f t="shared" si="83"/>
        <v>1</v>
      </c>
      <c r="O687">
        <f t="shared" si="84"/>
        <v>1</v>
      </c>
      <c r="P687">
        <v>680</v>
      </c>
      <c r="Q687" s="8">
        <f>COUNTIF(I$8:I686,"&lt;"&amp;G687)</f>
        <v>657</v>
      </c>
      <c r="R687" s="16">
        <f>COUNTIFS(H$8:H686,"&gt;"&amp;G687,F$8:F686,"&lt;&gt;1")</f>
        <v>21</v>
      </c>
      <c r="S687">
        <v>680</v>
      </c>
    </row>
    <row r="688" spans="1:19" x14ac:dyDescent="0.3">
      <c r="A688">
        <v>687</v>
      </c>
      <c r="B688">
        <v>0.50691244239631339</v>
      </c>
      <c r="C688">
        <v>0.94354075746940524</v>
      </c>
      <c r="D688" s="4">
        <f>-LN(B688)/F$3</f>
        <v>0.28309041156168469</v>
      </c>
      <c r="E688" s="4">
        <f>1/F$4</f>
        <v>0.20833333333333334</v>
      </c>
      <c r="F688" s="8">
        <v>3</v>
      </c>
      <c r="G688" s="4">
        <v>183.90393733236579</v>
      </c>
      <c r="H688" s="4">
        <f>IF(G688&gt;MAX(I$8:I687),G688,MAX(I$8:I687))</f>
        <v>188.35793008867188</v>
      </c>
      <c r="I688" s="4">
        <f t="shared" si="85"/>
        <v>188.56626342200522</v>
      </c>
      <c r="J688" s="4">
        <f t="shared" si="80"/>
        <v>4.4539927563060928</v>
      </c>
      <c r="K688" s="4">
        <f t="shared" si="81"/>
        <v>0.20833333333334281</v>
      </c>
      <c r="L688" t="e">
        <f t="shared" si="82"/>
        <v>#N/A</v>
      </c>
      <c r="M688" t="e">
        <f t="shared" si="86"/>
        <v>#N/A</v>
      </c>
      <c r="N688">
        <f t="shared" si="83"/>
        <v>1</v>
      </c>
      <c r="O688">
        <f t="shared" si="84"/>
        <v>1</v>
      </c>
      <c r="P688">
        <v>681</v>
      </c>
      <c r="Q688" s="8">
        <f>COUNTIF(I$8:I687,"&lt;"&amp;G688)</f>
        <v>658</v>
      </c>
      <c r="R688" s="16">
        <f>COUNTIFS(H$8:H687,"&gt;"&amp;G688,F$8:F687,"&lt;&gt;1")</f>
        <v>21</v>
      </c>
      <c r="S688">
        <v>681</v>
      </c>
    </row>
    <row r="689" spans="1:19" x14ac:dyDescent="0.3">
      <c r="A689">
        <v>251</v>
      </c>
      <c r="B689">
        <v>0.10074159978026673</v>
      </c>
      <c r="C689">
        <v>5.160679952391125E-2</v>
      </c>
      <c r="D689" s="4">
        <f>-LN(B689)/F$3</f>
        <v>0.95633185770924634</v>
      </c>
      <c r="E689" s="4">
        <f>1/F$4</f>
        <v>0.20833333333333334</v>
      </c>
      <c r="F689" s="8">
        <v>2</v>
      </c>
      <c r="G689" s="4">
        <v>187.44120674208511</v>
      </c>
      <c r="H689" s="4">
        <f>IF(G689&gt;MAX(I$8:I688),G689,MAX(I$8:I688))</f>
        <v>188.56626342200522</v>
      </c>
      <c r="I689" s="4">
        <f t="shared" si="85"/>
        <v>188.77459675533856</v>
      </c>
      <c r="J689" s="4">
        <f t="shared" si="80"/>
        <v>1.1250566799201067</v>
      </c>
      <c r="K689" s="4">
        <f t="shared" si="81"/>
        <v>0.20833333333334281</v>
      </c>
      <c r="L689" t="e">
        <f t="shared" si="82"/>
        <v>#N/A</v>
      </c>
      <c r="M689" t="e">
        <f t="shared" si="86"/>
        <v>#N/A</v>
      </c>
      <c r="N689">
        <f t="shared" si="83"/>
        <v>1</v>
      </c>
      <c r="O689">
        <f t="shared" si="84"/>
        <v>1</v>
      </c>
      <c r="P689">
        <v>682</v>
      </c>
      <c r="Q689" s="8">
        <f>COUNTIF(I$8:I688,"&lt;"&amp;G689)</f>
        <v>675</v>
      </c>
      <c r="R689" s="16">
        <f>COUNTIFS(H$8:H688,"&gt;"&amp;G689,F$8:F688,"&lt;&gt;1")</f>
        <v>5</v>
      </c>
      <c r="S689">
        <v>682</v>
      </c>
    </row>
    <row r="690" spans="1:19" x14ac:dyDescent="0.3">
      <c r="A690">
        <v>688</v>
      </c>
      <c r="B690">
        <v>0.2980742820520646</v>
      </c>
      <c r="C690">
        <v>0.64647358623004847</v>
      </c>
      <c r="D690" s="4">
        <f>-LN(B690)/F$3</f>
        <v>0.50433856454496118</v>
      </c>
      <c r="E690" s="4">
        <f>1/F$4</f>
        <v>0.20833333333333334</v>
      </c>
      <c r="F690" s="8">
        <v>3</v>
      </c>
      <c r="G690" s="4">
        <v>184.40827589691074</v>
      </c>
      <c r="H690" s="4">
        <f>IF(G690&gt;MAX(I$8:I689),G690,MAX(I$8:I689))</f>
        <v>188.77459675533856</v>
      </c>
      <c r="I690" s="4">
        <f t="shared" si="85"/>
        <v>188.98293008867191</v>
      </c>
      <c r="J690" s="4">
        <f t="shared" si="80"/>
        <v>4.3663208584278266</v>
      </c>
      <c r="K690" s="4">
        <f t="shared" si="81"/>
        <v>0.20833333333334281</v>
      </c>
      <c r="L690" t="e">
        <f t="shared" si="82"/>
        <v>#N/A</v>
      </c>
      <c r="M690" t="e">
        <f t="shared" si="86"/>
        <v>#N/A</v>
      </c>
      <c r="N690">
        <f t="shared" si="83"/>
        <v>1</v>
      </c>
      <c r="O690">
        <f t="shared" si="84"/>
        <v>1</v>
      </c>
      <c r="P690">
        <v>683</v>
      </c>
      <c r="Q690" s="8">
        <f>COUNTIF(I$8:I689,"&lt;"&amp;G690)</f>
        <v>661</v>
      </c>
      <c r="R690" s="16">
        <f>COUNTIFS(H$8:H689,"&gt;"&amp;G690,F$8:F689,"&lt;&gt;1")</f>
        <v>20</v>
      </c>
      <c r="S690">
        <v>683</v>
      </c>
    </row>
    <row r="691" spans="1:19" x14ac:dyDescent="0.3">
      <c r="A691">
        <v>689</v>
      </c>
      <c r="B691">
        <v>4.0345469527268286E-2</v>
      </c>
      <c r="C691">
        <v>0.63332010864589372</v>
      </c>
      <c r="D691" s="4">
        <f>-LN(B691)/F$3</f>
        <v>1.3376150708098968</v>
      </c>
      <c r="E691" s="4">
        <f>1/F$4</f>
        <v>0.20833333333333334</v>
      </c>
      <c r="F691" s="8">
        <v>3</v>
      </c>
      <c r="G691" s="4">
        <v>185.74589096772064</v>
      </c>
      <c r="H691" s="4">
        <f>IF(G691&gt;MAX(I$8:I690),G691,MAX(I$8:I690))</f>
        <v>188.98293008867191</v>
      </c>
      <c r="I691" s="4">
        <f t="shared" si="85"/>
        <v>189.19126342200525</v>
      </c>
      <c r="J691" s="4">
        <f t="shared" si="80"/>
        <v>3.2370391209512661</v>
      </c>
      <c r="K691" s="4">
        <f t="shared" si="81"/>
        <v>0.20833333333334281</v>
      </c>
      <c r="L691" t="e">
        <f t="shared" si="82"/>
        <v>#N/A</v>
      </c>
      <c r="M691" t="e">
        <f t="shared" si="86"/>
        <v>#N/A</v>
      </c>
      <c r="N691">
        <f t="shared" si="83"/>
        <v>1</v>
      </c>
      <c r="O691">
        <f t="shared" si="84"/>
        <v>1</v>
      </c>
      <c r="P691">
        <v>684</v>
      </c>
      <c r="Q691" s="8">
        <f>COUNTIF(I$8:I690,"&lt;"&amp;G691)</f>
        <v>667</v>
      </c>
      <c r="R691" s="16">
        <f>COUNTIFS(H$8:H690,"&gt;"&amp;G691,F$8:F690,"&lt;&gt;1")</f>
        <v>15</v>
      </c>
      <c r="S691">
        <v>684</v>
      </c>
    </row>
    <row r="692" spans="1:19" x14ac:dyDescent="0.3">
      <c r="A692">
        <v>690</v>
      </c>
      <c r="B692">
        <v>0.70207831049531544</v>
      </c>
      <c r="C692">
        <v>0.67052217169713435</v>
      </c>
      <c r="D692" s="4">
        <f>-LN(B692)/F$3</f>
        <v>0.14737930323575618</v>
      </c>
      <c r="E692" s="4">
        <f>1/F$4</f>
        <v>0.20833333333333334</v>
      </c>
      <c r="F692" s="8">
        <v>3</v>
      </c>
      <c r="G692" s="4">
        <v>185.89327027095641</v>
      </c>
      <c r="H692" s="4">
        <f>IF(G692&gt;MAX(I$8:I691),G692,MAX(I$8:I691))</f>
        <v>189.19126342200525</v>
      </c>
      <c r="I692" s="4">
        <f t="shared" si="85"/>
        <v>189.39959675533859</v>
      </c>
      <c r="J692" s="4">
        <f t="shared" si="80"/>
        <v>3.2979931510488427</v>
      </c>
      <c r="K692" s="4">
        <f t="shared" si="81"/>
        <v>0.20833333333334281</v>
      </c>
      <c r="L692" t="e">
        <f t="shared" si="82"/>
        <v>#N/A</v>
      </c>
      <c r="M692" t="e">
        <f t="shared" si="86"/>
        <v>#N/A</v>
      </c>
      <c r="N692">
        <f t="shared" si="83"/>
        <v>1</v>
      </c>
      <c r="O692">
        <f t="shared" si="84"/>
        <v>1</v>
      </c>
      <c r="P692">
        <v>685</v>
      </c>
      <c r="Q692" s="8">
        <f>COUNTIF(I$8:I691,"&lt;"&amp;G692)</f>
        <v>668</v>
      </c>
      <c r="R692" s="16">
        <f>COUNTIFS(H$8:H691,"&gt;"&amp;G692,F$8:F691,"&lt;&gt;1")</f>
        <v>15</v>
      </c>
      <c r="S692">
        <v>685</v>
      </c>
    </row>
    <row r="693" spans="1:19" x14ac:dyDescent="0.3">
      <c r="A693">
        <v>691</v>
      </c>
      <c r="B693">
        <v>0.84389782403027436</v>
      </c>
      <c r="C693">
        <v>0.21176793725394452</v>
      </c>
      <c r="D693" s="4">
        <f>-LN(B693)/F$3</f>
        <v>7.0718272204261787E-2</v>
      </c>
      <c r="E693" s="4">
        <f>1/F$4</f>
        <v>0.20833333333333334</v>
      </c>
      <c r="F693" s="8">
        <v>3</v>
      </c>
      <c r="G693" s="4">
        <v>185.96398854316067</v>
      </c>
      <c r="H693" s="4">
        <f>IF(G693&gt;MAX(I$8:I692),G693,MAX(I$8:I692))</f>
        <v>189.39959675533859</v>
      </c>
      <c r="I693" s="4">
        <f t="shared" si="85"/>
        <v>189.60793008867194</v>
      </c>
      <c r="J693" s="4">
        <f t="shared" si="80"/>
        <v>3.4356082121779252</v>
      </c>
      <c r="K693" s="4">
        <f t="shared" si="81"/>
        <v>0.20833333333334281</v>
      </c>
      <c r="L693" t="e">
        <f t="shared" si="82"/>
        <v>#N/A</v>
      </c>
      <c r="M693" t="e">
        <f t="shared" si="86"/>
        <v>#N/A</v>
      </c>
      <c r="N693">
        <f t="shared" si="83"/>
        <v>1</v>
      </c>
      <c r="O693">
        <f t="shared" si="84"/>
        <v>1</v>
      </c>
      <c r="P693">
        <v>686</v>
      </c>
      <c r="Q693" s="8">
        <f>COUNTIF(I$8:I692,"&lt;"&amp;G693)</f>
        <v>668</v>
      </c>
      <c r="R693" s="16">
        <f>COUNTIFS(H$8:H692,"&gt;"&amp;G693,F$8:F692,"&lt;&gt;1")</f>
        <v>16</v>
      </c>
      <c r="S693">
        <v>686</v>
      </c>
    </row>
    <row r="694" spans="1:19" x14ac:dyDescent="0.3">
      <c r="A694">
        <v>692</v>
      </c>
      <c r="B694">
        <v>0.16006958220160528</v>
      </c>
      <c r="C694">
        <v>0.1913205359050264</v>
      </c>
      <c r="D694" s="4">
        <f>-LN(B694)/F$3</f>
        <v>0.76339444563541103</v>
      </c>
      <c r="E694" s="4">
        <f>1/F$4</f>
        <v>0.20833333333333334</v>
      </c>
      <c r="F694" s="8">
        <v>3</v>
      </c>
      <c r="G694" s="4">
        <v>186.72738298879608</v>
      </c>
      <c r="H694" s="4">
        <f>IF(G694&gt;MAX(I$8:I693),G694,MAX(I$8:I693))</f>
        <v>189.60793008867194</v>
      </c>
      <c r="I694" s="4">
        <f t="shared" si="85"/>
        <v>189.81626342200528</v>
      </c>
      <c r="J694" s="4">
        <f t="shared" si="80"/>
        <v>2.8805470998758551</v>
      </c>
      <c r="K694" s="4">
        <f t="shared" si="81"/>
        <v>0.20833333333334281</v>
      </c>
      <c r="L694" t="e">
        <f t="shared" si="82"/>
        <v>#N/A</v>
      </c>
      <c r="M694" t="e">
        <f t="shared" si="86"/>
        <v>#N/A</v>
      </c>
      <c r="N694">
        <f t="shared" si="83"/>
        <v>1</v>
      </c>
      <c r="O694">
        <f t="shared" si="84"/>
        <v>1</v>
      </c>
      <c r="P694">
        <v>687</v>
      </c>
      <c r="Q694" s="8">
        <f>COUNTIF(I$8:I693,"&lt;"&amp;G694)</f>
        <v>672</v>
      </c>
      <c r="R694" s="16">
        <f>COUNTIFS(H$8:H693,"&gt;"&amp;G694,F$8:F693,"&lt;&gt;1")</f>
        <v>13</v>
      </c>
      <c r="S694">
        <v>687</v>
      </c>
    </row>
    <row r="695" spans="1:19" x14ac:dyDescent="0.3">
      <c r="D695" s="4"/>
      <c r="E695" s="4"/>
      <c r="G695" s="4"/>
      <c r="H695" s="4"/>
      <c r="I695" s="4"/>
      <c r="J695" s="4"/>
      <c r="K695" s="4"/>
    </row>
    <row r="696" spans="1:19" x14ac:dyDescent="0.3">
      <c r="D696" s="4"/>
      <c r="E696" s="4"/>
      <c r="G696" s="4"/>
      <c r="H696" s="4"/>
      <c r="I696" s="4"/>
      <c r="J696" s="4"/>
      <c r="K696" s="4"/>
    </row>
    <row r="697" spans="1:19" x14ac:dyDescent="0.3">
      <c r="D697" s="4"/>
      <c r="E697" s="4"/>
      <c r="G697" s="4"/>
      <c r="H697" s="4"/>
      <c r="I697" s="4"/>
      <c r="J697" s="4"/>
      <c r="K697" s="4"/>
    </row>
    <row r="698" spans="1:19" x14ac:dyDescent="0.3">
      <c r="D698" s="4"/>
      <c r="E698" s="4"/>
      <c r="G698" s="4"/>
      <c r="H698" s="4"/>
      <c r="I698" s="4"/>
      <c r="J698" s="4"/>
      <c r="K698" s="4"/>
    </row>
    <row r="699" spans="1:19" x14ac:dyDescent="0.3">
      <c r="D699" s="4"/>
      <c r="E699" s="4"/>
      <c r="G699" s="4"/>
      <c r="H699" s="4"/>
      <c r="I699" s="4"/>
      <c r="J699" s="4"/>
      <c r="K699" s="4"/>
    </row>
    <row r="700" spans="1:19" x14ac:dyDescent="0.3">
      <c r="D700" s="4"/>
      <c r="E700" s="4"/>
      <c r="G700" s="4"/>
      <c r="H700" s="4"/>
      <c r="I700" s="4"/>
      <c r="J700" s="4"/>
      <c r="K700" s="4"/>
    </row>
    <row r="701" spans="1:19" x14ac:dyDescent="0.3">
      <c r="D701" s="4"/>
      <c r="E701" s="4"/>
      <c r="G701" s="4"/>
      <c r="H701" s="4"/>
      <c r="I701" s="4"/>
      <c r="J701" s="4"/>
      <c r="K701" s="4"/>
    </row>
    <row r="702" spans="1:19" x14ac:dyDescent="0.3">
      <c r="D702" s="4"/>
      <c r="E702" s="4"/>
      <c r="G702" s="4"/>
      <c r="H702" s="4"/>
      <c r="I702" s="4"/>
      <c r="J702" s="4"/>
      <c r="K702" s="4"/>
    </row>
    <row r="703" spans="1:19" x14ac:dyDescent="0.3">
      <c r="D703" s="4"/>
      <c r="E703" s="4"/>
      <c r="G703" s="4"/>
      <c r="H703" s="4"/>
      <c r="I703" s="4"/>
      <c r="J703" s="4"/>
      <c r="K703" s="4"/>
    </row>
    <row r="704" spans="1:19" x14ac:dyDescent="0.3">
      <c r="D704" s="4"/>
      <c r="E704" s="4"/>
      <c r="G704" s="4"/>
      <c r="H704" s="4"/>
      <c r="I704" s="4"/>
      <c r="J704" s="4"/>
      <c r="K704" s="4"/>
    </row>
    <row r="705" spans="4:11" x14ac:dyDescent="0.3">
      <c r="D705" s="4"/>
      <c r="E705" s="4"/>
      <c r="G705" s="4"/>
      <c r="H705" s="4"/>
      <c r="I705" s="4"/>
      <c r="J705" s="4"/>
      <c r="K705" s="4"/>
    </row>
    <row r="706" spans="4:11" x14ac:dyDescent="0.3">
      <c r="D706" s="4"/>
      <c r="E706" s="4"/>
      <c r="G706" s="4"/>
      <c r="H706" s="4"/>
      <c r="I706" s="4"/>
      <c r="J706" s="4"/>
      <c r="K706" s="4"/>
    </row>
    <row r="707" spans="4:11" x14ac:dyDescent="0.3">
      <c r="D707" s="4"/>
      <c r="E707" s="4"/>
      <c r="G707" s="4"/>
      <c r="H707" s="4"/>
      <c r="I707" s="4"/>
      <c r="J707" s="4"/>
      <c r="K707" s="4"/>
    </row>
    <row r="708" spans="4:11" x14ac:dyDescent="0.3">
      <c r="D708" s="4"/>
      <c r="E708" s="4"/>
      <c r="G708" s="4"/>
      <c r="H708" s="4"/>
      <c r="I708" s="4"/>
      <c r="J708" s="4"/>
      <c r="K708" s="4"/>
    </row>
    <row r="709" spans="4:11" x14ac:dyDescent="0.3">
      <c r="D709" s="4"/>
      <c r="E709" s="4"/>
      <c r="G709" s="4"/>
      <c r="H709" s="4"/>
      <c r="I709" s="4"/>
      <c r="J709" s="4"/>
      <c r="K709" s="4"/>
    </row>
    <row r="710" spans="4:11" x14ac:dyDescent="0.3">
      <c r="D710" s="4"/>
      <c r="E710" s="4"/>
      <c r="G710" s="4"/>
      <c r="H710" s="4"/>
      <c r="I710" s="4"/>
      <c r="J710" s="4"/>
      <c r="K710" s="4"/>
    </row>
    <row r="711" spans="4:11" x14ac:dyDescent="0.3">
      <c r="D711" s="4"/>
      <c r="E711" s="4"/>
      <c r="G711" s="4"/>
      <c r="H711" s="4"/>
      <c r="I711" s="4"/>
      <c r="J711" s="4"/>
      <c r="K711" s="4"/>
    </row>
    <row r="712" spans="4:11" x14ac:dyDescent="0.3">
      <c r="D712" s="4"/>
      <c r="E712" s="4"/>
      <c r="G712" s="4"/>
      <c r="H712" s="4"/>
      <c r="I712" s="4"/>
      <c r="J712" s="4"/>
      <c r="K712" s="4"/>
    </row>
    <row r="713" spans="4:11" x14ac:dyDescent="0.3">
      <c r="D713" s="4"/>
      <c r="E713" s="4"/>
      <c r="G713" s="4"/>
      <c r="H713" s="4"/>
      <c r="I713" s="4"/>
      <c r="J713" s="4"/>
      <c r="K713" s="4"/>
    </row>
    <row r="714" spans="4:11" x14ac:dyDescent="0.3">
      <c r="D714" s="4"/>
      <c r="E714" s="4"/>
      <c r="G714" s="4"/>
      <c r="H714" s="4"/>
      <c r="I714" s="4"/>
      <c r="J714" s="4"/>
      <c r="K714" s="4"/>
    </row>
    <row r="715" spans="4:11" x14ac:dyDescent="0.3">
      <c r="D715" s="4"/>
      <c r="E715" s="4"/>
      <c r="G715" s="4"/>
      <c r="H715" s="4"/>
      <c r="I715" s="4"/>
      <c r="J715" s="4"/>
      <c r="K715" s="4"/>
    </row>
    <row r="716" spans="4:11" x14ac:dyDescent="0.3">
      <c r="D716" s="4"/>
      <c r="E716" s="4"/>
      <c r="G716" s="4"/>
      <c r="H716" s="4"/>
      <c r="I716" s="4"/>
      <c r="J716" s="4"/>
      <c r="K716" s="4"/>
    </row>
    <row r="717" spans="4:11" x14ac:dyDescent="0.3">
      <c r="D717" s="4"/>
      <c r="E717" s="4"/>
      <c r="G717" s="4"/>
      <c r="H717" s="4"/>
      <c r="I717" s="4"/>
      <c r="J717" s="4"/>
      <c r="K717" s="4"/>
    </row>
    <row r="718" spans="4:11" x14ac:dyDescent="0.3">
      <c r="D718" s="4"/>
      <c r="E718" s="4"/>
      <c r="G718" s="4"/>
      <c r="H718" s="4"/>
      <c r="I718" s="4"/>
      <c r="J718" s="4"/>
      <c r="K718" s="4"/>
    </row>
    <row r="719" spans="4:11" x14ac:dyDescent="0.3">
      <c r="D719" s="4"/>
      <c r="E719" s="4"/>
      <c r="G719" s="4"/>
      <c r="H719" s="4"/>
      <c r="I719" s="4"/>
      <c r="J719" s="4"/>
      <c r="K719" s="4"/>
    </row>
    <row r="720" spans="4:11" x14ac:dyDescent="0.3">
      <c r="D720" s="4"/>
      <c r="E720" s="4"/>
      <c r="G720" s="4"/>
      <c r="H720" s="4"/>
      <c r="I720" s="4"/>
      <c r="J720" s="4"/>
      <c r="K720" s="4"/>
    </row>
    <row r="721" spans="4:11" x14ac:dyDescent="0.3">
      <c r="D721" s="4"/>
      <c r="E721" s="4"/>
      <c r="G721" s="4"/>
      <c r="H721" s="4"/>
      <c r="I721" s="4"/>
      <c r="J721" s="4"/>
      <c r="K721" s="4"/>
    </row>
    <row r="722" spans="4:11" x14ac:dyDescent="0.3">
      <c r="D722" s="4"/>
      <c r="E722" s="4"/>
      <c r="G722" s="4"/>
      <c r="H722" s="4"/>
      <c r="I722" s="4"/>
      <c r="J722" s="4"/>
      <c r="K722" s="4"/>
    </row>
    <row r="723" spans="4:11" x14ac:dyDescent="0.3">
      <c r="D723" s="4"/>
      <c r="E723" s="4"/>
      <c r="G723" s="4"/>
      <c r="H723" s="4"/>
      <c r="I723" s="4"/>
      <c r="J723" s="4"/>
      <c r="K723" s="4"/>
    </row>
    <row r="724" spans="4:11" x14ac:dyDescent="0.3">
      <c r="D724" s="4"/>
      <c r="E724" s="4"/>
      <c r="G724" s="4"/>
      <c r="H724" s="4"/>
      <c r="I724" s="4"/>
      <c r="J724" s="4"/>
      <c r="K724" s="4"/>
    </row>
    <row r="725" spans="4:11" x14ac:dyDescent="0.3">
      <c r="D725" s="4"/>
      <c r="E725" s="4"/>
      <c r="G725" s="4"/>
      <c r="H725" s="4"/>
      <c r="I725" s="4"/>
      <c r="J725" s="4"/>
      <c r="K725" s="4"/>
    </row>
    <row r="726" spans="4:11" x14ac:dyDescent="0.3">
      <c r="D726" s="4"/>
      <c r="E726" s="4"/>
      <c r="G726" s="4"/>
      <c r="H726" s="4"/>
      <c r="I726" s="4"/>
      <c r="J726" s="4"/>
      <c r="K726" s="4"/>
    </row>
    <row r="727" spans="4:11" x14ac:dyDescent="0.3">
      <c r="D727" s="4"/>
      <c r="E727" s="4"/>
      <c r="G727" s="4"/>
      <c r="H727" s="4"/>
      <c r="I727" s="4"/>
      <c r="J727" s="4"/>
      <c r="K727" s="4"/>
    </row>
    <row r="728" spans="4:11" x14ac:dyDescent="0.3">
      <c r="D728" s="4"/>
      <c r="E728" s="4"/>
      <c r="G728" s="4"/>
      <c r="H728" s="4"/>
      <c r="I728" s="4"/>
      <c r="J728" s="4"/>
      <c r="K728" s="4"/>
    </row>
    <row r="729" spans="4:11" x14ac:dyDescent="0.3">
      <c r="D729" s="4"/>
      <c r="E729" s="4"/>
      <c r="G729" s="4"/>
      <c r="H729" s="4"/>
      <c r="I729" s="4"/>
      <c r="J729" s="4"/>
      <c r="K729" s="4"/>
    </row>
    <row r="730" spans="4:11" x14ac:dyDescent="0.3">
      <c r="D730" s="4"/>
      <c r="E730" s="4"/>
      <c r="G730" s="4"/>
      <c r="H730" s="4"/>
      <c r="I730" s="4"/>
      <c r="J730" s="4"/>
      <c r="K730" s="4"/>
    </row>
    <row r="731" spans="4:11" x14ac:dyDescent="0.3">
      <c r="D731" s="4"/>
      <c r="E731" s="4"/>
      <c r="G731" s="4"/>
      <c r="H731" s="4"/>
      <c r="I731" s="4"/>
      <c r="J731" s="4"/>
      <c r="K731" s="4"/>
    </row>
    <row r="732" spans="4:11" x14ac:dyDescent="0.3">
      <c r="D732" s="4"/>
      <c r="E732" s="4"/>
      <c r="G732" s="4"/>
      <c r="H732" s="4"/>
      <c r="I732" s="4"/>
      <c r="J732" s="4"/>
      <c r="K732" s="4"/>
    </row>
    <row r="733" spans="4:11" x14ac:dyDescent="0.3">
      <c r="D733" s="4"/>
      <c r="E733" s="4"/>
      <c r="G733" s="4"/>
      <c r="H733" s="4"/>
      <c r="I733" s="4"/>
      <c r="J733" s="4"/>
      <c r="K733" s="4"/>
    </row>
    <row r="734" spans="4:11" x14ac:dyDescent="0.3">
      <c r="D734" s="4"/>
      <c r="E734" s="4"/>
      <c r="G734" s="4"/>
      <c r="H734" s="4"/>
      <c r="I734" s="4"/>
      <c r="J734" s="4"/>
      <c r="K734" s="4"/>
    </row>
    <row r="735" spans="4:11" x14ac:dyDescent="0.3">
      <c r="D735" s="4"/>
      <c r="E735" s="4"/>
      <c r="G735" s="4"/>
      <c r="H735" s="4"/>
      <c r="I735" s="4"/>
      <c r="J735" s="4"/>
      <c r="K735" s="4"/>
    </row>
    <row r="736" spans="4:11" x14ac:dyDescent="0.3">
      <c r="D736" s="4"/>
      <c r="E736" s="4"/>
      <c r="G736" s="4"/>
      <c r="H736" s="4"/>
      <c r="I736" s="4"/>
      <c r="J736" s="4"/>
      <c r="K736" s="4"/>
    </row>
    <row r="737" spans="4:11" x14ac:dyDescent="0.3">
      <c r="D737" s="4"/>
      <c r="E737" s="4"/>
      <c r="G737" s="4"/>
      <c r="H737" s="4"/>
      <c r="I737" s="4"/>
      <c r="J737" s="4"/>
      <c r="K737" s="4"/>
    </row>
    <row r="738" spans="4:11" x14ac:dyDescent="0.3">
      <c r="D738" s="4"/>
      <c r="E738" s="4"/>
      <c r="G738" s="4"/>
      <c r="H738" s="4"/>
      <c r="I738" s="4"/>
      <c r="J738" s="4"/>
      <c r="K738" s="4"/>
    </row>
    <row r="739" spans="4:11" x14ac:dyDescent="0.3">
      <c r="D739" s="4"/>
      <c r="E739" s="4"/>
      <c r="G739" s="4"/>
      <c r="H739" s="4"/>
      <c r="I739" s="4"/>
      <c r="J739" s="4"/>
      <c r="K739" s="4"/>
    </row>
    <row r="740" spans="4:11" x14ac:dyDescent="0.3">
      <c r="D740" s="4"/>
      <c r="E740" s="4"/>
      <c r="G740" s="4"/>
      <c r="H740" s="4"/>
      <c r="I740" s="4"/>
      <c r="J740" s="4"/>
      <c r="K740" s="4"/>
    </row>
    <row r="741" spans="4:11" x14ac:dyDescent="0.3">
      <c r="D741" s="4"/>
      <c r="E741" s="4"/>
      <c r="G741" s="4"/>
      <c r="H741" s="4"/>
      <c r="I741" s="4"/>
      <c r="J741" s="4"/>
      <c r="K741" s="4"/>
    </row>
    <row r="742" spans="4:11" x14ac:dyDescent="0.3">
      <c r="D742" s="4"/>
      <c r="E742" s="4"/>
      <c r="G742" s="4"/>
      <c r="H742" s="4"/>
      <c r="I742" s="4"/>
      <c r="J742" s="4"/>
      <c r="K742" s="4"/>
    </row>
    <row r="743" spans="4:11" x14ac:dyDescent="0.3">
      <c r="D743" s="4"/>
      <c r="E743" s="4"/>
      <c r="G743" s="4"/>
      <c r="H743" s="4"/>
      <c r="I743" s="4"/>
      <c r="J743" s="4"/>
      <c r="K743" s="4"/>
    </row>
    <row r="744" spans="4:11" x14ac:dyDescent="0.3">
      <c r="D744" s="4"/>
      <c r="E744" s="4"/>
      <c r="G744" s="4"/>
      <c r="H744" s="4"/>
      <c r="I744" s="4"/>
      <c r="J744" s="4"/>
      <c r="K744" s="4"/>
    </row>
    <row r="745" spans="4:11" x14ac:dyDescent="0.3">
      <c r="D745" s="4"/>
      <c r="E745" s="4"/>
      <c r="G745" s="4"/>
      <c r="H745" s="4"/>
      <c r="I745" s="4"/>
      <c r="J745" s="4"/>
      <c r="K745" s="4"/>
    </row>
    <row r="746" spans="4:11" x14ac:dyDescent="0.3">
      <c r="D746" s="4"/>
      <c r="E746" s="4"/>
      <c r="G746" s="4"/>
      <c r="H746" s="4"/>
      <c r="I746" s="4"/>
      <c r="J746" s="4"/>
      <c r="K746" s="4"/>
    </row>
    <row r="747" spans="4:11" x14ac:dyDescent="0.3">
      <c r="D747" s="4"/>
      <c r="E747" s="4"/>
      <c r="G747" s="4"/>
      <c r="H747" s="4"/>
      <c r="I747" s="4"/>
      <c r="J747" s="4"/>
      <c r="K747" s="4"/>
    </row>
    <row r="748" spans="4:11" x14ac:dyDescent="0.3">
      <c r="D748" s="4"/>
      <c r="E748" s="4"/>
      <c r="G748" s="4"/>
      <c r="H748" s="4"/>
      <c r="I748" s="4"/>
      <c r="J748" s="4"/>
      <c r="K748" s="4"/>
    </row>
    <row r="749" spans="4:11" x14ac:dyDescent="0.3">
      <c r="D749" s="4"/>
      <c r="E749" s="4"/>
      <c r="G749" s="4"/>
      <c r="H749" s="4"/>
      <c r="I749" s="4"/>
      <c r="J749" s="4"/>
      <c r="K749" s="4"/>
    </row>
    <row r="750" spans="4:11" x14ac:dyDescent="0.3">
      <c r="D750" s="4"/>
      <c r="E750" s="4"/>
      <c r="G750" s="4"/>
      <c r="H750" s="4"/>
      <c r="I750" s="4"/>
      <c r="J750" s="4"/>
      <c r="K750" s="4"/>
    </row>
    <row r="751" spans="4:11" x14ac:dyDescent="0.3">
      <c r="D751" s="4"/>
      <c r="E751" s="4"/>
      <c r="G751" s="4"/>
      <c r="H751" s="4"/>
      <c r="I751" s="4"/>
      <c r="J751" s="4"/>
      <c r="K751" s="4"/>
    </row>
    <row r="752" spans="4:11" x14ac:dyDescent="0.3">
      <c r="D752" s="4"/>
      <c r="E752" s="4"/>
      <c r="G752" s="4"/>
      <c r="H752" s="4"/>
      <c r="I752" s="4"/>
      <c r="J752" s="4"/>
      <c r="K752" s="4"/>
    </row>
    <row r="753" spans="4:11" x14ac:dyDescent="0.3">
      <c r="D753" s="4"/>
      <c r="E753" s="4"/>
      <c r="G753" s="4"/>
      <c r="H753" s="4"/>
      <c r="I753" s="4"/>
      <c r="J753" s="4"/>
      <c r="K753" s="4"/>
    </row>
    <row r="754" spans="4:11" x14ac:dyDescent="0.3">
      <c r="D754" s="4"/>
      <c r="E754" s="4"/>
      <c r="G754" s="4"/>
      <c r="H754" s="4"/>
      <c r="I754" s="4"/>
      <c r="J754" s="4"/>
      <c r="K754" s="4"/>
    </row>
    <row r="755" spans="4:11" x14ac:dyDescent="0.3">
      <c r="D755" s="4"/>
      <c r="E755" s="4"/>
      <c r="G755" s="4"/>
      <c r="H755" s="4"/>
      <c r="I755" s="4"/>
      <c r="J755" s="4"/>
      <c r="K755" s="4"/>
    </row>
    <row r="756" spans="4:11" x14ac:dyDescent="0.3">
      <c r="D756" s="4"/>
      <c r="E756" s="4"/>
      <c r="G756" s="4"/>
      <c r="H756" s="4"/>
      <c r="I756" s="4"/>
      <c r="J756" s="4"/>
      <c r="K756" s="4"/>
    </row>
    <row r="757" spans="4:11" x14ac:dyDescent="0.3">
      <c r="D757" s="4"/>
      <c r="E757" s="4"/>
      <c r="G757" s="4"/>
      <c r="H757" s="4"/>
      <c r="I757" s="4"/>
      <c r="J757" s="4"/>
      <c r="K757" s="4"/>
    </row>
    <row r="758" spans="4:11" x14ac:dyDescent="0.3">
      <c r="D758" s="4"/>
      <c r="E758" s="4"/>
      <c r="G758" s="4"/>
      <c r="H758" s="4"/>
      <c r="I758" s="4"/>
      <c r="J758" s="4"/>
      <c r="K758" s="4"/>
    </row>
    <row r="759" spans="4:11" x14ac:dyDescent="0.3">
      <c r="D759" s="4"/>
      <c r="E759" s="4"/>
      <c r="G759" s="4"/>
      <c r="H759" s="4"/>
      <c r="I759" s="4"/>
      <c r="J759" s="4"/>
      <c r="K759" s="4"/>
    </row>
    <row r="760" spans="4:11" x14ac:dyDescent="0.3">
      <c r="D760" s="4"/>
      <c r="E760" s="4"/>
      <c r="G760" s="4"/>
      <c r="H760" s="4"/>
      <c r="I760" s="4"/>
      <c r="J760" s="4"/>
      <c r="K760" s="4"/>
    </row>
    <row r="761" spans="4:11" x14ac:dyDescent="0.3">
      <c r="D761" s="4"/>
      <c r="E761" s="4"/>
      <c r="G761" s="4"/>
      <c r="H761" s="4"/>
      <c r="I761" s="4"/>
      <c r="J761" s="4"/>
      <c r="K761" s="4"/>
    </row>
    <row r="762" spans="4:11" x14ac:dyDescent="0.3">
      <c r="D762" s="4"/>
      <c r="E762" s="4"/>
      <c r="G762" s="4"/>
      <c r="H762" s="4"/>
      <c r="I762" s="4"/>
      <c r="J762" s="4"/>
      <c r="K762" s="4"/>
    </row>
    <row r="763" spans="4:11" x14ac:dyDescent="0.3">
      <c r="D763" s="4"/>
      <c r="E763" s="4"/>
      <c r="G763" s="4"/>
      <c r="H763" s="4"/>
      <c r="I763" s="4"/>
      <c r="J763" s="4"/>
      <c r="K763" s="4"/>
    </row>
    <row r="764" spans="4:11" x14ac:dyDescent="0.3">
      <c r="D764" s="4"/>
      <c r="E764" s="4"/>
      <c r="G764" s="4"/>
      <c r="H764" s="4"/>
      <c r="I764" s="4"/>
      <c r="J764" s="4"/>
      <c r="K764" s="4"/>
    </row>
    <row r="765" spans="4:11" x14ac:dyDescent="0.3">
      <c r="D765" s="4"/>
      <c r="E765" s="4"/>
      <c r="G765" s="4"/>
      <c r="H765" s="4"/>
      <c r="I765" s="4"/>
      <c r="J765" s="4"/>
      <c r="K765" s="4"/>
    </row>
    <row r="766" spans="4:11" x14ac:dyDescent="0.3">
      <c r="D766" s="4"/>
      <c r="E766" s="4"/>
      <c r="G766" s="4"/>
      <c r="H766" s="4"/>
      <c r="I766" s="4"/>
      <c r="J766" s="4"/>
      <c r="K766" s="4"/>
    </row>
    <row r="767" spans="4:11" x14ac:dyDescent="0.3">
      <c r="D767" s="4"/>
      <c r="E767" s="4"/>
      <c r="G767" s="4"/>
      <c r="H767" s="4"/>
      <c r="I767" s="4"/>
      <c r="J767" s="4"/>
      <c r="K767" s="4"/>
    </row>
    <row r="768" spans="4:11" x14ac:dyDescent="0.3">
      <c r="D768" s="4"/>
      <c r="E768" s="4"/>
      <c r="G768" s="4"/>
      <c r="H768" s="4"/>
      <c r="I768" s="4"/>
      <c r="J768" s="4"/>
      <c r="K768" s="4"/>
    </row>
    <row r="769" spans="4:11" x14ac:dyDescent="0.3">
      <c r="D769" s="4"/>
      <c r="E769" s="4"/>
      <c r="G769" s="4"/>
      <c r="H769" s="4"/>
      <c r="I769" s="4"/>
      <c r="J769" s="4"/>
      <c r="K769" s="4"/>
    </row>
    <row r="770" spans="4:11" x14ac:dyDescent="0.3">
      <c r="D770" s="4"/>
      <c r="E770" s="4"/>
      <c r="G770" s="4"/>
      <c r="H770" s="4"/>
      <c r="I770" s="4"/>
      <c r="J770" s="4"/>
      <c r="K770" s="4"/>
    </row>
    <row r="771" spans="4:11" x14ac:dyDescent="0.3">
      <c r="D771" s="4"/>
      <c r="E771" s="4"/>
      <c r="G771" s="4"/>
      <c r="H771" s="4"/>
      <c r="I771" s="4"/>
      <c r="J771" s="4"/>
      <c r="K771" s="4"/>
    </row>
    <row r="772" spans="4:11" x14ac:dyDescent="0.3">
      <c r="D772" s="4"/>
      <c r="E772" s="4"/>
      <c r="G772" s="4"/>
      <c r="H772" s="4"/>
      <c r="I772" s="4"/>
      <c r="J772" s="4"/>
      <c r="K772" s="4"/>
    </row>
    <row r="773" spans="4:11" x14ac:dyDescent="0.3">
      <c r="D773" s="4"/>
      <c r="E773" s="4"/>
      <c r="G773" s="4"/>
      <c r="H773" s="4"/>
      <c r="I773" s="4"/>
      <c r="J773" s="4"/>
      <c r="K773" s="4"/>
    </row>
    <row r="774" spans="4:11" x14ac:dyDescent="0.3">
      <c r="D774" s="4"/>
      <c r="E774" s="4"/>
      <c r="G774" s="4"/>
      <c r="H774" s="4"/>
      <c r="I774" s="4"/>
      <c r="J774" s="4"/>
      <c r="K774" s="4"/>
    </row>
    <row r="775" spans="4:11" x14ac:dyDescent="0.3">
      <c r="D775" s="4"/>
      <c r="E775" s="4"/>
      <c r="G775" s="4"/>
      <c r="H775" s="4"/>
      <c r="I775" s="4"/>
      <c r="J775" s="4"/>
      <c r="K775" s="4"/>
    </row>
    <row r="776" spans="4:11" x14ac:dyDescent="0.3">
      <c r="D776" s="4"/>
      <c r="E776" s="4"/>
      <c r="G776" s="4"/>
      <c r="H776" s="4"/>
      <c r="I776" s="4"/>
      <c r="J776" s="4"/>
      <c r="K776" s="4"/>
    </row>
    <row r="777" spans="4:11" x14ac:dyDescent="0.3">
      <c r="D777" s="4"/>
      <c r="E777" s="4"/>
      <c r="G777" s="4"/>
      <c r="H777" s="4"/>
      <c r="I777" s="4"/>
      <c r="J777" s="4"/>
      <c r="K777" s="4"/>
    </row>
    <row r="778" spans="4:11" x14ac:dyDescent="0.3">
      <c r="D778" s="4"/>
      <c r="E778" s="4"/>
      <c r="G778" s="4"/>
      <c r="H778" s="4"/>
      <c r="I778" s="4"/>
      <c r="J778" s="4"/>
      <c r="K778" s="4"/>
    </row>
    <row r="779" spans="4:11" x14ac:dyDescent="0.3">
      <c r="D779" s="4"/>
      <c r="E779" s="4"/>
      <c r="G779" s="4"/>
      <c r="H779" s="4"/>
      <c r="I779" s="4"/>
      <c r="J779" s="4"/>
      <c r="K779" s="4"/>
    </row>
    <row r="780" spans="4:11" x14ac:dyDescent="0.3">
      <c r="D780" s="4"/>
      <c r="E780" s="4"/>
      <c r="G780" s="4"/>
      <c r="H780" s="4"/>
      <c r="I780" s="4"/>
      <c r="J780" s="4"/>
      <c r="K780" s="4"/>
    </row>
    <row r="781" spans="4:11" x14ac:dyDescent="0.3">
      <c r="D781" s="4"/>
      <c r="E781" s="4"/>
      <c r="G781" s="4"/>
      <c r="H781" s="4"/>
      <c r="I781" s="4"/>
      <c r="J781" s="4"/>
      <c r="K781" s="4"/>
    </row>
    <row r="782" spans="4:11" x14ac:dyDescent="0.3">
      <c r="D782" s="4"/>
      <c r="E782" s="4"/>
      <c r="G782" s="4"/>
      <c r="H782" s="4"/>
      <c r="I782" s="4"/>
      <c r="J782" s="4"/>
      <c r="K782" s="4"/>
    </row>
    <row r="783" spans="4:11" x14ac:dyDescent="0.3">
      <c r="D783" s="4"/>
      <c r="E783" s="4"/>
      <c r="G783" s="4"/>
      <c r="H783" s="4"/>
      <c r="I783" s="4"/>
      <c r="J783" s="4"/>
      <c r="K783" s="4"/>
    </row>
    <row r="784" spans="4:11" x14ac:dyDescent="0.3">
      <c r="D784" s="4"/>
      <c r="E784" s="4"/>
      <c r="G784" s="4"/>
      <c r="H784" s="4"/>
      <c r="I784" s="4"/>
      <c r="J784" s="4"/>
      <c r="K784" s="4"/>
    </row>
    <row r="785" spans="4:11" x14ac:dyDescent="0.3">
      <c r="D785" s="4"/>
      <c r="E785" s="4"/>
      <c r="G785" s="4"/>
      <c r="H785" s="4"/>
      <c r="I785" s="4"/>
      <c r="J785" s="4"/>
      <c r="K785" s="4"/>
    </row>
    <row r="786" spans="4:11" x14ac:dyDescent="0.3">
      <c r="D786" s="4"/>
      <c r="E786" s="4"/>
      <c r="G786" s="4"/>
      <c r="H786" s="4"/>
      <c r="I786" s="4"/>
      <c r="J786" s="4"/>
      <c r="K786" s="4"/>
    </row>
    <row r="787" spans="4:11" x14ac:dyDescent="0.3">
      <c r="D787" s="4"/>
      <c r="E787" s="4"/>
      <c r="G787" s="4"/>
      <c r="H787" s="4"/>
      <c r="I787" s="4"/>
      <c r="J787" s="4"/>
      <c r="K787" s="4"/>
    </row>
    <row r="788" spans="4:11" x14ac:dyDescent="0.3">
      <c r="D788" s="4"/>
      <c r="E788" s="4"/>
      <c r="G788" s="4"/>
      <c r="H788" s="4"/>
      <c r="I788" s="4"/>
      <c r="J788" s="4"/>
      <c r="K788" s="4"/>
    </row>
    <row r="789" spans="4:11" x14ac:dyDescent="0.3">
      <c r="D789" s="4"/>
      <c r="E789" s="4"/>
      <c r="G789" s="4"/>
      <c r="H789" s="4"/>
      <c r="I789" s="4"/>
      <c r="J789" s="4"/>
      <c r="K789" s="4"/>
    </row>
    <row r="790" spans="4:11" x14ac:dyDescent="0.3">
      <c r="D790" s="4"/>
      <c r="E790" s="4"/>
      <c r="G790" s="4"/>
      <c r="H790" s="4"/>
      <c r="I790" s="4"/>
      <c r="J790" s="4"/>
      <c r="K790" s="4"/>
    </row>
    <row r="791" spans="4:11" x14ac:dyDescent="0.3">
      <c r="D791" s="4"/>
      <c r="E791" s="4"/>
      <c r="G791" s="4"/>
      <c r="H791" s="4"/>
      <c r="I791" s="4"/>
      <c r="J791" s="4"/>
      <c r="K791" s="4"/>
    </row>
    <row r="792" spans="4:11" x14ac:dyDescent="0.3">
      <c r="D792" s="4"/>
      <c r="E792" s="4"/>
      <c r="G792" s="4"/>
      <c r="H792" s="4"/>
      <c r="I792" s="4"/>
      <c r="J792" s="4"/>
      <c r="K792" s="4"/>
    </row>
    <row r="793" spans="4:11" x14ac:dyDescent="0.3">
      <c r="D793" s="4"/>
      <c r="E793" s="4"/>
      <c r="G793" s="4"/>
      <c r="H793" s="4"/>
      <c r="I793" s="4"/>
      <c r="J793" s="4"/>
      <c r="K793" s="4"/>
    </row>
    <row r="794" spans="4:11" x14ac:dyDescent="0.3">
      <c r="D794" s="4"/>
      <c r="E794" s="4"/>
      <c r="G794" s="4"/>
      <c r="H794" s="4"/>
      <c r="I794" s="4"/>
      <c r="J794" s="4"/>
      <c r="K794" s="4"/>
    </row>
    <row r="795" spans="4:11" x14ac:dyDescent="0.3">
      <c r="D795" s="4"/>
      <c r="E795" s="4"/>
      <c r="G795" s="4"/>
      <c r="H795" s="4"/>
      <c r="I795" s="4"/>
      <c r="J795" s="4"/>
      <c r="K795" s="4"/>
    </row>
    <row r="796" spans="4:11" x14ac:dyDescent="0.3">
      <c r="D796" s="4"/>
      <c r="E796" s="4"/>
      <c r="G796" s="4"/>
      <c r="H796" s="4"/>
      <c r="I796" s="4"/>
      <c r="J796" s="4"/>
      <c r="K796" s="4"/>
    </row>
    <row r="797" spans="4:11" x14ac:dyDescent="0.3">
      <c r="D797" s="4"/>
      <c r="E797" s="4"/>
      <c r="G797" s="4"/>
      <c r="H797" s="4"/>
      <c r="I797" s="4"/>
      <c r="J797" s="4"/>
      <c r="K797" s="4"/>
    </row>
    <row r="798" spans="4:11" x14ac:dyDescent="0.3">
      <c r="D798" s="4"/>
      <c r="E798" s="4"/>
      <c r="G798" s="4"/>
      <c r="H798" s="4"/>
      <c r="I798" s="4"/>
      <c r="J798" s="4"/>
      <c r="K798" s="4"/>
    </row>
    <row r="799" spans="4:11" x14ac:dyDescent="0.3">
      <c r="D799" s="4"/>
      <c r="E799" s="4"/>
      <c r="G799" s="4"/>
      <c r="H799" s="4"/>
      <c r="I799" s="4"/>
      <c r="J799" s="4"/>
      <c r="K799" s="4"/>
    </row>
    <row r="800" spans="4:11" x14ac:dyDescent="0.3">
      <c r="D800" s="4"/>
      <c r="E800" s="4"/>
      <c r="G800" s="4"/>
      <c r="H800" s="4"/>
      <c r="I800" s="4"/>
      <c r="J800" s="4"/>
      <c r="K800" s="4"/>
    </row>
    <row r="801" spans="4:11" x14ac:dyDescent="0.3">
      <c r="D801" s="4"/>
      <c r="E801" s="4"/>
      <c r="G801" s="4"/>
      <c r="H801" s="4"/>
      <c r="I801" s="4"/>
      <c r="J801" s="4"/>
      <c r="K801" s="4"/>
    </row>
    <row r="802" spans="4:11" x14ac:dyDescent="0.3">
      <c r="D802" s="4"/>
      <c r="E802" s="4"/>
      <c r="G802" s="4"/>
      <c r="H802" s="4"/>
      <c r="I802" s="4"/>
      <c r="J802" s="4"/>
      <c r="K802" s="4"/>
    </row>
    <row r="803" spans="4:11" x14ac:dyDescent="0.3">
      <c r="D803" s="4"/>
      <c r="E803" s="4"/>
      <c r="G803" s="4"/>
      <c r="H803" s="4"/>
      <c r="I803" s="4"/>
      <c r="J803" s="4"/>
      <c r="K803" s="4"/>
    </row>
    <row r="804" spans="4:11" x14ac:dyDescent="0.3">
      <c r="D804" s="4"/>
      <c r="E804" s="4"/>
      <c r="G804" s="4"/>
      <c r="H804" s="4"/>
      <c r="I804" s="4"/>
      <c r="J804" s="4"/>
      <c r="K804" s="4"/>
    </row>
    <row r="805" spans="4:11" x14ac:dyDescent="0.3">
      <c r="D805" s="4"/>
      <c r="E805" s="4"/>
      <c r="G805" s="4"/>
      <c r="H805" s="4"/>
      <c r="I805" s="4"/>
      <c r="J805" s="4"/>
      <c r="K805" s="4"/>
    </row>
    <row r="806" spans="4:11" x14ac:dyDescent="0.3">
      <c r="D806" s="4"/>
      <c r="E806" s="4"/>
      <c r="G806" s="4"/>
      <c r="H806" s="4"/>
      <c r="I806" s="4"/>
      <c r="J806" s="4"/>
      <c r="K806" s="4"/>
    </row>
    <row r="807" spans="4:11" x14ac:dyDescent="0.3">
      <c r="D807" s="4"/>
      <c r="E807" s="4"/>
      <c r="G807" s="4"/>
      <c r="H807" s="4"/>
      <c r="I807" s="4"/>
      <c r="J807" s="4"/>
      <c r="K807" s="4"/>
    </row>
    <row r="808" spans="4:11" x14ac:dyDescent="0.3">
      <c r="D808" s="4"/>
      <c r="E808" s="4"/>
      <c r="G808" s="4"/>
      <c r="H808" s="4"/>
      <c r="I808" s="4"/>
      <c r="J808" s="4"/>
      <c r="K808" s="4"/>
    </row>
    <row r="809" spans="4:11" x14ac:dyDescent="0.3">
      <c r="D809" s="4"/>
      <c r="E809" s="4"/>
      <c r="G809" s="4"/>
      <c r="H809" s="4"/>
      <c r="I809" s="4"/>
      <c r="J809" s="4"/>
      <c r="K809" s="4"/>
    </row>
    <row r="810" spans="4:11" x14ac:dyDescent="0.3">
      <c r="D810" s="4"/>
      <c r="E810" s="4"/>
      <c r="G810" s="4"/>
      <c r="H810" s="4"/>
      <c r="I810" s="4"/>
      <c r="J810" s="4"/>
      <c r="K810" s="4"/>
    </row>
    <row r="811" spans="4:11" x14ac:dyDescent="0.3">
      <c r="D811" s="4"/>
      <c r="E811" s="4"/>
      <c r="G811" s="4"/>
      <c r="H811" s="4"/>
      <c r="I811" s="4"/>
      <c r="J811" s="4"/>
      <c r="K811" s="4"/>
    </row>
    <row r="812" spans="4:11" x14ac:dyDescent="0.3">
      <c r="D812" s="4"/>
      <c r="E812" s="4"/>
      <c r="G812" s="4"/>
      <c r="H812" s="4"/>
      <c r="I812" s="4"/>
      <c r="J812" s="4"/>
      <c r="K812" s="4"/>
    </row>
    <row r="813" spans="4:11" x14ac:dyDescent="0.3">
      <c r="D813" s="4"/>
      <c r="E813" s="4"/>
      <c r="G813" s="4"/>
      <c r="H813" s="4"/>
      <c r="I813" s="4"/>
      <c r="J813" s="4"/>
      <c r="K813" s="4"/>
    </row>
    <row r="814" spans="4:11" x14ac:dyDescent="0.3">
      <c r="D814" s="4"/>
      <c r="E814" s="4"/>
      <c r="G814" s="4"/>
      <c r="H814" s="4"/>
      <c r="I814" s="4"/>
      <c r="J814" s="4"/>
      <c r="K814" s="4"/>
    </row>
    <row r="815" spans="4:11" x14ac:dyDescent="0.3">
      <c r="D815" s="4"/>
      <c r="E815" s="4"/>
      <c r="G815" s="4"/>
      <c r="H815" s="4"/>
      <c r="I815" s="4"/>
      <c r="J815" s="4"/>
      <c r="K815" s="4"/>
    </row>
    <row r="816" spans="4:11" x14ac:dyDescent="0.3">
      <c r="D816" s="4"/>
      <c r="E816" s="4"/>
      <c r="G816" s="4"/>
      <c r="H816" s="4"/>
      <c r="I816" s="4"/>
      <c r="J816" s="4"/>
      <c r="K816" s="4"/>
    </row>
    <row r="817" spans="4:11" x14ac:dyDescent="0.3">
      <c r="D817" s="4"/>
      <c r="E817" s="4"/>
      <c r="G817" s="4"/>
      <c r="H817" s="4"/>
      <c r="I817" s="4"/>
      <c r="J817" s="4"/>
      <c r="K817" s="4"/>
    </row>
    <row r="818" spans="4:11" x14ac:dyDescent="0.3">
      <c r="D818" s="4"/>
      <c r="E818" s="4"/>
      <c r="G818" s="4"/>
      <c r="H818" s="4"/>
      <c r="I818" s="4"/>
      <c r="J818" s="4"/>
      <c r="K818" s="4"/>
    </row>
    <row r="819" spans="4:11" x14ac:dyDescent="0.3">
      <c r="D819" s="4"/>
      <c r="E819" s="4"/>
      <c r="G819" s="4"/>
      <c r="H819" s="4"/>
      <c r="I819" s="4"/>
      <c r="J819" s="4"/>
      <c r="K819" s="4"/>
    </row>
    <row r="820" spans="4:11" x14ac:dyDescent="0.3">
      <c r="D820" s="4"/>
      <c r="E820" s="4"/>
      <c r="G820" s="4"/>
      <c r="H820" s="4"/>
      <c r="I820" s="4"/>
      <c r="J820" s="4"/>
      <c r="K820" s="4"/>
    </row>
    <row r="821" spans="4:11" x14ac:dyDescent="0.3">
      <c r="D821" s="4"/>
      <c r="E821" s="4"/>
      <c r="G821" s="4"/>
      <c r="H821" s="4"/>
      <c r="I821" s="4"/>
      <c r="J821" s="4"/>
      <c r="K821" s="4"/>
    </row>
    <row r="822" spans="4:11" x14ac:dyDescent="0.3">
      <c r="D822" s="4"/>
      <c r="E822" s="4"/>
      <c r="G822" s="4"/>
      <c r="H822" s="4"/>
      <c r="I822" s="4"/>
      <c r="J822" s="4"/>
      <c r="K822" s="4"/>
    </row>
    <row r="823" spans="4:11" x14ac:dyDescent="0.3">
      <c r="D823" s="4"/>
      <c r="E823" s="4"/>
      <c r="G823" s="4"/>
      <c r="H823" s="4"/>
      <c r="I823" s="4"/>
      <c r="J823" s="4"/>
      <c r="K823" s="4"/>
    </row>
    <row r="824" spans="4:11" x14ac:dyDescent="0.3">
      <c r="D824" s="4"/>
      <c r="E824" s="4"/>
      <c r="G824" s="4"/>
      <c r="H824" s="4"/>
      <c r="I824" s="4"/>
      <c r="J824" s="4"/>
      <c r="K824" s="4"/>
    </row>
    <row r="825" spans="4:11" x14ac:dyDescent="0.3">
      <c r="D825" s="4"/>
      <c r="E825" s="4"/>
      <c r="G825" s="4"/>
      <c r="H825" s="4"/>
      <c r="I825" s="4"/>
      <c r="J825" s="4"/>
      <c r="K825" s="4"/>
    </row>
    <row r="826" spans="4:11" x14ac:dyDescent="0.3">
      <c r="D826" s="4"/>
      <c r="E826" s="4"/>
      <c r="G826" s="4"/>
      <c r="H826" s="4"/>
      <c r="I826" s="4"/>
      <c r="J826" s="4"/>
      <c r="K826" s="4"/>
    </row>
    <row r="827" spans="4:11" x14ac:dyDescent="0.3">
      <c r="D827" s="4"/>
      <c r="E827" s="4"/>
      <c r="G827" s="4"/>
      <c r="H827" s="4"/>
      <c r="I827" s="4"/>
      <c r="J827" s="4"/>
      <c r="K827" s="4"/>
    </row>
    <row r="828" spans="4:11" x14ac:dyDescent="0.3">
      <c r="D828" s="4"/>
      <c r="E828" s="4"/>
      <c r="G828" s="4"/>
      <c r="H828" s="4"/>
      <c r="I828" s="4"/>
      <c r="J828" s="4"/>
      <c r="K828" s="4"/>
    </row>
    <row r="829" spans="4:11" x14ac:dyDescent="0.3">
      <c r="D829" s="4"/>
      <c r="E829" s="4"/>
      <c r="G829" s="4"/>
      <c r="H829" s="4"/>
      <c r="I829" s="4"/>
      <c r="J829" s="4"/>
      <c r="K829" s="4"/>
    </row>
    <row r="830" spans="4:11" x14ac:dyDescent="0.3">
      <c r="D830" s="4"/>
      <c r="E830" s="4"/>
      <c r="G830" s="4"/>
      <c r="H830" s="4"/>
      <c r="I830" s="4"/>
      <c r="J830" s="4"/>
      <c r="K830" s="4"/>
    </row>
    <row r="831" spans="4:11" x14ac:dyDescent="0.3">
      <c r="D831" s="4"/>
      <c r="E831" s="4"/>
      <c r="G831" s="4"/>
      <c r="H831" s="4"/>
      <c r="I831" s="4"/>
      <c r="J831" s="4"/>
      <c r="K831" s="4"/>
    </row>
    <row r="832" spans="4:11" x14ac:dyDescent="0.3">
      <c r="D832" s="4"/>
      <c r="E832" s="4"/>
      <c r="G832" s="4"/>
      <c r="H832" s="4"/>
      <c r="I832" s="4"/>
      <c r="J832" s="4"/>
      <c r="K832" s="4"/>
    </row>
    <row r="833" spans="4:11" x14ac:dyDescent="0.3">
      <c r="D833" s="4"/>
      <c r="E833" s="4"/>
      <c r="G833" s="4"/>
      <c r="H833" s="4"/>
      <c r="I833" s="4"/>
      <c r="J833" s="4"/>
      <c r="K833" s="4"/>
    </row>
    <row r="834" spans="4:11" x14ac:dyDescent="0.3">
      <c r="D834" s="4"/>
      <c r="E834" s="4"/>
      <c r="G834" s="4"/>
      <c r="H834" s="4"/>
      <c r="I834" s="4"/>
      <c r="J834" s="4"/>
      <c r="K834" s="4"/>
    </row>
    <row r="835" spans="4:11" x14ac:dyDescent="0.3">
      <c r="D835" s="4"/>
      <c r="E835" s="4"/>
      <c r="G835" s="4"/>
      <c r="H835" s="4"/>
      <c r="I835" s="4"/>
      <c r="J835" s="4"/>
      <c r="K835" s="4"/>
    </row>
    <row r="836" spans="4:11" x14ac:dyDescent="0.3">
      <c r="D836" s="4"/>
      <c r="E836" s="4"/>
      <c r="G836" s="4"/>
      <c r="H836" s="4"/>
      <c r="I836" s="4"/>
      <c r="J836" s="4"/>
      <c r="K836" s="4"/>
    </row>
    <row r="837" spans="4:11" x14ac:dyDescent="0.3">
      <c r="D837" s="4"/>
      <c r="E837" s="4"/>
      <c r="G837" s="4"/>
      <c r="H837" s="4"/>
      <c r="I837" s="4"/>
      <c r="J837" s="4"/>
      <c r="K837" s="4"/>
    </row>
    <row r="838" spans="4:11" x14ac:dyDescent="0.3">
      <c r="D838" s="4"/>
      <c r="E838" s="4"/>
      <c r="G838" s="4"/>
      <c r="H838" s="4"/>
      <c r="I838" s="4"/>
      <c r="J838" s="4"/>
      <c r="K838" s="4"/>
    </row>
    <row r="839" spans="4:11" x14ac:dyDescent="0.3">
      <c r="D839" s="4"/>
      <c r="E839" s="4"/>
      <c r="G839" s="4"/>
      <c r="H839" s="4"/>
      <c r="I839" s="4"/>
      <c r="J839" s="4"/>
      <c r="K839" s="4"/>
    </row>
    <row r="840" spans="4:11" x14ac:dyDescent="0.3">
      <c r="D840" s="4"/>
      <c r="E840" s="4"/>
      <c r="G840" s="4"/>
      <c r="H840" s="4"/>
      <c r="I840" s="4"/>
      <c r="J840" s="4"/>
      <c r="K840" s="4"/>
    </row>
    <row r="841" spans="4:11" x14ac:dyDescent="0.3">
      <c r="D841" s="4"/>
      <c r="E841" s="4"/>
      <c r="G841" s="4"/>
      <c r="H841" s="4"/>
      <c r="I841" s="4"/>
      <c r="J841" s="4"/>
      <c r="K841" s="4"/>
    </row>
    <row r="842" spans="4:11" x14ac:dyDescent="0.3">
      <c r="D842" s="4"/>
      <c r="E842" s="4"/>
      <c r="G842" s="4"/>
      <c r="H842" s="4"/>
      <c r="I842" s="4"/>
      <c r="J842" s="4"/>
      <c r="K842" s="4"/>
    </row>
    <row r="843" spans="4:11" x14ac:dyDescent="0.3">
      <c r="D843" s="4"/>
      <c r="E843" s="4"/>
      <c r="G843" s="4"/>
      <c r="H843" s="4"/>
      <c r="I843" s="4"/>
      <c r="J843" s="4"/>
      <c r="K843" s="4"/>
    </row>
    <row r="844" spans="4:11" x14ac:dyDescent="0.3">
      <c r="D844" s="4"/>
      <c r="E844" s="4"/>
      <c r="G844" s="4"/>
      <c r="H844" s="4"/>
      <c r="I844" s="4"/>
      <c r="J844" s="4"/>
      <c r="K844" s="4"/>
    </row>
    <row r="845" spans="4:11" x14ac:dyDescent="0.3">
      <c r="D845" s="4"/>
      <c r="E845" s="4"/>
      <c r="G845" s="4"/>
      <c r="H845" s="4"/>
      <c r="I845" s="4"/>
      <c r="J845" s="4"/>
      <c r="K845" s="4"/>
    </row>
    <row r="846" spans="4:11" x14ac:dyDescent="0.3">
      <c r="D846" s="4"/>
      <c r="E846" s="4"/>
      <c r="G846" s="4"/>
      <c r="H846" s="4"/>
      <c r="I846" s="4"/>
      <c r="J846" s="4"/>
      <c r="K846" s="4"/>
    </row>
    <row r="847" spans="4:11" x14ac:dyDescent="0.3">
      <c r="D847" s="4"/>
      <c r="E847" s="4"/>
      <c r="G847" s="4"/>
      <c r="H847" s="4"/>
      <c r="I847" s="4"/>
      <c r="J847" s="4"/>
      <c r="K847" s="4"/>
    </row>
    <row r="848" spans="4:11" x14ac:dyDescent="0.3">
      <c r="D848" s="4"/>
      <c r="E848" s="4"/>
      <c r="G848" s="4"/>
      <c r="H848" s="4"/>
      <c r="I848" s="4"/>
      <c r="J848" s="4"/>
      <c r="K848" s="4"/>
    </row>
    <row r="849" spans="4:11" x14ac:dyDescent="0.3">
      <c r="D849" s="4"/>
      <c r="E849" s="4"/>
      <c r="G849" s="4"/>
      <c r="H849" s="4"/>
      <c r="I849" s="4"/>
      <c r="J849" s="4"/>
      <c r="K849" s="4"/>
    </row>
    <row r="850" spans="4:11" x14ac:dyDescent="0.3">
      <c r="D850" s="4"/>
      <c r="E850" s="4"/>
      <c r="G850" s="4"/>
      <c r="H850" s="4"/>
      <c r="I850" s="4"/>
      <c r="J850" s="4"/>
      <c r="K850" s="4"/>
    </row>
    <row r="851" spans="4:11" x14ac:dyDescent="0.3">
      <c r="D851" s="4"/>
      <c r="E851" s="4"/>
      <c r="G851" s="4"/>
      <c r="H851" s="4"/>
      <c r="I851" s="4"/>
      <c r="J851" s="4"/>
      <c r="K851" s="4"/>
    </row>
    <row r="852" spans="4:11" x14ac:dyDescent="0.3">
      <c r="D852" s="4"/>
      <c r="E852" s="4"/>
      <c r="G852" s="4"/>
      <c r="H852" s="4"/>
      <c r="I852" s="4"/>
      <c r="J852" s="4"/>
      <c r="K852" s="4"/>
    </row>
    <row r="853" spans="4:11" x14ac:dyDescent="0.3">
      <c r="D853" s="4"/>
      <c r="E853" s="4"/>
      <c r="G853" s="4"/>
      <c r="H853" s="4"/>
      <c r="I853" s="4"/>
      <c r="J853" s="4"/>
      <c r="K853" s="4"/>
    </row>
    <row r="854" spans="4:11" x14ac:dyDescent="0.3">
      <c r="D854" s="4"/>
      <c r="E854" s="4"/>
      <c r="G854" s="4"/>
      <c r="H854" s="4"/>
      <c r="I854" s="4"/>
      <c r="J854" s="4"/>
      <c r="K854" s="4"/>
    </row>
    <row r="855" spans="4:11" x14ac:dyDescent="0.3">
      <c r="D855" s="4"/>
      <c r="E855" s="4"/>
      <c r="G855" s="4"/>
      <c r="H855" s="4"/>
      <c r="I855" s="4"/>
      <c r="J855" s="4"/>
      <c r="K855" s="4"/>
    </row>
    <row r="856" spans="4:11" x14ac:dyDescent="0.3">
      <c r="D856" s="4"/>
      <c r="E856" s="4"/>
      <c r="G856" s="4"/>
      <c r="H856" s="4"/>
      <c r="I856" s="4"/>
      <c r="J856" s="4"/>
      <c r="K856" s="4"/>
    </row>
    <row r="857" spans="4:11" x14ac:dyDescent="0.3">
      <c r="D857" s="4"/>
      <c r="E857" s="4"/>
      <c r="G857" s="4"/>
      <c r="H857" s="4"/>
      <c r="I857" s="4"/>
      <c r="J857" s="4"/>
      <c r="K857" s="4"/>
    </row>
    <row r="858" spans="4:11" x14ac:dyDescent="0.3">
      <c r="D858" s="4"/>
      <c r="E858" s="4"/>
      <c r="G858" s="4"/>
      <c r="H858" s="4"/>
      <c r="I858" s="4"/>
      <c r="J858" s="4"/>
      <c r="K858" s="4"/>
    </row>
    <row r="859" spans="4:11" x14ac:dyDescent="0.3">
      <c r="D859" s="4"/>
      <c r="E859" s="4"/>
      <c r="G859" s="4"/>
      <c r="H859" s="4"/>
      <c r="I859" s="4"/>
      <c r="J859" s="4"/>
      <c r="K859" s="4"/>
    </row>
    <row r="860" spans="4:11" x14ac:dyDescent="0.3">
      <c r="D860" s="4"/>
      <c r="E860" s="4"/>
      <c r="G860" s="4"/>
      <c r="H860" s="4"/>
      <c r="I860" s="4"/>
      <c r="J860" s="4"/>
      <c r="K860" s="4"/>
    </row>
    <row r="861" spans="4:11" x14ac:dyDescent="0.3">
      <c r="D861" s="4"/>
      <c r="E861" s="4"/>
      <c r="G861" s="4"/>
      <c r="H861" s="4"/>
      <c r="I861" s="4"/>
      <c r="J861" s="4"/>
      <c r="K861" s="4"/>
    </row>
    <row r="862" spans="4:11" x14ac:dyDescent="0.3">
      <c r="D862" s="4"/>
      <c r="E862" s="4"/>
      <c r="G862" s="4"/>
      <c r="H862" s="4"/>
      <c r="I862" s="4"/>
      <c r="J862" s="4"/>
      <c r="K862" s="4"/>
    </row>
    <row r="863" spans="4:11" x14ac:dyDescent="0.3">
      <c r="D863" s="4"/>
      <c r="E863" s="4"/>
      <c r="G863" s="4"/>
      <c r="H863" s="4"/>
      <c r="I863" s="4"/>
      <c r="J863" s="4"/>
      <c r="K863" s="4"/>
    </row>
    <row r="864" spans="4:11" x14ac:dyDescent="0.3">
      <c r="D864" s="4"/>
      <c r="E864" s="4"/>
      <c r="G864" s="4"/>
      <c r="H864" s="4"/>
      <c r="I864" s="4"/>
      <c r="J864" s="4"/>
      <c r="K864" s="4"/>
    </row>
    <row r="865" spans="4:11" x14ac:dyDescent="0.3">
      <c r="D865" s="4"/>
      <c r="E865" s="4"/>
      <c r="G865" s="4"/>
      <c r="H865" s="4"/>
      <c r="I865" s="4"/>
      <c r="J865" s="4"/>
      <c r="K865" s="4"/>
    </row>
    <row r="866" spans="4:11" x14ac:dyDescent="0.3">
      <c r="D866" s="4"/>
      <c r="E866" s="4"/>
      <c r="G866" s="4"/>
      <c r="H866" s="4"/>
      <c r="I866" s="4"/>
      <c r="J866" s="4"/>
      <c r="K866" s="4"/>
    </row>
    <row r="867" spans="4:11" x14ac:dyDescent="0.3">
      <c r="D867" s="4"/>
      <c r="E867" s="4"/>
      <c r="G867" s="4"/>
      <c r="H867" s="4"/>
      <c r="I867" s="4"/>
      <c r="J867" s="4"/>
      <c r="K867" s="4"/>
    </row>
    <row r="868" spans="4:11" x14ac:dyDescent="0.3">
      <c r="D868" s="4"/>
      <c r="E868" s="4"/>
      <c r="G868" s="4"/>
      <c r="H868" s="4"/>
      <c r="I868" s="4"/>
      <c r="J868" s="4"/>
      <c r="K868" s="4"/>
    </row>
    <row r="869" spans="4:11" x14ac:dyDescent="0.3">
      <c r="D869" s="4"/>
      <c r="E869" s="4"/>
      <c r="G869" s="4"/>
      <c r="H869" s="4"/>
      <c r="I869" s="4"/>
      <c r="J869" s="4"/>
      <c r="K869" s="4"/>
    </row>
    <row r="870" spans="4:11" x14ac:dyDescent="0.3">
      <c r="D870" s="4"/>
      <c r="E870" s="4"/>
      <c r="G870" s="4"/>
      <c r="H870" s="4"/>
      <c r="I870" s="4"/>
      <c r="J870" s="4"/>
      <c r="K870" s="4"/>
    </row>
    <row r="871" spans="4:11" x14ac:dyDescent="0.3">
      <c r="D871" s="4"/>
      <c r="E871" s="4"/>
      <c r="G871" s="4"/>
      <c r="H871" s="4"/>
      <c r="I871" s="4"/>
      <c r="J871" s="4"/>
      <c r="K871" s="4"/>
    </row>
    <row r="872" spans="4:11" x14ac:dyDescent="0.3">
      <c r="D872" s="4"/>
      <c r="E872" s="4"/>
      <c r="G872" s="4"/>
      <c r="H872" s="4"/>
      <c r="I872" s="4"/>
      <c r="J872" s="4"/>
      <c r="K872" s="4"/>
    </row>
    <row r="873" spans="4:11" x14ac:dyDescent="0.3">
      <c r="D873" s="4"/>
      <c r="E873" s="4"/>
      <c r="G873" s="4"/>
      <c r="H873" s="4"/>
      <c r="I873" s="4"/>
      <c r="J873" s="4"/>
      <c r="K873" s="4"/>
    </row>
    <row r="874" spans="4:11" x14ac:dyDescent="0.3">
      <c r="D874" s="4"/>
      <c r="E874" s="4"/>
      <c r="G874" s="4"/>
      <c r="H874" s="4"/>
      <c r="I874" s="4"/>
      <c r="J874" s="4"/>
      <c r="K874" s="4"/>
    </row>
    <row r="875" spans="4:11" x14ac:dyDescent="0.3">
      <c r="D875" s="4"/>
      <c r="E875" s="4"/>
      <c r="G875" s="4"/>
      <c r="H875" s="4"/>
      <c r="I875" s="4"/>
      <c r="J875" s="4"/>
      <c r="K875" s="4"/>
    </row>
    <row r="876" spans="4:11" x14ac:dyDescent="0.3">
      <c r="D876" s="4"/>
      <c r="E876" s="4"/>
      <c r="G876" s="4"/>
      <c r="H876" s="4"/>
      <c r="I876" s="4"/>
      <c r="J876" s="4"/>
      <c r="K876" s="4"/>
    </row>
    <row r="877" spans="4:11" x14ac:dyDescent="0.3">
      <c r="D877" s="4"/>
      <c r="E877" s="4"/>
      <c r="G877" s="4"/>
      <c r="H877" s="4"/>
      <c r="I877" s="4"/>
      <c r="J877" s="4"/>
      <c r="K877" s="4"/>
    </row>
    <row r="878" spans="4:11" x14ac:dyDescent="0.3">
      <c r="D878" s="4"/>
      <c r="E878" s="4"/>
      <c r="G878" s="4"/>
      <c r="H878" s="4"/>
      <c r="I878" s="4"/>
      <c r="J878" s="4"/>
      <c r="K878" s="4"/>
    </row>
    <row r="879" spans="4:11" x14ac:dyDescent="0.3">
      <c r="D879" s="4"/>
      <c r="E879" s="4"/>
      <c r="G879" s="4"/>
      <c r="H879" s="4"/>
      <c r="I879" s="4"/>
      <c r="J879" s="4"/>
      <c r="K879" s="4"/>
    </row>
    <row r="880" spans="4:11" x14ac:dyDescent="0.3">
      <c r="D880" s="4"/>
      <c r="E880" s="4"/>
      <c r="G880" s="4"/>
      <c r="H880" s="4"/>
      <c r="I880" s="4"/>
      <c r="J880" s="4"/>
      <c r="K880" s="4"/>
    </row>
    <row r="881" spans="4:11" x14ac:dyDescent="0.3">
      <c r="D881" s="4"/>
      <c r="E881" s="4"/>
      <c r="G881" s="4"/>
      <c r="H881" s="4"/>
      <c r="I881" s="4"/>
      <c r="J881" s="4"/>
      <c r="K881" s="4"/>
    </row>
    <row r="882" spans="4:11" x14ac:dyDescent="0.3">
      <c r="D882" s="4"/>
      <c r="E882" s="4"/>
      <c r="G882" s="4"/>
      <c r="H882" s="4"/>
      <c r="I882" s="4"/>
      <c r="J882" s="4"/>
      <c r="K882" s="4"/>
    </row>
    <row r="883" spans="4:11" x14ac:dyDescent="0.3">
      <c r="D883" s="4"/>
      <c r="E883" s="4"/>
      <c r="G883" s="4"/>
      <c r="H883" s="4"/>
      <c r="I883" s="4"/>
      <c r="J883" s="4"/>
      <c r="K883" s="4"/>
    </row>
    <row r="884" spans="4:11" x14ac:dyDescent="0.3">
      <c r="D884" s="4"/>
      <c r="E884" s="4"/>
      <c r="G884" s="4"/>
      <c r="H884" s="4"/>
      <c r="I884" s="4"/>
      <c r="J884" s="4"/>
      <c r="K884" s="4"/>
    </row>
    <row r="885" spans="4:11" x14ac:dyDescent="0.3">
      <c r="D885" s="4"/>
      <c r="E885" s="4"/>
      <c r="G885" s="4"/>
      <c r="H885" s="4"/>
      <c r="I885" s="4"/>
      <c r="J885" s="4"/>
      <c r="K885" s="4"/>
    </row>
    <row r="886" spans="4:11" x14ac:dyDescent="0.3">
      <c r="D886" s="4"/>
      <c r="E886" s="4"/>
      <c r="G886" s="4"/>
      <c r="H886" s="4"/>
      <c r="I886" s="4"/>
      <c r="J886" s="4"/>
      <c r="K886" s="4"/>
    </row>
    <row r="887" spans="4:11" x14ac:dyDescent="0.3">
      <c r="D887" s="4"/>
      <c r="E887" s="4"/>
      <c r="G887" s="4"/>
      <c r="H887" s="4"/>
      <c r="I887" s="4"/>
      <c r="J887" s="4"/>
      <c r="K887" s="4"/>
    </row>
    <row r="888" spans="4:11" x14ac:dyDescent="0.3">
      <c r="D888" s="4"/>
      <c r="E888" s="4"/>
      <c r="G888" s="4"/>
      <c r="H888" s="4"/>
      <c r="I888" s="4"/>
      <c r="J888" s="4"/>
      <c r="K888" s="4"/>
    </row>
    <row r="889" spans="4:11" x14ac:dyDescent="0.3">
      <c r="D889" s="4"/>
      <c r="E889" s="4"/>
      <c r="G889" s="4"/>
      <c r="H889" s="4"/>
      <c r="I889" s="4"/>
      <c r="J889" s="4"/>
      <c r="K889" s="4"/>
    </row>
    <row r="890" spans="4:11" x14ac:dyDescent="0.3">
      <c r="D890" s="4"/>
      <c r="E890" s="4"/>
      <c r="G890" s="4"/>
      <c r="H890" s="4"/>
      <c r="I890" s="4"/>
      <c r="J890" s="4"/>
      <c r="K890" s="4"/>
    </row>
    <row r="891" spans="4:11" x14ac:dyDescent="0.3">
      <c r="D891" s="4"/>
      <c r="E891" s="4"/>
      <c r="G891" s="4"/>
      <c r="H891" s="4"/>
      <c r="I891" s="4"/>
      <c r="J891" s="4"/>
      <c r="K891" s="4"/>
    </row>
    <row r="892" spans="4:11" x14ac:dyDescent="0.3">
      <c r="D892" s="4"/>
      <c r="E892" s="4"/>
      <c r="G892" s="4"/>
      <c r="H892" s="4"/>
      <c r="I892" s="4"/>
      <c r="J892" s="4"/>
      <c r="K892" s="4"/>
    </row>
    <row r="893" spans="4:11" x14ac:dyDescent="0.3">
      <c r="D893" s="4"/>
      <c r="E893" s="4"/>
      <c r="G893" s="4"/>
      <c r="H893" s="4"/>
      <c r="I893" s="4"/>
      <c r="J893" s="4"/>
      <c r="K893" s="4"/>
    </row>
    <row r="894" spans="4:11" x14ac:dyDescent="0.3">
      <c r="D894" s="4"/>
      <c r="E894" s="4"/>
      <c r="G894" s="4"/>
      <c r="H894" s="4"/>
      <c r="I894" s="4"/>
      <c r="J894" s="4"/>
      <c r="K894" s="4"/>
    </row>
    <row r="895" spans="4:11" x14ac:dyDescent="0.3">
      <c r="D895" s="4"/>
      <c r="E895" s="4"/>
      <c r="G895" s="4"/>
      <c r="H895" s="4"/>
      <c r="I895" s="4"/>
      <c r="J895" s="4"/>
      <c r="K895" s="4"/>
    </row>
    <row r="896" spans="4:11" x14ac:dyDescent="0.3">
      <c r="D896" s="4"/>
      <c r="E896" s="4"/>
      <c r="G896" s="4"/>
      <c r="H896" s="4"/>
      <c r="I896" s="4"/>
      <c r="J896" s="4"/>
      <c r="K896" s="4"/>
    </row>
    <row r="897" spans="4:11" x14ac:dyDescent="0.3">
      <c r="D897" s="4"/>
      <c r="E897" s="4"/>
      <c r="G897" s="4"/>
      <c r="H897" s="4"/>
      <c r="I897" s="4"/>
      <c r="J897" s="4"/>
      <c r="K897" s="4"/>
    </row>
    <row r="898" spans="4:11" x14ac:dyDescent="0.3">
      <c r="D898" s="4"/>
      <c r="E898" s="4"/>
      <c r="G898" s="4"/>
      <c r="H898" s="4"/>
      <c r="I898" s="4"/>
      <c r="J898" s="4"/>
      <c r="K898" s="4"/>
    </row>
    <row r="899" spans="4:11" x14ac:dyDescent="0.3">
      <c r="D899" s="4"/>
      <c r="E899" s="4"/>
      <c r="G899" s="4"/>
      <c r="H899" s="4"/>
      <c r="I899" s="4"/>
      <c r="J899" s="4"/>
      <c r="K899" s="4"/>
    </row>
    <row r="900" spans="4:11" x14ac:dyDescent="0.3">
      <c r="D900" s="4"/>
      <c r="E900" s="4"/>
      <c r="G900" s="4"/>
      <c r="H900" s="4"/>
      <c r="I900" s="4"/>
      <c r="J900" s="4"/>
      <c r="K900" s="4"/>
    </row>
    <row r="901" spans="4:11" x14ac:dyDescent="0.3">
      <c r="D901" s="4"/>
      <c r="E901" s="4"/>
      <c r="G901" s="4"/>
      <c r="H901" s="4"/>
      <c r="I901" s="4"/>
      <c r="J901" s="4"/>
      <c r="K901" s="4"/>
    </row>
    <row r="902" spans="4:11" x14ac:dyDescent="0.3">
      <c r="D902" s="4"/>
      <c r="E902" s="4"/>
      <c r="G902" s="4"/>
      <c r="H902" s="4"/>
      <c r="I902" s="4"/>
      <c r="J902" s="4"/>
      <c r="K902" s="4"/>
    </row>
    <row r="903" spans="4:11" x14ac:dyDescent="0.3">
      <c r="D903" s="4"/>
      <c r="E903" s="4"/>
      <c r="G903" s="4"/>
      <c r="H903" s="4"/>
      <c r="I903" s="4"/>
      <c r="J903" s="4"/>
      <c r="K903" s="4"/>
    </row>
    <row r="904" spans="4:11" x14ac:dyDescent="0.3">
      <c r="D904" s="4"/>
      <c r="E904" s="4"/>
      <c r="G904" s="4"/>
      <c r="H904" s="4"/>
      <c r="I904" s="4"/>
      <c r="J904" s="4"/>
      <c r="K904" s="4"/>
    </row>
    <row r="905" spans="4:11" x14ac:dyDescent="0.3">
      <c r="D905" s="4"/>
      <c r="E905" s="4"/>
      <c r="G905" s="4"/>
      <c r="H905" s="4"/>
      <c r="I905" s="4"/>
      <c r="J905" s="4"/>
      <c r="K905" s="4"/>
    </row>
    <row r="906" spans="4:11" x14ac:dyDescent="0.3">
      <c r="D906" s="4"/>
      <c r="E906" s="4"/>
      <c r="G906" s="4"/>
      <c r="H906" s="4"/>
      <c r="I906" s="4"/>
      <c r="J906" s="4"/>
      <c r="K906" s="4"/>
    </row>
    <row r="907" spans="4:11" x14ac:dyDescent="0.3">
      <c r="D907" s="4"/>
      <c r="E907" s="4"/>
      <c r="G907" s="4"/>
      <c r="H907" s="4"/>
      <c r="I907" s="4"/>
      <c r="J907" s="4"/>
      <c r="K907" s="4"/>
    </row>
    <row r="908" spans="4:11" x14ac:dyDescent="0.3">
      <c r="D908" s="4"/>
      <c r="E908" s="4"/>
      <c r="G908" s="4"/>
      <c r="H908" s="4"/>
      <c r="I908" s="4"/>
      <c r="J908" s="4"/>
      <c r="K908" s="4"/>
    </row>
    <row r="909" spans="4:11" x14ac:dyDescent="0.3">
      <c r="D909" s="4"/>
      <c r="E909" s="4"/>
      <c r="G909" s="4"/>
      <c r="H909" s="4"/>
      <c r="I909" s="4"/>
      <c r="J909" s="4"/>
      <c r="K909" s="4"/>
    </row>
    <row r="910" spans="4:11" x14ac:dyDescent="0.3">
      <c r="D910" s="4"/>
      <c r="E910" s="4"/>
      <c r="G910" s="4"/>
      <c r="H910" s="4"/>
      <c r="I910" s="4"/>
      <c r="J910" s="4"/>
      <c r="K910" s="4"/>
    </row>
    <row r="911" spans="4:11" x14ac:dyDescent="0.3">
      <c r="D911" s="4"/>
      <c r="E911" s="4"/>
      <c r="G911" s="4"/>
      <c r="H911" s="4"/>
      <c r="I911" s="4"/>
      <c r="J911" s="4"/>
      <c r="K911" s="4"/>
    </row>
    <row r="912" spans="4:11" x14ac:dyDescent="0.3">
      <c r="D912" s="4"/>
      <c r="E912" s="4"/>
      <c r="G912" s="4"/>
      <c r="H912" s="4"/>
      <c r="I912" s="4"/>
      <c r="J912" s="4"/>
      <c r="K912" s="4"/>
    </row>
    <row r="913" spans="4:11" x14ac:dyDescent="0.3">
      <c r="D913" s="4"/>
      <c r="E913" s="4"/>
      <c r="G913" s="4"/>
      <c r="H913" s="4"/>
      <c r="I913" s="4"/>
      <c r="J913" s="4"/>
      <c r="K913" s="4"/>
    </row>
    <row r="914" spans="4:11" x14ac:dyDescent="0.3">
      <c r="D914" s="4"/>
      <c r="E914" s="4"/>
      <c r="G914" s="4"/>
      <c r="H914" s="4"/>
      <c r="I914" s="4"/>
      <c r="J914" s="4"/>
      <c r="K914" s="4"/>
    </row>
    <row r="915" spans="4:11" x14ac:dyDescent="0.3">
      <c r="D915" s="4"/>
      <c r="E915" s="4"/>
      <c r="G915" s="4"/>
      <c r="H915" s="4"/>
      <c r="I915" s="4"/>
      <c r="J915" s="4"/>
      <c r="K915" s="4"/>
    </row>
    <row r="916" spans="4:11" x14ac:dyDescent="0.3">
      <c r="D916" s="4"/>
      <c r="E916" s="4"/>
      <c r="G916" s="4"/>
      <c r="H916" s="4"/>
      <c r="I916" s="4"/>
      <c r="J916" s="4"/>
      <c r="K916" s="4"/>
    </row>
    <row r="917" spans="4:11" x14ac:dyDescent="0.3">
      <c r="D917" s="4"/>
      <c r="E917" s="4"/>
      <c r="G917" s="4"/>
      <c r="H917" s="4"/>
      <c r="I917" s="4"/>
      <c r="J917" s="4"/>
      <c r="K917" s="4"/>
    </row>
    <row r="918" spans="4:11" x14ac:dyDescent="0.3">
      <c r="D918" s="4"/>
      <c r="E918" s="4"/>
      <c r="G918" s="4"/>
      <c r="H918" s="4"/>
      <c r="I918" s="4"/>
      <c r="J918" s="4"/>
      <c r="K918" s="4"/>
    </row>
    <row r="919" spans="4:11" x14ac:dyDescent="0.3">
      <c r="D919" s="4"/>
      <c r="E919" s="4"/>
      <c r="G919" s="4"/>
      <c r="H919" s="4"/>
      <c r="I919" s="4"/>
      <c r="J919" s="4"/>
      <c r="K919" s="4"/>
    </row>
    <row r="920" spans="4:11" x14ac:dyDescent="0.3">
      <c r="D920" s="4"/>
      <c r="E920" s="4"/>
      <c r="G920" s="4"/>
      <c r="H920" s="4"/>
      <c r="I920" s="4"/>
      <c r="J920" s="4"/>
      <c r="K920" s="4"/>
    </row>
    <row r="921" spans="4:11" x14ac:dyDescent="0.3">
      <c r="D921" s="4"/>
      <c r="E921" s="4"/>
      <c r="G921" s="4"/>
      <c r="H921" s="4"/>
      <c r="I921" s="4"/>
      <c r="J921" s="4"/>
      <c r="K921" s="4"/>
    </row>
    <row r="922" spans="4:11" x14ac:dyDescent="0.3">
      <c r="D922" s="4"/>
      <c r="E922" s="4"/>
      <c r="G922" s="4"/>
      <c r="H922" s="4"/>
      <c r="I922" s="4"/>
      <c r="J922" s="4"/>
      <c r="K922" s="4"/>
    </row>
    <row r="923" spans="4:11" x14ac:dyDescent="0.3">
      <c r="D923" s="4"/>
      <c r="E923" s="4"/>
      <c r="G923" s="4"/>
      <c r="H923" s="4"/>
      <c r="I923" s="4"/>
      <c r="J923" s="4"/>
      <c r="K923" s="4"/>
    </row>
    <row r="924" spans="4:11" x14ac:dyDescent="0.3">
      <c r="D924" s="4"/>
      <c r="E924" s="4"/>
      <c r="G924" s="4"/>
      <c r="H924" s="4"/>
      <c r="I924" s="4"/>
      <c r="J924" s="4"/>
      <c r="K924" s="4"/>
    </row>
    <row r="925" spans="4:11" x14ac:dyDescent="0.3">
      <c r="D925" s="4"/>
      <c r="E925" s="4"/>
      <c r="G925" s="4"/>
      <c r="H925" s="4"/>
      <c r="I925" s="4"/>
      <c r="J925" s="4"/>
      <c r="K925" s="4"/>
    </row>
    <row r="926" spans="4:11" x14ac:dyDescent="0.3">
      <c r="D926" s="4"/>
      <c r="E926" s="4"/>
      <c r="G926" s="4"/>
      <c r="H926" s="4"/>
      <c r="I926" s="4"/>
      <c r="J926" s="4"/>
      <c r="K926" s="4"/>
    </row>
    <row r="927" spans="4:11" x14ac:dyDescent="0.3">
      <c r="D927" s="4"/>
      <c r="E927" s="4"/>
      <c r="G927" s="4"/>
      <c r="H927" s="4"/>
      <c r="I927" s="4"/>
      <c r="J927" s="4"/>
      <c r="K927" s="4"/>
    </row>
    <row r="928" spans="4:11" x14ac:dyDescent="0.3">
      <c r="D928" s="4"/>
      <c r="E928" s="4"/>
      <c r="G928" s="4"/>
      <c r="H928" s="4"/>
      <c r="I928" s="4"/>
      <c r="J928" s="4"/>
      <c r="K928" s="4"/>
    </row>
    <row r="929" spans="4:11" x14ac:dyDescent="0.3">
      <c r="D929" s="4"/>
      <c r="E929" s="4"/>
      <c r="G929" s="4"/>
      <c r="H929" s="4"/>
      <c r="I929" s="4"/>
      <c r="J929" s="4"/>
      <c r="K929" s="4"/>
    </row>
    <row r="930" spans="4:11" x14ac:dyDescent="0.3">
      <c r="D930" s="4"/>
      <c r="E930" s="4"/>
      <c r="G930" s="4"/>
      <c r="H930" s="4"/>
      <c r="I930" s="4"/>
      <c r="J930" s="4"/>
      <c r="K930" s="4"/>
    </row>
    <row r="931" spans="4:11" x14ac:dyDescent="0.3">
      <c r="D931" s="4"/>
      <c r="E931" s="4"/>
      <c r="G931" s="4"/>
      <c r="H931" s="4"/>
      <c r="I931" s="4"/>
      <c r="J931" s="4"/>
      <c r="K931" s="4"/>
    </row>
    <row r="932" spans="4:11" x14ac:dyDescent="0.3">
      <c r="D932" s="4"/>
      <c r="E932" s="4"/>
      <c r="G932" s="4"/>
      <c r="H932" s="4"/>
      <c r="I932" s="4"/>
      <c r="J932" s="4"/>
      <c r="K932" s="4"/>
    </row>
    <row r="933" spans="4:11" x14ac:dyDescent="0.3">
      <c r="D933" s="4"/>
      <c r="E933" s="4"/>
      <c r="G933" s="4"/>
      <c r="H933" s="4"/>
      <c r="I933" s="4"/>
      <c r="J933" s="4"/>
      <c r="K933" s="4"/>
    </row>
    <row r="934" spans="4:11" x14ac:dyDescent="0.3">
      <c r="D934" s="4"/>
      <c r="E934" s="4"/>
      <c r="G934" s="4"/>
      <c r="H934" s="4"/>
      <c r="I934" s="4"/>
      <c r="J934" s="4"/>
      <c r="K934" s="4"/>
    </row>
    <row r="935" spans="4:11" x14ac:dyDescent="0.3">
      <c r="D935" s="4"/>
      <c r="E935" s="4"/>
      <c r="G935" s="4"/>
      <c r="H935" s="4"/>
      <c r="I935" s="4"/>
      <c r="J935" s="4"/>
      <c r="K935" s="4"/>
    </row>
    <row r="936" spans="4:11" x14ac:dyDescent="0.3">
      <c r="D936" s="4"/>
      <c r="E936" s="4"/>
      <c r="G936" s="4"/>
      <c r="H936" s="4"/>
      <c r="I936" s="4"/>
      <c r="J936" s="4"/>
      <c r="K936" s="4"/>
    </row>
    <row r="937" spans="4:11" x14ac:dyDescent="0.3">
      <c r="D937" s="4"/>
      <c r="E937" s="4"/>
      <c r="G937" s="4"/>
      <c r="H937" s="4"/>
      <c r="I937" s="4"/>
      <c r="J937" s="4"/>
      <c r="K937" s="4"/>
    </row>
    <row r="938" spans="4:11" x14ac:dyDescent="0.3">
      <c r="D938" s="4"/>
      <c r="E938" s="4"/>
      <c r="G938" s="4"/>
      <c r="H938" s="4"/>
      <c r="I938" s="4"/>
      <c r="J938" s="4"/>
      <c r="K938" s="4"/>
    </row>
    <row r="939" spans="4:11" x14ac:dyDescent="0.3">
      <c r="D939" s="4"/>
      <c r="E939" s="4"/>
      <c r="G939" s="4"/>
      <c r="H939" s="4"/>
      <c r="I939" s="4"/>
      <c r="J939" s="4"/>
      <c r="K939" s="4"/>
    </row>
    <row r="940" spans="4:11" x14ac:dyDescent="0.3">
      <c r="D940" s="4"/>
      <c r="E940" s="4"/>
      <c r="G940" s="4"/>
      <c r="H940" s="4"/>
      <c r="I940" s="4"/>
      <c r="J940" s="4"/>
      <c r="K940" s="4"/>
    </row>
    <row r="941" spans="4:11" x14ac:dyDescent="0.3">
      <c r="D941" s="4"/>
      <c r="E941" s="4"/>
      <c r="G941" s="4"/>
      <c r="H941" s="4"/>
      <c r="I941" s="4"/>
      <c r="J941" s="4"/>
      <c r="K941" s="4"/>
    </row>
    <row r="942" spans="4:11" x14ac:dyDescent="0.3">
      <c r="D942" s="4"/>
      <c r="E942" s="4"/>
      <c r="G942" s="4"/>
      <c r="H942" s="4"/>
      <c r="I942" s="4"/>
      <c r="J942" s="4"/>
      <c r="K942" s="4"/>
    </row>
    <row r="943" spans="4:11" x14ac:dyDescent="0.3">
      <c r="D943" s="4"/>
      <c r="E943" s="4"/>
      <c r="G943" s="4"/>
      <c r="H943" s="4"/>
      <c r="I943" s="4"/>
      <c r="J943" s="4"/>
      <c r="K943" s="4"/>
    </row>
    <row r="944" spans="4:11" x14ac:dyDescent="0.3">
      <c r="D944" s="4"/>
      <c r="E944" s="4"/>
      <c r="G944" s="4"/>
      <c r="H944" s="4"/>
      <c r="I944" s="4"/>
      <c r="J944" s="4"/>
      <c r="K944" s="4"/>
    </row>
    <row r="945" spans="4:11" x14ac:dyDescent="0.3">
      <c r="D945" s="4"/>
      <c r="E945" s="4"/>
      <c r="G945" s="4"/>
      <c r="H945" s="4"/>
      <c r="I945" s="4"/>
      <c r="J945" s="4"/>
      <c r="K945" s="4"/>
    </row>
    <row r="946" spans="4:11" x14ac:dyDescent="0.3">
      <c r="D946" s="4"/>
      <c r="E946" s="4"/>
      <c r="G946" s="4"/>
      <c r="H946" s="4"/>
      <c r="I946" s="4"/>
      <c r="J946" s="4"/>
      <c r="K946" s="4"/>
    </row>
    <row r="947" spans="4:11" x14ac:dyDescent="0.3">
      <c r="D947" s="4"/>
      <c r="E947" s="4"/>
      <c r="G947" s="4"/>
      <c r="H947" s="4"/>
      <c r="I947" s="4"/>
      <c r="J947" s="4"/>
      <c r="K947" s="4"/>
    </row>
    <row r="948" spans="4:11" x14ac:dyDescent="0.3">
      <c r="D948" s="4"/>
      <c r="E948" s="4"/>
      <c r="G948" s="4"/>
      <c r="H948" s="4"/>
      <c r="I948" s="4"/>
      <c r="J948" s="4"/>
      <c r="K948" s="4"/>
    </row>
    <row r="949" spans="4:11" x14ac:dyDescent="0.3">
      <c r="D949" s="4"/>
      <c r="E949" s="4"/>
      <c r="G949" s="4"/>
      <c r="H949" s="4"/>
      <c r="I949" s="4"/>
      <c r="J949" s="4"/>
      <c r="K949" s="4"/>
    </row>
    <row r="950" spans="4:11" x14ac:dyDescent="0.3">
      <c r="D950" s="4"/>
      <c r="E950" s="4"/>
      <c r="G950" s="4"/>
      <c r="H950" s="4"/>
      <c r="I950" s="4"/>
      <c r="J950" s="4"/>
      <c r="K950" s="4"/>
    </row>
    <row r="951" spans="4:11" x14ac:dyDescent="0.3">
      <c r="D951" s="4"/>
      <c r="E951" s="4"/>
      <c r="G951" s="4"/>
      <c r="H951" s="4"/>
      <c r="I951" s="4"/>
      <c r="J951" s="4"/>
      <c r="K951" s="4"/>
    </row>
    <row r="952" spans="4:11" x14ac:dyDescent="0.3">
      <c r="D952" s="4"/>
      <c r="E952" s="4"/>
      <c r="G952" s="4"/>
      <c r="H952" s="4"/>
      <c r="I952" s="4"/>
      <c r="J952" s="4"/>
      <c r="K952" s="4"/>
    </row>
    <row r="953" spans="4:11" x14ac:dyDescent="0.3">
      <c r="D953" s="4"/>
      <c r="E953" s="4"/>
      <c r="G953" s="4"/>
      <c r="H953" s="4"/>
      <c r="I953" s="4"/>
      <c r="J953" s="4"/>
      <c r="K953" s="4"/>
    </row>
    <row r="954" spans="4:11" x14ac:dyDescent="0.3">
      <c r="D954" s="4"/>
      <c r="E954" s="4"/>
      <c r="G954" s="4"/>
      <c r="H954" s="4"/>
      <c r="I954" s="4"/>
      <c r="J954" s="4"/>
      <c r="K954" s="4"/>
    </row>
    <row r="955" spans="4:11" x14ac:dyDescent="0.3">
      <c r="D955" s="4"/>
      <c r="E955" s="4"/>
      <c r="G955" s="4"/>
      <c r="H955" s="4"/>
      <c r="I955" s="4"/>
      <c r="J955" s="4"/>
      <c r="K955" s="4"/>
    </row>
    <row r="956" spans="4:11" x14ac:dyDescent="0.3">
      <c r="D956" s="4"/>
      <c r="E956" s="4"/>
      <c r="G956" s="4"/>
      <c r="H956" s="4"/>
      <c r="I956" s="4"/>
      <c r="J956" s="4"/>
      <c r="K956" s="4"/>
    </row>
    <row r="957" spans="4:11" x14ac:dyDescent="0.3">
      <c r="D957" s="4"/>
      <c r="E957" s="4"/>
      <c r="G957" s="4"/>
      <c r="H957" s="4"/>
      <c r="I957" s="4"/>
      <c r="J957" s="4"/>
      <c r="K957" s="4"/>
    </row>
    <row r="958" spans="4:11" x14ac:dyDescent="0.3">
      <c r="D958" s="4"/>
      <c r="E958" s="4"/>
      <c r="G958" s="4"/>
      <c r="H958" s="4"/>
      <c r="I958" s="4"/>
      <c r="J958" s="4"/>
      <c r="K958" s="4"/>
    </row>
    <row r="959" spans="4:11" x14ac:dyDescent="0.3">
      <c r="D959" s="4"/>
      <c r="E959" s="4"/>
      <c r="G959" s="4"/>
      <c r="H959" s="4"/>
      <c r="I959" s="4"/>
      <c r="J959" s="4"/>
      <c r="K959" s="4"/>
    </row>
    <row r="960" spans="4:11" x14ac:dyDescent="0.3">
      <c r="D960" s="4"/>
      <c r="E960" s="4"/>
      <c r="G960" s="4"/>
      <c r="H960" s="4"/>
      <c r="I960" s="4"/>
      <c r="J960" s="4"/>
      <c r="K960" s="4"/>
    </row>
    <row r="961" spans="4:11" x14ac:dyDescent="0.3">
      <c r="D961" s="4"/>
      <c r="E961" s="4"/>
      <c r="G961" s="4"/>
      <c r="H961" s="4"/>
      <c r="I961" s="4"/>
      <c r="J961" s="4"/>
      <c r="K961" s="4"/>
    </row>
    <row r="962" spans="4:11" x14ac:dyDescent="0.3">
      <c r="D962" s="4"/>
      <c r="E962" s="4"/>
      <c r="G962" s="4"/>
      <c r="H962" s="4"/>
      <c r="I962" s="4"/>
      <c r="J962" s="4"/>
      <c r="K962" s="4"/>
    </row>
    <row r="963" spans="4:11" x14ac:dyDescent="0.3">
      <c r="D963" s="4"/>
      <c r="E963" s="4"/>
      <c r="G963" s="4"/>
      <c r="H963" s="4"/>
      <c r="I963" s="4"/>
      <c r="J963" s="4"/>
      <c r="K963" s="4"/>
    </row>
    <row r="964" spans="4:11" x14ac:dyDescent="0.3">
      <c r="D964" s="4"/>
      <c r="E964" s="4"/>
      <c r="G964" s="4"/>
      <c r="H964" s="4"/>
      <c r="I964" s="4"/>
      <c r="J964" s="4"/>
      <c r="K964" s="4"/>
    </row>
    <row r="965" spans="4:11" x14ac:dyDescent="0.3">
      <c r="D965" s="4"/>
      <c r="E965" s="4"/>
      <c r="G965" s="4"/>
      <c r="H965" s="4"/>
      <c r="I965" s="4"/>
      <c r="J965" s="4"/>
      <c r="K965" s="4"/>
    </row>
    <row r="966" spans="4:11" x14ac:dyDescent="0.3">
      <c r="D966" s="4"/>
      <c r="E966" s="4"/>
      <c r="G966" s="4"/>
      <c r="H966" s="4"/>
      <c r="I966" s="4"/>
      <c r="J966" s="4"/>
      <c r="K966" s="4"/>
    </row>
    <row r="967" spans="4:11" x14ac:dyDescent="0.3">
      <c r="D967" s="4"/>
      <c r="E967" s="4"/>
      <c r="G967" s="4"/>
      <c r="H967" s="4"/>
      <c r="I967" s="4"/>
      <c r="J967" s="4"/>
      <c r="K967" s="4"/>
    </row>
    <row r="968" spans="4:11" x14ac:dyDescent="0.3">
      <c r="D968" s="4"/>
      <c r="E968" s="4"/>
      <c r="G968" s="4"/>
      <c r="H968" s="4"/>
      <c r="I968" s="4"/>
      <c r="J968" s="4"/>
      <c r="K968" s="4"/>
    </row>
    <row r="969" spans="4:11" x14ac:dyDescent="0.3">
      <c r="D969" s="4"/>
      <c r="E969" s="4"/>
      <c r="G969" s="4"/>
      <c r="H969" s="4"/>
      <c r="I969" s="4"/>
      <c r="J969" s="4"/>
      <c r="K969" s="4"/>
    </row>
    <row r="970" spans="4:11" x14ac:dyDescent="0.3">
      <c r="D970" s="4"/>
      <c r="E970" s="4"/>
      <c r="G970" s="4"/>
      <c r="H970" s="4"/>
      <c r="I970" s="4"/>
      <c r="J970" s="4"/>
      <c r="K970" s="4"/>
    </row>
    <row r="971" spans="4:11" x14ac:dyDescent="0.3">
      <c r="D971" s="4"/>
      <c r="E971" s="4"/>
      <c r="G971" s="4"/>
      <c r="H971" s="4"/>
      <c r="I971" s="4"/>
      <c r="J971" s="4"/>
      <c r="K971" s="4"/>
    </row>
    <row r="972" spans="4:11" x14ac:dyDescent="0.3">
      <c r="D972" s="4"/>
      <c r="E972" s="4"/>
      <c r="G972" s="4"/>
      <c r="H972" s="4"/>
      <c r="I972" s="4"/>
      <c r="J972" s="4"/>
      <c r="K972" s="4"/>
    </row>
    <row r="973" spans="4:11" x14ac:dyDescent="0.3">
      <c r="D973" s="4"/>
      <c r="E973" s="4"/>
      <c r="G973" s="4"/>
      <c r="H973" s="4"/>
      <c r="I973" s="4"/>
      <c r="J973" s="4"/>
      <c r="K973" s="4"/>
    </row>
    <row r="974" spans="4:11" x14ac:dyDescent="0.3">
      <c r="D974" s="4"/>
      <c r="E974" s="4"/>
      <c r="G974" s="4"/>
      <c r="H974" s="4"/>
      <c r="I974" s="4"/>
      <c r="J974" s="4"/>
      <c r="K974" s="4"/>
    </row>
    <row r="975" spans="4:11" x14ac:dyDescent="0.3">
      <c r="D975" s="4"/>
      <c r="E975" s="4"/>
      <c r="G975" s="4"/>
      <c r="H975" s="4"/>
      <c r="I975" s="4"/>
      <c r="J975" s="4"/>
      <c r="K975" s="4"/>
    </row>
    <row r="976" spans="4:11" x14ac:dyDescent="0.3">
      <c r="D976" s="4"/>
      <c r="E976" s="4"/>
      <c r="G976" s="4"/>
      <c r="H976" s="4"/>
      <c r="I976" s="4"/>
      <c r="J976" s="4"/>
      <c r="K976" s="4"/>
    </row>
    <row r="977" spans="4:11" x14ac:dyDescent="0.3">
      <c r="D977" s="4"/>
      <c r="E977" s="4"/>
      <c r="G977" s="4"/>
      <c r="H977" s="4"/>
      <c r="I977" s="4"/>
      <c r="J977" s="4"/>
      <c r="K977" s="4"/>
    </row>
    <row r="978" spans="4:11" x14ac:dyDescent="0.3">
      <c r="D978" s="4"/>
      <c r="E978" s="4"/>
      <c r="G978" s="4"/>
      <c r="H978" s="4"/>
      <c r="I978" s="4"/>
      <c r="J978" s="4"/>
      <c r="K978" s="4"/>
    </row>
    <row r="979" spans="4:11" x14ac:dyDescent="0.3">
      <c r="D979" s="4"/>
      <c r="E979" s="4"/>
      <c r="G979" s="4"/>
      <c r="H979" s="4"/>
      <c r="I979" s="4"/>
      <c r="J979" s="4"/>
      <c r="K979" s="4"/>
    </row>
    <row r="980" spans="4:11" x14ac:dyDescent="0.3">
      <c r="D980" s="4"/>
      <c r="E980" s="4"/>
      <c r="G980" s="4"/>
      <c r="H980" s="4"/>
      <c r="I980" s="4"/>
      <c r="J980" s="4"/>
      <c r="K980" s="4"/>
    </row>
    <row r="981" spans="4:11" x14ac:dyDescent="0.3">
      <c r="D981" s="4"/>
      <c r="E981" s="4"/>
      <c r="G981" s="4"/>
      <c r="H981" s="4"/>
      <c r="I981" s="4"/>
      <c r="J981" s="4"/>
      <c r="K981" s="4"/>
    </row>
    <row r="982" spans="4:11" x14ac:dyDescent="0.3">
      <c r="D982" s="4"/>
      <c r="E982" s="4"/>
      <c r="G982" s="4"/>
      <c r="H982" s="4"/>
      <c r="I982" s="4"/>
      <c r="J982" s="4"/>
      <c r="K982" s="4"/>
    </row>
    <row r="983" spans="4:11" x14ac:dyDescent="0.3">
      <c r="D983" s="4"/>
      <c r="E983" s="4"/>
      <c r="G983" s="4"/>
      <c r="H983" s="4"/>
      <c r="I983" s="4"/>
      <c r="J983" s="4"/>
      <c r="K983" s="4"/>
    </row>
    <row r="984" spans="4:11" x14ac:dyDescent="0.3">
      <c r="D984" s="4"/>
      <c r="E984" s="4"/>
      <c r="G984" s="4"/>
      <c r="H984" s="4"/>
      <c r="I984" s="4"/>
      <c r="J984" s="4"/>
      <c r="K984" s="4"/>
    </row>
    <row r="985" spans="4:11" x14ac:dyDescent="0.3">
      <c r="D985" s="4"/>
      <c r="E985" s="4"/>
      <c r="G985" s="4"/>
      <c r="H985" s="4"/>
      <c r="I985" s="4"/>
      <c r="J985" s="4"/>
      <c r="K985" s="4"/>
    </row>
    <row r="986" spans="4:11" x14ac:dyDescent="0.3">
      <c r="D986" s="4"/>
      <c r="E986" s="4"/>
      <c r="G986" s="4"/>
      <c r="H986" s="4"/>
      <c r="I986" s="4"/>
      <c r="J986" s="4"/>
      <c r="K986" s="4"/>
    </row>
    <row r="987" spans="4:11" x14ac:dyDescent="0.3">
      <c r="D987" s="4"/>
      <c r="E987" s="4"/>
      <c r="G987" s="4"/>
      <c r="H987" s="4"/>
      <c r="I987" s="4"/>
      <c r="J987" s="4"/>
      <c r="K987" s="4"/>
    </row>
    <row r="988" spans="4:11" x14ac:dyDescent="0.3">
      <c r="D988" s="4"/>
      <c r="E988" s="4"/>
      <c r="G988" s="4"/>
      <c r="H988" s="4"/>
      <c r="I988" s="4"/>
      <c r="J988" s="4"/>
      <c r="K988" s="4"/>
    </row>
    <row r="989" spans="4:11" x14ac:dyDescent="0.3">
      <c r="D989" s="4"/>
      <c r="E989" s="4"/>
      <c r="G989" s="4"/>
      <c r="H989" s="4"/>
      <c r="I989" s="4"/>
      <c r="J989" s="4"/>
      <c r="K989" s="4"/>
    </row>
    <row r="990" spans="4:11" x14ac:dyDescent="0.3">
      <c r="D990" s="4"/>
      <c r="E990" s="4"/>
      <c r="G990" s="4"/>
      <c r="H990" s="4"/>
      <c r="I990" s="4"/>
      <c r="J990" s="4"/>
      <c r="K990" s="4"/>
    </row>
    <row r="991" spans="4:11" x14ac:dyDescent="0.3">
      <c r="D991" s="4"/>
      <c r="E991" s="4"/>
      <c r="G991" s="4"/>
      <c r="H991" s="4"/>
      <c r="I991" s="4"/>
      <c r="J991" s="4"/>
      <c r="K991" s="4"/>
    </row>
    <row r="992" spans="4:11" x14ac:dyDescent="0.3">
      <c r="D992" s="4"/>
      <c r="E992" s="4"/>
      <c r="G992" s="4"/>
      <c r="H992" s="4"/>
      <c r="I992" s="4"/>
      <c r="J992" s="4"/>
      <c r="K992" s="4"/>
    </row>
    <row r="993" spans="4:11" x14ac:dyDescent="0.3">
      <c r="D993" s="4"/>
      <c r="E993" s="4"/>
      <c r="G993" s="4"/>
      <c r="H993" s="4"/>
      <c r="I993" s="4"/>
      <c r="J993" s="4"/>
      <c r="K993" s="4"/>
    </row>
    <row r="994" spans="4:11" x14ac:dyDescent="0.3">
      <c r="D994" s="4"/>
      <c r="E994" s="4"/>
      <c r="G994" s="4"/>
      <c r="H994" s="4"/>
      <c r="I994" s="4"/>
      <c r="J994" s="4"/>
      <c r="K994" s="4"/>
    </row>
    <row r="995" spans="4:11" x14ac:dyDescent="0.3">
      <c r="D995" s="4"/>
      <c r="E995" s="4"/>
      <c r="G995" s="4"/>
      <c r="H995" s="4"/>
      <c r="I995" s="4"/>
      <c r="J995" s="4"/>
      <c r="K995" s="4"/>
    </row>
    <row r="996" spans="4:11" x14ac:dyDescent="0.3">
      <c r="D996" s="4"/>
      <c r="E996" s="4"/>
      <c r="G996" s="4"/>
      <c r="H996" s="4"/>
      <c r="I996" s="4"/>
      <c r="J996" s="4"/>
      <c r="K996" s="4"/>
    </row>
    <row r="997" spans="4:11" x14ac:dyDescent="0.3">
      <c r="D997" s="4"/>
      <c r="E997" s="4"/>
      <c r="G997" s="4"/>
      <c r="H997" s="4"/>
      <c r="I997" s="4"/>
      <c r="J997" s="4"/>
      <c r="K997" s="4"/>
    </row>
    <row r="998" spans="4:11" x14ac:dyDescent="0.3">
      <c r="D998" s="4"/>
      <c r="E998" s="4"/>
      <c r="G998" s="4"/>
      <c r="H998" s="4"/>
      <c r="I998" s="4"/>
      <c r="J998" s="4"/>
      <c r="K998" s="4"/>
    </row>
    <row r="999" spans="4:11" x14ac:dyDescent="0.3">
      <c r="D999" s="4"/>
      <c r="E999" s="4"/>
      <c r="G999" s="4"/>
      <c r="H999" s="4"/>
      <c r="I999" s="4"/>
      <c r="J999" s="4"/>
      <c r="K999" s="4"/>
    </row>
    <row r="1000" spans="4:11" x14ac:dyDescent="0.3">
      <c r="D1000" s="4"/>
      <c r="E1000" s="4"/>
      <c r="G1000" s="4"/>
      <c r="H1000" s="4"/>
      <c r="I1000" s="4"/>
      <c r="J1000" s="4"/>
      <c r="K1000" s="4"/>
    </row>
    <row r="1001" spans="4:11" x14ac:dyDescent="0.3">
      <c r="D1001" s="4"/>
      <c r="E1001" s="4"/>
      <c r="G1001" s="4"/>
      <c r="H1001" s="4"/>
      <c r="I1001" s="4"/>
      <c r="J1001" s="4"/>
      <c r="K1001" s="4"/>
    </row>
    <row r="1002" spans="4:11" x14ac:dyDescent="0.3">
      <c r="D1002" s="4"/>
      <c r="E1002" s="4"/>
      <c r="G1002" s="4"/>
      <c r="H1002" s="4"/>
      <c r="I1002" s="4"/>
      <c r="J1002" s="4"/>
      <c r="K1002" s="4"/>
    </row>
    <row r="1003" spans="4:11" x14ac:dyDescent="0.3">
      <c r="D1003" s="4"/>
      <c r="E1003" s="4"/>
      <c r="G1003" s="4"/>
      <c r="H1003" s="4"/>
      <c r="I1003" s="4"/>
      <c r="J1003" s="4"/>
      <c r="K1003" s="4"/>
    </row>
    <row r="1004" spans="4:11" x14ac:dyDescent="0.3">
      <c r="D1004" s="4"/>
      <c r="E1004" s="4"/>
      <c r="G1004" s="4"/>
      <c r="H1004" s="4"/>
      <c r="I1004" s="4"/>
      <c r="J1004" s="4"/>
      <c r="K1004" s="4"/>
    </row>
    <row r="1005" spans="4:11" x14ac:dyDescent="0.3">
      <c r="D1005" s="4"/>
      <c r="E1005" s="4"/>
      <c r="G1005" s="4"/>
      <c r="H1005" s="4"/>
      <c r="I1005" s="4"/>
      <c r="J1005" s="4"/>
      <c r="K1005" s="4"/>
    </row>
    <row r="1006" spans="4:11" x14ac:dyDescent="0.3">
      <c r="D1006" s="4"/>
      <c r="E1006" s="4"/>
      <c r="G1006" s="4"/>
      <c r="H1006" s="4"/>
      <c r="I1006" s="4"/>
      <c r="J1006" s="4"/>
      <c r="K1006" s="4"/>
    </row>
    <row r="1007" spans="4:11" x14ac:dyDescent="0.3">
      <c r="D1007" s="4"/>
      <c r="E1007" s="4"/>
      <c r="G1007" s="4"/>
      <c r="H1007" s="4"/>
      <c r="I1007" s="4"/>
      <c r="J1007" s="4"/>
      <c r="K1007" s="4"/>
    </row>
    <row r="1008" spans="4:11" x14ac:dyDescent="0.3">
      <c r="H1008" s="4"/>
      <c r="I1008" s="4"/>
      <c r="J1008" s="4"/>
      <c r="K1008" s="4"/>
    </row>
    <row r="1009" spans="8:11" x14ac:dyDescent="0.3">
      <c r="H1009" s="4"/>
      <c r="I1009" s="4"/>
      <c r="J1009" s="4"/>
      <c r="K1009" s="4"/>
    </row>
    <row r="1010" spans="8:11" x14ac:dyDescent="0.3">
      <c r="H1010" s="4"/>
      <c r="I1010" s="4"/>
      <c r="J1010" s="4"/>
      <c r="K1010" s="4"/>
    </row>
    <row r="1011" spans="8:11" x14ac:dyDescent="0.3">
      <c r="H1011" s="4"/>
      <c r="I1011" s="4"/>
      <c r="J1011" s="4"/>
      <c r="K1011" s="4"/>
    </row>
    <row r="1012" spans="8:11" x14ac:dyDescent="0.3">
      <c r="H1012" s="4"/>
      <c r="I1012" s="4"/>
      <c r="J1012" s="4"/>
      <c r="K1012" s="4"/>
    </row>
    <row r="1013" spans="8:11" x14ac:dyDescent="0.3">
      <c r="H1013" s="4"/>
      <c r="I1013" s="4"/>
      <c r="J1013" s="4"/>
      <c r="K1013" s="4"/>
    </row>
    <row r="1014" spans="8:11" x14ac:dyDescent="0.3">
      <c r="H1014" s="4"/>
      <c r="I1014" s="4"/>
      <c r="J1014" s="4"/>
      <c r="K1014" s="4"/>
    </row>
    <row r="1015" spans="8:11" x14ac:dyDescent="0.3">
      <c r="H1015" s="4"/>
      <c r="I1015" s="4"/>
      <c r="J1015" s="4"/>
      <c r="K1015" s="4"/>
    </row>
    <row r="1016" spans="8:11" x14ac:dyDescent="0.3">
      <c r="H1016" s="4"/>
      <c r="I1016" s="4"/>
      <c r="J1016" s="4"/>
      <c r="K1016" s="4"/>
    </row>
    <row r="1017" spans="8:11" x14ac:dyDescent="0.3">
      <c r="H1017" s="4"/>
      <c r="I1017" s="4"/>
      <c r="J1017" s="4"/>
      <c r="K1017" s="4"/>
    </row>
    <row r="1018" spans="8:11" x14ac:dyDescent="0.3">
      <c r="H1018" s="4"/>
      <c r="I1018" s="4"/>
      <c r="J1018" s="4"/>
      <c r="K1018" s="4"/>
    </row>
    <row r="1019" spans="8:11" x14ac:dyDescent="0.3">
      <c r="H1019" s="4"/>
      <c r="I1019" s="4"/>
      <c r="J1019" s="4"/>
      <c r="K1019" s="4"/>
    </row>
    <row r="1020" spans="8:11" x14ac:dyDescent="0.3">
      <c r="H1020" s="4"/>
      <c r="I1020" s="4"/>
      <c r="J1020" s="4"/>
      <c r="K1020" s="4"/>
    </row>
    <row r="1021" spans="8:11" x14ac:dyDescent="0.3">
      <c r="H1021" s="4"/>
      <c r="I1021" s="4"/>
      <c r="J1021" s="4"/>
      <c r="K1021" s="4"/>
    </row>
    <row r="1022" spans="8:11" x14ac:dyDescent="0.3">
      <c r="H1022" s="4"/>
      <c r="I1022" s="4"/>
      <c r="J1022" s="4"/>
      <c r="K1022" s="4"/>
    </row>
    <row r="1023" spans="8:11" x14ac:dyDescent="0.3">
      <c r="H1023" s="4"/>
      <c r="I1023" s="4"/>
      <c r="J1023" s="4"/>
      <c r="K1023" s="4"/>
    </row>
    <row r="1024" spans="8:11" x14ac:dyDescent="0.3">
      <c r="H1024" s="4"/>
      <c r="I1024" s="4"/>
      <c r="J1024" s="4"/>
      <c r="K1024" s="4"/>
    </row>
    <row r="1025" spans="8:11" x14ac:dyDescent="0.3">
      <c r="H1025" s="4"/>
      <c r="I1025" s="4"/>
      <c r="J1025" s="4"/>
      <c r="K1025" s="4"/>
    </row>
    <row r="1026" spans="8:11" x14ac:dyDescent="0.3">
      <c r="H1026" s="4"/>
      <c r="I1026" s="4"/>
      <c r="J1026" s="4"/>
      <c r="K1026" s="4"/>
    </row>
    <row r="1027" spans="8:11" x14ac:dyDescent="0.3">
      <c r="H1027" s="4"/>
      <c r="I1027" s="4"/>
      <c r="J1027" s="4"/>
      <c r="K1027" s="4"/>
    </row>
    <row r="1028" spans="8:11" x14ac:dyDescent="0.3">
      <c r="H1028" s="4"/>
      <c r="I1028" s="4"/>
      <c r="J1028" s="4"/>
      <c r="K1028" s="4"/>
    </row>
    <row r="1029" spans="8:11" x14ac:dyDescent="0.3">
      <c r="H1029" s="4"/>
      <c r="I1029" s="4"/>
      <c r="J1029" s="4"/>
      <c r="K1029" s="4"/>
    </row>
    <row r="1030" spans="8:11" x14ac:dyDescent="0.3">
      <c r="H1030" s="4"/>
      <c r="I1030" s="4"/>
      <c r="J1030" s="4"/>
      <c r="K1030" s="4"/>
    </row>
    <row r="1031" spans="8:11" x14ac:dyDescent="0.3">
      <c r="H1031" s="4"/>
      <c r="I1031" s="4"/>
      <c r="J1031" s="4"/>
      <c r="K1031" s="4"/>
    </row>
    <row r="1032" spans="8:11" x14ac:dyDescent="0.3">
      <c r="H1032" s="4"/>
      <c r="I1032" s="4"/>
      <c r="J1032" s="4"/>
      <c r="K1032" s="4"/>
    </row>
    <row r="1033" spans="8:11" x14ac:dyDescent="0.3">
      <c r="H1033" s="4"/>
      <c r="I1033" s="4"/>
      <c r="J1033" s="4"/>
      <c r="K1033" s="4"/>
    </row>
    <row r="1034" spans="8:11" x14ac:dyDescent="0.3">
      <c r="H1034" s="4"/>
      <c r="I1034" s="4"/>
      <c r="J1034" s="4"/>
      <c r="K1034" s="4"/>
    </row>
    <row r="1035" spans="8:11" x14ac:dyDescent="0.3">
      <c r="H1035" s="4"/>
      <c r="I1035" s="4"/>
      <c r="J1035" s="4"/>
      <c r="K1035" s="4"/>
    </row>
    <row r="1036" spans="8:11" x14ac:dyDescent="0.3">
      <c r="H1036" s="4"/>
      <c r="I1036" s="4"/>
      <c r="J1036" s="4"/>
      <c r="K1036" s="4"/>
    </row>
    <row r="1037" spans="8:11" x14ac:dyDescent="0.3">
      <c r="H1037" s="4"/>
      <c r="I1037" s="4"/>
      <c r="J1037" s="4"/>
      <c r="K1037" s="4"/>
    </row>
    <row r="1038" spans="8:11" x14ac:dyDescent="0.3">
      <c r="H1038" s="4"/>
      <c r="I1038" s="4"/>
      <c r="J1038" s="4"/>
      <c r="K1038" s="4"/>
    </row>
    <row r="1039" spans="8:11" x14ac:dyDescent="0.3">
      <c r="H1039" s="4"/>
      <c r="I1039" s="4"/>
      <c r="J1039" s="4"/>
      <c r="K1039" s="4"/>
    </row>
    <row r="1040" spans="8:11" x14ac:dyDescent="0.3">
      <c r="H1040" s="4"/>
      <c r="I1040" s="4"/>
      <c r="J1040" s="4"/>
      <c r="K1040" s="4"/>
    </row>
    <row r="1041" spans="8:15" x14ac:dyDescent="0.3">
      <c r="H1041" s="4"/>
      <c r="I1041" s="4"/>
      <c r="J1041" s="4"/>
      <c r="K1041" s="4"/>
    </row>
    <row r="1042" spans="8:15" x14ac:dyDescent="0.3">
      <c r="H1042" s="4"/>
      <c r="I1042" s="4"/>
      <c r="J1042" s="4"/>
      <c r="K1042" s="4"/>
    </row>
    <row r="1043" spans="8:15" x14ac:dyDescent="0.3">
      <c r="H1043" s="4"/>
      <c r="I1043" s="4"/>
      <c r="J1043" s="4"/>
      <c r="K1043" s="4"/>
    </row>
    <row r="1044" spans="8:15" x14ac:dyDescent="0.3">
      <c r="H1044" s="4">
        <f>IF(G1044&gt;MAX(I$8:I1043),G1044,MAX(I$8:I1043))</f>
        <v>189.81626342200528</v>
      </c>
      <c r="I1044" s="4">
        <f t="shared" ref="I1044:I1047" si="87">+H1044+E1044</f>
        <v>189.81626342200528</v>
      </c>
      <c r="J1044" s="4">
        <f t="shared" ref="J1044:J1047" si="88">(H1044-G1044)*O1044</f>
        <v>189.81626342200528</v>
      </c>
      <c r="K1044" s="4">
        <f t="shared" ref="K1044:K1047" si="89">(I1044-H1044)*O1044</f>
        <v>0</v>
      </c>
      <c r="L1044" t="e">
        <f t="shared" ref="L1044:L1047" si="90">_xlfn.RANK.EQ(I1044,I$8:I$507,1)</f>
        <v>#N/A</v>
      </c>
      <c r="M1044" t="e">
        <f t="shared" ref="M1044:M1047" si="91">IF(L1044=A1044,0,1)</f>
        <v>#N/A</v>
      </c>
      <c r="N1044">
        <f t="shared" ref="N1044:N1047" si="92">IF(G1044&lt;B$2,1,0)</f>
        <v>1</v>
      </c>
      <c r="O1044">
        <f t="shared" ref="O1044:O1047" si="93">IF(I1044&lt;B$2,1,0)</f>
        <v>1</v>
      </c>
    </row>
    <row r="1045" spans="8:15" x14ac:dyDescent="0.3">
      <c r="H1045" s="4">
        <f>IF(G1045&gt;MAX(I$8:I1044),G1045,MAX(I$8:I1044))</f>
        <v>189.81626342200528</v>
      </c>
      <c r="I1045" s="4">
        <f t="shared" si="87"/>
        <v>189.81626342200528</v>
      </c>
      <c r="J1045" s="4">
        <f t="shared" si="88"/>
        <v>189.81626342200528</v>
      </c>
      <c r="K1045" s="4">
        <f t="shared" si="89"/>
        <v>0</v>
      </c>
      <c r="L1045" t="e">
        <f t="shared" si="90"/>
        <v>#N/A</v>
      </c>
      <c r="M1045" t="e">
        <f t="shared" si="91"/>
        <v>#N/A</v>
      </c>
      <c r="N1045">
        <f t="shared" si="92"/>
        <v>1</v>
      </c>
      <c r="O1045">
        <f t="shared" si="93"/>
        <v>1</v>
      </c>
    </row>
    <row r="1046" spans="8:15" x14ac:dyDescent="0.3">
      <c r="H1046" s="4">
        <f>IF(G1046&gt;MAX(I$8:I1045),G1046,MAX(I$8:I1045))</f>
        <v>189.81626342200528</v>
      </c>
      <c r="I1046" s="4">
        <f t="shared" si="87"/>
        <v>189.81626342200528</v>
      </c>
      <c r="J1046" s="4">
        <f t="shared" si="88"/>
        <v>189.81626342200528</v>
      </c>
      <c r="K1046" s="4">
        <f t="shared" si="89"/>
        <v>0</v>
      </c>
      <c r="L1046" t="e">
        <f t="shared" si="90"/>
        <v>#N/A</v>
      </c>
      <c r="M1046" t="e">
        <f t="shared" si="91"/>
        <v>#N/A</v>
      </c>
      <c r="N1046">
        <f t="shared" si="92"/>
        <v>1</v>
      </c>
      <c r="O1046">
        <f t="shared" si="93"/>
        <v>1</v>
      </c>
    </row>
    <row r="1047" spans="8:15" x14ac:dyDescent="0.3">
      <c r="H1047" s="4">
        <f>IF(G1047&gt;MAX(I$8:I1046),G1047,MAX(I$8:I1046))</f>
        <v>189.81626342200528</v>
      </c>
      <c r="I1047" s="4">
        <f t="shared" si="87"/>
        <v>189.81626342200528</v>
      </c>
      <c r="J1047" s="4">
        <f t="shared" si="88"/>
        <v>189.81626342200528</v>
      </c>
      <c r="K1047" s="4">
        <f t="shared" si="89"/>
        <v>0</v>
      </c>
      <c r="L1047" t="e">
        <f t="shared" si="90"/>
        <v>#N/A</v>
      </c>
      <c r="M1047" t="e">
        <f t="shared" si="91"/>
        <v>#N/A</v>
      </c>
      <c r="N1047">
        <f t="shared" si="92"/>
        <v>1</v>
      </c>
      <c r="O1047">
        <f t="shared" si="93"/>
        <v>1</v>
      </c>
    </row>
  </sheetData>
  <sortState ref="A8:S585">
    <sortCondition ref="S8:S585"/>
    <sortCondition ref="F8:F5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ДО БП</vt:lpstr>
      <vt:lpstr>ДО БП (ММ1)</vt:lpstr>
      <vt:lpstr>ДО БП (МD1)</vt:lpstr>
      <vt:lpstr>ДО ОП (МD1)</vt:lpstr>
      <vt:lpstr>ДО ОП (МD1) (3)</vt:lpstr>
      <vt:lpstr>ДО ОП (МD1) (end)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костя маров</cp:lastModifiedBy>
  <dcterms:created xsi:type="dcterms:W3CDTF">2021-11-21T18:08:02Z</dcterms:created>
  <dcterms:modified xsi:type="dcterms:W3CDTF">2023-12-13T18:39:57Z</dcterms:modified>
</cp:coreProperties>
</file>