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mmuzafarov/Desktop/2 семсетр/Вычислительная математика/Лаба 1/"/>
    </mc:Choice>
  </mc:AlternateContent>
  <xr:revisionPtr revIDLastSave="0" documentId="13_ncr:1_{D8517BC8-B4C0-B54E-8EB0-B340B32A32CB}" xr6:coauthVersionLast="47" xr6:coauthVersionMax="47" xr10:uidLastSave="{00000000-0000-0000-0000-000000000000}"/>
  <bookViews>
    <workbookView xWindow="560" yWindow="1160" windowWidth="28240" windowHeight="16840" activeTab="2" xr2:uid="{62A7306D-10D5-DF4E-8A53-BFDB9C209A67}"/>
  </bookViews>
  <sheets>
    <sheet name="Тоха" sheetId="5" r:id="rId1"/>
    <sheet name="Лист1" sheetId="1" r:id="rId2"/>
    <sheet name="Саня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8" l="1"/>
  <c r="D9" i="8"/>
  <c r="E9" i="8"/>
  <c r="F9" i="8"/>
  <c r="F14" i="8" s="1"/>
  <c r="G9" i="8"/>
  <c r="G14" i="8" s="1"/>
  <c r="H9" i="8"/>
  <c r="I9" i="8"/>
  <c r="I14" i="8" s="1"/>
  <c r="J9" i="8"/>
  <c r="J14" i="8" s="1"/>
  <c r="K9" i="8"/>
  <c r="B9" i="8"/>
  <c r="B14" i="8" s="1"/>
  <c r="C8" i="8"/>
  <c r="D8" i="8"/>
  <c r="D12" i="8" s="1"/>
  <c r="E8" i="8"/>
  <c r="F8" i="8"/>
  <c r="F12" i="8" s="1"/>
  <c r="G8" i="8"/>
  <c r="G12" i="8" s="1"/>
  <c r="H8" i="8"/>
  <c r="H12" i="8" s="1"/>
  <c r="I8" i="8"/>
  <c r="I12" i="8" s="1"/>
  <c r="J8" i="8"/>
  <c r="K8" i="8"/>
  <c r="B8" i="8"/>
  <c r="K14" i="8"/>
  <c r="H14" i="8"/>
  <c r="E14" i="8"/>
  <c r="D14" i="8"/>
  <c r="C14" i="8"/>
  <c r="K12" i="8"/>
  <c r="J12" i="8"/>
  <c r="E12" i="8"/>
  <c r="C12" i="8"/>
  <c r="B12" i="8"/>
  <c r="B8" i="5"/>
  <c r="B12" i="5" s="1"/>
  <c r="B9" i="5"/>
  <c r="B14" i="5" s="1"/>
  <c r="K9" i="5"/>
  <c r="J9" i="5"/>
  <c r="I9" i="5"/>
  <c r="I14" i="5" s="1"/>
  <c r="H9" i="5"/>
  <c r="G9" i="5"/>
  <c r="F9" i="5"/>
  <c r="E9" i="5"/>
  <c r="D9" i="5"/>
  <c r="D14" i="5" s="1"/>
  <c r="C9" i="5"/>
  <c r="K8" i="5"/>
  <c r="J8" i="5"/>
  <c r="J12" i="5" s="1"/>
  <c r="I8" i="5"/>
  <c r="I12" i="5" s="1"/>
  <c r="H8" i="5"/>
  <c r="H12" i="5" s="1"/>
  <c r="G8" i="5"/>
  <c r="G12" i="5" s="1"/>
  <c r="F8" i="5"/>
  <c r="F12" i="5" s="1"/>
  <c r="E8" i="5"/>
  <c r="D8" i="5"/>
  <c r="C8" i="5"/>
  <c r="H14" i="5"/>
  <c r="G14" i="5"/>
  <c r="F14" i="5"/>
  <c r="E14" i="5"/>
  <c r="K14" i="5"/>
  <c r="J14" i="5"/>
  <c r="C14" i="5"/>
  <c r="K12" i="5"/>
  <c r="E12" i="5"/>
  <c r="D12" i="5"/>
  <c r="C12" i="5"/>
  <c r="B8" i="1"/>
  <c r="C8" i="1"/>
  <c r="D8" i="1"/>
  <c r="E8" i="1"/>
  <c r="F8" i="1"/>
  <c r="G8" i="1"/>
  <c r="H8" i="1"/>
  <c r="H12" i="1" s="1"/>
  <c r="I8" i="1"/>
  <c r="I12" i="1" s="1"/>
  <c r="J8" i="1"/>
  <c r="K8" i="1"/>
  <c r="B9" i="1"/>
  <c r="C9" i="1"/>
  <c r="D9" i="1"/>
  <c r="E9" i="1"/>
  <c r="F9" i="1"/>
  <c r="F14" i="1" s="1"/>
  <c r="G9" i="1"/>
  <c r="G14" i="1" s="1"/>
  <c r="H9" i="1"/>
  <c r="I9" i="1"/>
  <c r="J9" i="1"/>
  <c r="K9" i="1"/>
  <c r="K14" i="1"/>
  <c r="C14" i="1"/>
  <c r="D14" i="1"/>
  <c r="E14" i="1"/>
  <c r="H14" i="1"/>
  <c r="I14" i="1"/>
  <c r="J14" i="1"/>
  <c r="B14" i="1"/>
  <c r="F12" i="1"/>
  <c r="G12" i="1"/>
  <c r="B12" i="1"/>
  <c r="C12" i="1"/>
  <c r="D12" i="1"/>
  <c r="E12" i="1"/>
  <c r="J12" i="1"/>
  <c r="K12" i="1"/>
  <c r="L12" i="8" l="1"/>
  <c r="L14" i="8"/>
  <c r="L14" i="5"/>
  <c r="L12" i="5"/>
  <c r="L12" i="1"/>
  <c r="L14" i="1"/>
</calcChain>
</file>

<file path=xl/sharedStrings.xml><?xml version="1.0" encoding="utf-8"?>
<sst xmlns="http://schemas.openxmlformats.org/spreadsheetml/2006/main" count="33" uniqueCount="10">
  <si>
    <t>Y - экспериментальные данные</t>
  </si>
  <si>
    <t>Yл - значения по линейной </t>
  </si>
  <si>
    <t>аппроксимирующей функции</t>
  </si>
  <si>
    <t>Yк - значения по квадратной </t>
  </si>
  <si>
    <t>X</t>
  </si>
  <si>
    <t>Y</t>
  </si>
  <si>
    <t>Yл</t>
  </si>
  <si>
    <t>Yк</t>
  </si>
  <si>
    <t>погрешности для линейного случая</t>
  </si>
  <si>
    <t>погрешности для квадратного случая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</si>
</sst>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effectLst/>
              </a:rPr>
              <a:t>Точечная диаграмма экспериментальных данных и полученных функций</a:t>
            </a:r>
          </a:p>
        </c:rich>
      </c:tx>
      <c:layout>
        <c:manualLayout>
          <c:xMode val="edge"/>
          <c:yMode val="edge"/>
          <c:x val="0.17961337975951003"/>
          <c:y val="1.7237691945763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7634259259259263"/>
          <c:w val="0.8966272965879265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Тоха!$B$6:$K$6</c:f>
              <c:numCache>
                <c:formatCode>General</c:formatCode>
                <c:ptCount val="10"/>
                <c:pt idx="0">
                  <c:v>2.3580000000000001</c:v>
                </c:pt>
                <c:pt idx="1">
                  <c:v>2.7370000000000001</c:v>
                </c:pt>
                <c:pt idx="2">
                  <c:v>2.738</c:v>
                </c:pt>
                <c:pt idx="3">
                  <c:v>2.758</c:v>
                </c:pt>
                <c:pt idx="4">
                  <c:v>2.3149999999999999</c:v>
                </c:pt>
                <c:pt idx="5">
                  <c:v>2.7280000000000002</c:v>
                </c:pt>
                <c:pt idx="6">
                  <c:v>2.4260000000000002</c:v>
                </c:pt>
                <c:pt idx="7">
                  <c:v>2.9580000000000002</c:v>
                </c:pt>
                <c:pt idx="8">
                  <c:v>2.1779999999999999</c:v>
                </c:pt>
                <c:pt idx="9">
                  <c:v>2.0059999999999998</c:v>
                </c:pt>
              </c:numCache>
            </c:numRef>
          </c:cat>
          <c:val>
            <c:numRef>
              <c:f>Тоха!$B$7:$K$7</c:f>
              <c:numCache>
                <c:formatCode>General</c:formatCode>
                <c:ptCount val="10"/>
                <c:pt idx="0">
                  <c:v>-1.7000000000000001E-2</c:v>
                </c:pt>
                <c:pt idx="1">
                  <c:v>0.59799999999999998</c:v>
                </c:pt>
                <c:pt idx="2">
                  <c:v>0.39800000000000002</c:v>
                </c:pt>
                <c:pt idx="3">
                  <c:v>0.80600000000000005</c:v>
                </c:pt>
                <c:pt idx="4">
                  <c:v>-2.9000000000000001E-2</c:v>
                </c:pt>
                <c:pt idx="5">
                  <c:v>0.379</c:v>
                </c:pt>
                <c:pt idx="6">
                  <c:v>0.246</c:v>
                </c:pt>
                <c:pt idx="7">
                  <c:v>0.86299999999999999</c:v>
                </c:pt>
                <c:pt idx="8">
                  <c:v>-0.16400000000000001</c:v>
                </c:pt>
                <c:pt idx="9">
                  <c:v>-5.5E-2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9-A343-A29C-B419F766C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3903"/>
        <c:axId val="578179760"/>
      </c:lineChart>
      <c:catAx>
        <c:axId val="6353903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17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8179760"/>
        <c:scaling>
          <c:orientation val="minMax"/>
          <c:max val="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390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effectLst/>
              </a:rPr>
              <a:t>Точечная диаграмма экспериментальных данных и полученных функций</a:t>
            </a:r>
          </a:p>
        </c:rich>
      </c:tx>
      <c:layout>
        <c:manualLayout>
          <c:xMode val="edge"/>
          <c:yMode val="edge"/>
          <c:x val="0.17961337975951003"/>
          <c:y val="1.7237691945763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7634259259259263"/>
          <c:w val="0.8966272965879265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Лист1!$B$6:$K$6</c:f>
              <c:numCache>
                <c:formatCode>General</c:formatCode>
                <c:ptCount val="10"/>
                <c:pt idx="0">
                  <c:v>3.2440000000000002</c:v>
                </c:pt>
                <c:pt idx="1">
                  <c:v>3.802</c:v>
                </c:pt>
                <c:pt idx="2">
                  <c:v>3.0009999999999999</c:v>
                </c:pt>
                <c:pt idx="3">
                  <c:v>3.72</c:v>
                </c:pt>
                <c:pt idx="4">
                  <c:v>3.8029999999999999</c:v>
                </c:pt>
                <c:pt idx="5">
                  <c:v>3.27</c:v>
                </c:pt>
                <c:pt idx="6">
                  <c:v>3.4089999999999998</c:v>
                </c:pt>
                <c:pt idx="7">
                  <c:v>3.3069999999999999</c:v>
                </c:pt>
                <c:pt idx="8">
                  <c:v>3.8559999999999999</c:v>
                </c:pt>
                <c:pt idx="9">
                  <c:v>3.9169999999999998</c:v>
                </c:pt>
              </c:numCache>
            </c:numRef>
          </c:cat>
          <c:val>
            <c:numRef>
              <c:f>Лист1!$B$7:$K$7</c:f>
              <c:numCache>
                <c:formatCode>General</c:formatCode>
                <c:ptCount val="10"/>
                <c:pt idx="0">
                  <c:v>3.3010000000000002</c:v>
                </c:pt>
                <c:pt idx="1">
                  <c:v>5.2270000000000003</c:v>
                </c:pt>
                <c:pt idx="2">
                  <c:v>2.8919999999999999</c:v>
                </c:pt>
                <c:pt idx="3">
                  <c:v>5.0750000000000002</c:v>
                </c:pt>
                <c:pt idx="4">
                  <c:v>5.1619999999999999</c:v>
                </c:pt>
                <c:pt idx="5">
                  <c:v>3.6930000000000001</c:v>
                </c:pt>
                <c:pt idx="6">
                  <c:v>3.992</c:v>
                </c:pt>
                <c:pt idx="7">
                  <c:v>3.8559999999999999</c:v>
                </c:pt>
                <c:pt idx="8">
                  <c:v>5.2510000000000003</c:v>
                </c:pt>
                <c:pt idx="9">
                  <c:v>5.7350000000000003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8-4948-B903-8719EA3ED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3903"/>
        <c:axId val="578179760"/>
      </c:lineChart>
      <c:catAx>
        <c:axId val="6353903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17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8179760"/>
        <c:scaling>
          <c:orientation val="minMax"/>
          <c:max val="6"/>
          <c:min val="2.5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390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effectLst/>
              </a:rPr>
              <a:t>Точечная диаграмма экспериментальных данных и полученных функций</a:t>
            </a:r>
          </a:p>
        </c:rich>
      </c:tx>
      <c:layout>
        <c:manualLayout>
          <c:xMode val="edge"/>
          <c:yMode val="edge"/>
          <c:x val="0.17961337975951003"/>
          <c:y val="1.7237691945763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7634259259259263"/>
          <c:w val="0.8966272965879265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Саня!$B$6:$K$6</c:f>
              <c:numCache>
                <c:formatCode>General</c:formatCode>
                <c:ptCount val="10"/>
                <c:pt idx="0">
                  <c:v>0.16800000000000001</c:v>
                </c:pt>
                <c:pt idx="1">
                  <c:v>0.115</c:v>
                </c:pt>
                <c:pt idx="2">
                  <c:v>0.92800000000000005</c:v>
                </c:pt>
                <c:pt idx="3">
                  <c:v>0.96199999999999997</c:v>
                </c:pt>
                <c:pt idx="4">
                  <c:v>0.129</c:v>
                </c:pt>
                <c:pt idx="5">
                  <c:v>0.76200000000000001</c:v>
                </c:pt>
                <c:pt idx="6">
                  <c:v>0.64600000000000002</c:v>
                </c:pt>
                <c:pt idx="7">
                  <c:v>5.5E-2</c:v>
                </c:pt>
                <c:pt idx="8">
                  <c:v>0.186</c:v>
                </c:pt>
                <c:pt idx="9">
                  <c:v>0.56299999999999994</c:v>
                </c:pt>
              </c:numCache>
            </c:numRef>
          </c:cat>
          <c:val>
            <c:numRef>
              <c:f>Саня!$B$7:$K$7</c:f>
              <c:numCache>
                <c:formatCode>General</c:formatCode>
                <c:ptCount val="10"/>
                <c:pt idx="0">
                  <c:v>5.524</c:v>
                </c:pt>
                <c:pt idx="1">
                  <c:v>5.6050000000000004</c:v>
                </c:pt>
                <c:pt idx="2">
                  <c:v>3.2639999999999998</c:v>
                </c:pt>
                <c:pt idx="3">
                  <c:v>3.0720000000000001</c:v>
                </c:pt>
                <c:pt idx="4">
                  <c:v>5.4969999999999999</c:v>
                </c:pt>
                <c:pt idx="5">
                  <c:v>3.5790000000000002</c:v>
                </c:pt>
                <c:pt idx="6">
                  <c:v>3.645</c:v>
                </c:pt>
                <c:pt idx="7">
                  <c:v>5.6669999999999998</c:v>
                </c:pt>
                <c:pt idx="8">
                  <c:v>5.1310000000000002</c:v>
                </c:pt>
                <c:pt idx="9">
                  <c:v>4.1269999999999998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E-884A-A066-E69649BC7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3903"/>
        <c:axId val="578179760"/>
      </c:lineChart>
      <c:catAx>
        <c:axId val="6353903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17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8179760"/>
        <c:scaling>
          <c:orientation val="minMax"/>
          <c:max val="6"/>
          <c:min val="2.5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390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2108200</xdr:colOff>
      <xdr:row>23</xdr:row>
      <xdr:rowOff>7715</xdr:rowOff>
    </xdr:from>
    <xdr:to>
      <xdr:col>6</xdr:col>
      <xdr:colOff>620937</xdr:colOff>
      <xdr:row>39</xdr:row>
      <xdr:rowOff>48355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2B39EF-8391-B74C-A4C3-CC4A439807B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2108200</xdr:colOff>
      <xdr:row>23</xdr:row>
      <xdr:rowOff>7716</xdr:rowOff>
    </xdr:from>
    <xdr:to>
      <xdr:col>6</xdr:col>
      <xdr:colOff>114300</xdr:colOff>
      <xdr:row>37</xdr:row>
      <xdr:rowOff>120517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1EC6F1-3F35-9F4D-E7D0-6AE011D4AAC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2108200</xdr:colOff>
      <xdr:row>23</xdr:row>
      <xdr:rowOff>7716</xdr:rowOff>
    </xdr:from>
    <xdr:to>
      <xdr:col>6</xdr:col>
      <xdr:colOff>114300</xdr:colOff>
      <xdr:row>37</xdr:row>
      <xdr:rowOff>120517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186EDD-9BC3-F346-BA26-5F7BC23FC2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CD61-9245-F64A-B974-1D1FF73169F9}">
  <dimension ref="A1:N15"/>
  <sheetViews>
    <sheetView topLeftCell="A5" workbookViewId="0">
      <selection activeCell="B8" sqref="B8"/>
    </sheetView>
  </sheetViews>
  <sheetFormatPr baseColWidth="10" defaultRowHeight="16" x14ac:dyDescent="0.2"/>
  <cols>
    <col min="1" max="1" width="30.83203125" bestFit="1" customWidth="1"/>
    <col min="12" max="12" width="11.6640625" bestFit="1" customWidth="1"/>
  </cols>
  <sheetData>
    <row r="1" spans="1:14" ht="18" x14ac:dyDescent="0.2">
      <c r="A1" s="1" t="s">
        <v>0</v>
      </c>
      <c r="B1" s="1"/>
      <c r="C1" s="1"/>
      <c r="D1" s="1"/>
      <c r="E1" s="1"/>
      <c r="F1" s="1"/>
      <c r="G1" s="2"/>
      <c r="H1" s="2"/>
      <c r="I1" s="2"/>
    </row>
    <row r="2" spans="1:14" ht="18" x14ac:dyDescent="0.2">
      <c r="A2" s="1" t="s">
        <v>1</v>
      </c>
      <c r="B2" s="1"/>
      <c r="C2" s="1"/>
      <c r="D2" s="1"/>
      <c r="E2" s="1"/>
      <c r="F2" s="1"/>
      <c r="G2" s="2"/>
      <c r="H2" s="2"/>
      <c r="I2" s="2"/>
    </row>
    <row r="3" spans="1:14" ht="18" x14ac:dyDescent="0.2">
      <c r="A3" s="1" t="s">
        <v>2</v>
      </c>
      <c r="B3" s="1"/>
      <c r="C3" s="1"/>
      <c r="D3" s="1"/>
      <c r="E3" s="1"/>
      <c r="F3" s="1"/>
      <c r="G3" s="2"/>
      <c r="H3" s="2"/>
      <c r="I3" s="2"/>
    </row>
    <row r="4" spans="1:14" ht="18" x14ac:dyDescent="0.2">
      <c r="A4" s="1" t="s">
        <v>3</v>
      </c>
      <c r="B4" s="1"/>
      <c r="C4" s="1"/>
      <c r="D4" s="1"/>
      <c r="E4" s="1"/>
      <c r="F4" s="1"/>
      <c r="G4" s="2"/>
      <c r="H4" s="2"/>
      <c r="I4" s="2"/>
    </row>
    <row r="5" spans="1:14" ht="18" x14ac:dyDescent="0.2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14" ht="18" x14ac:dyDescent="0.2">
      <c r="A6" s="1" t="s">
        <v>4</v>
      </c>
      <c r="B6" s="1">
        <v>2.3580000000000001</v>
      </c>
      <c r="C6" s="1">
        <v>2.7370000000000001</v>
      </c>
      <c r="D6" s="1">
        <v>2.738</v>
      </c>
      <c r="E6" s="1">
        <v>2.758</v>
      </c>
      <c r="F6" s="1">
        <v>2.3149999999999999</v>
      </c>
      <c r="G6" s="1">
        <v>2.7280000000000002</v>
      </c>
      <c r="H6" s="1">
        <v>2.4260000000000002</v>
      </c>
      <c r="I6" s="1">
        <v>2.9580000000000002</v>
      </c>
      <c r="J6" s="1">
        <v>2.1779999999999999</v>
      </c>
      <c r="K6" s="1">
        <v>2.0059999999999998</v>
      </c>
      <c r="L6" s="2"/>
      <c r="M6" s="2"/>
      <c r="N6" s="2"/>
    </row>
    <row r="7" spans="1:14" ht="18" x14ac:dyDescent="0.2">
      <c r="A7" s="1" t="s">
        <v>5</v>
      </c>
      <c r="B7" s="1">
        <v>-1.7000000000000001E-2</v>
      </c>
      <c r="C7" s="1">
        <v>0.59799999999999998</v>
      </c>
      <c r="D7" s="1">
        <v>0.39800000000000002</v>
      </c>
      <c r="E7" s="1">
        <v>0.80600000000000005</v>
      </c>
      <c r="F7" s="1">
        <v>-2.9000000000000001E-2</v>
      </c>
      <c r="G7" s="1">
        <v>0.379</v>
      </c>
      <c r="H7" s="1">
        <v>0.246</v>
      </c>
      <c r="I7" s="1">
        <v>0.86299999999999999</v>
      </c>
      <c r="J7" s="1">
        <v>-0.16400000000000001</v>
      </c>
      <c r="K7" s="1">
        <v>-5.5E-2</v>
      </c>
      <c r="L7" s="2"/>
      <c r="M7" s="2"/>
      <c r="N7" s="2"/>
    </row>
    <row r="8" spans="1:14" ht="18" x14ac:dyDescent="0.2">
      <c r="A8" s="1" t="s">
        <v>6</v>
      </c>
      <c r="B8" s="3">
        <f t="shared" ref="B8:K8" si="0">B6*(1.10642) -2.48589</f>
        <v>0.12304835999999986</v>
      </c>
      <c r="C8" s="3">
        <f t="shared" si="0"/>
        <v>0.54238154000000005</v>
      </c>
      <c r="D8" s="3">
        <f t="shared" si="0"/>
        <v>0.54348795999999977</v>
      </c>
      <c r="E8" s="3">
        <f t="shared" si="0"/>
        <v>0.56561635999999993</v>
      </c>
      <c r="F8" s="3">
        <f t="shared" si="0"/>
        <v>7.5472299999999937E-2</v>
      </c>
      <c r="G8" s="3">
        <f t="shared" si="0"/>
        <v>0.53242376000000036</v>
      </c>
      <c r="H8" s="3">
        <f t="shared" si="0"/>
        <v>0.19828492000000031</v>
      </c>
      <c r="I8" s="3">
        <f t="shared" si="0"/>
        <v>0.78690036000000019</v>
      </c>
      <c r="J8" s="3">
        <f t="shared" si="0"/>
        <v>-7.6107240000000242E-2</v>
      </c>
      <c r="K8" s="3">
        <f t="shared" si="0"/>
        <v>-0.26641148000000037</v>
      </c>
      <c r="L8" s="2"/>
      <c r="M8" s="2"/>
      <c r="N8" s="2"/>
    </row>
    <row r="9" spans="1:14" ht="18" x14ac:dyDescent="0.2">
      <c r="A9" s="1" t="s">
        <v>7</v>
      </c>
      <c r="B9" s="3">
        <f xml:space="preserve"> 0.979133*B6*B6 - 3.75587*B6 + 3.46647</f>
        <v>5.4268597812001218E-2</v>
      </c>
      <c r="C9" s="3">
        <f t="shared" ref="C9:K9" si="1" xml:space="preserve"> 0.979133*C6*C6 - 3.75587*C6 + 3.46647</f>
        <v>0.52150458647700138</v>
      </c>
      <c r="D9" s="3">
        <f t="shared" si="1"/>
        <v>0.52310946965200156</v>
      </c>
      <c r="E9" s="3">
        <f t="shared" si="1"/>
        <v>0.55561836901200135</v>
      </c>
      <c r="F9" s="3">
        <f t="shared" si="1"/>
        <v>1.9025001925000673E-2</v>
      </c>
      <c r="G9" s="3">
        <f t="shared" si="1"/>
        <v>0.50714875987199992</v>
      </c>
      <c r="H9" s="3">
        <f t="shared" si="1"/>
        <v>0.11739315230800074</v>
      </c>
      <c r="I9" s="3">
        <f t="shared" si="1"/>
        <v>0.92378921461200125</v>
      </c>
      <c r="J9" s="3">
        <f t="shared" si="1"/>
        <v>-6.9117314027998589E-2</v>
      </c>
      <c r="K9" s="3">
        <f t="shared" si="1"/>
        <v>-0.12773877921199928</v>
      </c>
      <c r="L9" s="2"/>
      <c r="M9" s="2"/>
      <c r="N9" s="2"/>
    </row>
    <row r="10" spans="1:14" x14ac:dyDescent="0.2">
      <c r="A10" s="2"/>
      <c r="B10" s="4"/>
      <c r="C10" s="4"/>
      <c r="D10" s="4"/>
      <c r="E10" s="4"/>
      <c r="F10" s="4"/>
      <c r="G10" s="4"/>
      <c r="H10" s="4"/>
      <c r="I10" s="4"/>
      <c r="J10" s="4"/>
      <c r="K10" s="4"/>
      <c r="L10" s="2"/>
      <c r="M10" s="2"/>
      <c r="N10" s="2"/>
    </row>
    <row r="11" spans="1:14" x14ac:dyDescent="0.2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2"/>
      <c r="M11" s="2"/>
      <c r="N11" s="2"/>
    </row>
    <row r="12" spans="1:14" x14ac:dyDescent="0.2">
      <c r="A12" s="6" t="s">
        <v>8</v>
      </c>
      <c r="B12" s="5">
        <f>B7-B8</f>
        <v>-0.14004835999999987</v>
      </c>
      <c r="C12" s="5">
        <f t="shared" ref="C12:K12" si="2">C7-C8</f>
        <v>5.5618459999999925E-2</v>
      </c>
      <c r="D12" s="5">
        <f t="shared" si="2"/>
        <v>-0.14548795999999975</v>
      </c>
      <c r="E12" s="5">
        <f t="shared" si="2"/>
        <v>0.24038364000000012</v>
      </c>
      <c r="F12" s="5">
        <f t="shared" si="2"/>
        <v>-0.10447229999999993</v>
      </c>
      <c r="G12" s="5">
        <f t="shared" si="2"/>
        <v>-0.15342376000000035</v>
      </c>
      <c r="H12" s="5">
        <f t="shared" si="2"/>
        <v>4.7715079999999688E-2</v>
      </c>
      <c r="I12" s="5">
        <f t="shared" si="2"/>
        <v>7.6099639999999802E-2</v>
      </c>
      <c r="J12" s="5">
        <f t="shared" si="2"/>
        <v>-8.7892759999999764E-2</v>
      </c>
      <c r="K12" s="5">
        <f t="shared" si="2"/>
        <v>0.21141148000000037</v>
      </c>
      <c r="L12" s="9">
        <f>SUMSQ(B12:K13)</f>
        <v>0.19659914391964409</v>
      </c>
    </row>
    <row r="13" spans="1:14" x14ac:dyDescent="0.2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9"/>
    </row>
    <row r="14" spans="1:14" x14ac:dyDescent="0.2">
      <c r="A14" s="7" t="s">
        <v>9</v>
      </c>
      <c r="B14" s="5">
        <f>B7-B9</f>
        <v>-7.1268597812001219E-2</v>
      </c>
      <c r="C14" s="5">
        <f t="shared" ref="C14:K14" si="3">C7-C9</f>
        <v>7.6495413522998601E-2</v>
      </c>
      <c r="D14" s="5">
        <f t="shared" si="3"/>
        <v>-0.12510946965200154</v>
      </c>
      <c r="E14" s="5">
        <f t="shared" si="3"/>
        <v>0.2503816309879987</v>
      </c>
      <c r="F14" s="5">
        <f t="shared" si="3"/>
        <v>-4.8025001925000671E-2</v>
      </c>
      <c r="G14" s="5">
        <f t="shared" si="3"/>
        <v>-0.12814875987199992</v>
      </c>
      <c r="H14" s="5">
        <f t="shared" si="3"/>
        <v>0.12860684769199926</v>
      </c>
      <c r="I14" s="5">
        <f t="shared" si="3"/>
        <v>-6.0789214612001263E-2</v>
      </c>
      <c r="J14" s="5">
        <f t="shared" si="3"/>
        <v>-9.4882685972001418E-2</v>
      </c>
      <c r="K14" s="5">
        <f t="shared" si="3"/>
        <v>7.2738779211999283E-2</v>
      </c>
      <c r="L14" s="8">
        <f>SUMSQ(B14:K15)</f>
        <v>0.14253131130851704</v>
      </c>
    </row>
    <row r="15" spans="1:14" x14ac:dyDescent="0.2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8"/>
    </row>
  </sheetData>
  <mergeCells count="24">
    <mergeCell ref="L12:L13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4:L15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27EE-43DC-8549-AA70-DDB8FAD6CE46}">
  <dimension ref="A1:N15"/>
  <sheetViews>
    <sheetView topLeftCell="A2" workbookViewId="0">
      <selection activeCell="H29" sqref="H29"/>
    </sheetView>
  </sheetViews>
  <sheetFormatPr baseColWidth="10" defaultRowHeight="16" x14ac:dyDescent="0.2"/>
  <cols>
    <col min="1" max="1" width="30.83203125" bestFit="1" customWidth="1"/>
    <col min="12" max="12" width="11.6640625" bestFit="1" customWidth="1"/>
  </cols>
  <sheetData>
    <row r="1" spans="1:14" ht="18" x14ac:dyDescent="0.2">
      <c r="A1" s="1" t="s">
        <v>0</v>
      </c>
      <c r="B1" s="1"/>
      <c r="C1" s="1"/>
      <c r="D1" s="1"/>
      <c r="E1" s="1"/>
      <c r="F1" s="1"/>
      <c r="G1" s="2"/>
      <c r="H1" s="2"/>
      <c r="I1" s="2"/>
    </row>
    <row r="2" spans="1:14" ht="18" x14ac:dyDescent="0.2">
      <c r="A2" s="1" t="s">
        <v>1</v>
      </c>
      <c r="B2" s="1"/>
      <c r="C2" s="1"/>
      <c r="D2" s="1"/>
      <c r="E2" s="1"/>
      <c r="F2" s="1"/>
      <c r="G2" s="2"/>
      <c r="H2" s="2"/>
      <c r="I2" s="2"/>
    </row>
    <row r="3" spans="1:14" ht="18" x14ac:dyDescent="0.2">
      <c r="A3" s="1" t="s">
        <v>2</v>
      </c>
      <c r="B3" s="1"/>
      <c r="C3" s="1"/>
      <c r="D3" s="1"/>
      <c r="E3" s="1"/>
      <c r="F3" s="1"/>
      <c r="G3" s="2"/>
      <c r="H3" s="2"/>
      <c r="I3" s="2"/>
    </row>
    <row r="4" spans="1:14" ht="18" x14ac:dyDescent="0.2">
      <c r="A4" s="1" t="s">
        <v>3</v>
      </c>
      <c r="B4" s="1"/>
      <c r="C4" s="1"/>
      <c r="D4" s="1"/>
      <c r="E4" s="1"/>
      <c r="F4" s="1"/>
      <c r="G4" s="2"/>
      <c r="H4" s="2"/>
      <c r="I4" s="2"/>
    </row>
    <row r="5" spans="1:14" ht="18" x14ac:dyDescent="0.2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14" ht="18" x14ac:dyDescent="0.2">
      <c r="A6" s="1" t="s">
        <v>4</v>
      </c>
      <c r="B6" s="1">
        <v>3.2440000000000002</v>
      </c>
      <c r="C6" s="1">
        <v>3.802</v>
      </c>
      <c r="D6" s="1">
        <v>3.0009999999999999</v>
      </c>
      <c r="E6" s="1">
        <v>3.72</v>
      </c>
      <c r="F6" s="1">
        <v>3.8029999999999999</v>
      </c>
      <c r="G6" s="1">
        <v>3.27</v>
      </c>
      <c r="H6" s="1">
        <v>3.4089999999999998</v>
      </c>
      <c r="I6" s="1">
        <v>3.3069999999999999</v>
      </c>
      <c r="J6" s="1">
        <v>3.8559999999999999</v>
      </c>
      <c r="K6" s="1">
        <v>3.9169999999999998</v>
      </c>
      <c r="L6" s="2"/>
      <c r="M6" s="2"/>
      <c r="N6" s="2"/>
    </row>
    <row r="7" spans="1:14" ht="18" x14ac:dyDescent="0.2">
      <c r="A7" s="1" t="s">
        <v>5</v>
      </c>
      <c r="B7" s="1">
        <v>3.3010000000000002</v>
      </c>
      <c r="C7" s="1">
        <v>5.2270000000000003</v>
      </c>
      <c r="D7" s="1">
        <v>2.8919999999999999</v>
      </c>
      <c r="E7" s="1">
        <v>5.0750000000000002</v>
      </c>
      <c r="F7" s="1">
        <v>5.1619999999999999</v>
      </c>
      <c r="G7" s="1">
        <v>3.6930000000000001</v>
      </c>
      <c r="H7" s="1">
        <v>3.992</v>
      </c>
      <c r="I7" s="1">
        <v>3.8559999999999999</v>
      </c>
      <c r="J7" s="1">
        <v>5.2510000000000003</v>
      </c>
      <c r="K7" s="1">
        <v>5.7350000000000003</v>
      </c>
      <c r="L7" s="2"/>
      <c r="M7" s="2"/>
      <c r="N7" s="2"/>
    </row>
    <row r="8" spans="1:14" ht="18" x14ac:dyDescent="0.2">
      <c r="A8" s="1" t="s">
        <v>6</v>
      </c>
      <c r="B8" s="3">
        <f>B6*(3.02008)  - 6.25125</f>
        <v>3.545889520000002</v>
      </c>
      <c r="C8" s="3">
        <f t="shared" ref="C8:K8" si="0">C6*(3.02008)  - 6.25125</f>
        <v>5.2310941600000005</v>
      </c>
      <c r="D8" s="3">
        <f t="shared" si="0"/>
        <v>2.8120100799999994</v>
      </c>
      <c r="E8" s="3">
        <f t="shared" si="0"/>
        <v>4.9834476000000008</v>
      </c>
      <c r="F8" s="3">
        <f t="shared" si="0"/>
        <v>5.2341142400000011</v>
      </c>
      <c r="G8" s="3">
        <f t="shared" si="0"/>
        <v>3.6244116000000011</v>
      </c>
      <c r="H8" s="3">
        <f t="shared" si="0"/>
        <v>4.0442027200000004</v>
      </c>
      <c r="I8" s="3">
        <f t="shared" si="0"/>
        <v>3.7361545600000001</v>
      </c>
      <c r="J8" s="3">
        <f t="shared" si="0"/>
        <v>5.3941784799999999</v>
      </c>
      <c r="K8" s="3">
        <f t="shared" si="0"/>
        <v>5.5784033600000003</v>
      </c>
      <c r="L8" s="2"/>
      <c r="M8" s="2"/>
      <c r="N8" s="2"/>
    </row>
    <row r="9" spans="1:14" ht="18" x14ac:dyDescent="0.2">
      <c r="A9" s="1" t="s">
        <v>7</v>
      </c>
      <c r="B9" s="3">
        <f xml:space="preserve"> 0.387507*B6*B6 + 0.311095*B6 - 1.55349</f>
        <v>3.5336460447520013</v>
      </c>
      <c r="C9" s="3">
        <f t="shared" ref="C9:J9" si="1" xml:space="preserve"> 0.387507*C6*C6 + 0.311095*C6 - 1.55349</f>
        <v>5.2307859264280001</v>
      </c>
      <c r="D9" s="3">
        <f t="shared" si="1"/>
        <v>2.8699945245069998</v>
      </c>
      <c r="E9" s="3">
        <f t="shared" si="1"/>
        <v>4.966260268800001</v>
      </c>
      <c r="F9" s="3">
        <f t="shared" si="1"/>
        <v>5.2340440121630003</v>
      </c>
      <c r="G9" s="3">
        <f t="shared" si="1"/>
        <v>3.6073642502999999</v>
      </c>
      <c r="H9" s="3">
        <f t="shared" si="1"/>
        <v>4.0103605914670002</v>
      </c>
      <c r="I9" s="3">
        <f t="shared" si="1"/>
        <v>3.713174206243</v>
      </c>
      <c r="J9" s="3">
        <f t="shared" si="1"/>
        <v>5.407831601152</v>
      </c>
      <c r="K9" s="3">
        <f xml:space="preserve"> 0.387507*K6*K6 + 0.311095*K6 - 1.55349</f>
        <v>5.610546002722999</v>
      </c>
      <c r="L9" s="2"/>
      <c r="M9" s="2"/>
      <c r="N9" s="2"/>
    </row>
    <row r="10" spans="1:14" x14ac:dyDescent="0.2">
      <c r="A10" s="2"/>
      <c r="B10" s="4"/>
      <c r="C10" s="4"/>
      <c r="D10" s="4"/>
      <c r="E10" s="4"/>
      <c r="F10" s="4"/>
      <c r="G10" s="4"/>
      <c r="H10" s="4"/>
      <c r="I10" s="4"/>
      <c r="J10" s="4"/>
      <c r="K10" s="4"/>
      <c r="L10" s="2"/>
      <c r="M10" s="2"/>
      <c r="N10" s="2"/>
    </row>
    <row r="11" spans="1:14" x14ac:dyDescent="0.2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2"/>
      <c r="M11" s="2"/>
      <c r="N11" s="2"/>
    </row>
    <row r="12" spans="1:14" x14ac:dyDescent="0.2">
      <c r="A12" s="6" t="s">
        <v>8</v>
      </c>
      <c r="B12" s="5">
        <f>B7-B8</f>
        <v>-0.24488952000000186</v>
      </c>
      <c r="C12" s="5">
        <f t="shared" ref="C12:K12" si="2">C7-C8</f>
        <v>-4.0941600000001799E-3</v>
      </c>
      <c r="D12" s="5">
        <f t="shared" si="2"/>
        <v>7.9989920000000492E-2</v>
      </c>
      <c r="E12" s="5">
        <f t="shared" si="2"/>
        <v>9.1552399999999423E-2</v>
      </c>
      <c r="F12" s="5">
        <f t="shared" si="2"/>
        <v>-7.2114240000001217E-2</v>
      </c>
      <c r="G12" s="5">
        <f t="shared" si="2"/>
        <v>6.8588399999998995E-2</v>
      </c>
      <c r="H12" s="5">
        <f t="shared" si="2"/>
        <v>-5.2202720000000369E-2</v>
      </c>
      <c r="I12" s="5">
        <f t="shared" si="2"/>
        <v>0.11984543999999975</v>
      </c>
      <c r="J12" s="5">
        <f t="shared" si="2"/>
        <v>-0.14317847999999955</v>
      </c>
      <c r="K12" s="5">
        <f t="shared" si="2"/>
        <v>0.15659664000000006</v>
      </c>
      <c r="L12" s="9">
        <f>SUMSQ(B12:K13)</f>
        <v>0.14678333888323281</v>
      </c>
    </row>
    <row r="13" spans="1:14" x14ac:dyDescent="0.2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9"/>
    </row>
    <row r="14" spans="1:14" x14ac:dyDescent="0.2">
      <c r="A14" s="7" t="s">
        <v>9</v>
      </c>
      <c r="B14" s="5">
        <f>B7-B9</f>
        <v>-0.23264604475200112</v>
      </c>
      <c r="C14" s="5">
        <f t="shared" ref="C14:K14" si="3">C7-C9</f>
        <v>-3.7859264279997973E-3</v>
      </c>
      <c r="D14" s="5">
        <f t="shared" si="3"/>
        <v>2.2005475493000137E-2</v>
      </c>
      <c r="E14" s="5">
        <f t="shared" si="3"/>
        <v>0.10873973119999913</v>
      </c>
      <c r="F14" s="5">
        <f t="shared" si="3"/>
        <v>-7.2044012163000382E-2</v>
      </c>
      <c r="G14" s="5">
        <f t="shared" si="3"/>
        <v>8.5635749700000208E-2</v>
      </c>
      <c r="H14" s="5">
        <f t="shared" si="3"/>
        <v>-1.8360591467000198E-2</v>
      </c>
      <c r="I14" s="5">
        <f t="shared" si="3"/>
        <v>0.14282579375699989</v>
      </c>
      <c r="J14" s="5">
        <f t="shared" si="3"/>
        <v>-0.15683160115199968</v>
      </c>
      <c r="K14" s="5">
        <f t="shared" si="3"/>
        <v>0.12445399727700135</v>
      </c>
      <c r="L14" s="8">
        <f>SUMSQ(B14:K15)</f>
        <v>0.13979217402547198</v>
      </c>
    </row>
    <row r="15" spans="1:14" x14ac:dyDescent="0.2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8"/>
    </row>
  </sheetData>
  <mergeCells count="24">
    <mergeCell ref="L14:L15"/>
    <mergeCell ref="L12:L13"/>
    <mergeCell ref="B14:B15"/>
    <mergeCell ref="C14:C15"/>
    <mergeCell ref="D14:D15"/>
    <mergeCell ref="E14:E15"/>
    <mergeCell ref="F14:F15"/>
    <mergeCell ref="G14:G15"/>
    <mergeCell ref="H14:H15"/>
    <mergeCell ref="B12:B13"/>
    <mergeCell ref="C12:C13"/>
    <mergeCell ref="D12:D13"/>
    <mergeCell ref="E12:E13"/>
    <mergeCell ref="F12:F13"/>
    <mergeCell ref="G12:G13"/>
    <mergeCell ref="H12:H13"/>
    <mergeCell ref="I12:I13"/>
    <mergeCell ref="I14:I15"/>
    <mergeCell ref="J14:J15"/>
    <mergeCell ref="K14:K15"/>
    <mergeCell ref="A12:A13"/>
    <mergeCell ref="A14:A15"/>
    <mergeCell ref="J12:J13"/>
    <mergeCell ref="K12:K1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B8CA-5702-F245-BCB6-8FB57BE60311}">
  <dimension ref="A1:N15"/>
  <sheetViews>
    <sheetView tabSelected="1" topLeftCell="A5" workbookViewId="0">
      <selection activeCell="B14" sqref="B14:K15"/>
    </sheetView>
  </sheetViews>
  <sheetFormatPr baseColWidth="10" defaultRowHeight="16" x14ac:dyDescent="0.2"/>
  <cols>
    <col min="1" max="1" width="30.83203125" bestFit="1" customWidth="1"/>
    <col min="12" max="12" width="11.6640625" bestFit="1" customWidth="1"/>
  </cols>
  <sheetData>
    <row r="1" spans="1:14" ht="18" x14ac:dyDescent="0.2">
      <c r="A1" s="1" t="s">
        <v>0</v>
      </c>
      <c r="B1" s="1"/>
      <c r="C1" s="1"/>
      <c r="D1" s="1"/>
      <c r="E1" s="1"/>
      <c r="F1" s="1"/>
      <c r="G1" s="2"/>
      <c r="H1" s="2"/>
      <c r="I1" s="2"/>
    </row>
    <row r="2" spans="1:14" ht="18" x14ac:dyDescent="0.2">
      <c r="A2" s="1" t="s">
        <v>1</v>
      </c>
      <c r="B2" s="1"/>
      <c r="C2" s="1"/>
      <c r="D2" s="1"/>
      <c r="E2" s="1"/>
      <c r="F2" s="1"/>
      <c r="G2" s="2"/>
      <c r="H2" s="2"/>
      <c r="I2" s="2"/>
    </row>
    <row r="3" spans="1:14" ht="18" x14ac:dyDescent="0.2">
      <c r="A3" s="1" t="s">
        <v>2</v>
      </c>
      <c r="B3" s="1"/>
      <c r="C3" s="1"/>
      <c r="D3" s="1"/>
      <c r="E3" s="1"/>
      <c r="F3" s="1"/>
      <c r="G3" s="2"/>
      <c r="H3" s="2"/>
      <c r="I3" s="2"/>
    </row>
    <row r="4" spans="1:14" ht="18" x14ac:dyDescent="0.2">
      <c r="A4" s="1" t="s">
        <v>3</v>
      </c>
      <c r="B4" s="1"/>
      <c r="C4" s="1"/>
      <c r="D4" s="1"/>
      <c r="E4" s="1"/>
      <c r="F4" s="1"/>
      <c r="G4" s="2"/>
      <c r="H4" s="2"/>
      <c r="I4" s="2"/>
    </row>
    <row r="5" spans="1:14" ht="18" x14ac:dyDescent="0.2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14" ht="18" x14ac:dyDescent="0.2">
      <c r="A6" s="1" t="s">
        <v>4</v>
      </c>
      <c r="B6" s="1">
        <v>0.16800000000000001</v>
      </c>
      <c r="C6" s="1">
        <v>0.115</v>
      </c>
      <c r="D6" s="1">
        <v>0.92800000000000005</v>
      </c>
      <c r="E6" s="1">
        <v>0.96199999999999997</v>
      </c>
      <c r="F6" s="1">
        <v>0.129</v>
      </c>
      <c r="G6" s="1">
        <v>0.76200000000000001</v>
      </c>
      <c r="H6" s="1">
        <v>0.64600000000000002</v>
      </c>
      <c r="I6" s="1">
        <v>5.5E-2</v>
      </c>
      <c r="J6" s="1">
        <v>0.186</v>
      </c>
      <c r="K6" s="1">
        <v>0.56299999999999994</v>
      </c>
      <c r="L6" s="2"/>
      <c r="M6" s="2"/>
      <c r="N6" s="2"/>
    </row>
    <row r="7" spans="1:14" ht="18" x14ac:dyDescent="0.2">
      <c r="A7" s="1" t="s">
        <v>5</v>
      </c>
      <c r="B7" s="1">
        <v>5.524</v>
      </c>
      <c r="C7" s="1">
        <v>5.6050000000000004</v>
      </c>
      <c r="D7" s="1">
        <v>3.2639999999999998</v>
      </c>
      <c r="E7" s="1">
        <v>3.0720000000000001</v>
      </c>
      <c r="F7" s="1">
        <v>5.4969999999999999</v>
      </c>
      <c r="G7" s="1">
        <v>3.5790000000000002</v>
      </c>
      <c r="H7" s="1">
        <v>3.645</v>
      </c>
      <c r="I7" s="1">
        <v>5.6669999999999998</v>
      </c>
      <c r="J7" s="1">
        <v>5.1310000000000002</v>
      </c>
      <c r="K7" s="1">
        <v>4.1269999999999998</v>
      </c>
      <c r="L7" s="2"/>
      <c r="M7" s="2"/>
      <c r="N7" s="2"/>
    </row>
    <row r="8" spans="1:14" ht="18" x14ac:dyDescent="0.2">
      <c r="A8" s="1" t="s">
        <v>6</v>
      </c>
      <c r="B8" s="3">
        <f>B6*(-2.95409)  + 5.84458</f>
        <v>5.3482928799999998</v>
      </c>
      <c r="C8" s="3">
        <f t="shared" ref="C8:K8" si="0">C6*(-2.95409)  + 5.84458</f>
        <v>5.5048596499999993</v>
      </c>
      <c r="D8" s="3">
        <f t="shared" si="0"/>
        <v>3.1031844799999995</v>
      </c>
      <c r="E8" s="3">
        <f t="shared" si="0"/>
        <v>3.0027454199999997</v>
      </c>
      <c r="F8" s="3">
        <f t="shared" si="0"/>
        <v>5.4635023899999995</v>
      </c>
      <c r="G8" s="3">
        <f t="shared" si="0"/>
        <v>3.5935634199999997</v>
      </c>
      <c r="H8" s="3">
        <f t="shared" si="0"/>
        <v>3.9362378599999994</v>
      </c>
      <c r="I8" s="3">
        <f t="shared" si="0"/>
        <v>5.6821050499999997</v>
      </c>
      <c r="J8" s="3">
        <f t="shared" si="0"/>
        <v>5.2951192599999999</v>
      </c>
      <c r="K8" s="3">
        <f t="shared" si="0"/>
        <v>4.18142733</v>
      </c>
      <c r="L8" s="2"/>
      <c r="M8" s="2"/>
      <c r="N8" s="2"/>
    </row>
    <row r="9" spans="1:14" ht="18" x14ac:dyDescent="0.2">
      <c r="A9" s="1" t="s">
        <v>7</v>
      </c>
      <c r="B9" s="3">
        <f xml:space="preserve"> 1.22149*B6*B6 - 4.16722*B6 + 6.00164</f>
        <v>5.3360223737599997</v>
      </c>
      <c r="C9" s="3">
        <f t="shared" ref="C9:K9" si="1" xml:space="preserve"> 1.22149*C6*C6 - 4.16722*C6 + 6.00164</f>
        <v>5.5385639052500002</v>
      </c>
      <c r="D9" s="3">
        <f t="shared" si="1"/>
        <v>3.1863874841599995</v>
      </c>
      <c r="E9" s="3">
        <f t="shared" si="1"/>
        <v>3.1231949515600004</v>
      </c>
      <c r="F9" s="3">
        <f t="shared" si="1"/>
        <v>5.4843954350899997</v>
      </c>
      <c r="G9" s="3">
        <f t="shared" si="1"/>
        <v>3.5354691995600001</v>
      </c>
      <c r="H9" s="3">
        <f t="shared" si="1"/>
        <v>3.8193632008399998</v>
      </c>
      <c r="I9" s="3">
        <f t="shared" si="1"/>
        <v>5.7761379072499999</v>
      </c>
      <c r="J9" s="3">
        <f t="shared" si="1"/>
        <v>5.2687957480400005</v>
      </c>
      <c r="K9" s="3">
        <f t="shared" si="1"/>
        <v>4.0426696038100003</v>
      </c>
      <c r="L9" s="2"/>
      <c r="M9" s="2"/>
      <c r="N9" s="2"/>
    </row>
    <row r="10" spans="1:14" x14ac:dyDescent="0.2">
      <c r="A10" s="2"/>
      <c r="B10" s="4"/>
      <c r="C10" s="4"/>
      <c r="D10" s="4"/>
      <c r="E10" s="4"/>
      <c r="F10" s="4"/>
      <c r="G10" s="4"/>
      <c r="H10" s="4"/>
      <c r="I10" s="4"/>
      <c r="J10" s="4"/>
      <c r="K10" s="4"/>
      <c r="L10" s="2"/>
      <c r="M10" s="2"/>
      <c r="N10" s="2"/>
    </row>
    <row r="11" spans="1:14" x14ac:dyDescent="0.2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2"/>
      <c r="M11" s="2"/>
      <c r="N11" s="2"/>
    </row>
    <row r="12" spans="1:14" x14ac:dyDescent="0.2">
      <c r="A12" s="6" t="s">
        <v>8</v>
      </c>
      <c r="B12" s="5">
        <f>B7-B8</f>
        <v>0.17570712000000022</v>
      </c>
      <c r="C12" s="5">
        <f t="shared" ref="C12:K12" si="2">C7-C8</f>
        <v>0.1001403500000011</v>
      </c>
      <c r="D12" s="5">
        <f t="shared" si="2"/>
        <v>0.16081552000000032</v>
      </c>
      <c r="E12" s="5">
        <f t="shared" si="2"/>
        <v>6.9254580000000399E-2</v>
      </c>
      <c r="F12" s="5">
        <f t="shared" si="2"/>
        <v>3.34976100000004E-2</v>
      </c>
      <c r="G12" s="5">
        <f t="shared" si="2"/>
        <v>-1.456341999999955E-2</v>
      </c>
      <c r="H12" s="5">
        <f t="shared" si="2"/>
        <v>-0.2912378599999994</v>
      </c>
      <c r="I12" s="5">
        <f t="shared" si="2"/>
        <v>-1.5105049999999842E-2</v>
      </c>
      <c r="J12" s="5">
        <f t="shared" si="2"/>
        <v>-0.16411925999999966</v>
      </c>
      <c r="K12" s="5">
        <f t="shared" si="2"/>
        <v>-5.4427330000000218E-2</v>
      </c>
      <c r="L12" s="9">
        <f>SUMSQ(B12:K13)</f>
        <v>0.18783821250523086</v>
      </c>
    </row>
    <row r="13" spans="1:14" x14ac:dyDescent="0.2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9"/>
    </row>
    <row r="14" spans="1:14" x14ac:dyDescent="0.2">
      <c r="A14" s="7" t="s">
        <v>9</v>
      </c>
      <c r="B14" s="5">
        <f>B7-B9</f>
        <v>0.18797762624000036</v>
      </c>
      <c r="C14" s="5">
        <f t="shared" ref="C14:K14" si="3">C7-C9</f>
        <v>6.643609475000023E-2</v>
      </c>
      <c r="D14" s="5">
        <f t="shared" si="3"/>
        <v>7.7612515840000285E-2</v>
      </c>
      <c r="E14" s="5">
        <f t="shared" si="3"/>
        <v>-5.1194951560000312E-2</v>
      </c>
      <c r="F14" s="5">
        <f t="shared" si="3"/>
        <v>1.2604564910000171E-2</v>
      </c>
      <c r="G14" s="5">
        <f t="shared" si="3"/>
        <v>4.3530800440000128E-2</v>
      </c>
      <c r="H14" s="5">
        <f t="shared" si="3"/>
        <v>-0.17436320083999979</v>
      </c>
      <c r="I14" s="5">
        <f t="shared" si="3"/>
        <v>-0.10913790725000005</v>
      </c>
      <c r="J14" s="5">
        <f t="shared" si="3"/>
        <v>-0.13779574804000028</v>
      </c>
      <c r="K14" s="5">
        <f t="shared" si="3"/>
        <v>8.433039618999949E-2</v>
      </c>
      <c r="L14" s="8">
        <f>SUMSQ(B14:K15)</f>
        <v>0.11886066648176412</v>
      </c>
    </row>
    <row r="15" spans="1:14" x14ac:dyDescent="0.2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8"/>
    </row>
  </sheetData>
  <mergeCells count="24">
    <mergeCell ref="G14:G15"/>
    <mergeCell ref="H14:H15"/>
    <mergeCell ref="I14:I15"/>
    <mergeCell ref="J14:J15"/>
    <mergeCell ref="K14:K15"/>
    <mergeCell ref="L14:L15"/>
    <mergeCell ref="A14:A15"/>
    <mergeCell ref="B14:B15"/>
    <mergeCell ref="C14:C15"/>
    <mergeCell ref="D14:D15"/>
    <mergeCell ref="E14:E15"/>
    <mergeCell ref="F14:F15"/>
    <mergeCell ref="G12:G13"/>
    <mergeCell ref="H12:H13"/>
    <mergeCell ref="I12:I13"/>
    <mergeCell ref="J12:J13"/>
    <mergeCell ref="K12:K13"/>
    <mergeCell ref="L12:L13"/>
    <mergeCell ref="A12:A13"/>
    <mergeCell ref="B12:B13"/>
    <mergeCell ref="C12:C13"/>
    <mergeCell ref="D12:D13"/>
    <mergeCell ref="E12:E13"/>
    <mergeCell ref="F12:F1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Тоха</vt:lpstr>
      <vt:lpstr>Лист1</vt:lpstr>
      <vt:lpstr>Саня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2023-03-13T15:14:15Z</dcterms:created>
  <dcterms:modified xsi:type="dcterms:W3CDTF">2023-03-26T12:04:27Z</dcterms:modified>
</cp:coreProperties>
</file>