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Cairo\Downloads\Projects\"/>
    </mc:Choice>
  </mc:AlternateContent>
  <xr:revisionPtr revIDLastSave="0" documentId="13_ncr:1_{F5B22654-1EE5-4DF9-990B-1B20D2856252}" xr6:coauthVersionLast="47" xr6:coauthVersionMax="47" xr10:uidLastSave="{00000000-0000-0000-0000-000000000000}"/>
  <bookViews>
    <workbookView xWindow="-120" yWindow="-120" windowWidth="29040" windowHeight="15840" tabRatio="599" activeTab="1" xr2:uid="{00000000-000D-0000-FFFF-FFFF00000000}"/>
  </bookViews>
  <sheets>
    <sheet name="Pivot Table" sheetId="16" r:id="rId1"/>
    <sheet name="Dash-Board" sheetId="17" r:id="rId2"/>
  </sheets>
  <definedNames>
    <definedName name="_xlcn.WorksheetConnection_Task.xlsxyearly.." hidden="1">yearly..[]</definedName>
    <definedName name="Slicer_Year">#N/A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s>
  <extLst>
    <ext xmlns:x14="http://schemas.microsoft.com/office/spreadsheetml/2009/9/main" uri="{876F7934-8845-4945-9796-88D515C7AA90}">
      <x14:pivotCaches>
        <pivotCache cacheId="8"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Date  2_ed373e25-d7b7-4cc0-aa2c-ff815e5af183" name="DimDate  2" connection="Query - DimDate (2)"/>
          <x15:modelTable id="DimCustomer  2_105a61e6-bed2-44bf-8141-a81ecb44aa35" name="DimCustomer  2" connection="Query - DimCustomer (2)"/>
          <x15:modelTable id="DimGeography  2_f9080bd4-00dd-441b-a691-dd30eff2ab50" name="DimGeography  2" connection="Query - DimGeography (2)"/>
          <x15:modelTable id="DimProduct  2_027d8050-be24-4b15-9fb9-7d341980bae5" name="DimProduct  2" connection="Query - DimProduct (2)"/>
          <x15:modelTable id="DimSalesTerritory  2_c1e06361-4a6d-421d-a7cb-1816a0ca1066" name="DimSalesTerritory  2" connection="Query - DimSalesTerritory (2)"/>
          <x15:modelTable id="FactInternetSales  2_ff8fd8eb-7016-4530-aa2b-2bf915f8c6ec" name="FactInternetSales  2" connection="Query - FactInternetSales (2)"/>
          <x15:modelTable id="All Measures_74bab3d1-40ff-4670-8323-9069881974cf" name="All Measures" connection="Query - All Measures"/>
          <x15:modelTable id="DimCustomer_a3d332f1-1720-4ce8-9cfa-1e4724a54fd1" name="DimCustomer" connection="Query - DimCustomer"/>
          <x15:modelTable id="DimDate_724e3b21-c607-4e78-a985-dc4ccb91e7e6" name="DimDate" connection="Query - DimDate"/>
          <x15:modelTable id="DimGeography_1867e644-f518-4485-b19f-16fddb8fd21f" name="DimGeography" connection="Query - DimGeography"/>
          <x15:modelTable id="DimProduct_89a6705e-4d0c-48ed-896d-c067387b71b8" name="DimProduct" connection="Query - DimProduct"/>
          <x15:modelTable id="DimSalesTerritory_9af7e41d-9cbd-4169-973c-3796d9186c82" name="DimSalesTerritory" connection="Query - DimSalesTerritory"/>
          <x15:modelTable id="FactInternetSales_09c90e08-d2c7-4b2a-b382-713e441593b0" name="FactInternetSales" connection="Query - FactInternetSales"/>
          <x15:modelTable id="A_337015ab-9fb5-4bd4-a450-c227e0a7fad6" name="A" connection="Query - Measures"/>
          <x15:modelTable id="yearly" name="yearly" connection="WorksheetConnection_Task.xlsx!yearly.."/>
        </x15:modelTables>
        <x15:modelRelationships>
          <x15:modelRelationship fromTable="DimCustomer  2" fromColumn="GeographyKey" toTable="DimGeography  2" toColumn="GeographyKey"/>
          <x15:modelRelationship fromTable="FactInternetSales  2" fromColumn="CustomerKey" toTable="DimCustomer  2" toColumn="CustomerKey"/>
          <x15:modelRelationship fromTable="FactInternetSales  2" fromColumn="ProductKey" toTable="DimProduct  2" toColumn="ProductKey"/>
          <x15:modelRelationship fromTable="FactInternetSales  2" fromColumn="OrderDateKey" toTable="DimDate  2" toColumn="DateKey"/>
          <x15:modelRelationship fromTable="FactInternetSales  2" fromColumn="SalesTerritoryKey" toTable="DimSalesTerritory  2" toColumn="SalesTerritoryKey"/>
          <x15:modelRelationship fromTable="DimCustomer" fromColumn="GeographyKey" toTable="DimGeography" toColumn="GeographyKey"/>
          <x15:modelRelationship fromTable="FactInternetSales" fromColumn="CustomerKey" toTable="DimCustomer" toColumn="CustomerKey"/>
          <x15:modelRelationship fromTable="FactInternetSales" fromColumn="ProductKey" toTable="DimProduct" toColumn="ProductKey"/>
          <x15:modelRelationship fromTable="FactInternetSales" fromColumn="OrderDateKey" toTable="DimDate" toColumn="DateKey"/>
          <x15:modelRelationship fromTable="FactInternetSales" fromColumn="SalesTerritoryKey" toTable="DimSalesTerritory" toColumn="SalesTerritor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4" i="16" l="1"/>
  <c r="A34" i="16"/>
  <c r="E27" i="16"/>
  <c r="B39" i="16" s="1"/>
  <c r="C39" i="16" s="1"/>
  <c r="C37" i="16"/>
  <c r="A37" i="16"/>
  <c r="B19" i="16" a="1"/>
  <c r="B19" i="16" s="1"/>
  <c r="B20" i="16" a="1"/>
  <c r="B20" i="16" s="1"/>
  <c r="B21" i="16" a="1"/>
  <c r="B21" i="16" s="1"/>
  <c r="B22" i="16" a="1"/>
  <c r="B22" i="16" s="1"/>
  <c r="B18" i="16" a="1"/>
  <c r="B18" i="16" s="1"/>
  <c r="C18" i="16" s="1"/>
  <c r="A19" i="16"/>
  <c r="A20" i="16"/>
  <c r="A21" i="16"/>
  <c r="A22" i="16"/>
  <c r="A18" i="16"/>
  <c r="B36" i="16" l="1"/>
  <c r="C36" i="16" s="1"/>
  <c r="B35" i="16"/>
  <c r="C35" i="16" s="1"/>
  <c r="B38" i="16"/>
  <c r="C38" i="16" s="1"/>
  <c r="D38" i="16" s="1"/>
  <c r="C20" i="16"/>
  <c r="C19" i="16"/>
  <c r="C22" i="16"/>
  <c r="C21" i="16"/>
  <c r="D36" i="16" l="1"/>
  <c r="D35" i="16"/>
  <c r="D39" i="16"/>
  <c r="E38" i="16" s="1"/>
  <c r="E35" i="1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90E470-2E23-4869-B4A8-55CDEC473AE4}" name="Query - All Measures" description="Connection to the 'All Measures' query in the workbook." type="100" refreshedVersion="8" minRefreshableVersion="5">
    <extLst>
      <ext xmlns:x15="http://schemas.microsoft.com/office/spreadsheetml/2010/11/main" uri="{DE250136-89BD-433C-8126-D09CA5730AF9}">
        <x15:connection id="032cdf47-0e2c-466d-8853-fa648abd5a37">
          <x15:oledbPr connection="Provider=Microsoft.Mashup.OleDb.1;Data Source=$Workbook$;Location=&quot;All Measures&quot;;Extended Properties=&quot;&quot;">
            <x15:dbTables>
              <x15:dbTable name="All Measures"/>
            </x15:dbTables>
          </x15:oledbPr>
        </x15:connection>
      </ext>
    </extLst>
  </connection>
  <connection id="2" xr16:uid="{FB184F74-D9E1-4D22-AED1-10AA29D4A48E}" name="Query - DimCustomer" description="Connection to the 'DimCustomer' query in the workbook." type="100" refreshedVersion="8" minRefreshableVersion="5">
    <extLst>
      <ext xmlns:x15="http://schemas.microsoft.com/office/spreadsheetml/2010/11/main" uri="{DE250136-89BD-433C-8126-D09CA5730AF9}">
        <x15:connection id="1a55d8e0-d59f-4a98-8312-1e79bdad1719">
          <x15:oledbPr connection="Provider=Microsoft.Mashup.OleDb.1;Data Source=$Workbook$;Location=DimCustomer;Extended Properties=&quot;&quot;">
            <x15:dbTables>
              <x15:dbTable name="DimCustomer"/>
            </x15:dbTables>
          </x15:oledbPr>
        </x15:connection>
      </ext>
    </extLst>
  </connection>
  <connection id="3" xr16:uid="{98E9B115-5DA0-4301-8E48-D85030CDA4B9}" name="Query - DimCustomer (2)" description="Connection to the 'DimCustomer (2)' query in the workbook." type="100" refreshedVersion="8" minRefreshableVersion="5">
    <extLst>
      <ext xmlns:x15="http://schemas.microsoft.com/office/spreadsheetml/2010/11/main" uri="{DE250136-89BD-433C-8126-D09CA5730AF9}">
        <x15:connection id="4d0204ee-c2db-4b45-b214-e5507ff4d0db">
          <x15:oledbPr connection="Provider=Microsoft.Mashup.OleDb.1;Data Source=$Workbook$;Location=&quot;DimCustomer (2)&quot;;Extended Properties=&quot;&quot;">
            <x15:dbTables>
              <x15:dbTable name="DimCustomer (2)"/>
            </x15:dbTables>
          </x15:oledbPr>
        </x15:connection>
      </ext>
    </extLst>
  </connection>
  <connection id="4" xr16:uid="{36790FC4-D982-4D25-951A-1950D4FEB604}" name="Query - DimDate" description="Connection to the 'DimDate' query in the workbook." type="100" refreshedVersion="8" minRefreshableVersion="5">
    <extLst>
      <ext xmlns:x15="http://schemas.microsoft.com/office/spreadsheetml/2010/11/main" uri="{DE250136-89BD-433C-8126-D09CA5730AF9}">
        <x15:connection id="8516cf1c-8978-41d7-bb99-97b978f28a9e"/>
      </ext>
    </extLst>
  </connection>
  <connection id="5" xr16:uid="{11203F82-3C1C-4B2A-8D31-60A16E55E97A}" name="Query - DimDate (2)" description="Connection to the 'DimDate (2)' query in the workbook." type="100" refreshedVersion="8" minRefreshableVersion="5">
    <extLst>
      <ext xmlns:x15="http://schemas.microsoft.com/office/spreadsheetml/2010/11/main" uri="{DE250136-89BD-433C-8126-D09CA5730AF9}">
        <x15:connection id="a4299290-c9a4-4a0f-9cce-430ca666613f">
          <x15:oledbPr connection="Provider=Microsoft.Mashup.OleDb.1;Data Source=$Workbook$;Location=&quot;DimDate (2)&quot;;Extended Properties=&quot;&quot;">
            <x15:dbTables>
              <x15:dbTable name="DimDate (2)"/>
            </x15:dbTables>
          </x15:oledbPr>
        </x15:connection>
      </ext>
    </extLst>
  </connection>
  <connection id="6" xr16:uid="{1CDC732E-21E3-46D5-9BEA-44F1A8AE9C73}" name="Query - DimGeography" description="Connection to the 'DimGeography' query in the workbook." type="100" refreshedVersion="8" minRefreshableVersion="5">
    <extLst>
      <ext xmlns:x15="http://schemas.microsoft.com/office/spreadsheetml/2010/11/main" uri="{DE250136-89BD-433C-8126-D09CA5730AF9}">
        <x15:connection id="35c50c89-cc42-48f5-b8c8-286ed907a2e1">
          <x15:oledbPr connection="Provider=Microsoft.Mashup.OleDb.1;Data Source=$Workbook$;Location=DimGeography;Extended Properties=&quot;&quot;">
            <x15:dbTables>
              <x15:dbTable name="DimGeography"/>
            </x15:dbTables>
          </x15:oledbPr>
        </x15:connection>
      </ext>
    </extLst>
  </connection>
  <connection id="7" xr16:uid="{7792AAC0-88C1-468E-8E22-9C8803F51209}" name="Query - DimGeography (2)" description="Connection to the 'DimGeography (2)' query in the workbook." type="100" refreshedVersion="8" minRefreshableVersion="5">
    <extLst>
      <ext xmlns:x15="http://schemas.microsoft.com/office/spreadsheetml/2010/11/main" uri="{DE250136-89BD-433C-8126-D09CA5730AF9}">
        <x15:connection id="94bbae0c-3ae6-4954-af00-31dd1bfaa05c">
          <x15:oledbPr connection="Provider=Microsoft.Mashup.OleDb.1;Data Source=$Workbook$;Location=&quot;DimGeography (2)&quot;;Extended Properties=&quot;&quot;">
            <x15:dbTables>
              <x15:dbTable name="DimGeography (2)"/>
            </x15:dbTables>
          </x15:oledbPr>
        </x15:connection>
      </ext>
    </extLst>
  </connection>
  <connection id="8" xr16:uid="{6462BBF3-194A-441B-9057-BDFE5E6CEE0C}" name="Query - DimProduct" description="Connection to the 'DimProduct' query in the workbook." type="100" refreshedVersion="8" minRefreshableVersion="5">
    <extLst>
      <ext xmlns:x15="http://schemas.microsoft.com/office/spreadsheetml/2010/11/main" uri="{DE250136-89BD-433C-8126-D09CA5730AF9}">
        <x15:connection id="f43837a2-a50d-4ba2-bb3b-c3f928186274">
          <x15:oledbPr connection="Provider=Microsoft.Mashup.OleDb.1;Data Source=$Workbook$;Location=DimProduct;Extended Properties=&quot;&quot;">
            <x15:dbTables>
              <x15:dbTable name="DimProduct"/>
            </x15:dbTables>
          </x15:oledbPr>
        </x15:connection>
      </ext>
    </extLst>
  </connection>
  <connection id="9" xr16:uid="{A5B22458-3E50-49EE-9605-1F4BECB68C5E}" name="Query - DimProduct (2)" description="Connection to the 'DimProduct (2)' query in the workbook." type="100" refreshedVersion="8" minRefreshableVersion="5">
    <extLst>
      <ext xmlns:x15="http://schemas.microsoft.com/office/spreadsheetml/2010/11/main" uri="{DE250136-89BD-433C-8126-D09CA5730AF9}">
        <x15:connection id="4b5dce60-96a6-4c86-9009-ed64d231cc73">
          <x15:oledbPr connection="Provider=Microsoft.Mashup.OleDb.1;Data Source=$Workbook$;Location=&quot;DimProduct (2)&quot;;Extended Properties=&quot;&quot;">
            <x15:dbTables>
              <x15:dbTable name="DimProduct (2)"/>
            </x15:dbTables>
          </x15:oledbPr>
        </x15:connection>
      </ext>
    </extLst>
  </connection>
  <connection id="10" xr16:uid="{B62FE49C-B72F-40D7-8E06-23C34E879EBD}" name="Query - DimSalesTerritory" description="Connection to the 'DimSalesTerritory' query in the workbook." type="100" refreshedVersion="8" minRefreshableVersion="5">
    <extLst>
      <ext xmlns:x15="http://schemas.microsoft.com/office/spreadsheetml/2010/11/main" uri="{DE250136-89BD-433C-8126-D09CA5730AF9}">
        <x15:connection id="6cfce4a7-aced-4c6b-81f7-3ceca0bb70cb">
          <x15:oledbPr connection="Provider=Microsoft.Mashup.OleDb.1;Data Source=$Workbook$;Location=DimSalesTerritory;Extended Properties=&quot;&quot;">
            <x15:dbTables>
              <x15:dbTable name="DimSalesTerritory"/>
            </x15:dbTables>
          </x15:oledbPr>
        </x15:connection>
      </ext>
    </extLst>
  </connection>
  <connection id="11" xr16:uid="{1BF43D04-877E-44A8-B375-B698E08D425C}" name="Query - DimSalesTerritory (2)" description="Connection to the 'DimSalesTerritory (2)' query in the workbook." type="100" refreshedVersion="8" minRefreshableVersion="5">
    <extLst>
      <ext xmlns:x15="http://schemas.microsoft.com/office/spreadsheetml/2010/11/main" uri="{DE250136-89BD-433C-8126-D09CA5730AF9}">
        <x15:connection id="a6524959-762e-4ba8-a1ec-ef39dbf920f8">
          <x15:oledbPr connection="Provider=Microsoft.Mashup.OleDb.1;Data Source=$Workbook$;Location=&quot;DimSalesTerritory (2)&quot;;Extended Properties=&quot;&quot;">
            <x15:dbTables>
              <x15:dbTable name="DimSalesTerritory (2)"/>
            </x15:dbTables>
          </x15:oledbPr>
        </x15:connection>
      </ext>
    </extLst>
  </connection>
  <connection id="12" xr16:uid="{E4310828-BB17-4DEB-A287-095968C8C251}" name="Query - FactInternetSales" description="Connection to the 'FactInternetSales' query in the workbook." type="100" refreshedVersion="8" minRefreshableVersion="5">
    <extLst>
      <ext xmlns:x15="http://schemas.microsoft.com/office/spreadsheetml/2010/11/main" uri="{DE250136-89BD-433C-8126-D09CA5730AF9}">
        <x15:connection id="c985b6e0-d4e2-41c0-9fad-18d6458bb658"/>
      </ext>
    </extLst>
  </connection>
  <connection id="13" xr16:uid="{5ECCD16A-4ECB-4328-8F83-EFB6949AD2A9}" name="Query - FactInternetSales (2)" description="Connection to the 'FactInternetSales (2)' query in the workbook." type="100" refreshedVersion="8" minRefreshableVersion="5">
    <extLst>
      <ext xmlns:x15="http://schemas.microsoft.com/office/spreadsheetml/2010/11/main" uri="{DE250136-89BD-433C-8126-D09CA5730AF9}">
        <x15:connection id="5455698c-18e5-40e2-972c-b673e7e58e68">
          <x15:oledbPr connection="Provider=Microsoft.Mashup.OleDb.1;Data Source=$Workbook$;Location=&quot;FactInternetSales (2)&quot;;Extended Properties=&quot;&quot;">
            <x15:dbTables>
              <x15:dbTable name="FactInternetSales (2)"/>
            </x15:dbTables>
          </x15:oledbPr>
        </x15:connection>
      </ext>
    </extLst>
  </connection>
  <connection id="14" xr16:uid="{79453F91-7169-4C75-9598-3E5FF272D3D0}" name="Query - Measures" description="Connection to the 'Measures' query in the workbook." type="100" refreshedVersion="8" minRefreshableVersion="5">
    <extLst>
      <ext xmlns:x15="http://schemas.microsoft.com/office/spreadsheetml/2010/11/main" uri="{DE250136-89BD-433C-8126-D09CA5730AF9}">
        <x15:connection id="d7efc42f-7764-4f16-8755-256153a9ffde">
          <x15:oledbPr connection="Provider=Microsoft.Mashup.OleDb.1;Data Source=$Workbook$;Location=Measures;Extended Properties=&quot;&quot;">
            <x15:dbTables>
              <x15:dbTable name="Measures"/>
            </x15:dbTables>
          </x15:oledbPr>
        </x15:connection>
      </ext>
    </extLst>
  </connection>
  <connection id="15" xr16:uid="{CBEC202B-99DC-49F4-B577-004C8813DE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29102C96-89A5-4175-8A19-AD983BAADF35}" name="WorksheetConnection_Task.xlsx!yearly.." type="102" refreshedVersion="8" minRefreshableVersion="5">
    <extLst>
      <ext xmlns:x15="http://schemas.microsoft.com/office/spreadsheetml/2010/11/main" uri="{DE250136-89BD-433C-8126-D09CA5730AF9}">
        <x15:connection id="yearly">
          <x15:rangePr sourceName="_xlcn.WorksheetConnection_Task.xlsxyearly.."/>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<sst xmlns="http://schemas.openxmlformats.org/spreadsheetml/2006/main" count="58" uniqueCount="41">
  <si>
    <t>Gender</t>
  </si>
  <si>
    <t>M</t>
  </si>
  <si>
    <t>F</t>
  </si>
  <si>
    <t>Year</t>
  </si>
  <si>
    <t>Quarter</t>
  </si>
  <si>
    <t>July</t>
  </si>
  <si>
    <t>QTR- 3</t>
  </si>
  <si>
    <t>August</t>
  </si>
  <si>
    <t>September</t>
  </si>
  <si>
    <t>November</t>
  </si>
  <si>
    <t>QTR- 4</t>
  </si>
  <si>
    <t>December</t>
  </si>
  <si>
    <t>October</t>
  </si>
  <si>
    <t>May</t>
  </si>
  <si>
    <t>QTR- 2</t>
  </si>
  <si>
    <t>April</t>
  </si>
  <si>
    <t>June</t>
  </si>
  <si>
    <t>February</t>
  </si>
  <si>
    <t>QTR- 1</t>
  </si>
  <si>
    <t>March</t>
  </si>
  <si>
    <t>January</t>
  </si>
  <si>
    <t>Revenue</t>
  </si>
  <si>
    <t>Total Cost</t>
  </si>
  <si>
    <t>All Products</t>
  </si>
  <si>
    <t>Un Sold</t>
  </si>
  <si>
    <t>Total Sales</t>
  </si>
  <si>
    <t>Total Profit</t>
  </si>
  <si>
    <t>Sold</t>
  </si>
  <si>
    <t>Column1</t>
  </si>
  <si>
    <t>Month</t>
  </si>
  <si>
    <t xml:space="preserve"> Total Profit</t>
  </si>
  <si>
    <t>Sales</t>
  </si>
  <si>
    <t>percent</t>
  </si>
  <si>
    <t>Profit</t>
  </si>
  <si>
    <t>Work/Holiday</t>
  </si>
  <si>
    <t>"Holiday"</t>
  </si>
  <si>
    <t>Workday</t>
  </si>
  <si>
    <t>previouse year</t>
  </si>
  <si>
    <t>recent year</t>
  </si>
  <si>
    <t>Percent</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</si>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</sst>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0.0%"/>
    <numFmt numFmtId="166" formatCode="\+0.00%;\-0.00%"/>
    <numFmt numFmtId="167" formatCode="\+0.0%;\-0.0%"/>
  </numFmts>
  <fonts count="4" x14ac:knownFonts="1">
    <font>
      <sz val="11"/>
      <color theme="1"/>
      <name val="Arial"/>
      <family val="2"/>
      <scheme val="minor"/>
    </font>
    <font>
      <sz val="11"/>
      <color theme="1"/>
      <name val="Arial"/>
      <family val="2"/>
      <scheme val="minor"/>
    </font>
    <font>
      <sz val="11"/>
      <color rgb="FFFF0000"/>
      <name val="Arial"/>
      <family val="2"/>
      <scheme val="minor"/>
    </font>
    <font>
      <sz val="8"/>
      <color rgb="FF000000"/>
      <name val="Segoe U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tint="-0.249977111117893"/>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4">
    <xf numFmtId="0" fontId="0" fillId="0" borderId="0" xfId="0"/>
    <xf numFmtId="0" fontId="0" fillId="0" borderId="0" xfId="0" applyNumberFormat="1"/>
    <xf numFmtId="164" fontId="0" fillId="0" borderId="0" xfId="0" applyNumberFormat="1"/>
    <xf numFmtId="0" fontId="0" fillId="0" borderId="0" xfId="0" pivotButton="1"/>
    <xf numFmtId="0" fontId="0" fillId="2" borderId="1" xfId="0" applyFont="1" applyFill="1" applyBorder="1"/>
    <xf numFmtId="0" fontId="0" fillId="2" borderId="3" xfId="0" applyFont="1" applyFill="1" applyBorder="1"/>
    <xf numFmtId="0" fontId="0" fillId="2" borderId="4" xfId="0" applyFont="1" applyFill="1" applyBorder="1"/>
    <xf numFmtId="0" fontId="0" fillId="0" borderId="3" xfId="0" applyFont="1" applyBorder="1"/>
    <xf numFmtId="164" fontId="0" fillId="0" borderId="0" xfId="1" applyNumberFormat="1" applyFont="1"/>
    <xf numFmtId="164" fontId="0" fillId="0" borderId="4" xfId="1" applyNumberFormat="1" applyFont="1" applyBorder="1"/>
    <xf numFmtId="164" fontId="0" fillId="2" borderId="4" xfId="1" applyNumberFormat="1" applyFont="1" applyFill="1" applyBorder="1"/>
    <xf numFmtId="164" fontId="0" fillId="2" borderId="2" xfId="1" applyNumberFormat="1" applyFont="1" applyFill="1" applyBorder="1"/>
    <xf numFmtId="165" fontId="0" fillId="0" borderId="0" xfId="0" applyNumberFormat="1"/>
    <xf numFmtId="165" fontId="0" fillId="0" borderId="0" xfId="2" applyNumberFormat="1" applyFont="1"/>
    <xf numFmtId="0" fontId="0" fillId="4" borderId="0" xfId="0" applyFill="1"/>
    <xf numFmtId="0" fontId="0" fillId="3" borderId="0" xfId="0" applyFill="1"/>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64" fontId="0" fillId="0" borderId="5" xfId="1" applyNumberFormat="1" applyFont="1" applyBorder="1" applyAlignment="1">
      <alignment horizontal="center" vertical="center"/>
    </xf>
    <xf numFmtId="9" fontId="0" fillId="0" borderId="5" xfId="2"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164" fontId="0" fillId="0" borderId="9" xfId="1" applyNumberFormat="1" applyFont="1" applyBorder="1" applyAlignment="1">
      <alignment horizontal="center" vertical="center"/>
    </xf>
    <xf numFmtId="9" fontId="0" fillId="0" borderId="9" xfId="2" applyFont="1" applyBorder="1" applyAlignment="1">
      <alignment horizontal="center" vertical="center"/>
    </xf>
    <xf numFmtId="0" fontId="0" fillId="3" borderId="6" xfId="0" applyFill="1" applyBorder="1" applyAlignment="1">
      <alignment horizontal="center" vertical="center"/>
    </xf>
    <xf numFmtId="166" fontId="0" fillId="3" borderId="7" xfId="0" applyNumberFormat="1" applyFill="1" applyBorder="1" applyAlignment="1">
      <alignment horizontal="center" vertical="center"/>
    </xf>
    <xf numFmtId="166" fontId="0" fillId="3" borderId="10" xfId="0" applyNumberFormat="1" applyFill="1" applyBorder="1" applyAlignment="1">
      <alignment horizontal="center" vertical="center"/>
    </xf>
    <xf numFmtId="0" fontId="2" fillId="0" borderId="5" xfId="0" applyFont="1" applyBorder="1" applyAlignment="1">
      <alignment horizontal="center" vertical="center"/>
    </xf>
    <xf numFmtId="167" fontId="0" fillId="3" borderId="7" xfId="0" applyNumberFormat="1" applyFill="1" applyBorder="1" applyAlignment="1">
      <alignment horizontal="center" vertical="center"/>
    </xf>
    <xf numFmtId="0" fontId="0" fillId="0" borderId="0" xfId="0"/>
    <xf numFmtId="9" fontId="0" fillId="0" borderId="0" xfId="2" applyFont="1"/>
    <xf numFmtId="9" fontId="0" fillId="0" borderId="0" xfId="0" applyNumberFormat="1"/>
    <xf numFmtId="164" fontId="0" fillId="3" borderId="0" xfId="0" applyNumberFormat="1" applyFill="1" applyAlignment="1">
      <alignment horizontal="center" vertical="center"/>
    </xf>
  </cellXfs>
  <cellStyles count="3">
    <cellStyle name="Comma" xfId="1" builtinId="3"/>
    <cellStyle name="Normal" xfId="0" builtinId="0"/>
    <cellStyle name="Percent" xfId="2" builtinId="5"/>
  </cellStyles>
  <dxfs count="20">
    <dxf>
      <numFmt numFmtId="166" formatCode="\+0.00%;\-0.00%"/>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rial"/>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minor"/>
      </font>
      <numFmt numFmtId="164" formatCode="_-* #,##0_-;\-* #,##0_-;_-*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numFmt numFmtId="165" formatCode="0.0%"/>
    </dxf>
    <dxf>
      <numFmt numFmtId="14" formatCode="0.00%"/>
    </dxf>
    <dxf>
      <numFmt numFmtId="164" formatCode="_-* #,##0_-;\-* #,##0_-;_-* &quot;-&quot;??_-;_-@_-"/>
    </dxf>
    <dxf>
      <numFmt numFmtId="164" formatCode="_-* #,##0_-;\-* #,##0_-;_-* &quot;-&quot;??_-;_-@_-"/>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7.xml"/><Relationship Id="rId21" Type="http://schemas.openxmlformats.org/officeDocument/2006/relationships/customXml" Target="../customXml/item2.xml"/><Relationship Id="rId42" Type="http://schemas.openxmlformats.org/officeDocument/2006/relationships/customXml" Target="../customXml/item23.xml"/><Relationship Id="rId47" Type="http://schemas.openxmlformats.org/officeDocument/2006/relationships/customXml" Target="../customXml/item28.xml"/><Relationship Id="rId63" Type="http://schemas.openxmlformats.org/officeDocument/2006/relationships/customXml" Target="../customXml/item44.xml"/><Relationship Id="rId68" Type="http://schemas.openxmlformats.org/officeDocument/2006/relationships/customXml" Target="../customXml/item49.xml"/><Relationship Id="rId84" Type="http://schemas.openxmlformats.org/officeDocument/2006/relationships/customXml" Target="../customXml/item65.xml"/><Relationship Id="rId16" Type="http://schemas.openxmlformats.org/officeDocument/2006/relationships/sharedStrings" Target="sharedStrings.xml"/><Relationship Id="rId11" Type="http://schemas.openxmlformats.org/officeDocument/2006/relationships/pivotCacheDefinition" Target="pivotCache/pivotCacheDefinition9.xml"/><Relationship Id="rId32" Type="http://schemas.openxmlformats.org/officeDocument/2006/relationships/customXml" Target="../customXml/item13.xml"/><Relationship Id="rId37" Type="http://schemas.openxmlformats.org/officeDocument/2006/relationships/customXml" Target="../customXml/item18.xml"/><Relationship Id="rId53" Type="http://schemas.openxmlformats.org/officeDocument/2006/relationships/customXml" Target="../customXml/item34.xml"/><Relationship Id="rId58" Type="http://schemas.openxmlformats.org/officeDocument/2006/relationships/customXml" Target="../customXml/item39.xml"/><Relationship Id="rId74" Type="http://schemas.openxmlformats.org/officeDocument/2006/relationships/customXml" Target="../customXml/item55.xml"/><Relationship Id="rId79" Type="http://schemas.openxmlformats.org/officeDocument/2006/relationships/customXml" Target="../customXml/item60.xml"/><Relationship Id="rId5" Type="http://schemas.openxmlformats.org/officeDocument/2006/relationships/pivotCacheDefinition" Target="pivotCache/pivotCacheDefinition3.xml"/><Relationship Id="rId19" Type="http://schemas.openxmlformats.org/officeDocument/2006/relationships/calcChain" Target="calcChain.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56" Type="http://schemas.openxmlformats.org/officeDocument/2006/relationships/customXml" Target="../customXml/item37.xml"/><Relationship Id="rId64" Type="http://schemas.openxmlformats.org/officeDocument/2006/relationships/customXml" Target="../customXml/item45.xml"/><Relationship Id="rId69" Type="http://schemas.openxmlformats.org/officeDocument/2006/relationships/customXml" Target="../customXml/item50.xml"/><Relationship Id="rId77" Type="http://schemas.openxmlformats.org/officeDocument/2006/relationships/customXml" Target="../customXml/item58.xml"/><Relationship Id="rId8" Type="http://schemas.openxmlformats.org/officeDocument/2006/relationships/pivotCacheDefinition" Target="pivotCache/pivotCacheDefinition6.xml"/><Relationship Id="rId51" Type="http://schemas.openxmlformats.org/officeDocument/2006/relationships/customXml" Target="../customXml/item32.xml"/><Relationship Id="rId72" Type="http://schemas.openxmlformats.org/officeDocument/2006/relationships/customXml" Target="../customXml/item53.xml"/><Relationship Id="rId80" Type="http://schemas.openxmlformats.org/officeDocument/2006/relationships/customXml" Target="../customXml/item61.xml"/><Relationship Id="rId85" Type="http://schemas.openxmlformats.org/officeDocument/2006/relationships/customXml" Target="../customXml/item66.xml"/><Relationship Id="rId3"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59" Type="http://schemas.openxmlformats.org/officeDocument/2006/relationships/customXml" Target="../customXml/item40.xml"/><Relationship Id="rId67" Type="http://schemas.openxmlformats.org/officeDocument/2006/relationships/customXml" Target="../customXml/item48.xml"/><Relationship Id="rId20" Type="http://schemas.openxmlformats.org/officeDocument/2006/relationships/customXml" Target="../customXml/item1.xml"/><Relationship Id="rId41" Type="http://schemas.openxmlformats.org/officeDocument/2006/relationships/customXml" Target="../customXml/item22.xml"/><Relationship Id="rId54" Type="http://schemas.openxmlformats.org/officeDocument/2006/relationships/customXml" Target="../customXml/item35.xml"/><Relationship Id="rId62" Type="http://schemas.openxmlformats.org/officeDocument/2006/relationships/customXml" Target="../customXml/item43.xml"/><Relationship Id="rId70" Type="http://schemas.openxmlformats.org/officeDocument/2006/relationships/customXml" Target="../customXml/item51.xml"/><Relationship Id="rId75" Type="http://schemas.openxmlformats.org/officeDocument/2006/relationships/customXml" Target="../customXml/item56.xml"/><Relationship Id="rId83" Type="http://schemas.openxmlformats.org/officeDocument/2006/relationships/customXml" Target="../customXml/item6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57" Type="http://schemas.openxmlformats.org/officeDocument/2006/relationships/customXml" Target="../customXml/item38.xml"/><Relationship Id="rId10" Type="http://schemas.openxmlformats.org/officeDocument/2006/relationships/pivotCacheDefinition" Target="pivotCache/pivotCacheDefinition8.xml"/><Relationship Id="rId31" Type="http://schemas.openxmlformats.org/officeDocument/2006/relationships/customXml" Target="../customXml/item12.xml"/><Relationship Id="rId44" Type="http://schemas.openxmlformats.org/officeDocument/2006/relationships/customXml" Target="../customXml/item25.xml"/><Relationship Id="rId52" Type="http://schemas.openxmlformats.org/officeDocument/2006/relationships/customXml" Target="../customXml/item33.xml"/><Relationship Id="rId60" Type="http://schemas.openxmlformats.org/officeDocument/2006/relationships/customXml" Target="../customXml/item41.xml"/><Relationship Id="rId65" Type="http://schemas.openxmlformats.org/officeDocument/2006/relationships/customXml" Target="../customXml/item46.xml"/><Relationship Id="rId73" Type="http://schemas.openxmlformats.org/officeDocument/2006/relationships/customXml" Target="../customXml/item54.xml"/><Relationship Id="rId78" Type="http://schemas.openxmlformats.org/officeDocument/2006/relationships/customXml" Target="../customXml/item59.xml"/><Relationship Id="rId81" Type="http://schemas.openxmlformats.org/officeDocument/2006/relationships/customXml" Target="../customXml/item62.xml"/><Relationship Id="rId86" Type="http://schemas.openxmlformats.org/officeDocument/2006/relationships/customXml" Target="../customXml/item67.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theme" Target="theme/theme1.xml"/><Relationship Id="rId18" Type="http://schemas.openxmlformats.org/officeDocument/2006/relationships/powerPivotData" Target="model/item.data"/><Relationship Id="rId39" Type="http://schemas.openxmlformats.org/officeDocument/2006/relationships/customXml" Target="../customXml/item20.xml"/><Relationship Id="rId34" Type="http://schemas.openxmlformats.org/officeDocument/2006/relationships/customXml" Target="../customXml/item15.xml"/><Relationship Id="rId50" Type="http://schemas.openxmlformats.org/officeDocument/2006/relationships/customXml" Target="../customXml/item31.xml"/><Relationship Id="rId55" Type="http://schemas.openxmlformats.org/officeDocument/2006/relationships/customXml" Target="../customXml/item36.xml"/><Relationship Id="rId76" Type="http://schemas.openxmlformats.org/officeDocument/2006/relationships/customXml" Target="../customXml/item57.xml"/><Relationship Id="rId7" Type="http://schemas.openxmlformats.org/officeDocument/2006/relationships/pivotCacheDefinition" Target="pivotCache/pivotCacheDefinition5.xml"/><Relationship Id="rId71" Type="http://schemas.openxmlformats.org/officeDocument/2006/relationships/customXml" Target="../customXml/item52.xml"/><Relationship Id="rId2" Type="http://schemas.openxmlformats.org/officeDocument/2006/relationships/worksheet" Target="worksheets/sheet2.xml"/><Relationship Id="rId29" Type="http://schemas.openxmlformats.org/officeDocument/2006/relationships/customXml" Target="../customXml/item10.xml"/><Relationship Id="rId24" Type="http://schemas.openxmlformats.org/officeDocument/2006/relationships/customXml" Target="../customXml/item5.xml"/><Relationship Id="rId40" Type="http://schemas.openxmlformats.org/officeDocument/2006/relationships/customXml" Target="../customXml/item21.xml"/><Relationship Id="rId45" Type="http://schemas.openxmlformats.org/officeDocument/2006/relationships/customXml" Target="../customXml/item26.xml"/><Relationship Id="rId66" Type="http://schemas.openxmlformats.org/officeDocument/2006/relationships/customXml" Target="../customXml/item47.xml"/><Relationship Id="rId61" Type="http://schemas.openxmlformats.org/officeDocument/2006/relationships/customXml" Target="../customXml/item42.xml"/><Relationship Id="rId82" Type="http://schemas.openxmlformats.org/officeDocument/2006/relationships/customXml" Target="../customXml/item6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'Pivot Table'!$B$18</c:f>
              <c:strCache>
                <c:ptCount val="1"/>
                <c:pt idx="0">
                  <c:v>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'Pivot Table'!$A$19:$A$22</c:f>
              <c:numCache>
                <c:formatCode>General</c:formatCode>
                <c:ptCount val="4"/>
                <c:pt idx="0">
                  <c:v>2005</c:v>
                </c:pt>
                <c:pt idx="1">
                  <c:v>2006</c:v>
                </c:pt>
                <c:pt idx="2">
                  <c:v>2007</c:v>
                </c:pt>
                <c:pt idx="3">
                  <c:v>2008</c:v>
                </c:pt>
              </c:numCache>
            </c:numRef>
          </c:cat>
          <c:val>
            <c:numRef>
              <c:f>'Pivot Table'!$B$19:$B$22</c:f>
              <c:numCache>
                <c:formatCode>_-* #,##0_-;\-* #,##0_-;_-* "-"??_-;_-@_-</c:formatCode>
                <c:ptCount val="4"/>
                <c:pt idx="0">
                  <c:v>1013</c:v>
                </c:pt>
                <c:pt idx="1">
                  <c:v>2677</c:v>
                </c:pt>
                <c:pt idx="2">
                  <c:v>24443</c:v>
                </c:pt>
                <c:pt idx="3">
                  <c:v>32265</c:v>
                </c:pt>
              </c:numCache>
            </c:numRef>
          </c:val>
          <c:extLst>
            <c:ext xmlns:c16="http://schemas.microsoft.com/office/drawing/2014/chart" uri="{C3380CC4-5D6E-409C-BE32-E72D297353CC}">
              <c16:uniqueId val="{00000000-8A09-460A-B3AA-CD3766E60601}"/>
            </c:ext>
          </c:extLst>
        </c:ser>
        <c:dLbls>
          <c:dLblPos val="ctr"/>
          <c:showLegendKey val="0"/>
          <c:showVal val="1"/>
          <c:showCatName val="0"/>
          <c:showSerName val="0"/>
          <c:showPercent val="0"/>
          <c:showBubbleSize val="0"/>
        </c:dLbls>
        <c:gapWidth val="150"/>
        <c:axId val="1200452080"/>
        <c:axId val="1200441040"/>
        <c:extLst>
          <c:ext xmlns:c15="http://schemas.microsoft.com/office/drawing/2012/chart" uri="{02D57815-91ED-43cb-92C2-25804820EDAC}">
            <c15:filteredBarSeries>
              <c15:ser>
                <c:idx val="0"/>
                <c:order val="0"/>
                <c:tx>
                  <c:strRef>
                    <c:extLst>
                      <c:ext uri="{02D57815-91ED-43cb-92C2-25804820EDAC}">
                        <c15:formulaRef>
                          <c15:sqref>'Pivot Table'!$A$18</c15:sqref>
                        </c15:formulaRef>
                      </c:ext>
                    </c:extLst>
                    <c:strCache>
                      <c:ptCount val="1"/>
                      <c:pt idx="0">
                        <c:v>Year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lt1">
                                <a:lumMod val="95000"/>
                                <a:alpha val="54000"/>
                              </a:schemeClr>
                            </a:solidFill>
                          </a:ln>
                          <a:effectLst/>
                        </c:spPr>
                      </c15:leaderLines>
                    </c:ext>
                  </c:extLst>
                </c:dLbls>
                <c:cat>
                  <c:numRef>
                    <c:extLst>
                      <c:ext uri="{02D57815-91ED-43cb-92C2-25804820EDAC}">
                        <c15:formulaRef>
                          <c15:sqref>'Pivot Table'!$A$19:$A$22</c15:sqref>
                        </c15:formulaRef>
                      </c:ext>
                    </c:extLst>
                    <c:numCache>
                      <c:formatCode>General</c:formatCode>
                      <c:ptCount val="4"/>
                      <c:pt idx="0">
                        <c:v>2005</c:v>
                      </c:pt>
                      <c:pt idx="1">
                        <c:v>2006</c:v>
                      </c:pt>
                      <c:pt idx="2">
                        <c:v>2007</c:v>
                      </c:pt>
                      <c:pt idx="3">
                        <c:v>2008</c:v>
                      </c:pt>
                    </c:numCache>
                  </c:numRef>
                </c:cat>
                <c:val>
                  <c:numRef>
                    <c:extLst>
                      <c:ext uri="{02D57815-91ED-43cb-92C2-25804820EDAC}">
                        <c15:formulaRef>
                          <c15:sqref>'Pivot Table'!$A$19:$A$22</c15:sqref>
                        </c15:formulaRef>
                      </c:ext>
                    </c:extLst>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2-8A09-460A-B3AA-CD3766E60601}"/>
                  </c:ext>
                </c:extLst>
              </c15:ser>
            </c15:filteredBarSeries>
          </c:ext>
        </c:extLst>
      </c:barChart>
      <c:lineChart>
        <c:grouping val="standard"/>
        <c:varyColors val="0"/>
        <c:ser>
          <c:idx val="2"/>
          <c:order val="2"/>
          <c:tx>
            <c:strRef>
              <c:f>'Pivot Table'!$C$18</c:f>
              <c:strCache>
                <c:ptCount val="1"/>
                <c:pt idx="0">
                  <c:v>Average of Total 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0" cap="rnd" cmpd="sng">
                <a:solidFill>
                  <a:schemeClr val="tx1"/>
                </a:solidFill>
                <a:headEnd type="oval"/>
                <a:tailEnd type="stealth" w="lg" len="lg"/>
              </a:ln>
              <a:effectLst/>
            </c:spPr>
            <c:trendlineType val="linear"/>
            <c:dispRSqr val="0"/>
            <c:dispEq val="0"/>
          </c:trendline>
          <c:cat>
            <c:numRef>
              <c:f>'Pivot Table'!$A$19:$A$22</c:f>
              <c:numCache>
                <c:formatCode>General</c:formatCode>
                <c:ptCount val="4"/>
                <c:pt idx="0">
                  <c:v>2005</c:v>
                </c:pt>
                <c:pt idx="1">
                  <c:v>2006</c:v>
                </c:pt>
                <c:pt idx="2">
                  <c:v>2007</c:v>
                </c:pt>
                <c:pt idx="3">
                  <c:v>2008</c:v>
                </c:pt>
              </c:numCache>
            </c:numRef>
          </c:cat>
          <c:val>
            <c:numRef>
              <c:f>'Pivot Table'!$C$19:$C$22</c:f>
              <c:numCache>
                <c:formatCode>_-* #,##0_-;\-* #,##0_-;_-* "-"??_-;_-@_-</c:formatCode>
                <c:ptCount val="4"/>
                <c:pt idx="0">
                  <c:v>15099.5</c:v>
                </c:pt>
                <c:pt idx="1">
                  <c:v>15099.5</c:v>
                </c:pt>
                <c:pt idx="2">
                  <c:v>15099.5</c:v>
                </c:pt>
                <c:pt idx="3">
                  <c:v>15099.5</c:v>
                </c:pt>
              </c:numCache>
            </c:numRef>
          </c:val>
          <c:smooth val="0"/>
          <c:extLst>
            <c:ext xmlns:c16="http://schemas.microsoft.com/office/drawing/2014/chart" uri="{C3380CC4-5D6E-409C-BE32-E72D297353CC}">
              <c16:uniqueId val="{00000001-8A09-460A-B3AA-CD3766E60601}"/>
            </c:ext>
          </c:extLst>
        </c:ser>
        <c:dLbls>
          <c:dLblPos val="ctr"/>
          <c:showLegendKey val="0"/>
          <c:showVal val="1"/>
          <c:showCatName val="0"/>
          <c:showSerName val="0"/>
          <c:showPercent val="0"/>
          <c:showBubbleSize val="0"/>
        </c:dLbls>
        <c:marker val="1"/>
        <c:smooth val="0"/>
        <c:axId val="1260768896"/>
        <c:axId val="1260749696"/>
      </c:lineChart>
      <c:catAx>
        <c:axId val="1200452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ar-EG"/>
          </a:p>
        </c:txPr>
        <c:crossAx val="1200441040"/>
        <c:crosses val="autoZero"/>
        <c:auto val="1"/>
        <c:lblAlgn val="ctr"/>
        <c:lblOffset val="100"/>
        <c:noMultiLvlLbl val="0"/>
      </c:catAx>
      <c:valAx>
        <c:axId val="1200441040"/>
        <c:scaling>
          <c:orientation val="minMax"/>
        </c:scaling>
        <c:delete val="1"/>
        <c:axPos val="l"/>
        <c:numFmt formatCode="_-* #,##0_-;\-* #,##0_-;_-* &quot;-&quot;??_-;_-@_-" sourceLinked="1"/>
        <c:majorTickMark val="none"/>
        <c:minorTickMark val="none"/>
        <c:tickLblPos val="nextTo"/>
        <c:crossAx val="1200452080"/>
        <c:crosses val="autoZero"/>
        <c:crossBetween val="between"/>
      </c:valAx>
      <c:valAx>
        <c:axId val="1260749696"/>
        <c:scaling>
          <c:orientation val="minMax"/>
        </c:scaling>
        <c:delete val="1"/>
        <c:axPos val="r"/>
        <c:numFmt formatCode="_-* #,##0_-;\-* #,##0_-;_-* &quot;-&quot;??_-;_-@_-" sourceLinked="1"/>
        <c:majorTickMark val="none"/>
        <c:minorTickMark val="none"/>
        <c:tickLblPos val="nextTo"/>
        <c:crossAx val="1260768896"/>
        <c:crosses val="max"/>
        <c:crossBetween val="between"/>
      </c:valAx>
      <c:catAx>
        <c:axId val="1260768896"/>
        <c:scaling>
          <c:orientation val="minMax"/>
        </c:scaling>
        <c:delete val="1"/>
        <c:axPos val="b"/>
        <c:numFmt formatCode="General" sourceLinked="1"/>
        <c:majorTickMark val="none"/>
        <c:minorTickMark val="none"/>
        <c:tickLblPos val="nextTo"/>
        <c:crossAx val="1260749696"/>
        <c:crosses val="autoZero"/>
        <c:auto val="1"/>
        <c:lblAlgn val="ctr"/>
        <c:lblOffset val="100"/>
        <c:noMultiLvlLbl val="0"/>
      </c:catAx>
      <c:spPr>
        <a:noFill/>
        <a:ln>
          <a:noFill/>
        </a:ln>
        <a:effectLst/>
      </c:spPr>
    </c:plotArea>
    <c:legend>
      <c:legendPos val="t"/>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ar-E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Table!profit by month</c:name>
    <c:fmtId val="1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solidFill>
                  <a:srgbClr val="FF0000"/>
                </a:solidFill>
              </a:rPr>
              <a:t>Profit By Month</a:t>
            </a:r>
          </a:p>
        </c:rich>
      </c:tx>
      <c:layout>
        <c:manualLayout>
          <c:xMode val="edge"/>
          <c:yMode val="edge"/>
          <c:x val="0.54272685965452294"/>
          <c:y val="0.82602696064443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ar-EG"/>
        </a:p>
      </c:txPr>
    </c:title>
    <c:autoTitleDeleted val="0"/>
    <c:pivotFmts>
      <c:pivotFmt>
        <c:idx val="0"/>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195102710072126E-2"/>
              <c:y val="-0.12676497987785007"/>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1550408173523456E-2"/>
              <c:y val="0.10851487314085739"/>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3628850683689723E-2"/>
              <c:y val="0.1424625986806982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6.2015163171603237E-2"/>
              <c:y val="0.10676468615280926"/>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0396909721955698E-2"/>
              <c:y val="0.1131445027704869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8873112248523684E-2"/>
              <c:y val="0.1131445027704870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7995199327688095E-2"/>
              <c:y val="-0.1063991175547152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6674459794369387E-2"/>
              <c:y val="-0.1366448582439291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1550408173523456E-2"/>
              <c:y val="0.10851487314085739"/>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6.2015163171603237E-2"/>
              <c:y val="0.10676468615280926"/>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6674459794369387E-2"/>
              <c:y val="-0.1366448582439291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7995199327688095E-2"/>
              <c:y val="-0.1063991175547152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195102710072126E-2"/>
              <c:y val="-0.12676497987785007"/>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3628850683689723E-2"/>
              <c:y val="0.1424625986806982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8873112248523684E-2"/>
              <c:y val="0.1131445027704870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0396909721955698E-2"/>
              <c:y val="0.1131445027704869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1550408173523456E-2"/>
              <c:y val="0.10851487314085739"/>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6.2015163171603237E-2"/>
              <c:y val="0.10676468615280926"/>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6674459794369387E-2"/>
              <c:y val="-0.1366448582439291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7995199327688095E-2"/>
              <c:y val="-0.1063991175547152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8.195102710072126E-2"/>
              <c:y val="-0.12676497987785007"/>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2.3628850683689723E-2"/>
              <c:y val="0.1424625986806982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8873112248523684E-2"/>
              <c:y val="0.1131445027704870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ln w="28575" cap="rnd">
            <a:gradFill>
              <a:gsLst>
                <a:gs pos="100000">
                  <a:srgbClr val="FF0000"/>
                </a:gs>
                <a:gs pos="42000">
                  <a:schemeClr val="accent1">
                    <a:lumMod val="30000"/>
                    <a:lumOff val="70000"/>
                  </a:schemeClr>
                </a:gs>
              </a:gsLst>
              <a:lin ang="5400000" scaled="1"/>
            </a:gradFill>
            <a:round/>
          </a:ln>
          <a:effectLst/>
        </c:spPr>
        <c:marker>
          <c:symbol val="none"/>
        </c:marker>
        <c:dLbl>
          <c:idx val="0"/>
          <c:layout>
            <c:manualLayout>
              <c:x val="-4.0396909721955698E-2"/>
              <c:y val="0.11314450277048693"/>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cked"/>
        <c:varyColors val="0"/>
        <c:ser>
          <c:idx val="0"/>
          <c:order val="0"/>
          <c:tx>
            <c:strRef>
              <c:f>'Pivot Table'!$J$4</c:f>
              <c:strCache>
                <c:ptCount val="1"/>
                <c:pt idx="0">
                  <c:v>Total</c:v>
                </c:pt>
              </c:strCache>
            </c:strRef>
          </c:tx>
          <c:spPr>
            <a:ln w="28575" cap="rnd">
              <a:gradFill>
                <a:gsLst>
                  <a:gs pos="100000">
                    <a:srgbClr val="FF0000"/>
                  </a:gs>
                  <a:gs pos="42000">
                    <a:schemeClr val="accent1">
                      <a:lumMod val="30000"/>
                      <a:lumOff val="70000"/>
                    </a:schemeClr>
                  </a:gs>
                </a:gsLst>
                <a:lin ang="5400000" scaled="1"/>
              </a:gradFill>
              <a:round/>
            </a:ln>
            <a:effectLst/>
          </c:spPr>
          <c:marker>
            <c:symbol val="none"/>
          </c:marker>
          <c:dPt>
            <c:idx val="0"/>
            <c:marker>
              <c:symbol val="none"/>
            </c:marker>
            <c:bubble3D val="0"/>
            <c:extLst>
              <c:ext xmlns:c16="http://schemas.microsoft.com/office/drawing/2014/chart" uri="{C3380CC4-5D6E-409C-BE32-E72D297353CC}">
                <c16:uniqueId val="{00000000-A313-4622-A41B-213DE3F92C13}"/>
              </c:ext>
            </c:extLst>
          </c:dPt>
          <c:dPt>
            <c:idx val="2"/>
            <c:marker>
              <c:symbol val="none"/>
            </c:marker>
            <c:bubble3D val="0"/>
            <c:extLst>
              <c:ext xmlns:c16="http://schemas.microsoft.com/office/drawing/2014/chart" uri="{C3380CC4-5D6E-409C-BE32-E72D297353CC}">
                <c16:uniqueId val="{00000001-A313-4622-A41B-213DE3F92C13}"/>
              </c:ext>
            </c:extLst>
          </c:dPt>
          <c:dPt>
            <c:idx val="3"/>
            <c:marker>
              <c:symbol val="none"/>
            </c:marker>
            <c:bubble3D val="0"/>
            <c:extLst>
              <c:ext xmlns:c16="http://schemas.microsoft.com/office/drawing/2014/chart" uri="{C3380CC4-5D6E-409C-BE32-E72D297353CC}">
                <c16:uniqueId val="{00000002-A313-4622-A41B-213DE3F92C13}"/>
              </c:ext>
            </c:extLst>
          </c:dPt>
          <c:dPt>
            <c:idx val="5"/>
            <c:marker>
              <c:symbol val="none"/>
            </c:marker>
            <c:bubble3D val="0"/>
            <c:extLst>
              <c:ext xmlns:c16="http://schemas.microsoft.com/office/drawing/2014/chart" uri="{C3380CC4-5D6E-409C-BE32-E72D297353CC}">
                <c16:uniqueId val="{00000003-A313-4622-A41B-213DE3F92C13}"/>
              </c:ext>
            </c:extLst>
          </c:dPt>
          <c:dPt>
            <c:idx val="6"/>
            <c:marker>
              <c:symbol val="none"/>
            </c:marker>
            <c:bubble3D val="0"/>
            <c:extLst>
              <c:ext xmlns:c16="http://schemas.microsoft.com/office/drawing/2014/chart" uri="{C3380CC4-5D6E-409C-BE32-E72D297353CC}">
                <c16:uniqueId val="{00000004-A313-4622-A41B-213DE3F92C13}"/>
              </c:ext>
            </c:extLst>
          </c:dPt>
          <c:dPt>
            <c:idx val="7"/>
            <c:marker>
              <c:symbol val="none"/>
            </c:marker>
            <c:bubble3D val="0"/>
            <c:extLst>
              <c:ext xmlns:c16="http://schemas.microsoft.com/office/drawing/2014/chart" uri="{C3380CC4-5D6E-409C-BE32-E72D297353CC}">
                <c16:uniqueId val="{00000005-A313-4622-A41B-213DE3F92C13}"/>
              </c:ext>
            </c:extLst>
          </c:dPt>
          <c:dPt>
            <c:idx val="8"/>
            <c:marker>
              <c:symbol val="none"/>
            </c:marker>
            <c:bubble3D val="0"/>
            <c:extLst>
              <c:ext xmlns:c16="http://schemas.microsoft.com/office/drawing/2014/chart" uri="{C3380CC4-5D6E-409C-BE32-E72D297353CC}">
                <c16:uniqueId val="{00000006-A313-4622-A41B-213DE3F92C13}"/>
              </c:ext>
            </c:extLst>
          </c:dPt>
          <c:dPt>
            <c:idx val="10"/>
            <c:marker>
              <c:symbol val="none"/>
            </c:marker>
            <c:bubble3D val="0"/>
            <c:extLst>
              <c:ext xmlns:c16="http://schemas.microsoft.com/office/drawing/2014/chart" uri="{C3380CC4-5D6E-409C-BE32-E72D297353CC}">
                <c16:uniqueId val="{00000007-A313-4622-A41B-213DE3F92C13}"/>
              </c:ext>
            </c:extLst>
          </c:dPt>
          <c:dLbls>
            <c:dLbl>
              <c:idx val="0"/>
              <c:layout>
                <c:manualLayout>
                  <c:x val="-2.1550408173523456E-2"/>
                  <c:y val="0.10851487314085739"/>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A313-4622-A41B-213DE3F92C13}"/>
                </c:ext>
              </c:extLst>
            </c:dLbl>
            <c:dLbl>
              <c:idx val="2"/>
              <c:layout>
                <c:manualLayout>
                  <c:x val="-6.2015163171603237E-2"/>
                  <c:y val="0.10676468615280926"/>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A313-4622-A41B-213DE3F92C13}"/>
                </c:ext>
              </c:extLst>
            </c:dLbl>
            <c:dLbl>
              <c:idx val="3"/>
              <c:layout>
                <c:manualLayout>
                  <c:x val="-2.6674459794369387E-2"/>
                  <c:y val="-0.13664485824392913"/>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A313-4622-A41B-213DE3F92C13}"/>
                </c:ext>
              </c:extLst>
            </c:dLbl>
            <c:dLbl>
              <c:idx val="5"/>
              <c:layout>
                <c:manualLayout>
                  <c:x val="-8.7995199327688095E-2"/>
                  <c:y val="-0.10639911755471522"/>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A313-4622-A41B-213DE3F92C13}"/>
                </c:ext>
              </c:extLst>
            </c:dLbl>
            <c:dLbl>
              <c:idx val="6"/>
              <c:layout>
                <c:manualLayout>
                  <c:x val="-8.195102710072126E-2"/>
                  <c:y val="-0.12676497987785007"/>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A313-4622-A41B-213DE3F92C13}"/>
                </c:ext>
              </c:extLst>
            </c:dLbl>
            <c:dLbl>
              <c:idx val="7"/>
              <c:layout>
                <c:manualLayout>
                  <c:x val="-2.3628850683689723E-2"/>
                  <c:y val="0.14246259868069824"/>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A313-4622-A41B-213DE3F92C13}"/>
                </c:ext>
              </c:extLst>
            </c:dLbl>
            <c:dLbl>
              <c:idx val="8"/>
              <c:layout>
                <c:manualLayout>
                  <c:x val="-4.8873112248523684E-2"/>
                  <c:y val="0.11314450277048703"/>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A313-4622-A41B-213DE3F92C13}"/>
                </c:ext>
              </c:extLst>
            </c:dLbl>
            <c:dLbl>
              <c:idx val="10"/>
              <c:layout>
                <c:manualLayout>
                  <c:x val="-4.0396909721955698E-2"/>
                  <c:y val="0.11314450277048693"/>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A313-4622-A41B-213DE3F92C13}"/>
                </c:ext>
              </c:extLst>
            </c:dLbl>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t"/>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Table'!$I$5:$I$16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Table'!$J$5:$J$16</c:f>
              <c:numCache>
                <c:formatCode>General</c:formatCode>
                <c:ptCount val="12"/>
                <c:pt idx="0">
                  <c:v>10223845.849199986</c:v>
                </c:pt>
                <c:pt idx="1">
                  <c:v>10792830.00300001</c:v>
                </c:pt>
                <c:pt idx="2">
                  <c:v>11283963.168800011</c:v>
                </c:pt>
                <c:pt idx="3">
                  <c:v>11839838.095300017</c:v>
                </c:pt>
                <c:pt idx="4">
                  <c:v>13733395.004399978</c:v>
                </c:pt>
                <c:pt idx="5">
                  <c:v>13445658.304500006</c:v>
                </c:pt>
                <c:pt idx="6">
                  <c:v>8108100.7479000036</c:v>
                </c:pt>
                <c:pt idx="7">
                  <c:v>8035078.6151000252</c:v>
                </c:pt>
                <c:pt idx="8">
                  <c:v>8046581.1938000107</c:v>
                </c:pt>
                <c:pt idx="9">
                  <c:v>8675444.4087999891</c:v>
                </c:pt>
                <c:pt idx="10">
                  <c:v>8962424.8808999918</c:v>
                </c:pt>
                <c:pt idx="11">
                  <c:v>13143417.374300016</c:v>
                </c:pt>
              </c:numCache>
            </c:numRef>
          </c:val>
          <c:smooth val="1"/>
          <c:extLst>
            <c:ext xmlns:c16="http://schemas.microsoft.com/office/drawing/2014/chart" uri="{C3380CC4-5D6E-409C-BE32-E72D297353CC}">
              <c16:uniqueId val="{00000008-A313-4622-A41B-213DE3F92C13}"/>
            </c:ext>
          </c:extLst>
        </c:ser>
        <c:dLbls>
          <c:showLegendKey val="0"/>
          <c:showVal val="0"/>
          <c:showCatName val="0"/>
          <c:showSerName val="0"/>
          <c:showPercent val="0"/>
          <c:showBubbleSize val="0"/>
        </c:dLbls>
        <c:smooth val="0"/>
        <c:axId val="934635712"/>
        <c:axId val="934648672"/>
      </c:lineChart>
      <c:catAx>
        <c:axId val="934635712"/>
        <c:scaling>
          <c:orientation val="maxMin"/>
        </c:scaling>
        <c:delete val="1"/>
        <c:axPos val="b"/>
        <c:numFmt formatCode="General" sourceLinked="1"/>
        <c:majorTickMark val="none"/>
        <c:minorTickMark val="none"/>
        <c:tickLblPos val="nextTo"/>
        <c:crossAx val="934648672"/>
        <c:crosses val="autoZero"/>
        <c:auto val="1"/>
        <c:lblAlgn val="ctr"/>
        <c:lblOffset val="100"/>
        <c:noMultiLvlLbl val="0"/>
      </c:catAx>
      <c:valAx>
        <c:axId val="934648672"/>
        <c:scaling>
          <c:orientation val="minMax"/>
        </c:scaling>
        <c:delete val="1"/>
        <c:axPos val="r"/>
        <c:numFmt formatCode="General" sourceLinked="1"/>
        <c:majorTickMark val="none"/>
        <c:minorTickMark val="none"/>
        <c:tickLblPos val="nextTo"/>
        <c:crossAx val="9346357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Table!PivotTable6</c:name>
    <c:fmtId val="20"/>
  </c:pivotSource>
  <c:chart>
    <c:title>
      <c:layout>
        <c:manualLayout>
          <c:xMode val="edge"/>
          <c:yMode val="edge"/>
          <c:x val="0.69484606581628383"/>
          <c:y val="0.88022090302810396"/>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rgbClr val="FF0000"/>
              </a:solidFill>
              <a:latin typeface="+mn-lt"/>
              <a:ea typeface="+mn-ea"/>
              <a:cs typeface="+mn-cs"/>
            </a:defRPr>
          </a:pPr>
          <a:endParaRPr lang="ar-EG"/>
        </a:p>
      </c:txPr>
    </c:title>
    <c:autoTitleDeleted val="0"/>
    <c:pivotFmts>
      <c:pivotFmt>
        <c:idx val="0"/>
        <c:dLbl>
          <c:idx val="0"/>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lt1"/>
          </a:solidFill>
          <a:ln w="19050">
            <a:solidFill>
              <a:schemeClr val="accent1"/>
            </a:solidFill>
          </a:ln>
          <a:effectLst/>
        </c:spPr>
        <c:dLbl>
          <c:idx val="0"/>
          <c:layout>
            <c:manualLayout>
              <c:x val="-0.23148488823817495"/>
              <c:y val="-1.43766192805189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lt1"/>
          </a:solidFill>
          <a:ln w="19050">
            <a:solidFill>
              <a:schemeClr val="accent1"/>
            </a:solidFill>
          </a:ln>
          <a:effectLst/>
        </c:spPr>
        <c:dLbl>
          <c:idx val="0"/>
          <c:layout>
            <c:manualLayout>
              <c:x val="0.22635639195426507"/>
              <c:y val="-2.08919583531373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s>
    <c:plotArea>
      <c:layout/>
      <c:pieChart>
        <c:varyColors val="1"/>
        <c:ser>
          <c:idx val="0"/>
          <c:order val="0"/>
          <c:tx>
            <c:strRef>
              <c:f>'Pivot Table'!$M$4</c:f>
              <c:strCache>
                <c:ptCount val="1"/>
                <c:pt idx="0">
                  <c:v>Sales</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627E-43D6-8BFF-BE45368084BD}"/>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627E-43D6-8BFF-BE45368084BD}"/>
              </c:ext>
            </c:extLst>
          </c:dPt>
          <c:dLbls>
            <c:dLbl>
              <c:idx val="0"/>
              <c:layout>
                <c:manualLayout>
                  <c:x val="-0.23148488823817495"/>
                  <c:y val="-1.4376619280518959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27E-43D6-8BFF-BE45368084BD}"/>
                </c:ext>
              </c:extLst>
            </c:dLbl>
            <c:dLbl>
              <c:idx val="1"/>
              <c:layout>
                <c:manualLayout>
                  <c:x val="0.22635639195426507"/>
                  <c:y val="-2.0891958353137351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27E-43D6-8BFF-BE45368084B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inEnd"/>
            <c:showLegendKey val="0"/>
            <c:showVal val="1"/>
            <c:showCatName val="1"/>
            <c:showSerName val="0"/>
            <c:showPercent val="1"/>
            <c:showBubbleSize val="0"/>
            <c:separator>
</c:separator>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Table'!$L$5:$L$6</c:f>
              <c:strCache>
                <c:ptCount val="2"/>
                <c:pt idx="0">
                  <c:v>F</c:v>
                </c:pt>
                <c:pt idx="1">
                  <c:v>M</c:v>
                </c:pt>
              </c:strCache>
            </c:strRef>
          </c:cat>
          <c:val>
            <c:numRef>
              <c:f>'Pivot Table'!$M$5:$M$6</c:f>
              <c:numCache>
                <c:formatCode>_-* #,##0_-;\-* #,##0_-;_-* "-"??_-;_-@_-</c:formatCode>
                <c:ptCount val="2"/>
                <c:pt idx="0">
                  <c:v>30017</c:v>
                </c:pt>
                <c:pt idx="1">
                  <c:v>30381</c:v>
                </c:pt>
              </c:numCache>
            </c:numRef>
          </c:val>
          <c:extLst>
            <c:ext xmlns:c16="http://schemas.microsoft.com/office/drawing/2014/chart" uri="{C3380CC4-5D6E-409C-BE32-E72D297353CC}">
              <c16:uniqueId val="{00000004-627E-43D6-8BFF-BE45368084BD}"/>
            </c:ext>
          </c:extLst>
        </c:ser>
        <c:ser>
          <c:idx val="1"/>
          <c:order val="1"/>
          <c:tx>
            <c:strRef>
              <c:f>'Pivot Table'!$N$4</c:f>
              <c:strCache>
                <c:ptCount val="1"/>
                <c:pt idx="0">
                  <c:v>percent</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6-627E-43D6-8BFF-BE45368084BD}"/>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8-627E-43D6-8BFF-BE45368084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ar-EG"/>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'Pivot Table'!$L$5:$L$6</c:f>
              <c:strCache>
                <c:ptCount val="2"/>
                <c:pt idx="0">
                  <c:v>F</c:v>
                </c:pt>
                <c:pt idx="1">
                  <c:v>M</c:v>
                </c:pt>
              </c:strCache>
            </c:strRef>
          </c:cat>
          <c:val>
            <c:numRef>
              <c:f>'Pivot Table'!$N$5:$N$6</c:f>
              <c:numCache>
                <c:formatCode>0.0%</c:formatCode>
                <c:ptCount val="2"/>
                <c:pt idx="0">
                  <c:v>0.49698665518725788</c:v>
                </c:pt>
                <c:pt idx="1">
                  <c:v>0.50301334481274218</c:v>
                </c:pt>
              </c:numCache>
            </c:numRef>
          </c:val>
          <c:extLst>
            <c:ext xmlns:c16="http://schemas.microsoft.com/office/drawing/2014/chart" uri="{C3380CC4-5D6E-409C-BE32-E72D297353CC}">
              <c16:uniqueId val="{00000009-627E-43D6-8BFF-BE45368084BD}"/>
            </c:ext>
          </c:extLst>
        </c:ser>
        <c:dLbls>
          <c:dLblPos val="inEnd"/>
          <c:showLegendKey val="0"/>
          <c:showVal val="0"/>
          <c:showCatName val="0"/>
          <c:showSerName val="0"/>
          <c:showPercent val="1"/>
          <c:showBubbleSize val="0"/>
          <c:showLeaderLines val="1"/>
        </c:dLbls>
        <c:firstSliceAng val="3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Table!work/holiday</c:name>
    <c:fmtId val="33"/>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a:solidFill>
                  <a:srgbClr val="FF0000"/>
                </a:solidFill>
              </a:rPr>
              <a:t>Sales</a:t>
            </a:r>
          </a:p>
        </c:rich>
      </c:tx>
      <c:layout>
        <c:manualLayout>
          <c:xMode val="edge"/>
          <c:yMode val="edge"/>
          <c:x val="0.70029637850139981"/>
          <c:y val="0.7863247863247863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ar-EG"/>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numFmt formatCode="_-* #,##0_-;\-* #,##0_-;_-* &quot;-&quot;??_-;_-@_-"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_-* #,##0_-;\-* #,##0_-;_-* &quot;-&quot;??_-;_-@_-"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_-* #,##0_-;\-* #,##0_-;_-* &quot;-&quot;??_-;_-@_-"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Table'!$M$20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4B9-44B2-A94E-E98D208DB9D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B9-44B2-A94E-E98D208DB9DB}"/>
              </c:ext>
            </c:extLst>
          </c:dPt>
          <c:dLbls>
            <c:numFmt formatCode="_-* #,##0_-;\-* #,##0_-;_-* &quot;-&quot;??_-;_-@_-"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showLegendKey val="0"/>
            <c:showVal val="1"/>
            <c:showCatName val="1"/>
            <c:showSerName val="0"/>
            <c:showPercent val="0"/>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Table'!$L$21:$L$22</c:f>
              <c:strCache>
                <c:ptCount val="2"/>
                <c:pt idx="0">
                  <c:v>"Holiday"</c:v>
                </c:pt>
                <c:pt idx="1">
                  <c:v>Workday</c:v>
                </c:pt>
              </c:strCache>
            </c:strRef>
          </c:cat>
          <c:val>
            <c:numRef>
              <c:f>'Pivot Table'!$M$21:$M$22</c:f>
              <c:numCache>
                <c:formatCode>_-* #,##0_-;\-* #,##0_-;_-* "-"??_-;_-@_-</c:formatCode>
                <c:ptCount val="2"/>
                <c:pt idx="0">
                  <c:v>17135</c:v>
                </c:pt>
                <c:pt idx="1">
                  <c:v>43263</c:v>
                </c:pt>
              </c:numCache>
            </c:numRef>
          </c:val>
          <c:extLst>
            <c:ext xmlns:c16="http://schemas.microsoft.com/office/drawing/2014/chart" uri="{C3380CC4-5D6E-409C-BE32-E72D297353CC}">
              <c16:uniqueId val="{00000004-84B9-44B2-A94E-E98D208DB9D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checked="Checked" firstButton="1" fmlaLink="'Pivot Table'!$A$17:$B$17"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0"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356232</xdr:colOff>
      <xdr:row>1</xdr:row>
      <xdr:rowOff>61912</xdr:rowOff>
    </xdr:from>
    <xdr:to>
      <xdr:col>13</xdr:col>
      <xdr:colOff>542923</xdr:colOff>
      <xdr:row>6</xdr:row>
      <xdr:rowOff>166687</xdr:rowOff>
    </xdr:to>
    <xdr:sp macro="" textlink="'Pivot Table'!E4">
      <xdr:nvSpPr>
        <xdr:cNvPr id="6" name="Rectangle: Rounded Corners 5">
          <a:extLst>
            <a:ext uri="{FF2B5EF4-FFF2-40B4-BE49-F238E27FC236}">
              <a16:creationId xmlns:a16="http://schemas.microsoft.com/office/drawing/2014/main" id="{00000000-0008-0000-0100-000006000000}"/>
            </a:ext>
          </a:extLst>
        </xdr:cNvPr>
        <xdr:cNvSpPr/>
      </xdr:nvSpPr>
      <xdr:spPr>
        <a:xfrm>
          <a:off x="7900032" y="242887"/>
          <a:ext cx="1558291" cy="1009650"/>
        </a:xfrm>
        <a:prstGeom prst="roundRect">
          <a:avLst/>
        </a:prstGeom>
        <a:solidFill>
          <a:schemeClr val="accent1">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164C19B6-B8C8-4078-AC4A-C5626DD64C7A}" type="TxLink">
            <a:rPr lang="en-US" sz="1400" b="1" i="0" u="none" strike="noStrike">
              <a:solidFill>
                <a:schemeClr val="bg1"/>
              </a:solidFill>
              <a:latin typeface="Arial"/>
              <a:cs typeface="Arial"/>
            </a:rPr>
            <a:pPr algn="l"/>
            <a:t>All Products</a:t>
          </a:fld>
          <a:endParaRPr lang="ar-EG" sz="1400" b="1">
            <a:solidFill>
              <a:schemeClr val="bg1"/>
            </a:solidFill>
          </a:endParaRPr>
        </a:p>
      </xdr:txBody>
    </xdr:sp>
    <xdr:clientData/>
  </xdr:twoCellAnchor>
  <xdr:twoCellAnchor>
    <xdr:from>
      <xdr:col>14</xdr:col>
      <xdr:colOff>246694</xdr:colOff>
      <xdr:row>1</xdr:row>
      <xdr:rowOff>61912</xdr:rowOff>
    </xdr:from>
    <xdr:to>
      <xdr:col>16</xdr:col>
      <xdr:colOff>433385</xdr:colOff>
      <xdr:row>6</xdr:row>
      <xdr:rowOff>166687</xdr:rowOff>
    </xdr:to>
    <xdr:sp macro="" textlink="'Pivot Table'!F4">
      <xdr:nvSpPr>
        <xdr:cNvPr id="8" name="Rectangle: Rounded Corners 7">
          <a:extLst>
            <a:ext uri="{FF2B5EF4-FFF2-40B4-BE49-F238E27FC236}">
              <a16:creationId xmlns:a16="http://schemas.microsoft.com/office/drawing/2014/main" id="{00000000-0008-0000-0100-000008000000}"/>
            </a:ext>
          </a:extLst>
        </xdr:cNvPr>
        <xdr:cNvSpPr/>
      </xdr:nvSpPr>
      <xdr:spPr>
        <a:xfrm>
          <a:off x="9847894" y="319087"/>
          <a:ext cx="1558291" cy="1009650"/>
        </a:xfrm>
        <a:prstGeom prst="roundRect">
          <a:avLst/>
        </a:prstGeom>
        <a:solidFill>
          <a:schemeClr val="accent6">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5A697791-7DCC-4674-98FD-DE123CEA4CE4}" type="TxLink">
            <a:rPr lang="en-US" sz="1400" b="1" i="0" u="none" strike="noStrike">
              <a:solidFill>
                <a:schemeClr val="bg1"/>
              </a:solidFill>
              <a:latin typeface="Arial"/>
              <a:cs typeface="Arial"/>
            </a:rPr>
            <a:pPr algn="l"/>
            <a:t>Sold</a:t>
          </a:fld>
          <a:endParaRPr lang="ar-EG" sz="1400" b="1">
            <a:solidFill>
              <a:schemeClr val="bg1"/>
            </a:solidFill>
          </a:endParaRPr>
        </a:p>
      </xdr:txBody>
    </xdr:sp>
    <xdr:clientData/>
  </xdr:twoCellAnchor>
  <xdr:twoCellAnchor>
    <xdr:from>
      <xdr:col>8</xdr:col>
      <xdr:colOff>465770</xdr:colOff>
      <xdr:row>1</xdr:row>
      <xdr:rowOff>61912</xdr:rowOff>
    </xdr:from>
    <xdr:to>
      <xdr:col>10</xdr:col>
      <xdr:colOff>652461</xdr:colOff>
      <xdr:row>6</xdr:row>
      <xdr:rowOff>166687</xdr:rowOff>
    </xdr:to>
    <xdr:sp macro="" textlink="'Pivot Table'!D4">
      <xdr:nvSpPr>
        <xdr:cNvPr id="9" name="Rectangle: Rounded Corners 8">
          <a:extLst>
            <a:ext uri="{FF2B5EF4-FFF2-40B4-BE49-F238E27FC236}">
              <a16:creationId xmlns:a16="http://schemas.microsoft.com/office/drawing/2014/main" id="{00000000-0008-0000-0100-000009000000}"/>
            </a:ext>
          </a:extLst>
        </xdr:cNvPr>
        <xdr:cNvSpPr/>
      </xdr:nvSpPr>
      <xdr:spPr>
        <a:xfrm>
          <a:off x="5952170" y="242887"/>
          <a:ext cx="1558291" cy="1009650"/>
        </a:xfrm>
        <a:prstGeom prst="roundRect">
          <a:avLst/>
        </a:prstGeom>
        <a:solidFill>
          <a:schemeClr val="accent6">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00A9BF17-5D41-46AF-A353-171137FEAD99}" type="TxLink">
            <a:rPr lang="en-US" sz="1400" b="1" i="0" u="none" strike="noStrike">
              <a:solidFill>
                <a:schemeClr val="bg1"/>
              </a:solidFill>
              <a:latin typeface="Arial"/>
              <a:cs typeface="Arial"/>
            </a:rPr>
            <a:pPr algn="l"/>
            <a:t>Total Profit</a:t>
          </a:fld>
          <a:endParaRPr lang="ar-EG" sz="1400" b="1">
            <a:solidFill>
              <a:schemeClr val="bg1"/>
            </a:solidFill>
          </a:endParaRPr>
        </a:p>
      </xdr:txBody>
    </xdr:sp>
    <xdr:clientData/>
  </xdr:twoCellAnchor>
  <xdr:twoCellAnchor>
    <xdr:from>
      <xdr:col>17</xdr:col>
      <xdr:colOff>137159</xdr:colOff>
      <xdr:row>1</xdr:row>
      <xdr:rowOff>61912</xdr:rowOff>
    </xdr:from>
    <xdr:to>
      <xdr:col>19</xdr:col>
      <xdr:colOff>323850</xdr:colOff>
      <xdr:row>6</xdr:row>
      <xdr:rowOff>166687</xdr:rowOff>
    </xdr:to>
    <xdr:sp macro="" textlink="'Pivot Table'!G4">
      <xdr:nvSpPr>
        <xdr:cNvPr id="10" name="Rectangle: Rounded Corners 9">
          <a:extLst>
            <a:ext uri="{FF2B5EF4-FFF2-40B4-BE49-F238E27FC236}">
              <a16:creationId xmlns:a16="http://schemas.microsoft.com/office/drawing/2014/main" id="{00000000-0008-0000-0100-00000A000000}"/>
            </a:ext>
          </a:extLst>
        </xdr:cNvPr>
        <xdr:cNvSpPr/>
      </xdr:nvSpPr>
      <xdr:spPr>
        <a:xfrm>
          <a:off x="11795759" y="242887"/>
          <a:ext cx="1558291" cy="1009650"/>
        </a:xfrm>
        <a:prstGeom prst="roundRect">
          <a:avLst/>
        </a:prstGeom>
        <a:solidFill>
          <a:schemeClr val="accent2">
            <a:lumMod val="50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63E2EEE7-FE34-4B35-99A6-95EAE9CDDF7D}" type="TxLink">
            <a:rPr lang="en-US" sz="1400" b="1" i="0" u="none" strike="noStrike">
              <a:solidFill>
                <a:schemeClr val="bg1"/>
              </a:solidFill>
              <a:latin typeface="Arial"/>
              <a:cs typeface="Arial"/>
            </a:rPr>
            <a:pPr algn="l"/>
            <a:t>Un Sold</a:t>
          </a:fld>
          <a:endParaRPr lang="ar-EG" sz="1400" b="1">
            <a:solidFill>
              <a:schemeClr val="bg1"/>
            </a:solidFill>
          </a:endParaRPr>
        </a:p>
      </xdr:txBody>
    </xdr:sp>
    <xdr:clientData/>
  </xdr:twoCellAnchor>
  <xdr:twoCellAnchor>
    <xdr:from>
      <xdr:col>0</xdr:col>
      <xdr:colOff>108584</xdr:colOff>
      <xdr:row>1</xdr:row>
      <xdr:rowOff>61912</xdr:rowOff>
    </xdr:from>
    <xdr:to>
      <xdr:col>2</xdr:col>
      <xdr:colOff>295275</xdr:colOff>
      <xdr:row>6</xdr:row>
      <xdr:rowOff>166687</xdr:rowOff>
    </xdr:to>
    <xdr:sp macro="" textlink="'Pivot Table'!A4">
      <xdr:nvSpPr>
        <xdr:cNvPr id="11" name="Rectangle: Rounded Corners 10">
          <a:extLst>
            <a:ext uri="{FF2B5EF4-FFF2-40B4-BE49-F238E27FC236}">
              <a16:creationId xmlns:a16="http://schemas.microsoft.com/office/drawing/2014/main" id="{00000000-0008-0000-0100-00000B000000}"/>
            </a:ext>
          </a:extLst>
        </xdr:cNvPr>
        <xdr:cNvSpPr/>
      </xdr:nvSpPr>
      <xdr:spPr>
        <a:xfrm>
          <a:off x="108584" y="319087"/>
          <a:ext cx="1558291" cy="1009650"/>
        </a:xfrm>
        <a:prstGeom prst="roundRect">
          <a:avLst/>
        </a:prstGeom>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70DFEEF4-5423-4194-97F2-6D62DF839228}" type="TxLink">
            <a:rPr lang="en-US" sz="1400" b="1" i="0" u="none" strike="noStrike">
              <a:solidFill>
                <a:schemeClr val="bg1"/>
              </a:solidFill>
              <a:latin typeface="Arial"/>
              <a:cs typeface="Arial"/>
            </a:rPr>
            <a:pPr algn="l"/>
            <a:t>Total Sales</a:t>
          </a:fld>
          <a:endParaRPr lang="ar-EG" sz="1400" b="1">
            <a:solidFill>
              <a:schemeClr val="bg1"/>
            </a:solidFill>
          </a:endParaRPr>
        </a:p>
      </xdr:txBody>
    </xdr:sp>
    <xdr:clientData/>
  </xdr:twoCellAnchor>
  <xdr:twoCellAnchor>
    <xdr:from>
      <xdr:col>5</xdr:col>
      <xdr:colOff>575308</xdr:colOff>
      <xdr:row>1</xdr:row>
      <xdr:rowOff>61912</xdr:rowOff>
    </xdr:from>
    <xdr:to>
      <xdr:col>8</xdr:col>
      <xdr:colOff>76199</xdr:colOff>
      <xdr:row>6</xdr:row>
      <xdr:rowOff>166687</xdr:rowOff>
    </xdr:to>
    <xdr:sp macro="" textlink="'Pivot Table'!C4">
      <xdr:nvSpPr>
        <xdr:cNvPr id="15" name="Rectangle: Rounded Corners 14">
          <a:extLst>
            <a:ext uri="{FF2B5EF4-FFF2-40B4-BE49-F238E27FC236}">
              <a16:creationId xmlns:a16="http://schemas.microsoft.com/office/drawing/2014/main" id="{00000000-0008-0000-0100-00000F000000}"/>
            </a:ext>
          </a:extLst>
        </xdr:cNvPr>
        <xdr:cNvSpPr/>
      </xdr:nvSpPr>
      <xdr:spPr>
        <a:xfrm>
          <a:off x="4004308" y="319087"/>
          <a:ext cx="1558291" cy="1009650"/>
        </a:xfrm>
        <a:prstGeom prst="roundRect">
          <a:avLst/>
        </a:prstGeom>
        <a:solidFill>
          <a:schemeClr val="accent2">
            <a:lumMod val="50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EC8EC6A6-35EF-45AE-9088-B10C9F51C563}" type="TxLink">
            <a:rPr lang="en-US" sz="1400" b="1" i="0" u="none" strike="noStrike">
              <a:solidFill>
                <a:schemeClr val="bg1"/>
              </a:solidFill>
              <a:latin typeface="Arial"/>
              <a:cs typeface="Arial"/>
            </a:rPr>
            <a:pPr algn="l"/>
            <a:t>Total Cost</a:t>
          </a:fld>
          <a:endParaRPr lang="ar-EG" sz="1800" b="1">
            <a:solidFill>
              <a:schemeClr val="bg1"/>
            </a:solidFill>
          </a:endParaRPr>
        </a:p>
      </xdr:txBody>
    </xdr:sp>
    <xdr:clientData/>
  </xdr:twoCellAnchor>
  <xdr:twoCellAnchor>
    <xdr:from>
      <xdr:col>2</xdr:col>
      <xdr:colOff>684846</xdr:colOff>
      <xdr:row>1</xdr:row>
      <xdr:rowOff>61912</xdr:rowOff>
    </xdr:from>
    <xdr:to>
      <xdr:col>5</xdr:col>
      <xdr:colOff>185737</xdr:colOff>
      <xdr:row>6</xdr:row>
      <xdr:rowOff>166687</xdr:rowOff>
    </xdr:to>
    <xdr:sp macro="" textlink="'Pivot Table'!B4">
      <xdr:nvSpPr>
        <xdr:cNvPr id="16" name="Rectangle: Rounded Corners 15">
          <a:extLst>
            <a:ext uri="{FF2B5EF4-FFF2-40B4-BE49-F238E27FC236}">
              <a16:creationId xmlns:a16="http://schemas.microsoft.com/office/drawing/2014/main" id="{00000000-0008-0000-0100-000010000000}"/>
            </a:ext>
          </a:extLst>
        </xdr:cNvPr>
        <xdr:cNvSpPr/>
      </xdr:nvSpPr>
      <xdr:spPr>
        <a:xfrm>
          <a:off x="2056446" y="242887"/>
          <a:ext cx="1558291" cy="1009650"/>
        </a:xfrm>
        <a:prstGeom prst="roundRect">
          <a:avLst/>
        </a:prstGeom>
        <a:solidFill>
          <a:schemeClr val="accent4">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algn="l"/>
          <a:fld id="{2429C409-0A46-426F-B6D2-5CAA7EA5CF75}" type="TxLink">
            <a:rPr lang="en-US" sz="1400" b="1" i="0" u="none" strike="noStrike">
              <a:solidFill>
                <a:schemeClr val="bg1"/>
              </a:solidFill>
              <a:latin typeface="Arial"/>
              <a:cs typeface="Arial"/>
            </a:rPr>
            <a:pPr algn="l"/>
            <a:t>Revenue</a:t>
          </a:fld>
          <a:endParaRPr lang="ar-EG" sz="1400" b="1">
            <a:solidFill>
              <a:schemeClr val="bg1"/>
            </a:solidFill>
          </a:endParaRPr>
        </a:p>
      </xdr:txBody>
    </xdr:sp>
    <xdr:clientData/>
  </xdr:twoCellAnchor>
  <xdr:twoCellAnchor>
    <xdr:from>
      <xdr:col>0</xdr:col>
      <xdr:colOff>542925</xdr:colOff>
      <xdr:row>3</xdr:row>
      <xdr:rowOff>52388</xdr:rowOff>
    </xdr:from>
    <xdr:to>
      <xdr:col>2</xdr:col>
      <xdr:colOff>266700</xdr:colOff>
      <xdr:row>6</xdr:row>
      <xdr:rowOff>90488</xdr:rowOff>
    </xdr:to>
    <xdr:sp macro="" textlink="'Pivot Table'!A5">
      <xdr:nvSpPr>
        <xdr:cNvPr id="17" name="Rectangle: Rounded Corners 16">
          <a:extLst>
            <a:ext uri="{FF2B5EF4-FFF2-40B4-BE49-F238E27FC236}">
              <a16:creationId xmlns:a16="http://schemas.microsoft.com/office/drawing/2014/main" id="{00000000-0008-0000-0100-000011000000}"/>
            </a:ext>
          </a:extLst>
        </xdr:cNvPr>
        <xdr:cNvSpPr/>
      </xdr:nvSpPr>
      <xdr:spPr>
        <a:xfrm>
          <a:off x="542925" y="947738"/>
          <a:ext cx="1095375" cy="581025"/>
        </a:xfrm>
        <a:prstGeom prst="roundRect">
          <a:avLst/>
        </a:prstGeom>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ctr"/>
        <a:lstStyle/>
        <a:p>
          <a:pPr marL="0" indent="0" algn="ctr"/>
          <a:fld id="{F7C023AB-CAFC-4635-85E2-BA25776D599F}" type="TxLink">
            <a:rPr lang="en-US" sz="1400" b="1" i="0" u="none" strike="noStrike">
              <a:solidFill>
                <a:schemeClr val="bg1"/>
              </a:solidFill>
              <a:latin typeface="Arial"/>
              <a:ea typeface="+mn-ea"/>
              <a:cs typeface="Arial"/>
            </a:rPr>
            <a:pPr marL="0" indent="0" algn="ctr"/>
            <a:t> 60,398 </a:t>
          </a:fld>
          <a:endParaRPr lang="ar-EG" sz="1400" b="1" i="0" u="none" strike="noStrike">
            <a:solidFill>
              <a:schemeClr val="bg1"/>
            </a:solidFill>
            <a:latin typeface="Arial"/>
            <a:ea typeface="+mn-ea"/>
            <a:cs typeface="Arial"/>
          </a:endParaRPr>
        </a:p>
      </xdr:txBody>
    </xdr:sp>
    <xdr:clientData/>
  </xdr:twoCellAnchor>
  <xdr:twoCellAnchor>
    <xdr:from>
      <xdr:col>3</xdr:col>
      <xdr:colOff>152400</xdr:colOff>
      <xdr:row>3</xdr:row>
      <xdr:rowOff>52388</xdr:rowOff>
    </xdr:from>
    <xdr:to>
      <xdr:col>5</xdr:col>
      <xdr:colOff>155575</xdr:colOff>
      <xdr:row>6</xdr:row>
      <xdr:rowOff>90488</xdr:rowOff>
    </xdr:to>
    <xdr:sp macro="" textlink="'Pivot Table'!B5">
      <xdr:nvSpPr>
        <xdr:cNvPr id="24" name="Rectangle: Rounded Corners 23">
          <a:extLst>
            <a:ext uri="{FF2B5EF4-FFF2-40B4-BE49-F238E27FC236}">
              <a16:creationId xmlns:a16="http://schemas.microsoft.com/office/drawing/2014/main" id="{00000000-0008-0000-0100-000018000000}"/>
            </a:ext>
          </a:extLst>
        </xdr:cNvPr>
        <xdr:cNvSpPr/>
      </xdr:nvSpPr>
      <xdr:spPr>
        <a:xfrm>
          <a:off x="2209800" y="947738"/>
          <a:ext cx="1374775" cy="581025"/>
        </a:xfrm>
        <a:prstGeom prst="roundRect">
          <a:avLst/>
        </a:prstGeom>
        <a:solidFill>
          <a:schemeClr val="accent4">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marL="0" indent="0" algn="r"/>
          <a:fld id="{E75FB474-AA42-43AD-B87A-DC2E2735C585}" type="TxLink">
            <a:rPr lang="en-US" sz="1400" b="1" i="0" u="none" strike="noStrike">
              <a:solidFill>
                <a:schemeClr val="bg1"/>
              </a:solidFill>
              <a:latin typeface="Arial"/>
              <a:ea typeface="+mn-ea"/>
              <a:cs typeface="Arial"/>
            </a:rPr>
            <a:pPr marL="0" indent="0" algn="r"/>
            <a:t> 307,092,945 </a:t>
          </a:fld>
          <a:endParaRPr lang="ar-EG" sz="1400" b="1" i="0" u="none" strike="noStrike">
            <a:solidFill>
              <a:schemeClr val="bg1"/>
            </a:solidFill>
            <a:latin typeface="Arial"/>
            <a:ea typeface="+mn-ea"/>
            <a:cs typeface="Arial"/>
          </a:endParaRPr>
        </a:p>
      </xdr:txBody>
    </xdr:sp>
    <xdr:clientData/>
  </xdr:twoCellAnchor>
  <xdr:twoCellAnchor>
    <xdr:from>
      <xdr:col>6</xdr:col>
      <xdr:colOff>85725</xdr:colOff>
      <xdr:row>3</xdr:row>
      <xdr:rowOff>52388</xdr:rowOff>
    </xdr:from>
    <xdr:to>
      <xdr:col>8</xdr:col>
      <xdr:colOff>44450</xdr:colOff>
      <xdr:row>6</xdr:row>
      <xdr:rowOff>90488</xdr:rowOff>
    </xdr:to>
    <xdr:sp macro="" textlink="'Pivot Table'!C5">
      <xdr:nvSpPr>
        <xdr:cNvPr id="25" name="Rectangle: Rounded Corners 24">
          <a:extLst>
            <a:ext uri="{FF2B5EF4-FFF2-40B4-BE49-F238E27FC236}">
              <a16:creationId xmlns:a16="http://schemas.microsoft.com/office/drawing/2014/main" id="{00000000-0008-0000-0100-000019000000}"/>
            </a:ext>
          </a:extLst>
        </xdr:cNvPr>
        <xdr:cNvSpPr/>
      </xdr:nvSpPr>
      <xdr:spPr>
        <a:xfrm>
          <a:off x="4200525" y="947738"/>
          <a:ext cx="1330325" cy="581025"/>
        </a:xfrm>
        <a:prstGeom prst="roundRect">
          <a:avLst/>
        </a:prstGeom>
        <a:solidFill>
          <a:schemeClr val="accent2">
            <a:lumMod val="50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ctr"/>
        <a:lstStyle/>
        <a:p>
          <a:pPr marL="0" indent="0" algn="ctr"/>
          <a:fld id="{5839F47E-47A0-410F-B338-5651EBA71E62}" type="TxLink">
            <a:rPr lang="en-US" sz="1400" b="1" i="0" u="none" strike="noStrike">
              <a:solidFill>
                <a:schemeClr val="bg1"/>
              </a:solidFill>
              <a:latin typeface="Arial"/>
              <a:ea typeface="+mn-ea"/>
              <a:cs typeface="Arial"/>
            </a:rPr>
            <a:pPr marL="0" indent="0" algn="ctr"/>
            <a:t> 180,802,368 </a:t>
          </a:fld>
          <a:endParaRPr lang="ar-EG" sz="1400" b="1" i="0" u="none" strike="noStrike">
            <a:solidFill>
              <a:schemeClr val="bg1"/>
            </a:solidFill>
            <a:latin typeface="Arial"/>
            <a:ea typeface="+mn-ea"/>
            <a:cs typeface="Arial"/>
          </a:endParaRPr>
        </a:p>
      </xdr:txBody>
    </xdr:sp>
    <xdr:clientData/>
  </xdr:twoCellAnchor>
  <xdr:twoCellAnchor>
    <xdr:from>
      <xdr:col>8</xdr:col>
      <xdr:colOff>581026</xdr:colOff>
      <xdr:row>3</xdr:row>
      <xdr:rowOff>52388</xdr:rowOff>
    </xdr:from>
    <xdr:to>
      <xdr:col>10</xdr:col>
      <xdr:colOff>619126</xdr:colOff>
      <xdr:row>6</xdr:row>
      <xdr:rowOff>90488</xdr:rowOff>
    </xdr:to>
    <xdr:sp macro="" textlink="'Pivot Table'!D5">
      <xdr:nvSpPr>
        <xdr:cNvPr id="26" name="Rectangle: Rounded Corners 25">
          <a:extLst>
            <a:ext uri="{FF2B5EF4-FFF2-40B4-BE49-F238E27FC236}">
              <a16:creationId xmlns:a16="http://schemas.microsoft.com/office/drawing/2014/main" id="{00000000-0008-0000-0100-00001A000000}"/>
            </a:ext>
          </a:extLst>
        </xdr:cNvPr>
        <xdr:cNvSpPr/>
      </xdr:nvSpPr>
      <xdr:spPr>
        <a:xfrm>
          <a:off x="6067426" y="947738"/>
          <a:ext cx="1409700" cy="581025"/>
        </a:xfrm>
        <a:prstGeom prst="roundRect">
          <a:avLst/>
        </a:prstGeom>
        <a:solidFill>
          <a:schemeClr val="accent6">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t"/>
        <a:lstStyle/>
        <a:p>
          <a:pPr marL="0" indent="0" algn="r"/>
          <a:fld id="{8DF8F011-4189-415C-B166-ADC0A26306C2}" type="TxLink">
            <a:rPr lang="en-US" sz="1400" b="1" i="0" u="none" strike="noStrike">
              <a:solidFill>
                <a:schemeClr val="bg1"/>
              </a:solidFill>
              <a:latin typeface="Arial"/>
              <a:ea typeface="+mn-ea"/>
              <a:cs typeface="Arial"/>
            </a:rPr>
            <a:pPr marL="0" indent="0" algn="r"/>
            <a:t> 126,290,578 </a:t>
          </a:fld>
          <a:endParaRPr lang="ar-EG" sz="1400" b="1" i="0" u="none" strike="noStrike">
            <a:solidFill>
              <a:schemeClr val="bg1"/>
            </a:solidFill>
            <a:latin typeface="Arial"/>
            <a:ea typeface="+mn-ea"/>
            <a:cs typeface="Arial"/>
          </a:endParaRPr>
        </a:p>
      </xdr:txBody>
    </xdr:sp>
    <xdr:clientData/>
  </xdr:twoCellAnchor>
  <xdr:twoCellAnchor>
    <xdr:from>
      <xdr:col>12</xdr:col>
      <xdr:colOff>98425</xdr:colOff>
      <xdr:row>3</xdr:row>
      <xdr:rowOff>52388</xdr:rowOff>
    </xdr:from>
    <xdr:to>
      <xdr:col>13</xdr:col>
      <xdr:colOff>508000</xdr:colOff>
      <xdr:row>6</xdr:row>
      <xdr:rowOff>90488</xdr:rowOff>
    </xdr:to>
    <xdr:sp macro="" textlink="'Pivot Table'!E5">
      <xdr:nvSpPr>
        <xdr:cNvPr id="27" name="Rectangle: Rounded Corners 26">
          <a:extLst>
            <a:ext uri="{FF2B5EF4-FFF2-40B4-BE49-F238E27FC236}">
              <a16:creationId xmlns:a16="http://schemas.microsoft.com/office/drawing/2014/main" id="{00000000-0008-0000-0100-00001B000000}"/>
            </a:ext>
          </a:extLst>
        </xdr:cNvPr>
        <xdr:cNvSpPr/>
      </xdr:nvSpPr>
      <xdr:spPr>
        <a:xfrm>
          <a:off x="8328025" y="947738"/>
          <a:ext cx="1095375" cy="581025"/>
        </a:xfrm>
        <a:prstGeom prst="roundRect">
          <a:avLst/>
        </a:prstGeom>
        <a:solidFill>
          <a:schemeClr val="accent1">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ctr"/>
        <a:lstStyle/>
        <a:p>
          <a:pPr marL="0" indent="0" algn="ctr"/>
          <a:fld id="{B46D52BE-AB96-4260-BAF5-DEDE2754A0BF}" type="TxLink">
            <a:rPr lang="en-US" sz="1400" b="1" i="0" u="none" strike="noStrike">
              <a:solidFill>
                <a:schemeClr val="bg1"/>
              </a:solidFill>
              <a:latin typeface="Arial"/>
              <a:ea typeface="+mn-ea"/>
              <a:cs typeface="Arial"/>
            </a:rPr>
            <a:pPr marL="0" indent="0" algn="ctr"/>
            <a:t> 606 </a:t>
          </a:fld>
          <a:endParaRPr lang="ar-EG" sz="1400" b="1" i="0" u="none" strike="noStrike">
            <a:solidFill>
              <a:schemeClr val="bg1"/>
            </a:solidFill>
            <a:latin typeface="Arial"/>
            <a:ea typeface="+mn-ea"/>
            <a:cs typeface="Arial"/>
          </a:endParaRPr>
        </a:p>
      </xdr:txBody>
    </xdr:sp>
    <xdr:clientData/>
  </xdr:twoCellAnchor>
  <xdr:twoCellAnchor>
    <xdr:from>
      <xdr:col>17</xdr:col>
      <xdr:colOff>561975</xdr:colOff>
      <xdr:row>3</xdr:row>
      <xdr:rowOff>52388</xdr:rowOff>
    </xdr:from>
    <xdr:to>
      <xdr:col>19</xdr:col>
      <xdr:colOff>285750</xdr:colOff>
      <xdr:row>6</xdr:row>
      <xdr:rowOff>90488</xdr:rowOff>
    </xdr:to>
    <xdr:sp macro="" textlink="'Pivot Table'!G5">
      <xdr:nvSpPr>
        <xdr:cNvPr id="28" name="Rectangle: Rounded Corners 27">
          <a:extLst>
            <a:ext uri="{FF2B5EF4-FFF2-40B4-BE49-F238E27FC236}">
              <a16:creationId xmlns:a16="http://schemas.microsoft.com/office/drawing/2014/main" id="{00000000-0008-0000-0100-00001C000000}"/>
            </a:ext>
          </a:extLst>
        </xdr:cNvPr>
        <xdr:cNvSpPr/>
      </xdr:nvSpPr>
      <xdr:spPr>
        <a:xfrm>
          <a:off x="12220575" y="947738"/>
          <a:ext cx="1095375" cy="581025"/>
        </a:xfrm>
        <a:prstGeom prst="roundRect">
          <a:avLst/>
        </a:prstGeom>
        <a:solidFill>
          <a:schemeClr val="accent2">
            <a:lumMod val="50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ctr"/>
        <a:lstStyle/>
        <a:p>
          <a:pPr marL="0" indent="0" algn="ctr"/>
          <a:fld id="{C2BD3C90-545C-4696-A6B7-01A2B01F65DD}" type="TxLink">
            <a:rPr lang="en-US" sz="1400" b="1" i="0" u="none" strike="noStrike">
              <a:solidFill>
                <a:schemeClr val="bg1"/>
              </a:solidFill>
              <a:latin typeface="Arial"/>
              <a:ea typeface="+mn-ea"/>
              <a:cs typeface="Arial"/>
            </a:rPr>
            <a:pPr marL="0" indent="0" algn="ctr"/>
            <a:t> 448 </a:t>
          </a:fld>
          <a:endParaRPr lang="ar-EG" sz="1400" b="1" i="0" u="none" strike="noStrike">
            <a:solidFill>
              <a:schemeClr val="bg1"/>
            </a:solidFill>
            <a:latin typeface="Arial"/>
            <a:ea typeface="+mn-ea"/>
            <a:cs typeface="Arial"/>
          </a:endParaRPr>
        </a:p>
      </xdr:txBody>
    </xdr:sp>
    <xdr:clientData/>
  </xdr:twoCellAnchor>
  <xdr:twoCellAnchor>
    <xdr:from>
      <xdr:col>14</xdr:col>
      <xdr:colOff>673100</xdr:colOff>
      <xdr:row>3</xdr:row>
      <xdr:rowOff>52388</xdr:rowOff>
    </xdr:from>
    <xdr:to>
      <xdr:col>16</xdr:col>
      <xdr:colOff>396875</xdr:colOff>
      <xdr:row>6</xdr:row>
      <xdr:rowOff>90488</xdr:rowOff>
    </xdr:to>
    <xdr:sp macro="" textlink="'Pivot Table'!F5">
      <xdr:nvSpPr>
        <xdr:cNvPr id="29" name="Rectangle: Rounded Corners 28">
          <a:extLst>
            <a:ext uri="{FF2B5EF4-FFF2-40B4-BE49-F238E27FC236}">
              <a16:creationId xmlns:a16="http://schemas.microsoft.com/office/drawing/2014/main" id="{00000000-0008-0000-0100-00001D000000}"/>
            </a:ext>
          </a:extLst>
        </xdr:cNvPr>
        <xdr:cNvSpPr/>
      </xdr:nvSpPr>
      <xdr:spPr>
        <a:xfrm>
          <a:off x="10274300" y="947738"/>
          <a:ext cx="1095375" cy="581025"/>
        </a:xfrm>
        <a:prstGeom prst="roundRect">
          <a:avLst/>
        </a:prstGeom>
        <a:solidFill>
          <a:schemeClr val="accent6">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ctr"/>
        <a:lstStyle/>
        <a:p>
          <a:pPr marL="0" indent="0" algn="ctr"/>
          <a:fld id="{45BC5A8B-98C3-45F5-82BC-7D6BD56C5B5A}" type="TxLink">
            <a:rPr lang="en-US" sz="1400" b="1" i="0" u="none" strike="noStrike">
              <a:solidFill>
                <a:schemeClr val="bg1"/>
              </a:solidFill>
              <a:latin typeface="Arial"/>
              <a:ea typeface="+mn-ea"/>
              <a:cs typeface="Arial"/>
            </a:rPr>
            <a:pPr marL="0" indent="0" algn="ctr"/>
            <a:t> 158 </a:t>
          </a:fld>
          <a:endParaRPr lang="ar-EG" sz="1400" b="1" i="0" u="none" strike="noStrike">
            <a:solidFill>
              <a:schemeClr val="bg1"/>
            </a:solidFill>
            <a:latin typeface="Arial"/>
            <a:ea typeface="+mn-ea"/>
            <a:cs typeface="Arial"/>
          </a:endParaRPr>
        </a:p>
      </xdr:txBody>
    </xdr:sp>
    <xdr:clientData/>
  </xdr:twoCellAnchor>
  <xdr:twoCellAnchor>
    <xdr:from>
      <xdr:col>0</xdr:col>
      <xdr:colOff>400049</xdr:colOff>
      <xdr:row>8</xdr:row>
      <xdr:rowOff>76200</xdr:rowOff>
    </xdr:from>
    <xdr:to>
      <xdr:col>20</xdr:col>
      <xdr:colOff>85724</xdr:colOff>
      <xdr:row>38</xdr:row>
      <xdr:rowOff>114300</xdr:rowOff>
    </xdr:to>
    <xdr:sp macro="" textlink="">
      <xdr:nvSpPr>
        <xdr:cNvPr id="42" name="Rectangle: Rounded Corners 41">
          <a:extLst>
            <a:ext uri="{FF2B5EF4-FFF2-40B4-BE49-F238E27FC236}">
              <a16:creationId xmlns:a16="http://schemas.microsoft.com/office/drawing/2014/main" id="{00000000-0008-0000-0100-00002A000000}"/>
            </a:ext>
          </a:extLst>
        </xdr:cNvPr>
        <xdr:cNvSpPr/>
      </xdr:nvSpPr>
      <xdr:spPr>
        <a:xfrm>
          <a:off x="400049" y="1600200"/>
          <a:ext cx="13401675" cy="546735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10</xdr:col>
          <xdr:colOff>57150</xdr:colOff>
          <xdr:row>10</xdr:row>
          <xdr:rowOff>104775</xdr:rowOff>
        </xdr:from>
        <xdr:to>
          <xdr:col>11</xdr:col>
          <xdr:colOff>190500</xdr:colOff>
          <xdr:row>11</xdr:row>
          <xdr:rowOff>114300</xdr:rowOff>
        </xdr:to>
        <xdr:sp macro="" textlink="">
          <xdr:nvSpPr>
            <xdr:cNvPr id="3073" name="Option Button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314325</xdr:colOff>
          <xdr:row>10</xdr:row>
          <xdr:rowOff>85725</xdr:rowOff>
        </xdr:from>
        <xdr:to>
          <xdr:col>12</xdr:col>
          <xdr:colOff>19050</xdr:colOff>
          <xdr:row>11</xdr:row>
          <xdr:rowOff>133350</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10</xdr:row>
          <xdr:rowOff>76200</xdr:rowOff>
        </xdr:from>
        <xdr:to>
          <xdr:col>13</xdr:col>
          <xdr:colOff>333375</xdr:colOff>
          <xdr:row>11</xdr:row>
          <xdr:rowOff>152400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 Cost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523875</xdr:colOff>
          <xdr:row>10</xdr:row>
          <xdr:rowOff>76200</xdr:rowOff>
        </xdr:from>
        <xdr:to>
          <xdr:col>14</xdr:col>
          <xdr:colOff>590550</xdr:colOff>
          <xdr:row>11</xdr:row>
          <xdr:rowOff>152400</xdr:rowOff>
        </xdr:to>
        <xdr:sp macro="" textlink="">
          <xdr:nvSpPr>
            <xdr:cNvPr id="3077" name="Option Button 5" hidden="1">
              <a:extLst>
                <a:ext uri="{63B3BB69-23CF-44E3-9099-C40C66FF867C}">
                  <a14:compatExt spid="_x0000_s3077"/>
                </a:ext>
                <a:ext uri="{FF2B5EF4-FFF2-40B4-BE49-F238E27FC236}">
                  <a16:creationId xmlns:a16="http://schemas.microsoft.com/office/drawing/2014/main" id="{00000000-0008-0000-01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 Profit</a:t>
              </a:r>
            </a:p>
          </xdr:txBody>
        </xdr:sp>
        <xdr:clientData/>
      </xdr:twoCellAnchor>
    </mc:Choice>
    <mc:Fallback/>
  </mc:AlternateContent>
  <xdr:twoCellAnchor>
    <xdr:from>
      <xdr:col>1</xdr:col>
      <xdr:colOff>76200</xdr:colOff>
      <xdr:row>8</xdr:row>
      <xdr:rowOff>161925</xdr:rowOff>
    </xdr:from>
    <xdr:to>
      <xdr:col>7</xdr:col>
      <xdr:colOff>533400</xdr:colOff>
      <xdr:row>24</xdr:row>
      <xdr:rowOff>9525</xdr:rowOff>
    </xdr:to>
    <xdr:graphicFrame macro="">
      <xdr:nvGraphicFramePr>
        <xdr:cNvPr id="46" name="Chart 45">
          <a:extLst>
            <a:ext uri="{FF2B5EF4-FFF2-40B4-BE49-F238E27FC236}">
              <a16:creationId xmlns:a16="http://schemas.microsoft.com/office/drawing/2014/main" id="{00000000-0008-0000-01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666750</xdr:colOff>
      <xdr:row>22</xdr:row>
      <xdr:rowOff>114302</xdr:rowOff>
    </xdr:from>
    <xdr:to>
      <xdr:col>8</xdr:col>
      <xdr:colOff>38100</xdr:colOff>
      <xdr:row>26</xdr:row>
      <xdr:rowOff>161925</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00000000-0008-0000-0100-00002F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6750" y="4171952"/>
              <a:ext cx="4857750" cy="77152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314325</xdr:colOff>
      <xdr:row>4</xdr:row>
      <xdr:rowOff>0</xdr:rowOff>
    </xdr:from>
    <xdr:to>
      <xdr:col>1</xdr:col>
      <xdr:colOff>76200</xdr:colOff>
      <xdr:row>6</xdr:row>
      <xdr:rowOff>85725</xdr:rowOff>
    </xdr:to>
    <xdr:pic>
      <xdr:nvPicPr>
        <xdr:cNvPr id="51" name="Picture 50" descr="Acquisition ">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rcRect/>
        <a:stretch>
          <a:fillRect/>
        </a:stretch>
      </xdr:blipFill>
      <xdr:spPr bwMode="auto">
        <a:xfrm>
          <a:off x="314325" y="800100"/>
          <a:ext cx="447675" cy="44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257175</xdr:colOff>
      <xdr:row>0</xdr:row>
      <xdr:rowOff>247650</xdr:rowOff>
    </xdr:from>
    <xdr:to>
      <xdr:col>5</xdr:col>
      <xdr:colOff>9525</xdr:colOff>
      <xdr:row>3</xdr:row>
      <xdr:rowOff>66675</xdr:rowOff>
    </xdr:to>
    <xdr:pic>
      <xdr:nvPicPr>
        <xdr:cNvPr id="52" name="Picture 51" descr="Salary ">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00375" y="247650"/>
          <a:ext cx="43815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190500</xdr:colOff>
      <xdr:row>1</xdr:row>
      <xdr:rowOff>28575</xdr:rowOff>
    </xdr:from>
    <xdr:to>
      <xdr:col>7</xdr:col>
      <xdr:colOff>628650</xdr:colOff>
      <xdr:row>3</xdr:row>
      <xdr:rowOff>104775</xdr:rowOff>
    </xdr:to>
    <xdr:pic>
      <xdr:nvPicPr>
        <xdr:cNvPr id="53" name="Picture 52" descr="Budget ">
          <a:extLst>
            <a:ext uri="{FF2B5EF4-FFF2-40B4-BE49-F238E27FC236}">
              <a16:creationId xmlns:a16="http://schemas.microsoft.com/office/drawing/2014/main" id="{00000000-0008-0000-0100-00003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91100" y="285750"/>
          <a:ext cx="43815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133350</xdr:colOff>
      <xdr:row>0</xdr:row>
      <xdr:rowOff>250507</xdr:rowOff>
    </xdr:from>
    <xdr:to>
      <xdr:col>10</xdr:col>
      <xdr:colOff>485775</xdr:colOff>
      <xdr:row>3</xdr:row>
      <xdr:rowOff>19050</xdr:rowOff>
    </xdr:to>
    <xdr:pic>
      <xdr:nvPicPr>
        <xdr:cNvPr id="55" name="Picture 54" descr="Profits ">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991350" y="250507"/>
          <a:ext cx="352425" cy="387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647700</xdr:colOff>
      <xdr:row>4</xdr:row>
      <xdr:rowOff>66675</xdr:rowOff>
    </xdr:from>
    <xdr:to>
      <xdr:col>12</xdr:col>
      <xdr:colOff>381000</xdr:colOff>
      <xdr:row>6</xdr:row>
      <xdr:rowOff>123825</xdr:rowOff>
    </xdr:to>
    <xdr:pic>
      <xdr:nvPicPr>
        <xdr:cNvPr id="56" name="Picture 55" descr="Products ">
          <a:extLst>
            <a:ext uri="{FF2B5EF4-FFF2-40B4-BE49-F238E27FC236}">
              <a16:creationId xmlns:a16="http://schemas.microsoft.com/office/drawing/2014/main" id="{00000000-0008-0000-0100-000038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191500" y="866775"/>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323849</xdr:colOff>
      <xdr:row>3</xdr:row>
      <xdr:rowOff>171450</xdr:rowOff>
    </xdr:from>
    <xdr:to>
      <xdr:col>18</xdr:col>
      <xdr:colOff>142874</xdr:colOff>
      <xdr:row>6</xdr:row>
      <xdr:rowOff>133350</xdr:rowOff>
    </xdr:to>
    <xdr:pic>
      <xdr:nvPicPr>
        <xdr:cNvPr id="58" name="Picture 57" descr="Out of stock ">
          <a:extLst>
            <a:ext uri="{FF2B5EF4-FFF2-40B4-BE49-F238E27FC236}">
              <a16:creationId xmlns:a16="http://schemas.microsoft.com/office/drawing/2014/main" id="{00000000-0008-0000-0100-00003A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82449" y="790575"/>
          <a:ext cx="504825"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152401</xdr:colOff>
      <xdr:row>1</xdr:row>
      <xdr:rowOff>0</xdr:rowOff>
    </xdr:from>
    <xdr:to>
      <xdr:col>16</xdr:col>
      <xdr:colOff>76201</xdr:colOff>
      <xdr:row>4</xdr:row>
      <xdr:rowOff>66675</xdr:rowOff>
    </xdr:to>
    <xdr:pic>
      <xdr:nvPicPr>
        <xdr:cNvPr id="59" name="Picture 58" descr="Sold out ">
          <a:extLst>
            <a:ext uri="{FF2B5EF4-FFF2-40B4-BE49-F238E27FC236}">
              <a16:creationId xmlns:a16="http://schemas.microsoft.com/office/drawing/2014/main" id="{00000000-0008-0000-0100-00003B000000}"/>
            </a:ext>
          </a:extLst>
        </xdr:cNvPr>
        <xdr:cNvPicPr>
          <a:picLocks noChangeAspect="1" noChangeArrowheads="1"/>
        </xdr:cNvPicPr>
      </xdr:nvPicPr>
      <xdr:blipFill>
        <a:blip xmlns:r="http://schemas.openxmlformats.org/officeDocument/2006/relationships" r:embed="rId8">
          <a:lum bright="70000" contrast="-70000"/>
          <a:extLst>
            <a:ext uri="{28A0092B-C50C-407E-A947-70E740481C1C}">
              <a14:useLocalDpi xmlns:a14="http://schemas.microsoft.com/office/drawing/2010/main" val="0"/>
            </a:ext>
          </a:extLst>
        </a:blip>
        <a:srcRect/>
        <a:stretch>
          <a:fillRect/>
        </a:stretch>
      </xdr:blipFill>
      <xdr:spPr bwMode="auto">
        <a:xfrm rot="20757825">
          <a:off x="10439401" y="25717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504824</xdr:colOff>
      <xdr:row>12</xdr:row>
      <xdr:rowOff>104777</xdr:rowOff>
    </xdr:from>
    <xdr:to>
      <xdr:col>19</xdr:col>
      <xdr:colOff>657225</xdr:colOff>
      <xdr:row>22</xdr:row>
      <xdr:rowOff>152401</xdr:rowOff>
    </xdr:to>
    <xdr:graphicFrame macro="">
      <xdr:nvGraphicFramePr>
        <xdr:cNvPr id="60" name="Chart 59">
          <a:extLst>
            <a:ext uri="{FF2B5EF4-FFF2-40B4-BE49-F238E27FC236}">
              <a16:creationId xmlns:a16="http://schemas.microsoft.com/office/drawing/2014/main" id="{00000000-0008-0000-01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85724</xdr:colOff>
      <xdr:row>22</xdr:row>
      <xdr:rowOff>76200</xdr:rowOff>
    </xdr:from>
    <xdr:to>
      <xdr:col>19</xdr:col>
      <xdr:colOff>657225</xdr:colOff>
      <xdr:row>35</xdr:row>
      <xdr:rowOff>123825</xdr:rowOff>
    </xdr:to>
    <xdr:pic>
      <xdr:nvPicPr>
        <xdr:cNvPr id="61" name="Picture 60" descr="Pictogram ">
          <a:extLst>
            <a:ext uri="{FF2B5EF4-FFF2-40B4-BE49-F238E27FC236}">
              <a16:creationId xmlns:a16="http://schemas.microsoft.com/office/drawing/2014/main" id="{00000000-0008-0000-0100-00003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744324" y="4133850"/>
          <a:ext cx="1943101"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21</xdr:row>
      <xdr:rowOff>133351</xdr:rowOff>
    </xdr:from>
    <xdr:to>
      <xdr:col>17</xdr:col>
      <xdr:colOff>552451</xdr:colOff>
      <xdr:row>34</xdr:row>
      <xdr:rowOff>57150</xdr:rowOff>
    </xdr:to>
    <xdr:graphicFrame macro="">
      <xdr:nvGraphicFramePr>
        <xdr:cNvPr id="62" name="Chart 61">
          <a:extLst>
            <a:ext uri="{FF2B5EF4-FFF2-40B4-BE49-F238E27FC236}">
              <a16:creationId xmlns:a16="http://schemas.microsoft.com/office/drawing/2014/main" id="{00000000-0008-0000-01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104775</xdr:colOff>
      <xdr:row>30</xdr:row>
      <xdr:rowOff>152400</xdr:rowOff>
    </xdr:from>
    <xdr:to>
      <xdr:col>10</xdr:col>
      <xdr:colOff>85725</xdr:colOff>
      <xdr:row>37</xdr:row>
      <xdr:rowOff>85725</xdr:rowOff>
    </xdr:to>
    <xdr:sp macro="" textlink="'Pivot Table'!M13">
      <xdr:nvSpPr>
        <xdr:cNvPr id="63" name="Rectangle: Rounded Corners 62">
          <a:extLst>
            <a:ext uri="{FF2B5EF4-FFF2-40B4-BE49-F238E27FC236}">
              <a16:creationId xmlns:a16="http://schemas.microsoft.com/office/drawing/2014/main" id="{00000000-0008-0000-0100-00003F000000}"/>
            </a:ext>
          </a:extLst>
        </xdr:cNvPr>
        <xdr:cNvSpPr/>
      </xdr:nvSpPr>
      <xdr:spPr>
        <a:xfrm>
          <a:off x="5591175" y="5657850"/>
          <a:ext cx="1352550" cy="1200150"/>
        </a:xfrm>
        <a:prstGeom prst="round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marL="0" indent="0" algn="ctr"/>
          <a:fld id="{E0CB5603-E2B0-428E-81D7-9BE5225061C9}" type="TxLink">
            <a:rPr lang="en-US" sz="1400" b="1" i="0" u="none" strike="noStrike">
              <a:solidFill>
                <a:schemeClr val="bg1"/>
              </a:solidFill>
              <a:latin typeface="Arial"/>
              <a:ea typeface="+mn-ea"/>
              <a:cs typeface="Arial"/>
            </a:rPr>
            <a:pPr marL="0" indent="0" algn="ctr"/>
            <a:t> 39,018,891 </a:t>
          </a:fld>
          <a:endParaRPr lang="ar-EG" sz="1400" b="1">
            <a:solidFill>
              <a:schemeClr val="bg1"/>
            </a:solidFill>
            <a:latin typeface="+mn-lt"/>
            <a:ea typeface="+mn-ea"/>
            <a:cs typeface="+mn-cs"/>
          </a:endParaRPr>
        </a:p>
      </xdr:txBody>
    </xdr:sp>
    <xdr:clientData/>
  </xdr:twoCellAnchor>
  <xdr:twoCellAnchor>
    <xdr:from>
      <xdr:col>10</xdr:col>
      <xdr:colOff>180975</xdr:colOff>
      <xdr:row>30</xdr:row>
      <xdr:rowOff>152400</xdr:rowOff>
    </xdr:from>
    <xdr:to>
      <xdr:col>12</xdr:col>
      <xdr:colOff>161925</xdr:colOff>
      <xdr:row>37</xdr:row>
      <xdr:rowOff>85725</xdr:rowOff>
    </xdr:to>
    <xdr:sp macro="" textlink="'Pivot Table'!M14">
      <xdr:nvSpPr>
        <xdr:cNvPr id="3072" name="Rectangle: Rounded Corners 3071">
          <a:extLst>
            <a:ext uri="{FF2B5EF4-FFF2-40B4-BE49-F238E27FC236}">
              <a16:creationId xmlns:a16="http://schemas.microsoft.com/office/drawing/2014/main" id="{00000000-0008-0000-0100-0000000C0000}"/>
            </a:ext>
          </a:extLst>
        </xdr:cNvPr>
        <xdr:cNvSpPr/>
      </xdr:nvSpPr>
      <xdr:spPr>
        <a:xfrm>
          <a:off x="7038975" y="5657850"/>
          <a:ext cx="1352550" cy="1200150"/>
        </a:xfrm>
        <a:prstGeom prst="round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marL="0" indent="0" algn="ctr"/>
          <a:fld id="{894639FD-649B-4F13-820B-F7750276FD85}" type="TxLink">
            <a:rPr lang="en-US" sz="1400" b="1" i="0" u="none" strike="noStrike">
              <a:solidFill>
                <a:schemeClr val="bg1"/>
              </a:solidFill>
              <a:latin typeface="Arial"/>
              <a:ea typeface="+mn-ea"/>
              <a:cs typeface="Arial"/>
            </a:rPr>
            <a:pPr marL="0" indent="0" algn="ctr"/>
            <a:t> 24,189,761 </a:t>
          </a:fld>
          <a:endParaRPr lang="ar-EG" sz="1400" b="1">
            <a:solidFill>
              <a:schemeClr val="bg1"/>
            </a:solidFill>
            <a:latin typeface="+mn-lt"/>
            <a:ea typeface="+mn-ea"/>
            <a:cs typeface="+mn-cs"/>
          </a:endParaRPr>
        </a:p>
      </xdr:txBody>
    </xdr:sp>
    <xdr:clientData/>
  </xdr:twoCellAnchor>
  <xdr:twoCellAnchor>
    <xdr:from>
      <xdr:col>12</xdr:col>
      <xdr:colOff>257175</xdr:colOff>
      <xdr:row>30</xdr:row>
      <xdr:rowOff>152400</xdr:rowOff>
    </xdr:from>
    <xdr:to>
      <xdr:col>14</xdr:col>
      <xdr:colOff>238125</xdr:colOff>
      <xdr:row>37</xdr:row>
      <xdr:rowOff>85725</xdr:rowOff>
    </xdr:to>
    <xdr:sp macro="" textlink="'Pivot Table'!M15">
      <xdr:nvSpPr>
        <xdr:cNvPr id="3078" name="Rectangle: Rounded Corners 3077">
          <a:extLst>
            <a:ext uri="{FF2B5EF4-FFF2-40B4-BE49-F238E27FC236}">
              <a16:creationId xmlns:a16="http://schemas.microsoft.com/office/drawing/2014/main" id="{00000000-0008-0000-0100-0000060C0000}"/>
            </a:ext>
          </a:extLst>
        </xdr:cNvPr>
        <xdr:cNvSpPr/>
      </xdr:nvSpPr>
      <xdr:spPr>
        <a:xfrm>
          <a:off x="8486775" y="5657850"/>
          <a:ext cx="1352550" cy="1200150"/>
        </a:xfrm>
        <a:prstGeom prst="round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marL="0" indent="0" algn="ctr"/>
          <a:fld id="{653C102E-309A-4C20-B043-C111965B45E8}" type="TxLink">
            <a:rPr lang="en-US" sz="1400" b="1" i="0" u="none" strike="noStrike">
              <a:solidFill>
                <a:schemeClr val="bg1"/>
              </a:solidFill>
              <a:latin typeface="Arial"/>
              <a:ea typeface="+mn-ea"/>
              <a:cs typeface="Arial"/>
            </a:rPr>
            <a:pPr marL="0" indent="0" algn="ctr"/>
            <a:t> 30,781,287 </a:t>
          </a:fld>
          <a:endParaRPr lang="ar-EG" sz="1400" b="1">
            <a:solidFill>
              <a:schemeClr val="bg1"/>
            </a:solidFill>
            <a:latin typeface="+mn-lt"/>
            <a:ea typeface="+mn-ea"/>
            <a:cs typeface="+mn-cs"/>
          </a:endParaRPr>
        </a:p>
      </xdr:txBody>
    </xdr:sp>
    <xdr:clientData/>
  </xdr:twoCellAnchor>
  <xdr:twoCellAnchor>
    <xdr:from>
      <xdr:col>6</xdr:col>
      <xdr:colOff>28575</xdr:colOff>
      <xdr:row>30</xdr:row>
      <xdr:rowOff>152400</xdr:rowOff>
    </xdr:from>
    <xdr:to>
      <xdr:col>8</xdr:col>
      <xdr:colOff>9525</xdr:colOff>
      <xdr:row>37</xdr:row>
      <xdr:rowOff>85725</xdr:rowOff>
    </xdr:to>
    <xdr:sp macro="" textlink="'Pivot Table'!M12">
      <xdr:nvSpPr>
        <xdr:cNvPr id="3079" name="Rectangle: Rounded Corners 3078">
          <a:extLst>
            <a:ext uri="{FF2B5EF4-FFF2-40B4-BE49-F238E27FC236}">
              <a16:creationId xmlns:a16="http://schemas.microsoft.com/office/drawing/2014/main" id="{00000000-0008-0000-0100-0000070C0000}"/>
            </a:ext>
          </a:extLst>
        </xdr:cNvPr>
        <xdr:cNvSpPr/>
      </xdr:nvSpPr>
      <xdr:spPr>
        <a:xfrm>
          <a:off x="4143375" y="5657850"/>
          <a:ext cx="1352550" cy="1200150"/>
        </a:xfrm>
        <a:prstGeom prst="round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b"/>
        <a:lstStyle/>
        <a:p>
          <a:pPr algn="ctr"/>
          <a:fld id="{F2369B0C-8878-4208-AFA6-680C5D715700}" type="TxLink">
            <a:rPr lang="en-US" sz="1400" b="1" i="0" u="none" strike="noStrike">
              <a:solidFill>
                <a:schemeClr val="bg1"/>
              </a:solidFill>
              <a:latin typeface="Arial"/>
              <a:cs typeface="Arial"/>
            </a:rPr>
            <a:pPr algn="ctr"/>
            <a:t> 32,300,639 </a:t>
          </a:fld>
          <a:endParaRPr lang="ar-EG" sz="1400" b="1">
            <a:solidFill>
              <a:schemeClr val="bg1"/>
            </a:solidFill>
          </a:endParaRPr>
        </a:p>
      </xdr:txBody>
    </xdr:sp>
    <xdr:clientData/>
  </xdr:twoCellAnchor>
  <xdr:twoCellAnchor>
    <xdr:from>
      <xdr:col>6</xdr:col>
      <xdr:colOff>342900</xdr:colOff>
      <xdr:row>31</xdr:row>
      <xdr:rowOff>133349</xdr:rowOff>
    </xdr:from>
    <xdr:to>
      <xdr:col>7</xdr:col>
      <xdr:colOff>419100</xdr:colOff>
      <xdr:row>34</xdr:row>
      <xdr:rowOff>28574</xdr:rowOff>
    </xdr:to>
    <xdr:sp macro="" textlink="'Pivot Table'!L12">
      <xdr:nvSpPr>
        <xdr:cNvPr id="3080" name="Rectangle: Rounded Corners 3079">
          <a:extLst>
            <a:ext uri="{FF2B5EF4-FFF2-40B4-BE49-F238E27FC236}">
              <a16:creationId xmlns:a16="http://schemas.microsoft.com/office/drawing/2014/main" id="{00000000-0008-0000-0100-0000080C0000}"/>
            </a:ext>
          </a:extLst>
        </xdr:cNvPr>
        <xdr:cNvSpPr/>
      </xdr:nvSpPr>
      <xdr:spPr>
        <a:xfrm>
          <a:off x="4457700" y="5819774"/>
          <a:ext cx="762000" cy="438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fld id="{127AB702-8262-4EC5-86F6-C0049F5F63B0}" type="TxLink">
            <a:rPr lang="en-US" sz="1100" b="1" i="0" u="none" strike="noStrike">
              <a:solidFill>
                <a:schemeClr val="bg1"/>
              </a:solidFill>
              <a:latin typeface="Arial"/>
              <a:cs typeface="Arial"/>
            </a:rPr>
            <a:pPr algn="ctr"/>
            <a:t>QTR- 1</a:t>
          </a:fld>
          <a:endParaRPr lang="ar-EG" sz="1100" b="1" i="0">
            <a:solidFill>
              <a:schemeClr val="bg1"/>
            </a:solidFill>
          </a:endParaRPr>
        </a:p>
      </xdr:txBody>
    </xdr:sp>
    <xdr:clientData/>
  </xdr:twoCellAnchor>
  <xdr:twoCellAnchor>
    <xdr:from>
      <xdr:col>8</xdr:col>
      <xdr:colOff>412750</xdr:colOff>
      <xdr:row>31</xdr:row>
      <xdr:rowOff>133349</xdr:rowOff>
    </xdr:from>
    <xdr:to>
      <xdr:col>9</xdr:col>
      <xdr:colOff>488950</xdr:colOff>
      <xdr:row>34</xdr:row>
      <xdr:rowOff>28574</xdr:rowOff>
    </xdr:to>
    <xdr:sp macro="" textlink="'Pivot Table'!L13">
      <xdr:nvSpPr>
        <xdr:cNvPr id="3081" name="Rectangle: Rounded Corners 3080">
          <a:extLst>
            <a:ext uri="{FF2B5EF4-FFF2-40B4-BE49-F238E27FC236}">
              <a16:creationId xmlns:a16="http://schemas.microsoft.com/office/drawing/2014/main" id="{00000000-0008-0000-0100-0000090C0000}"/>
            </a:ext>
          </a:extLst>
        </xdr:cNvPr>
        <xdr:cNvSpPr/>
      </xdr:nvSpPr>
      <xdr:spPr>
        <a:xfrm>
          <a:off x="5899150" y="5819774"/>
          <a:ext cx="762000" cy="438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fld id="{0D2CFD68-DCC6-439E-ABBE-DE98F0353852}" type="TxLink">
            <a:rPr lang="en-US" sz="1100" b="1" i="0" u="none" strike="noStrike">
              <a:solidFill>
                <a:schemeClr val="bg1"/>
              </a:solidFill>
              <a:latin typeface="Arial"/>
              <a:cs typeface="Arial"/>
            </a:rPr>
            <a:pPr algn="ctr"/>
            <a:t>QTR- 2</a:t>
          </a:fld>
          <a:endParaRPr lang="ar-EG" sz="1100" b="1" i="0">
            <a:solidFill>
              <a:schemeClr val="bg1"/>
            </a:solidFill>
          </a:endParaRPr>
        </a:p>
      </xdr:txBody>
    </xdr:sp>
    <xdr:clientData/>
  </xdr:twoCellAnchor>
  <xdr:twoCellAnchor>
    <xdr:from>
      <xdr:col>10</xdr:col>
      <xdr:colOff>482600</xdr:colOff>
      <xdr:row>31</xdr:row>
      <xdr:rowOff>133349</xdr:rowOff>
    </xdr:from>
    <xdr:to>
      <xdr:col>11</xdr:col>
      <xdr:colOff>558800</xdr:colOff>
      <xdr:row>34</xdr:row>
      <xdr:rowOff>28574</xdr:rowOff>
    </xdr:to>
    <xdr:sp macro="" textlink="'Pivot Table'!L14">
      <xdr:nvSpPr>
        <xdr:cNvPr id="3082" name="Rectangle: Rounded Corners 3081">
          <a:extLst>
            <a:ext uri="{FF2B5EF4-FFF2-40B4-BE49-F238E27FC236}">
              <a16:creationId xmlns:a16="http://schemas.microsoft.com/office/drawing/2014/main" id="{00000000-0008-0000-0100-00000A0C0000}"/>
            </a:ext>
          </a:extLst>
        </xdr:cNvPr>
        <xdr:cNvSpPr/>
      </xdr:nvSpPr>
      <xdr:spPr>
        <a:xfrm>
          <a:off x="7340600" y="5819774"/>
          <a:ext cx="762000" cy="438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fld id="{BEAF892A-C2CB-4A18-BF45-4359531BF6C2}" type="TxLink">
            <a:rPr lang="en-US" sz="1100" b="1" i="0" u="none" strike="noStrike">
              <a:solidFill>
                <a:schemeClr val="bg1"/>
              </a:solidFill>
              <a:latin typeface="Arial"/>
              <a:cs typeface="Arial"/>
            </a:rPr>
            <a:pPr algn="ctr"/>
            <a:t>QTR- 3</a:t>
          </a:fld>
          <a:endParaRPr lang="ar-EG" sz="1100" b="1" i="0">
            <a:solidFill>
              <a:schemeClr val="bg1"/>
            </a:solidFill>
          </a:endParaRPr>
        </a:p>
      </xdr:txBody>
    </xdr:sp>
    <xdr:clientData/>
  </xdr:twoCellAnchor>
  <xdr:twoCellAnchor>
    <xdr:from>
      <xdr:col>12</xdr:col>
      <xdr:colOff>552450</xdr:colOff>
      <xdr:row>31</xdr:row>
      <xdr:rowOff>133349</xdr:rowOff>
    </xdr:from>
    <xdr:to>
      <xdr:col>13</xdr:col>
      <xdr:colOff>628650</xdr:colOff>
      <xdr:row>34</xdr:row>
      <xdr:rowOff>28574</xdr:rowOff>
    </xdr:to>
    <xdr:sp macro="" textlink="'Pivot Table'!L15">
      <xdr:nvSpPr>
        <xdr:cNvPr id="3083" name="Rectangle: Rounded Corners 3082">
          <a:extLst>
            <a:ext uri="{FF2B5EF4-FFF2-40B4-BE49-F238E27FC236}">
              <a16:creationId xmlns:a16="http://schemas.microsoft.com/office/drawing/2014/main" id="{00000000-0008-0000-0100-00000B0C0000}"/>
            </a:ext>
          </a:extLst>
        </xdr:cNvPr>
        <xdr:cNvSpPr/>
      </xdr:nvSpPr>
      <xdr:spPr>
        <a:xfrm>
          <a:off x="8782050" y="5819774"/>
          <a:ext cx="762000" cy="438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ctr"/>
          <a:fld id="{97C27D05-E1C3-49DB-AB56-BA88CE1EE848}" type="TxLink">
            <a:rPr lang="en-US" sz="1100" b="1" i="0" u="none" strike="noStrike">
              <a:solidFill>
                <a:schemeClr val="bg1"/>
              </a:solidFill>
              <a:latin typeface="Arial"/>
              <a:cs typeface="Arial"/>
            </a:rPr>
            <a:pPr algn="ctr"/>
            <a:t>QTR- 4</a:t>
          </a:fld>
          <a:endParaRPr lang="ar-EG" sz="1100" b="1" i="0">
            <a:solidFill>
              <a:schemeClr val="bg1"/>
            </a:solidFill>
          </a:endParaRPr>
        </a:p>
      </xdr:txBody>
    </xdr:sp>
    <xdr:clientData/>
  </xdr:twoCellAnchor>
  <xdr:twoCellAnchor>
    <xdr:from>
      <xdr:col>1</xdr:col>
      <xdr:colOff>161924</xdr:colOff>
      <xdr:row>25</xdr:row>
      <xdr:rowOff>95250</xdr:rowOff>
    </xdr:from>
    <xdr:to>
      <xdr:col>5</xdr:col>
      <xdr:colOff>523875</xdr:colOff>
      <xdr:row>37</xdr:row>
      <xdr:rowOff>123824</xdr:rowOff>
    </xdr:to>
    <xdr:graphicFrame macro="">
      <xdr:nvGraphicFramePr>
        <xdr:cNvPr id="3084" name="Chart 3083">
          <a:extLst>
            <a:ext uri="{FF2B5EF4-FFF2-40B4-BE49-F238E27FC236}">
              <a16:creationId xmlns:a16="http://schemas.microsoft.com/office/drawing/2014/main" id="{00000000-0008-0000-0100-00000C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237448</xdr:colOff>
      <xdr:row>5</xdr:row>
      <xdr:rowOff>54503</xdr:rowOff>
    </xdr:from>
    <xdr:to>
      <xdr:col>4</xdr:col>
      <xdr:colOff>342224</xdr:colOff>
      <xdr:row>6</xdr:row>
      <xdr:rowOff>145593</xdr:rowOff>
    </xdr:to>
    <xdr:sp macro="" textlink="'Pivot Table'!E38">
      <xdr:nvSpPr>
        <xdr:cNvPr id="3085" name="Rectangle: Rounded Corners 3084">
          <a:extLst>
            <a:ext uri="{FF2B5EF4-FFF2-40B4-BE49-F238E27FC236}">
              <a16:creationId xmlns:a16="http://schemas.microsoft.com/office/drawing/2014/main" id="{00000000-0008-0000-0100-00000D0C0000}"/>
            </a:ext>
          </a:extLst>
        </xdr:cNvPr>
        <xdr:cNvSpPr/>
      </xdr:nvSpPr>
      <xdr:spPr>
        <a:xfrm rot="21258000">
          <a:off x="2294848" y="1035578"/>
          <a:ext cx="790576" cy="272065"/>
        </a:xfrm>
        <a:prstGeom prst="roundRect">
          <a:avLst/>
        </a:prstGeom>
        <a:solidFill>
          <a:schemeClr val="accent4">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1" anchor="b"/>
        <a:lstStyle/>
        <a:p>
          <a:pPr marL="0" indent="0" algn="l"/>
          <a:fld id="{1BC39B92-6AFE-481A-BE80-1B9CB30BF111}" type="TxLink">
            <a:rPr lang="en-US" sz="1000" b="1" i="0" u="none" strike="noStrike">
              <a:solidFill>
                <a:schemeClr val="bg1"/>
              </a:solidFill>
              <a:latin typeface="Arial"/>
              <a:ea typeface="+mn-ea"/>
              <a:cs typeface="Arial"/>
            </a:rPr>
            <a:pPr marL="0" indent="0" algn="l"/>
            <a:t>+0.0%</a:t>
          </a:fld>
          <a:endParaRPr lang="ar-EG" sz="1000" b="1" i="0" u="none" strike="noStrike">
            <a:solidFill>
              <a:schemeClr val="bg1"/>
            </a:solidFill>
            <a:latin typeface="Arial"/>
            <a:ea typeface="+mn-ea"/>
            <a:cs typeface="Arial"/>
          </a:endParaRPr>
        </a:p>
      </xdr:txBody>
    </xdr:sp>
    <xdr:clientData/>
  </xdr:twoCellAnchor>
  <xdr:twoCellAnchor>
    <xdr:from>
      <xdr:col>8</xdr:col>
      <xdr:colOff>647024</xdr:colOff>
      <xdr:row>5</xdr:row>
      <xdr:rowOff>54503</xdr:rowOff>
    </xdr:from>
    <xdr:to>
      <xdr:col>10</xdr:col>
      <xdr:colOff>66000</xdr:colOff>
      <xdr:row>6</xdr:row>
      <xdr:rowOff>145593</xdr:rowOff>
    </xdr:to>
    <xdr:sp macro="" textlink="'Pivot Table'!E35">
      <xdr:nvSpPr>
        <xdr:cNvPr id="3086" name="Rectangle: Rounded Corners 3085">
          <a:extLst>
            <a:ext uri="{FF2B5EF4-FFF2-40B4-BE49-F238E27FC236}">
              <a16:creationId xmlns:a16="http://schemas.microsoft.com/office/drawing/2014/main" id="{00000000-0008-0000-0100-00000E0C0000}"/>
            </a:ext>
          </a:extLst>
        </xdr:cNvPr>
        <xdr:cNvSpPr/>
      </xdr:nvSpPr>
      <xdr:spPr>
        <a:xfrm rot="21258000">
          <a:off x="6133424" y="1035578"/>
          <a:ext cx="790576" cy="272065"/>
        </a:xfrm>
        <a:prstGeom prst="roundRect">
          <a:avLst/>
        </a:prstGeom>
        <a:solidFill>
          <a:schemeClr val="accent6">
            <a:lumMod val="75000"/>
          </a:schemeClr>
        </a:solidFill>
        <a:ln>
          <a:noFill/>
        </a:ln>
        <a:scene3d>
          <a:camera prst="orthographicFront">
            <a:rot lat="600000" lon="1200001" rev="900000"/>
          </a:camera>
          <a:lightRig rig="threePt" dir="t"/>
        </a:scene3d>
      </xdr:spPr>
      <xdr:style>
        <a:lnRef idx="2">
          <a:schemeClr val="dk1">
            <a:shade val="15000"/>
          </a:schemeClr>
        </a:lnRef>
        <a:fillRef idx="1">
          <a:schemeClr val="dk1"/>
        </a:fillRef>
        <a:effectRef idx="0">
          <a:schemeClr val="dk1"/>
        </a:effectRef>
        <a:fontRef idx="minor">
          <a:schemeClr val="lt1"/>
        </a:fontRef>
      </xdr:style>
      <xdr:txBody>
        <a:bodyPr rot="0" spcFirstLastPara="0" vertOverflow="clip" horzOverflow="clip" vert="horz" wrap="square" lIns="91440" tIns="45720" rIns="91440" bIns="45720" numCol="1" spcCol="0" rtlCol="1" fromWordArt="0" anchor="b" anchorCtr="0" forceAA="0" compatLnSpc="1">
          <a:prstTxWarp prst="textNoShape">
            <a:avLst/>
          </a:prstTxWarp>
          <a:noAutofit/>
        </a:bodyPr>
        <a:lstStyle/>
        <a:p>
          <a:pPr marL="0" indent="0" algn="l"/>
          <a:fld id="{E1EB8099-F14E-4AB9-B4D8-933C09C24856}" type="TxLink">
            <a:rPr lang="en-US" sz="1000" b="1" i="0" u="none" strike="noStrike">
              <a:solidFill>
                <a:schemeClr val="bg1"/>
              </a:solidFill>
              <a:latin typeface="Arial"/>
              <a:ea typeface="+mn-ea"/>
              <a:cs typeface="Arial"/>
            </a:rPr>
            <a:pPr marL="0" indent="0" algn="l"/>
            <a:t>+0.0%</a:t>
          </a:fld>
          <a:endParaRPr lang="ar-EG" sz="1000" b="1" i="0" u="none" strike="noStrike">
            <a:solidFill>
              <a:schemeClr val="bg1"/>
            </a:solidFill>
            <a:latin typeface="Arial"/>
            <a:ea typeface="+mn-ea"/>
            <a:cs typeface="Aria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54282404" backgroundQuery="1" createdVersion="8" refreshedVersion="8" minRefreshableVersion="3" recordCount="0" supportSubquery="1" supportAdvancedDrill="1" xr:uid="{BEA9B419-BC8B-462B-9C56-021CC8B26A09}">
  <cacheSource type="external" connectionId="15"/>
  <cacheFields count="3">
    <cacheField name="[DimDate].[Year].[Year]" caption="Year" numFmtId="0" hierarchy="36"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Sum of Total Profit]" caption="Sum of Total Profit" numFmtId="0" hierarchy="122" level="32767"/>
    <cacheField name="[Measures].[Sum of Revenue 2]" caption="Sum of Revenue 2" numFmtId="0" hierarchy="120" level="32767"/>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oneField="1">
      <fieldsUsage count="1">
        <fieldUsage x="2"/>
      </fieldsUsage>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5833333" backgroundQuery="1" createdVersion="8" refreshedVersion="8" minRefreshableVersion="3" recordCount="0" supportSubquery="1" supportAdvancedDrill="1" xr:uid="{D84C440D-0356-445E-BEA6-EA2A970DC79D}">
  <cacheSource type="external" connectionId="15"/>
  <cacheFields count="5">
    <cacheField name="[Measures].[Sum of Revenue 2]" caption="Sum of Revenue 2" numFmtId="0" hierarchy="120" level="32767"/>
    <cacheField name="[Measures].[Sum of Total Cost]" caption="Sum of Total Cost" numFmtId="0" hierarchy="121" level="32767"/>
    <cacheField name="[Measures].[Sum of Total Profit]" caption="Sum of Total Profit" numFmtId="0" hierarchy="122" level="32767"/>
    <cacheField name="[Measures].[Count of ProductKey 2]" caption="Count of ProductKey 2" numFmtId="0" hierarchy="124" level="32767"/>
    <cacheField name="[DimDate].[Year].[Year]" caption="Year" numFmtId="0" hierarchy="36"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oneField="1">
      <fieldsUsage count="1">
        <fieldUsage x="0"/>
      </fieldsUsage>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oneField="1">
      <fieldsUsage count="1">
        <fieldUsage x="1"/>
      </fieldsUsage>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oneField="1">
      <fieldsUsage count="1">
        <fieldUsage x="3"/>
      </fieldsUsage>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60763885" backgroundQuery="1" createdVersion="8" refreshedVersion="8" minRefreshableVersion="3" recordCount="0" supportSubquery="1" supportAdvancedDrill="1" xr:uid="{C7DD2D80-169D-4BFD-AE0F-DECA6C080104}">
  <cacheSource type="external" connectionId="15"/>
  <cacheFields count="3">
    <cacheField name="[DimDate].[Month].[Month]" caption="Month" numFmtId="0" hierarchy="33" level="1">
      <sharedItems count="12">
        <s v="January"/>
        <s v="February"/>
        <s v="March"/>
        <s v="April"/>
        <s v="May"/>
        <s v="June"/>
        <s v="July"/>
        <s v="August"/>
        <s v="September"/>
        <s v="October"/>
        <s v="November"/>
        <s v="December"/>
      </sharedItems>
    </cacheField>
    <cacheField name="[Measures].[Sum of Total Profit]" caption="Sum of Total Profit" numFmtId="0" hierarchy="122" level="32767"/>
    <cacheField name="[DimDate].[Year].[Year]" caption="Year" numFmtId="0" hierarchy="36" level="1">
      <sharedItems containsSemiMixedTypes="0" containsNonDate="0" containsString="0"/>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2" memberValueDatatype="130" unbalanced="0">
      <fieldsUsage count="2">
        <fieldUsage x="-1"/>
        <fieldUsage x="0"/>
      </fieldsUsage>
    </cacheHierarchy>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63310187" backgroundQuery="1" createdVersion="8" refreshedVersion="8" minRefreshableVersion="3" recordCount="0" supportSubquery="1" supportAdvancedDrill="1" xr:uid="{A2C46CA4-17E5-4C64-B717-301E53AC98EF}">
  <cacheSource type="external" connectionId="15"/>
  <cacheFields count="4">
    <cacheField name="[DimCustomer].[Gender].[Gender]" caption="Gender" numFmtId="0" hierarchy="7" level="1">
      <sharedItems count="2">
        <s v="F"/>
        <s v="M"/>
      </sharedItems>
    </cacheField>
    <cacheField name="[Measures].[Count of SalesTerritoryKey]" caption="Count of SalesTerritoryKey" numFmtId="0" hierarchy="129" level="32767"/>
    <cacheField name="[DimDate].[Year].[Year]" caption="Year" numFmtId="0" hierarchy="36" level="1">
      <sharedItems containsSemiMixedTypes="0" containsNonDate="0" containsString="0"/>
    </cacheField>
    <cacheField name="Dummy0" numFmtId="0" hierarchy="151" level="32767">
      <extLst>
        <ext xmlns:x14="http://schemas.microsoft.com/office/spreadsheetml/2009/9/main" uri="{63CAB8AC-B538-458d-9737-405883B0398D}">
          <x14:cacheField ignore="1"/>
        </ext>
      </extLst>
    </cacheField>
  </cacheFields>
  <cacheHierarchies count="152">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0"/>
      </fieldsUsage>
    </cacheHierarchy>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oneField="1">
      <fieldsUsage count="1">
        <fieldUsage x="1"/>
      </fieldsUsage>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66203704" backgroundQuery="1" createdVersion="8" refreshedVersion="8" minRefreshableVersion="3" recordCount="0" supportSubquery="1" supportAdvancedDrill="1" xr:uid="{AF071C41-EA50-4D70-859C-F19D0425FE96}">
  <cacheSource type="external" connectionId="15"/>
  <cacheFields count="3">
    <cacheField name="[DimDate].[Quarter].[Quarter]" caption="Quarter" numFmtId="0" hierarchy="35" level="1">
      <sharedItems count="4">
        <s v="QTR- 1"/>
        <s v="QTR- 2"/>
        <s v="QTR- 3"/>
        <s v="QTR- 4"/>
      </sharedItems>
    </cacheField>
    <cacheField name="[Measures].[Sum of Total Profit]" caption="Sum of Total Profit" numFmtId="0" hierarchy="122" level="32767"/>
    <cacheField name="[DimDate].[Year].[Year]" caption="Year" numFmtId="0" hierarchy="36" level="1">
      <sharedItems containsSemiMixedTypes="0" containsNonDate="0" containsString="0"/>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0"/>
      </fieldsUsage>
    </cacheHierarchy>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68865744" backgroundQuery="1" createdVersion="8" refreshedVersion="8" minRefreshableVersion="3" recordCount="0" supportSubquery="1" supportAdvancedDrill="1" xr:uid="{9F773F65-C9B1-4298-998B-8002C1A71958}">
  <cacheSource type="external" connectionId="15"/>
  <cacheFields count="3">
    <cacheField name="[Measures].[Count of SalesTerritoryKey]" caption="Count of SalesTerritoryKey" numFmtId="0" hierarchy="129" level="32767"/>
    <cacheField name="[DimDate].[Work/Holiday].[Work/Holiday]" caption="Work/Holiday" numFmtId="0" hierarchy="32" level="1">
      <sharedItems count="2">
        <s v="&quot;Holiday&quot;"/>
        <s v="Workday"/>
      </sharedItems>
    </cacheField>
    <cacheField name="[DimDate].[Year].[Year]" caption="Year" numFmtId="0" hierarchy="36" level="1">
      <sharedItems containsSemiMixedTypes="0" containsNonDate="0" containsString="0"/>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2" memberValueDatatype="13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oneField="1">
      <fieldsUsage count="1">
        <fieldUsage x="0"/>
      </fieldsUsage>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71412038" backgroundQuery="1" createdVersion="8" refreshedVersion="8" minRefreshableVersion="3" recordCount="0" supportSubquery="1" supportAdvancedDrill="1" xr:uid="{D355DFF7-CEEC-46FB-A272-C7108F407033}">
  <cacheSource type="external" connectionId="15"/>
  <cacheFields count="1">
    <cacheField name="[DimDate].[Year].[Year]" caption="Year" numFmtId="0" hierarchy="36"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74074071" backgroundQuery="1" createdVersion="8" refreshedVersion="8" minRefreshableVersion="3" recordCount="0" supportSubquery="1" supportAdvancedDrill="1" xr:uid="{969A8614-5E1D-4F1F-B3E3-DF8612FE31B1}">
  <cacheSource type="external" connectionId="15"/>
  <cacheFields count="8">
    <cacheField name="[Measures].[Sum of Revenue 2]" caption="Sum of Revenue 2" numFmtId="0" hierarchy="120" level="32767"/>
    <cacheField name="[Measures].[Sum of Total Cost]" caption="Sum of Total Cost" numFmtId="0" hierarchy="121" level="32767"/>
    <cacheField name="[Measures].[Sum of Total Profit]" caption="Sum of Total Profit" numFmtId="0" hierarchy="122" level="32767"/>
    <cacheField name="[Measures].[Count of ProductKey 2]" caption="Count of ProductKey 2" numFmtId="0" hierarchy="124" level="32767"/>
    <cacheField name="[Measures].[All Products]" caption="All Products" numFmtId="0" hierarchy="131" level="32767"/>
    <cacheField name="[Measures].[Sold]" caption="Sold" numFmtId="0" hierarchy="132" level="32767"/>
    <cacheField name="[Measures].[Un Sold]" caption="Un Sold" numFmtId="0" hierarchy="133" level="32767"/>
    <cacheField name="[DimDate].[Year].[Year]" caption="Year" numFmtId="0" hierarchy="36" level="1">
      <sharedItems containsSemiMixedTypes="0" containsNonDate="0" containsString="0"/>
    </cacheField>
  </cacheFields>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fieldsUsage count="2">
        <fieldUsage x="-1"/>
        <fieldUsage x="7"/>
      </fieldsUsage>
    </cacheHierarchy>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oneField="1">
      <fieldsUsage count="1">
        <fieldUsage x="0"/>
      </fieldsUsage>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oneField="1">
      <fieldsUsage count="1">
        <fieldUsage x="1"/>
      </fieldsUsage>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oneField="1">
      <fieldsUsage count="1">
        <fieldUsage x="3"/>
      </fieldsUsage>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oneField="1">
      <fieldsUsage count="1">
        <fieldUsage x="4"/>
      </fieldsUsage>
    </cacheHierarchy>
    <cacheHierarchy uniqueName="[Measures].[Sold]" caption="Sold" measure="1" displayFolder="" measureGroup="A" count="0" oneField="1">
      <fieldsUsage count="1">
        <fieldUsage x="5"/>
      </fieldsUsage>
    </cacheHierarchy>
    <cacheHierarchy uniqueName="[Measures].[Un Sold]" caption="Un Sold" measure="1" displayFolder="" measureGroup="A" count="0" oneField="1">
      <fieldsUsage count="1">
        <fieldUsage x="6"/>
      </fieldsUsage>
    </cacheHierarchy>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dimensions count="16">
    <dimension name="A" uniqueName="[A]" caption="A"/>
    <dimension name="All Measures" uniqueName="[All Measures]" caption="All Measures"/>
    <dimension name="DimCustomer" uniqueName="[DimCustomer]" caption="DimCustomer"/>
    <dimension name="DimCustomer  2" uniqueName="[DimCustomer  2]" caption="DimCustomer  2"/>
    <dimension name="DimDate" uniqueName="[DimDate]" caption="DimDate"/>
    <dimension name="DimDate  2" uniqueName="[DimDate  2]" caption="DimDate  2"/>
    <dimension name="DimGeography" uniqueName="[DimGeography]" caption="DimGeography"/>
    <dimension name="DimGeography  2" uniqueName="[DimGeography  2]" caption="DimGeography  2"/>
    <dimension name="DimProduct" uniqueName="[DimProduct]" caption="DimProduct"/>
    <dimension name="DimProduct  2" uniqueName="[DimProduct  2]" caption="DimProduct  2"/>
    <dimension name="DimSalesTerritory" uniqueName="[DimSalesTerritory]" caption="DimSalesTerritory"/>
    <dimension name="DimSalesTerritory  2" uniqueName="[DimSalesTerritory  2]" caption="DimSalesTerritory  2"/>
    <dimension name="FactInternetSales" uniqueName="[FactInternetSales]" caption="FactInternetSales"/>
    <dimension name="FactInternetSales  2" uniqueName="[FactInternetSales  2]" caption="FactInternetSales  2"/>
    <dimension measure="1" name="Measures" uniqueName="[Measures]" caption="Measures"/>
    <dimension name="yearly" uniqueName="[yearly]" caption="yearly"/>
  </dimensions>
  <measureGroups count="15">
    <measureGroup name="A" caption="A"/>
    <measureGroup name="All Measures" caption="All Measures"/>
    <measureGroup name="DimCustomer" caption="DimCustomer"/>
    <measureGroup name="DimCustomer  2" caption="DimCustomer  2"/>
    <measureGroup name="DimDate" caption="DimDate"/>
    <measureGroup name="DimDate  2" caption="DimDate  2"/>
    <measureGroup name="DimGeography" caption="DimGeography"/>
    <measureGroup name="DimGeography  2" caption="DimGeography  2"/>
    <measureGroup name="DimProduct" caption="DimProduct"/>
    <measureGroup name="DimProduct  2" caption="DimProduct  2"/>
    <measureGroup name="DimSalesTerritory" caption="DimSalesTerritory"/>
    <measureGroup name="DimSalesTerritory  2" caption="DimSalesTerritory  2"/>
    <measureGroup name="FactInternetSales" caption="FactInternetSales"/>
    <measureGroup name="FactInternetSales  2" caption="FactInternetSales  2"/>
    <measureGroup name="yearly" caption="yearly"/>
  </measureGroups>
  <maps count="27">
    <map measureGroup="0" dimension="0"/>
    <map measureGroup="1" dimension="1"/>
    <map measureGroup="2" dimension="2"/>
    <map measureGroup="2" dimension="6"/>
    <map measureGroup="3" dimension="3"/>
    <map measureGroup="3" dimension="7"/>
    <map measureGroup="4" dimension="4"/>
    <map measureGroup="5" dimension="5"/>
    <map measureGroup="6" dimension="6"/>
    <map measureGroup="7" dimension="7"/>
    <map measureGroup="8" dimension="8"/>
    <map measureGroup="9" dimension="9"/>
    <map measureGroup="10" dimension="10"/>
    <map measureGroup="11" dimension="11"/>
    <map measureGroup="12" dimension="2"/>
    <map measureGroup="12" dimension="4"/>
    <map measureGroup="12" dimension="6"/>
    <map measureGroup="12" dimension="8"/>
    <map measureGroup="12" dimension="10"/>
    <map measureGroup="12" dimension="12"/>
    <map measureGroup="13" dimension="3"/>
    <map measureGroup="13" dimension="5"/>
    <map measureGroup="13" dimension="7"/>
    <map measureGroup="13" dimension="9"/>
    <map measureGroup="13" dimension="11"/>
    <map measureGroup="13" dimension="13"/>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iro" refreshedDate="45659.621656365744" backgroundQuery="1" createdVersion="3" refreshedVersion="8" minRefreshableVersion="3" recordCount="0" supportSubquery="1" supportAdvancedDrill="1" xr:uid="{66DAEE53-7137-4691-8C73-63795A81D0D6}">
  <cacheSource type="external" connectionId="15">
    <extLst>
      <ext xmlns:x14="http://schemas.microsoft.com/office/spreadsheetml/2009/9/main" uri="{F057638F-6D5F-4e77-A914-E7F072B9BCA8}">
        <x14:sourceConnection name="ThisWorkbookDataModel"/>
      </ext>
    </extLst>
  </cacheSource>
  <cacheFields count="0"/>
  <cacheHierarchies count="151">
    <cacheHierarchy uniqueName="[A].[Measures]" caption="Measures" attribute="1" defaultMemberUniqueName="[A].[Measures].[All]" allUniqueName="[A].[Measures].[All]" dimensionUniqueName="[A]" displayFolder="" count="0" memberValueDatatype="130" unbalanced="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mailAddress]" caption="EmailAddress" attribute="1" defaultMemberUniqueName="[DimCustomer].[EmailAddress].[All]" allUniqueName="[DimCustomer].[EmailAddress].[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Phone]" caption="Phone" attribute="1" defaultMemberUniqueName="[DimCustomer].[Phone].[All]" allUniqueName="[DimCustomer].[Phone].[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  2].[CustomerKey]" caption="CustomerKey" attribute="1" defaultMemberUniqueName="[DimCustomer  2].[CustomerKey].[All]" allUniqueName="[DimCustomer  2].[CustomerKey].[All]" dimensionUniqueName="[DimCustomer  2]" displayFolder="" count="0" memberValueDatatype="20" unbalanced="0"/>
    <cacheHierarchy uniqueName="[DimCustomer  2].[GeographyKey]" caption="GeographyKey" attribute="1" defaultMemberUniqueName="[DimCustomer  2].[GeographyKey].[All]" allUniqueName="[DimCustomer  2].[GeographyKey].[All]" dimensionUniqueName="[DimCustomer  2]" displayFolder="" count="0" memberValueDatatype="20" unbalanced="0"/>
    <cacheHierarchy uniqueName="[DimCustomer  2].[CustomerAlternateKey]" caption="CustomerAlternateKey" attribute="1" defaultMemberUniqueName="[DimCustomer  2].[CustomerAlternateKey].[All]" allUniqueName="[DimCustomer  2].[CustomerAlternateKey].[All]" dimensionUniqueName="[DimCustomer  2]" displayFolder="" count="0" memberValueDatatype="130" unbalanced="0"/>
    <cacheHierarchy uniqueName="[DimCustomer  2].[First Last Name]" caption="First Last Name" attribute="1" defaultMemberUniqueName="[DimCustomer  2].[First Last Name].[All]" allUniqueName="[DimCustomer  2].[First Last Name].[All]" dimensionUniqueName="[DimCustomer  2]" displayFolder="" count="0" memberValueDatatype="130" unbalanced="0"/>
    <cacheHierarchy uniqueName="[DimCustomer  2].[BirthDate]" caption="BirthDate" attribute="1" time="1" defaultMemberUniqueName="[DimCustomer  2].[BirthDate].[All]" allUniqueName="[DimCustomer  2].[BirthDate].[All]" dimensionUniqueName="[DimCustomer  2]" displayFolder="" count="0" memberValueDatatype="7" unbalanced="0"/>
    <cacheHierarchy uniqueName="[DimCustomer  2].[MaritalStatus]" caption="MaritalStatus" attribute="1" defaultMemberUniqueName="[DimCustomer  2].[MaritalStatus].[All]" allUniqueName="[DimCustomer  2].[MaritalStatus].[All]" dimensionUniqueName="[DimCustomer  2]" displayFolder="" count="0" memberValueDatatype="130" unbalanced="0"/>
    <cacheHierarchy uniqueName="[DimCustomer  2].[Gender]" caption="Gender" attribute="1" defaultMemberUniqueName="[DimCustomer  2].[Gender].[All]" allUniqueName="[DimCustomer  2].[Gender].[All]" dimensionUniqueName="[DimCustomer  2]" displayFolder="" count="0" memberValueDatatype="130" unbalanced="0"/>
    <cacheHierarchy uniqueName="[DimCustomer  2].[EmailAddress]" caption="EmailAddress" attribute="1" defaultMemberUniqueName="[DimCustomer  2].[EmailAddress].[All]" allUniqueName="[DimCustomer  2].[EmailAddress].[All]" dimensionUniqueName="[DimCustomer  2]" displayFolder="" count="0" memberValueDatatype="130" unbalanced="0"/>
    <cacheHierarchy uniqueName="[DimCustomer  2].[YearlyIncome]" caption="YearlyIncome" attribute="1" defaultMemberUniqueName="[DimCustomer  2].[YearlyIncome].[All]" allUniqueName="[DimCustomer  2].[YearlyIncome].[All]" dimensionUniqueName="[DimCustomer  2]" displayFolder="" count="0" memberValueDatatype="20" unbalanced="0"/>
    <cacheHierarchy uniqueName="[DimCustomer  2].[TotalChildren]" caption="TotalChildren" attribute="1" defaultMemberUniqueName="[DimCustomer  2].[TotalChildren].[All]" allUniqueName="[DimCustomer  2].[TotalChildren].[All]" dimensionUniqueName="[DimCustomer  2]" displayFolder="" count="0" memberValueDatatype="20" unbalanced="0"/>
    <cacheHierarchy uniqueName="[DimCustomer  2].[EnglishEducation]" caption="EnglishEducation" attribute="1" defaultMemberUniqueName="[DimCustomer  2].[EnglishEducation].[All]" allUniqueName="[DimCustomer  2].[EnglishEducation].[All]" dimensionUniqueName="[DimCustomer  2]" displayFolder="" count="0" memberValueDatatype="130" unbalanced="0"/>
    <cacheHierarchy uniqueName="[DimCustomer  2].[EnglishOccupation]" caption="EnglishOccupation" attribute="1" defaultMemberUniqueName="[DimCustomer  2].[EnglishOccupation].[All]" allUniqueName="[DimCustomer  2].[EnglishOccupation].[All]" dimensionUniqueName="[DimCustomer  2]" displayFolder="" count="0" memberValueDatatype="130" unbalanced="0"/>
    <cacheHierarchy uniqueName="[DimCustomer  2].[AddressLine1]" caption="AddressLine1" attribute="1" defaultMemberUniqueName="[DimCustomer  2].[AddressLine1].[All]" allUniqueName="[DimCustomer  2].[AddressLine1].[All]" dimensionUniqueName="[DimCustomer  2]" displayFolder="" count="0" memberValueDatatype="130" unbalanced="0"/>
    <cacheHierarchy uniqueName="[DimCustomer  2].[Phone]" caption="Phone" attribute="1" defaultMemberUniqueName="[DimCustomer  2].[Phone].[All]" allUniqueName="[DimCustomer  2].[Phone].[All]" dimensionUniqueName="[DimCustomer  2]" displayFolder="" count="0" memberValueDatatype="130" unbalanced="0"/>
    <cacheHierarchy uniqueName="[DimCustomer  2].[DateFirstPurchase]" caption="DateFirstPurchase" attribute="1" time="1" defaultMemberUniqueName="[DimCustomer  2].[DateFirstPurchase].[All]" allUniqueName="[DimCustomer  2].[DateFirstPurchase].[All]" dimensionUniqueName="[DimCustomer  2]" displayFolder="" count="0" memberValueDatatype="7" unbalanced="0"/>
    <cacheHierarchy uniqueName="[DimDate].[DateKey]" caption="DateKey" attribute="1" defaultMemberUniqueName="[DimDate].[DateKey].[All]" allUniqueName="[DimDate].[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 caption="DayNumber" attribute="1" defaultMemberUniqueName="[DimDate].[DayNumber].[All]" allUniqueName="[DimDate].[DayNumber].[All]" dimensionUniqueName="[DimDate]" displayFolder="" count="0" memberValueDatatype="20" unbalanced="0"/>
    <cacheHierarchy uniqueName="[DimDate].[Day]" caption="Day" attribute="1" defaultMemberUniqueName="[DimDate].[Day].[All]" allUniqueName="[DimDate].[Day].[All]" dimensionUniqueName="[DimDate]" displayFolder="" count="0" memberValueDatatype="130" unbalanced="0"/>
    <cacheHierarchy uniqueName="[DimDate].[Work/Holiday]" caption="Work/Holiday" attribute="1" defaultMemberUniqueName="[DimDate].[Work/Holiday].[All]" allUniqueName="[DimDate].[Work/Holiday].[All]" dimensionUniqueName="[DimDate]" displayFolder="" count="0" memberValueDatatype="130" unbalanced="0"/>
    <cacheHierarchy uniqueName="[DimDate].[Month]" caption="Month" attribute="1" defaultMemberUniqueName="[DimDate].[Month].[All]" allUniqueName="[DimDate].[Month].[All]" dimensionUniqueName="[DimDate]" displayFolder="" count="0" memberValueDatatype="130" unbalanced="0"/>
    <cacheHierarchy uniqueName="[DimDate].[MonthNumber]" caption="MonthNumber" attribute="1" defaultMemberUniqueName="[DimDate].[MonthNumber].[All]" allUniqueName="[DimDate].[MonthNumber].[All]" dimensionUniqueName="[DimDate]" displayFolder="" count="0" memberValueDatatype="20" unbalanced="0"/>
    <cacheHierarchy uniqueName="[DimDate].[Quarter]" caption="Quarter" attribute="1" defaultMemberUniqueName="[DimDate].[Quarter].[All]" allUniqueName="[DimDate].[Quarter].[All]" dimensionUniqueName="[DimDate]" displayFolder="" count="0" memberValueDatatype="130" unbalanced="0"/>
    <cacheHierarchy uniqueName="[DimDate].[Year]" caption="Year" attribute="1" defaultMemberUniqueName="[DimDate].[Year].[All]" allUniqueName="[DimDate].[Year].[All]" dimensionUniqueName="[DimDate]" displayFolder="" count="2" memberValueDatatype="20" unbalanced="0"/>
    <cacheHierarchy uniqueName="[DimDate  2].[DateKey]" caption="DateKey" attribute="1" defaultMemberUniqueName="[DimDate  2].[DateKey].[All]" allUniqueName="[DimDate  2].[DateKey].[All]" dimensionUniqueName="[DimDate  2]" displayFolder="" count="0" memberValueDatatype="20" unbalanced="0"/>
    <cacheHierarchy uniqueName="[DimDate  2].[FullDateAlternateKey]" caption="FullDateAlternateKey" attribute="1" time="1" defaultMemberUniqueName="[DimDate  2].[FullDateAlternateKey].[All]" allUniqueName="[DimDate  2].[FullDateAlternateKey].[All]" dimensionUniqueName="[DimDate  2]" displayFolder="" count="0" memberValueDatatype="7" unbalanced="0"/>
    <cacheHierarchy uniqueName="[DimDate  2].[EnglishDayNameOfWeek]" caption="EnglishDayNameOfWeek" attribute="1" defaultMemberUniqueName="[DimDate  2].[EnglishDayNameOfWeek].[All]" allUniqueName="[DimDate  2].[EnglishDayNameOfWeek].[All]" dimensionUniqueName="[DimDate  2]" displayFolder="" count="0" memberValueDatatype="130" unbalanced="0"/>
    <cacheHierarchy uniqueName="[DimDate  2].[Day]" caption="Day" attribute="1" defaultMemberUniqueName="[DimDate  2].[Day].[All]" allUniqueName="[DimDate  2].[Day].[All]" dimensionUniqueName="[DimDate  2]" displayFolder="" count="0" memberValueDatatype="20" unbalanced="0"/>
    <cacheHierarchy uniqueName="[DimDate  2].[Month Name]" caption="Month Name" attribute="1" defaultMemberUniqueName="[DimDate  2].[Month Name].[All]" allUniqueName="[DimDate  2].[Month Name].[All]" dimensionUniqueName="[DimDate  2]" displayFolder="" count="0" memberValueDatatype="130" unbalanced="0"/>
    <cacheHierarchy uniqueName="[DimDate  2].[Year]" caption="Year" attribute="1" defaultMemberUniqueName="[DimDate  2].[Year].[All]" allUniqueName="[DimDate  2].[Year].[All]" dimensionUniqueName="[DimDate  2]" displayFolder="" count="0" memberValueDatatype="20" unbalanced="0"/>
    <cacheHierarchy uniqueName="[DimDate  2].[Quarter]" caption="Quarter" attribute="1" defaultMemberUniqueName="[DimDate  2].[Quarter].[All]" allUniqueName="[DimDate  2].[Quarter].[All]" dimensionUniqueName="[DimDate  2]"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Name]" caption="StateProvinceName" attribute="1" defaultMemberUniqueName="[DimGeography].[StateProvinceName].[All]" allUniqueName="[DimGeography].[StateProvinceNam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  2].[GeographyKey]" caption="GeographyKey" attribute="1" defaultMemberUniqueName="[DimGeography  2].[GeographyKey].[All]" allUniqueName="[DimGeography  2].[GeographyKey].[All]" dimensionUniqueName="[DimGeography  2]" displayFolder="" count="0" memberValueDatatype="20" unbalanced="0"/>
    <cacheHierarchy uniqueName="[DimGeography  2].[City]" caption="City" attribute="1" defaultMemberUniqueName="[DimGeography  2].[City].[All]" allUniqueName="[DimGeography  2].[City].[All]" dimensionUniqueName="[DimGeography  2]" displayFolder="" count="0" memberValueDatatype="130" unbalanced="0"/>
    <cacheHierarchy uniqueName="[DimGeography  2].[Country]" caption="Country" attribute="1" defaultMemberUniqueName="[DimGeography  2].[Country].[All]" allUniqueName="[DimGeography  2].[Country].[All]" dimensionUniqueName="[DimGeography  2]" displayFolder="" count="0" memberValueDatatype="130" unbalanced="0"/>
    <cacheHierarchy uniqueName="[DimGeography  2].[PostalCode]" caption="PostalCode" attribute="1" defaultMemberUniqueName="[DimGeography  2].[PostalCode].[All]" allUniqueName="[DimGeography  2].[PostalCode].[All]" dimensionUniqueName="[DimGeography  2]" displayFolder="" count="0" memberValueDatatype="130" unbalanced="0"/>
    <cacheHierarchy uniqueName="[DimGeography  2].[SalesTerritoryKey]" caption="SalesTerritoryKey" attribute="1" defaultMemberUniqueName="[DimGeography  2].[SalesTerritoryKey].[All]" allUniqueName="[DimGeography  2].[SalesTerritoryKey].[All]" dimensionUniqueName="[DimGeography  2]"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Product  2].[ProductKey]" caption="ProductKey" attribute="1" defaultMemberUniqueName="[DimProduct  2].[ProductKey].[All]" allUniqueName="[DimProduct  2].[ProductKey].[All]" dimensionUniqueName="[DimProduct  2]" displayFolder="" count="0" memberValueDatatype="20" unbalanced="0"/>
    <cacheHierarchy uniqueName="[DimProduct  2].[ProductAlternateKey]" caption="ProductAlternateKey" attribute="1" defaultMemberUniqueName="[DimProduct  2].[ProductAlternateKey].[All]" allUniqueName="[DimProduct  2].[ProductAlternateKey].[All]" dimensionUniqueName="[DimProduct  2]" displayFolder="" count="0" memberValueDatatype="130" unbalanced="0"/>
    <cacheHierarchy uniqueName="[DimProduct  2].[EnglishProductName]" caption="EnglishProductName" attribute="1" defaultMemberUniqueName="[DimProduct  2].[EnglishProductName].[All]" allUniqueName="[DimProduct  2].[EnglishProductName].[All]" dimensionUniqueName="[DimProduct  2]" displayFolder="" count="0" memberValueDatatype="130" unbalanced="0"/>
    <cacheHierarchy uniqueName="[DimProduct  2].[StandardCost]" caption="StandardCost" attribute="1" defaultMemberUniqueName="[DimProduct  2].[StandardCost].[All]" allUniqueName="[DimProduct  2].[StandardCost].[All]" dimensionUniqueName="[DimProduct  2]" displayFolder="" count="0" memberValueDatatype="130" unbalanced="0"/>
    <cacheHierarchy uniqueName="[DimProduct  2].[Color]" caption="Color" attribute="1" defaultMemberUniqueName="[DimProduct  2].[Color].[All]" allUniqueName="[DimProduct  2].[Color].[All]" dimensionUniqueName="[DimProduct  2]" displayFolder="" count="0" memberValueDatatype="130" unbalanced="0"/>
    <cacheHierarchy uniqueName="[DimProduct  2].[StartDate]" caption="StartDate" attribute="1" time="1" defaultMemberUniqueName="[DimProduct  2].[StartDate].[All]" allUniqueName="[DimProduct  2].[StartDate].[All]" dimensionUniqueName="[DimProduct  2]" displayFolder="" count="0" memberValueDatatype="7" unbalanced="0"/>
    <cacheHierarchy uniqueName="[DimProduct  2].[EndDate]" caption="EndDate" attribute="1" defaultMemberUniqueName="[DimProduct  2].[EndDate].[All]" allUniqueName="[DimProduct  2].[EndDate].[All]" dimensionUniqueName="[DimProduct  2]"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DimSalesTerritory  2].[SalesTerritoryKey]" caption="SalesTerritoryKey" attribute="1" defaultMemberUniqueName="[DimSalesTerritory  2].[SalesTerritoryKey].[All]" allUniqueName="[DimSalesTerritory  2].[SalesTerritoryKey].[All]" dimensionUniqueName="[DimSalesTerritory  2]" displayFolder="" count="0" memberValueDatatype="20" unbalanced="0"/>
    <cacheHierarchy uniqueName="[DimSalesTerritory  2].[SalesTerritoryRegion]" caption="SalesTerritoryRegion" attribute="1" defaultMemberUniqueName="[DimSalesTerritory  2].[SalesTerritoryRegion].[All]" allUniqueName="[DimSalesTerritory  2].[SalesTerritoryRegion].[All]" dimensionUniqueName="[DimSalesTerritory  2]" displayFolder="" count="0" memberValueDatatype="130" unbalanced="0"/>
    <cacheHierarchy uniqueName="[DimSalesTerritory  2].[SalesTerritoryCountry]" caption="SalesTerritoryCountry" attribute="1" defaultMemberUniqueName="[DimSalesTerritory  2].[SalesTerritoryCountry].[All]" allUniqueName="[DimSalesTerritory  2].[SalesTerritoryCountry].[All]" dimensionUniqueName="[DimSalesTerritory  2]" displayFolder="" count="0" memberValueDatatype="130" unbalanced="0"/>
    <cacheHierarchy uniqueName="[DimSalesTerritory  2].[SalesTerritoryGroup]" caption="SalesTerritoryGroup" attribute="1" defaultMemberUniqueName="[DimSalesTerritory  2].[SalesTerritoryGroup].[All]" allUniqueName="[DimSalesTerritory  2].[SalesTerritoryGroup].[All]" dimensionUniqueName="[DimSalesTerritory  2]"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PromotionKey]" caption="PromotionKey" attribute="1" defaultMemberUniqueName="[FactInternetSales].[PromotionKey].[All]" allUniqueName="[FactInternetSales].[PromotionKey].[All]" dimensionUniqueName="[FactInternetSales]" displayFolder="" count="0" memberValueDatatype="20" unbalanced="0"/>
    <cacheHierarchy uniqueName="[FactInternetSales].[CurrencyKey]" caption="CurrencyKey" attribute="1" defaultMemberUniqueName="[FactInternetSales].[CurrencyKey].[All]" allUniqueName="[FactInternetSales].[Currency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ProductStandardCost]" caption="ProductStandardCost" attribute="1" defaultMemberUniqueName="[FactInternetSales].[ProductStandardCost].[All]" allUniqueName="[FactInternetSales].[ProductStandardCost].[All]" dimensionUniqueName="[FactInternetSales]" displayFolder="" count="0" memberValueDatatype="5" unbalanced="0"/>
    <cacheHierarchy uniqueName="[FactInternetSales].[Net Profit]" caption="Net Profit" attribute="1" defaultMemberUniqueName="[FactInternetSales].[Net Profit].[All]" allUniqueName="[FactInternetSales].[Net Profit].[All]" dimensionUniqueName="[FactInternetSales]" displayFolder="" count="0" memberValueDatatype="5" unbalanced="0"/>
    <cacheHierarchy uniqueName="[FactInternetSales].[Revenue]" caption="Revenue" attribute="1" defaultMemberUniqueName="[FactInternetSales].[Revenue].[All]" allUniqueName="[FactInternetSales].[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  2].[ProductKey]" caption="ProductKey" attribute="1" defaultMemberUniqueName="[FactInternetSales  2].[ProductKey].[All]" allUniqueName="[FactInternetSales  2].[ProductKey].[All]" dimensionUniqueName="[FactInternetSales  2]" displayFolder="" count="0" memberValueDatatype="20" unbalanced="0"/>
    <cacheHierarchy uniqueName="[FactInternetSales  2].[OrderDateKey]" caption="OrderDateKey" attribute="1" defaultMemberUniqueName="[FactInternetSales  2].[OrderDateKey].[All]" allUniqueName="[FactInternetSales  2].[OrderDateKey].[All]" dimensionUniqueName="[FactInternetSales  2]" displayFolder="" count="0" memberValueDatatype="20" unbalanced="0"/>
    <cacheHierarchy uniqueName="[FactInternetSales  2].[CustomerKey]" caption="CustomerKey" attribute="1" defaultMemberUniqueName="[FactInternetSales  2].[CustomerKey].[All]" allUniqueName="[FactInternetSales  2].[CustomerKey].[All]" dimensionUniqueName="[FactInternetSales  2]" displayFolder="" count="0" memberValueDatatype="20" unbalanced="0"/>
    <cacheHierarchy uniqueName="[FactInternetSales  2].[SalesTerritoryKey]" caption="SalesTerritoryKey" attribute="1" defaultMemberUniqueName="[FactInternetSales  2].[SalesTerritoryKey].[All]" allUniqueName="[FactInternetSales  2].[SalesTerritoryKey].[All]" dimensionUniqueName="[FactInternetSales  2]" displayFolder="" count="0" memberValueDatatype="20" unbalanced="0"/>
    <cacheHierarchy uniqueName="[FactInternetSales  2].[OrderQuantity]" caption="OrderQuantity" attribute="1" defaultMemberUniqueName="[FactInternetSales  2].[OrderQuantity].[All]" allUniqueName="[FactInternetSales  2].[OrderQuantity].[All]" dimensionUniqueName="[FactInternetSales  2]" displayFolder="" count="0" memberValueDatatype="20" unbalanced="0"/>
    <cacheHierarchy uniqueName="[FactInternetSales  2].[UnitPrice]" caption="UnitPrice" attribute="1" defaultMemberUniqueName="[FactInternetSales  2].[UnitPrice].[All]" allUniqueName="[FactInternetSales  2].[UnitPrice].[All]" dimensionUniqueName="[FactInternetSales  2]" displayFolder="" count="0" memberValueDatatype="5" unbalanced="0"/>
    <cacheHierarchy uniqueName="[FactInternetSales  2].[Net Profit Per Unit]" caption="Net Profit Per Unit" attribute="1" defaultMemberUniqueName="[FactInternetSales  2].[Net Profit Per Unit].[All]" allUniqueName="[FactInternetSales  2].[Net Profit Per Unit].[All]" dimensionUniqueName="[FactInternetSales  2]" displayFolder="" count="0" memberValueDatatype="5" unbalanced="0"/>
    <cacheHierarchy uniqueName="[FactInternetSales  2].[Net Profit Per Order]" caption="Net Profit Per Order" attribute="1" defaultMemberUniqueName="[FactInternetSales  2].[Net Profit Per Order].[All]" allUniqueName="[FactInternetSales  2].[Net Profit Per Order].[All]" dimensionUniqueName="[FactInternetSales  2]" displayFolder="" count="0" memberValueDatatype="5" unbalanced="0"/>
    <cacheHierarchy uniqueName="[FactInternetSales  2].[ProductStandardCost]" caption="ProductStandardCost" attribute="1" defaultMemberUniqueName="[FactInternetSales  2].[ProductStandardCost].[All]" allUniqueName="[FactInternetSales  2].[ProductStandardCost].[All]" dimensionUniqueName="[FactInternetSales  2]" displayFolder="" count="0" memberValueDatatype="5" unbalanced="0"/>
    <cacheHierarchy uniqueName="[FactInternetSales  2].[Order Standard Cost]" caption="Order Standard Cost" attribute="1" defaultMemberUniqueName="[FactInternetSales  2].[Order Standard Cost].[All]" allUniqueName="[FactInternetSales  2].[Order Standard Cost].[All]" dimensionUniqueName="[FactInternetSales  2]" displayFolder="" count="0" memberValueDatatype="5" unbalanced="0"/>
    <cacheHierarchy uniqueName="[FactInternetSales  2].[Revenue]" caption="Revenue" attribute="1" defaultMemberUniqueName="[FactInternetSales  2].[Revenue].[All]" allUniqueName="[FactInternetSales  2].[Revenue].[All]" dimensionUniqueName="[FactInternetSales  2]" displayFolder="" count="0" memberValueDatatype="5" unbalanced="0"/>
    <cacheHierarchy uniqueName="[FactInternetSales  2].[OrderDate]" caption="OrderDate" attribute="1" time="1" defaultMemberUniqueName="[FactInternetSales  2].[OrderDate].[All]" allUniqueName="[FactInternetSales  2].[OrderDate].[All]" dimensionUniqueName="[FactInternetSales  2]" displayFolder="" count="0" memberValueDatatype="7" unbalanced="0"/>
    <cacheHierarchy uniqueName="[FactInternetSales  2].[ShipDate]" caption="ShipDate" attribute="1" time="1" defaultMemberUniqueName="[FactInternetSales  2].[ShipDate].[All]" allUniqueName="[FactInternetSales  2].[ShipDate].[All]" dimensionUniqueName="[FactInternetSales  2]" displayFolder="" count="0" memberValueDatatype="7" unbalanced="0"/>
    <cacheHierarchy uniqueName="[yearly].[Year]" caption="Year" attribute="1" defaultMemberUniqueName="[yearly].[Year].[All]" allUniqueName="[yearly].[Year].[All]" dimensionUniqueName="[yearly]" displayFolder="" count="0" memberValueDatatype="130" unbalanced="0"/>
    <cacheHierarchy uniqueName="[yearly].[Column1]" caption="Column1" attribute="1" defaultMemberUniqueName="[yearly].[Column1].[All]" allUniqueName="[yearly].[Column1].[All]" dimensionUniqueName="[yearly]" displayFolder="" count="0" memberValueDatatype="11" unbalanced="0"/>
    <cacheHierarchy uniqueName="[yearly].[Total Profit]" caption="Total Profit" attribute="1" defaultMemberUniqueName="[yearly].[Total Profit].[All]" allUniqueName="[yearly].[Total Profit].[All]" dimensionUniqueName="[yearly]" displayFolder="" count="0" memberValueDatatype="130" unbalanced="0"/>
    <cacheHierarchy uniqueName="[yearly].[Percent]" caption="Percent" attribute="1" defaultMemberUniqueName="[yearly].[Percent].[All]" allUniqueName="[yearly].[Percent].[All]" dimensionUniqueName="[yearly]" displayFolder="" count="0" memberValueDatatype="130" unbalanced="0"/>
    <cacheHierarchy uniqueName="[yearly].[Value]" caption="Value" attribute="1" defaultMemberUniqueName="[yearly].[Value].[All]" allUniqueName="[yearly].[Value].[All]" dimensionUniqueName="[yearly]" displayFolder="" count="0" memberValueDatatype="130" unbalanced="0"/>
    <cacheHierarchy uniqueName="[Measures].[Sum of Revenue]" caption="Sum of Revenue" measure="1" displayFolder="" measureGroup="FactInternetSales  2" count="0">
      <extLst>
        <ext xmlns:x15="http://schemas.microsoft.com/office/spreadsheetml/2010/11/main" uri="{B97F6D7D-B522-45F9-BDA1-12C45D357490}">
          <x15:cacheHierarchy aggregatedColumn="100"/>
        </ext>
      </extLst>
    </cacheHierarchy>
    <cacheHierarchy uniqueName="[Measures].[Sum of Net Profit Per Order]" caption="Sum of Net Profit Per Order" measure="1" displayFolder="" measureGroup="FactInternetSales  2" count="0">
      <extLst>
        <ext xmlns:x15="http://schemas.microsoft.com/office/spreadsheetml/2010/11/main" uri="{B97F6D7D-B522-45F9-BDA1-12C45D357490}">
          <x15:cacheHierarchy aggregatedColumn="97"/>
        </ext>
      </extLst>
    </cacheHierarchy>
    <cacheHierarchy uniqueName="[Measures].[Sum of UnitPrice]" caption="Sum of UnitPrice" measure="1" displayFolder="" measureGroup="FactInternetSales  2" count="0">
      <extLst>
        <ext xmlns:x15="http://schemas.microsoft.com/office/spreadsheetml/2010/11/main" uri="{B97F6D7D-B522-45F9-BDA1-12C45D357490}">
          <x15:cacheHierarchy aggregatedColumn="95"/>
        </ext>
      </extLst>
    </cacheHierarchy>
    <cacheHierarchy uniqueName="[Measures].[Sum of Net Profit Per Unit]" caption="Sum of Net Profit Per Unit" measure="1" displayFolder="" measureGroup="FactInternetSales  2" count="0">
      <extLst>
        <ext xmlns:x15="http://schemas.microsoft.com/office/spreadsheetml/2010/11/main" uri="{B97F6D7D-B522-45F9-BDA1-12C45D357490}">
          <x15:cacheHierarchy aggregatedColumn="96"/>
        </ext>
      </extLst>
    </cacheHierarchy>
    <cacheHierarchy uniqueName="[Measures].[Sum of ProductStandardCost]" caption="Sum of ProductStandardCost" measure="1" displayFolder="" measureGroup="FactInternetSales  2" count="0">
      <extLst>
        <ext xmlns:x15="http://schemas.microsoft.com/office/spreadsheetml/2010/11/main" uri="{B97F6D7D-B522-45F9-BDA1-12C45D357490}">
          <x15:cacheHierarchy aggregatedColumn="98"/>
        </ext>
      </extLst>
    </cacheHierarchy>
    <cacheHierarchy uniqueName="[Measures].[Sum of Order Standard Cost]" caption="Sum of Order Standard Cost" measure="1" displayFolder="" measureGroup="FactInternetSales  2" count="0">
      <extLst>
        <ext xmlns:x15="http://schemas.microsoft.com/office/spreadsheetml/2010/11/main" uri="{B97F6D7D-B522-45F9-BDA1-12C45D357490}">
          <x15:cacheHierarchy aggregatedColumn="99"/>
        </ext>
      </extLst>
    </cacheHierarchy>
    <cacheHierarchy uniqueName="[Measures].[Sum of OrderQuantity]" caption="Sum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Count of OrderQuantity]" caption="Count of OrderQuantity" measure="1" displayFolder="" measureGroup="FactInternetSales  2" count="0">
      <extLst>
        <ext xmlns:x15="http://schemas.microsoft.com/office/spreadsheetml/2010/11/main" uri="{B97F6D7D-B522-45F9-BDA1-12C45D357490}">
          <x15:cacheHierarchy aggregatedColumn="94"/>
        </ext>
      </extLst>
    </cacheHierarchy>
    <cacheHierarchy uniqueName="[Measures].[Sum of ProductKey]" caption="Sum of ProductKey" measure="1" displayFolder="" measureGroup="DimProduct  2" count="0">
      <extLst>
        <ext xmlns:x15="http://schemas.microsoft.com/office/spreadsheetml/2010/11/main" uri="{B97F6D7D-B522-45F9-BDA1-12C45D357490}">
          <x15:cacheHierarchy aggregatedColumn="59"/>
        </ext>
      </extLst>
    </cacheHierarchy>
    <cacheHierarchy uniqueName="[Measures].[Distinct Count of ProductKey]" caption="Distinct 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ProductKey]" caption="Count of ProductKey" measure="1" displayFolder="" measureGroup="DimProduct  2" count="0">
      <extLst>
        <ext xmlns:x15="http://schemas.microsoft.com/office/spreadsheetml/2010/11/main" uri="{B97F6D7D-B522-45F9-BDA1-12C45D357490}">
          <x15:cacheHierarchy aggregatedColumn="59"/>
        </ext>
      </extLst>
    </cacheHierarchy>
    <cacheHierarchy uniqueName="[Measures].[Count of Revenue]" caption="Count of Revenue" measure="1" displayFolder="" measureGroup="FactInternetSales" count="0">
      <extLst>
        <ext xmlns:x15="http://schemas.microsoft.com/office/spreadsheetml/2010/11/main" uri="{B97F6D7D-B522-45F9-BDA1-12C45D357490}">
          <x15:cacheHierarchy aggregatedColumn="87"/>
        </ext>
      </extLst>
    </cacheHierarchy>
    <cacheHierarchy uniqueName="[Measures].[Sum of Revenue 2]" caption="Sum of Revenue 2" measure="1" displayFolder="" measureGroup="FactInternetSales" count="0">
      <extLst>
        <ext xmlns:x15="http://schemas.microsoft.com/office/spreadsheetml/2010/11/main" uri="{B97F6D7D-B522-45F9-BDA1-12C45D357490}">
          <x15:cacheHierarchy aggregatedColumn="87"/>
        </ext>
      </extLst>
    </cacheHierarchy>
    <cacheHierarchy uniqueName="[Measures].[Sum of Total Cost]" caption="Sum of Total Cost" measure="1" displayFolder="" measureGroup="FactInternetSales" count="0">
      <extLst>
        <ext xmlns:x15="http://schemas.microsoft.com/office/spreadsheetml/2010/11/main" uri="{B97F6D7D-B522-45F9-BDA1-12C45D357490}">
          <x15:cacheHierarchy aggregatedColumn="88"/>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89"/>
        </ext>
      </extLst>
    </cacheHierarchy>
    <cacheHierarchy uniqueName="[Measures].[Sum of ProductKey 2]" caption="Sum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Count of ProductKey 2]" caption="Count of ProductKey 2" measure="1" displayFolder="" measureGroup="FactInternetSales" count="0">
      <extLst>
        <ext xmlns:x15="http://schemas.microsoft.com/office/spreadsheetml/2010/11/main" uri="{B97F6D7D-B522-45F9-BDA1-12C45D357490}">
          <x15:cacheHierarchy aggregatedColumn="75"/>
        </ext>
      </extLst>
    </cacheHierarchy>
    <cacheHierarchy uniqueName="[Measures].[Sum of ProductKey 3]" caption="Sum of ProductKey 3"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2]" caption="Distinct Count of ProductKey 2" measure="1" displayFolder="" measureGroup="DimProduct" count="0">
      <extLst>
        <ext xmlns:x15="http://schemas.microsoft.com/office/spreadsheetml/2010/11/main" uri="{B97F6D7D-B522-45F9-BDA1-12C45D357490}">
          <x15:cacheHierarchy aggregatedColumn="54"/>
        </ext>
      </extLst>
    </cacheHierarchy>
    <cacheHierarchy uniqueName="[Measures].[Distinct Count of ProductKey 3]" caption="Distinct Count of ProductKey 3" measure="1" displayFolder="" measureGroup="FactInternetSales" count="0">
      <extLst>
        <ext xmlns:x15="http://schemas.microsoft.com/office/spreadsheetml/2010/11/main" uri="{B97F6D7D-B522-45F9-BDA1-12C45D357490}">
          <x15:cacheHierarchy aggregatedColumn="75"/>
        </ext>
      </extLst>
    </cacheHierarchy>
    <cacheHierarchy uniqueName="[Measures].[Sum of SalesTerritoryKey]" caption="Sum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SalesTerritoryKey]" caption="Count of SalesTerritoryKey" measure="1" displayFolder="" measureGroup="FactInternetSales" count="0">
      <extLst>
        <ext xmlns:x15="http://schemas.microsoft.com/office/spreadsheetml/2010/11/main" uri="{B97F6D7D-B522-45F9-BDA1-12C45D357490}">
          <x15:cacheHierarchy aggregatedColumn="82"/>
        </ext>
      </extLst>
    </cacheHierarchy>
    <cacheHierarchy uniqueName="[Measures].[Count of Column1]" caption="Count of Column1" measure="1" displayFolder="" measureGroup="yearly" count="0">
      <extLst>
        <ext xmlns:x15="http://schemas.microsoft.com/office/spreadsheetml/2010/11/main" uri="{B97F6D7D-B522-45F9-BDA1-12C45D357490}">
          <x15:cacheHierarchy aggregatedColumn="104"/>
        </ext>
      </extLst>
    </cacheHierarchy>
    <cacheHierarchy uniqueName="[Measures].[All Products]" caption="All Products" measure="1" displayFolder="" measureGroup="A" count="0"/>
    <cacheHierarchy uniqueName="[Measures].[Sold]" caption="Sold" measure="1" displayFolder="" measureGroup="A" count="0"/>
    <cacheHierarchy uniqueName="[Measures].[Un Sold]" caption="Un Sold" measure="1" displayFolder="" measureGroup="A" count="0"/>
    <cacheHierarchy uniqueName="[Measures].[percentage%]" caption="percentage%" measure="1" displayFolder="" measureGroup="A" count="0"/>
    <cacheHierarchy uniqueName="[Measures].[__XL_Count DimDate  2]" caption="__XL_Count DimDate  2" measure="1" displayFolder="" measureGroup="DimDate  2" count="0" hidden="1"/>
    <cacheHierarchy uniqueName="[Measures].[__XL_Count DimCustomer  2]" caption="__XL_Count DimCustomer  2" measure="1" displayFolder="" measureGroup="DimCustomer  2" count="0" hidden="1"/>
    <cacheHierarchy uniqueName="[Measures].[__XL_Count DimGeography  2]" caption="__XL_Count DimGeography  2" measure="1" displayFolder="" measureGroup="DimGeography  2" count="0" hidden="1"/>
    <cacheHierarchy uniqueName="[Measures].[__XL_Count DimProduct  2]" caption="__XL_Count DimProduct  2" measure="1" displayFolder="" measureGroup="DimProduct  2" count="0" hidden="1"/>
    <cacheHierarchy uniqueName="[Measures].[__XL_Count DimSalesTerritory  2]" caption="__XL_Count DimSalesTerritory  2" measure="1" displayFolder="" measureGroup="DimSalesTerritory  2" count="0" hidden="1"/>
    <cacheHierarchy uniqueName="[Measures].[__XL_Count FactInternetSales  2]" caption="__XL_Count FactInternetSales  2" measure="1" displayFolder="" measureGroup="FactInternetSales  2" count="0" hidden="1"/>
    <cacheHierarchy uniqueName="[Measures].[__XL_Count All Measures]" caption="__XL_Count All Measures" measure="1" displayFolder="" measureGroup="All Measur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 caption="__XL_Count A" measure="1" displayFolder="" measureGroup="A" count="0" hidden="1"/>
    <cacheHierarchy uniqueName="[Measures].[__XL_Count yearly]" caption="__XL_Count yearly" measure="1" displayFolder="" measureGroup="yearl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383576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9C40A-0813-48C3-A131-9D71EFF5951E}" name="PivotTable6" cacheId="3" applyNumberFormats="0" applyBorderFormats="0" applyFontFormats="0" applyPatternFormats="0" applyAlignmentFormats="0" applyWidthHeightFormats="1" dataCaption="Values" tag="1e499789-813f-4ce5-bda1-4e50ca589350" updatedVersion="8" minRefreshableVersion="3" useAutoFormatting="1" subtotalHiddenItems="1" rowGrandTotals="0" colGrandTotals="0" itemPrintTitles="1" createdVersion="8" indent="0" compact="0" compactData="0" multipleFieldFilters="0" chartFormat="22">
  <location ref="L4:N6" firstHeaderRow="0" firstDataRow="1" firstDataCol="1"/>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
    <i>
      <x/>
    </i>
    <i>
      <x v="1"/>
    </i>
  </rowItems>
  <colFields count="1">
    <field x="-2"/>
  </colFields>
  <colItems count="2">
    <i>
      <x/>
    </i>
    <i i="1">
      <x v="1"/>
    </i>
  </colItems>
  <dataFields count="2">
    <dataField name="Sales" fld="1" subtotal="count" baseField="0" baseItem="0"/>
    <dataField name="percent" fld="3" subtotal="count" showDataAs="percentOfTotal" baseField="0" baseItem="0" numFmtId="165">
      <extLst>
        <ext xmlns:x14="http://schemas.microsoft.com/office/spreadsheetml/2009/9/main" uri="{E15A36E0-9728-4e99-A89B-3F7291B0FE68}">
          <x14:dataField sourceField="1" uniqueName="[__Xl2].[Measures].[Count of SalesTerritoryKey]"/>
        </ext>
      </extLst>
    </dataField>
  </dataFields>
  <formats count="3">
    <format dxfId="12">
      <pivotArea outline="0" collapsedLevelsAreSubtotals="1" fieldPosition="0"/>
    </format>
    <format dxfId="11">
      <pivotArea outline="0" fieldPosition="0">
        <references count="1">
          <reference field="4294967294" count="1">
            <x v="1"/>
          </reference>
        </references>
      </pivotArea>
    </format>
    <format dxfId="10">
      <pivotArea outline="0" fieldPosition="0">
        <references count="1">
          <reference field="4294967294" count="1" selected="0">
            <x v="1"/>
          </reference>
        </references>
      </pivotArea>
    </format>
  </formats>
  <chartFormats count="6">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0" count="1" selected="0">
            <x v="0"/>
          </reference>
        </references>
      </pivotArea>
    </chartFormat>
    <chartFormat chart="20" format="10">
      <pivotArea type="data" outline="0" fieldPosition="0">
        <references count="2">
          <reference field="4294967294" count="1" selected="0">
            <x v="0"/>
          </reference>
          <reference field="0" count="1" selected="0">
            <x v="1"/>
          </reference>
        </references>
      </pivotArea>
    </chartFormat>
    <chartFormat chart="20" format="11" series="1">
      <pivotArea type="data" outline="0" fieldPosition="0">
        <references count="1">
          <reference field="4294967294" count="1" selected="0">
            <x v="1"/>
          </reference>
        </references>
      </pivotArea>
    </chartFormat>
    <chartFormat chart="20" format="12">
      <pivotArea type="data" outline="0" fieldPosition="0">
        <references count="2">
          <reference field="4294967294" count="1" selected="0">
            <x v="1"/>
          </reference>
          <reference field="0" count="1" selected="0">
            <x v="0"/>
          </reference>
        </references>
      </pivotArea>
    </chartFormat>
    <chartFormat chart="20" format="13">
      <pivotArea type="data" outline="0" fieldPosition="0">
        <references count="2">
          <reference field="4294967294" count="1" selected="0">
            <x v="1"/>
          </reference>
          <reference field="0" count="1" selected="0">
            <x v="1"/>
          </reference>
        </references>
      </pivotArea>
    </chartFormat>
  </chartFormats>
  <pivotHierarchies count="1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 Total Profit"/>
    <pivotHierarchy dragToData="1"/>
    <pivotHierarchy dragToData="1" caption="Total Sales"/>
    <pivotHierarchy dragToData="1"/>
    <pivotHierarchy dragToData="1" caption="All Products"/>
    <pivotHierarchy dragToData="1" caption="Sold"/>
    <pivotHierarchy dragToData="1"/>
    <pivotHierarchy dragToData="1" caption="perc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0E58E5-A1E2-4AD5-9C4E-ACF41156AE04}" name="profit by month" cacheId="2" applyNumberFormats="0" applyBorderFormats="0" applyFontFormats="0" applyPatternFormats="0" applyAlignmentFormats="0" applyWidthHeightFormats="1" dataCaption="Values" tag="9f4a5b61-45bb-4d63-80d3-d0ab030fbcd0" updatedVersion="8" minRefreshableVersion="3" useAutoFormatting="1" subtotalHiddenItems="1" rowGrandTotals="0" colGrandTotals="0" itemPrintTitles="1" createdVersion="8" indent="0" compact="0" compactData="0" multipleFieldFilters="0" chartFormat="12">
  <location ref="I4:J16" firstHeaderRow="1" firstDataRow="1" firstDataCol="1"/>
  <pivotFields count="3">
    <pivotField axis="axisRow" compact="0" allDrilled="1" outline="0" subtotalTop="0" showAll="0" dataSourceSort="1" defaultSubtotal="0" defaultAttributeDrillState="1">
      <items count="12">
        <item x="0"/>
        <item x="1"/>
        <item x="2"/>
        <item x="3"/>
        <item x="4"/>
        <item x="5"/>
        <item x="6"/>
        <item x="7"/>
        <item x="8"/>
        <item x="9"/>
        <item x="10"/>
        <item x="1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 Total Profit" fld="1" baseField="0" baseItem="0"/>
  </dataFields>
  <chartFormats count="9">
    <chartFormat chart="10" format="18" series="1">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0" count="1" selected="0">
            <x v="0"/>
          </reference>
        </references>
      </pivotArea>
    </chartFormat>
    <chartFormat chart="10" format="20">
      <pivotArea type="data" outline="0" fieldPosition="0">
        <references count="2">
          <reference field="4294967294" count="1" selected="0">
            <x v="0"/>
          </reference>
          <reference field="0" count="1" selected="0">
            <x v="2"/>
          </reference>
        </references>
      </pivotArea>
    </chartFormat>
    <chartFormat chart="10" format="21">
      <pivotArea type="data" outline="0" fieldPosition="0">
        <references count="2">
          <reference field="4294967294" count="1" selected="0">
            <x v="0"/>
          </reference>
          <reference field="0" count="1" selected="0">
            <x v="3"/>
          </reference>
        </references>
      </pivotArea>
    </chartFormat>
    <chartFormat chart="10" format="22">
      <pivotArea type="data" outline="0" fieldPosition="0">
        <references count="2">
          <reference field="4294967294" count="1" selected="0">
            <x v="0"/>
          </reference>
          <reference field="0" count="1" selected="0">
            <x v="5"/>
          </reference>
        </references>
      </pivotArea>
    </chartFormat>
    <chartFormat chart="10" format="23">
      <pivotArea type="data" outline="0" fieldPosition="0">
        <references count="2">
          <reference field="4294967294" count="1" selected="0">
            <x v="0"/>
          </reference>
          <reference field="0" count="1" selected="0">
            <x v="6"/>
          </reference>
        </references>
      </pivotArea>
    </chartFormat>
    <chartFormat chart="10" format="24">
      <pivotArea type="data" outline="0" fieldPosition="0">
        <references count="2">
          <reference field="4294967294" count="1" selected="0">
            <x v="0"/>
          </reference>
          <reference field="0" count="1" selected="0">
            <x v="7"/>
          </reference>
        </references>
      </pivotArea>
    </chartFormat>
    <chartFormat chart="10" format="25">
      <pivotArea type="data" outline="0" fieldPosition="0">
        <references count="2">
          <reference field="4294967294" count="1" selected="0">
            <x v="0"/>
          </reference>
          <reference field="0" count="1" selected="0">
            <x v="8"/>
          </reference>
        </references>
      </pivotArea>
    </chartFormat>
    <chartFormat chart="10" format="26">
      <pivotArea type="data" outline="0" fieldPosition="0">
        <references count="2">
          <reference field="4294967294" count="1" selected="0">
            <x v="0"/>
          </reference>
          <reference field="0" count="1" selected="0">
            <x v="10"/>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 Total Profit"/>
    <pivotHierarchy dragToData="1"/>
    <pivotHierarchy dragToData="1" caption="Total Sales"/>
    <pivotHierarchy dragToData="1"/>
    <pivotHierarchy dragToData="1" caption="All Products"/>
    <pivotHierarchy dragToData="1" caption="Sol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E13AC0-A59D-4515-9191-08B24E020970}" name="sales by quarter" cacheId="4" applyNumberFormats="0" applyBorderFormats="0" applyFontFormats="0" applyPatternFormats="0" applyAlignmentFormats="0" applyWidthHeightFormats="1" dataCaption="Values" tag="be6db5bb-8891-48e3-9e11-230507bf825f" updatedVersion="8" minRefreshableVersion="3" useAutoFormatting="1" subtotalHiddenItems="1" rowGrandTotals="0" colGrandTotals="0" itemPrintTitles="1" createdVersion="8" indent="0" compact="0" compactData="0" multipleFieldFilters="0" chartFormat="12">
  <location ref="L11:M15" firstHeaderRow="1" firstDataRow="1" firstDataCol="1"/>
  <pivotFields count="3">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4">
    <i>
      <x/>
    </i>
    <i>
      <x v="1"/>
    </i>
    <i>
      <x v="2"/>
    </i>
    <i>
      <x v="3"/>
    </i>
  </rowItems>
  <colItems count="1">
    <i/>
  </colItems>
  <dataFields count="1">
    <dataField name="Profit" fld="1" baseField="0" baseItem="0" numFmtId="164"/>
  </dataFields>
  <formats count="1">
    <format dxfId="13">
      <pivotArea outline="0" collapsedLevelsAreSubtotals="1"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Profit"/>
    <pivotHierarchy dragToData="1"/>
    <pivotHierarchy dragToData="1" caption="Total Sales"/>
    <pivotHierarchy dragToData="1"/>
    <pivotHierarchy dragToData="1" caption="All Products"/>
    <pivotHierarchy dragToData="1" caption="Sold"/>
    <pivotHierarchy dragToData="1"/>
    <pivotHierarchy dragToData="1" caption="perc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activeTabTopLevelEntity name="[DimCustomer]"/>
        <x15:activeTabTopLevelEntity name="[year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7D285-5B58-4F4C-84B4-3C675DCCA49F}" name="Evaluation" cacheId="7" applyNumberFormats="0" applyBorderFormats="0" applyFontFormats="0" applyPatternFormats="0" applyAlignmentFormats="0" applyWidthHeightFormats="1" dataCaption="Values" tag="c02e8495-70b2-4756-a8c0-1815d428a9af" updatedVersion="8" minRefreshableVersion="3" useAutoFormatting="1" subtotalHiddenItems="1" itemPrintTitles="1" createdVersion="8" indent="0" compact="0" compactData="0" multipleFieldFilters="0">
  <location ref="A4:G5" firstHeaderRow="0" firstDataRow="1" firstDataCol="0"/>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name="Total Sales" fld="3" subtotal="count" baseField="0" baseItem="1"/>
    <dataField name="Revenue" fld="0" baseField="0" baseItem="1" numFmtId="164"/>
    <dataField name="Total Cost" fld="1" baseField="0" baseItem="2"/>
    <dataField name="Total Profit" fld="2" baseField="0" baseItem="3"/>
    <dataField fld="4" subtotal="count" baseField="0" baseItem="0"/>
    <dataField fld="5" subtotal="count" baseField="0" baseItem="0"/>
    <dataField fld="6" subtotal="count" baseField="0" baseItem="0"/>
  </dataFields>
  <formats count="2">
    <format dxfId="15">
      <pivotArea outline="0" collapsedLevelsAreSubtotals="1" fieldPosition="0"/>
    </format>
    <format dxfId="14">
      <pivotArea dataOnly="0" labelOnly="1" outline="0" fieldPosition="0">
        <references count="1">
          <reference field="4294967294" count="1">
            <x v="0"/>
          </reference>
        </references>
      </pivotArea>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Total Profit"/>
    <pivotHierarchy dragToData="1"/>
    <pivotHierarchy dragToData="1" caption="Total Sales"/>
    <pivotHierarchy dragToData="1"/>
    <pivotHierarchy dragToData="1" caption="All Products"/>
    <pivotHierarchy dragToData="1" caption="Sol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EA77FC-7DB6-48DF-8646-62C73B15D27A}" name="PivotTable10" cacheId="6" applyNumberFormats="0" applyBorderFormats="0" applyFontFormats="0" applyPatternFormats="0" applyAlignmentFormats="0" applyWidthHeightFormats="1" dataCaption="Values" tag="feb5258b-5a72-4431-b189-80b079002647" updatedVersion="8" minRefreshableVersion="3" useAutoFormatting="1" subtotalHiddenItems="1" rowGrandTotals="0" colGrandTotals="0" itemPrintTitles="1" createdVersion="8" indent="0" compact="0" compactData="0" multipleFieldFilters="0" chartFormat="35">
  <location ref="E28:E32"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1">
    <format dxfId="16">
      <pivotArea outline="0" collapsedLevelsAreSubtotals="1"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Total Profit"/>
    <pivotHierarchy dragToData="1"/>
    <pivotHierarchy dragToData="1" caption="Total Sales"/>
    <pivotHierarchy dragToData="1"/>
    <pivotHierarchy dragToData="1" caption="All Products"/>
    <pivotHierarchy dragToData="1" caption="Sold"/>
    <pivotHierarchy dragToData="1"/>
    <pivotHierarchy dragToData="1" caption="perc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ECF8D2-2BDA-43A5-8BBD-754E7964E10F}" name="yearly" cacheId="0" applyNumberFormats="0" applyBorderFormats="0" applyFontFormats="0" applyPatternFormats="0" applyAlignmentFormats="0" applyWidthHeightFormats="1" dataCaption="Values" tag="5046d435-2f7a-4014-9bc7-ac13c6280363" updatedVersion="8" minRefreshableVersion="3" useAutoFormatting="1" subtotalHiddenItems="1" rowGrandTotals="0" colGrandTotals="0" itemPrintTitles="1" createdVersion="8" indent="0" compact="0" compactData="0" multipleFieldFilters="0" chartFormat="35">
  <location ref="B27:D31" firstHeaderRow="0" firstDataRow="1" firstDataCol="1"/>
  <pivotFields count="3">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1">
    <field x="0"/>
  </rowFields>
  <rowItems count="4">
    <i>
      <x/>
    </i>
    <i>
      <x v="1"/>
    </i>
    <i>
      <x v="2"/>
    </i>
    <i>
      <x v="3"/>
    </i>
  </rowItems>
  <colFields count="1">
    <field x="-2"/>
  </colFields>
  <colItems count="2">
    <i>
      <x/>
    </i>
    <i i="1">
      <x v="1"/>
    </i>
  </colItems>
  <dataFields count="2">
    <dataField name="Revenue" fld="2" baseField="0" baseItem="0"/>
    <dataField name="Total Profit" fld="1" baseField="0" baseItem="0"/>
  </dataFields>
  <formats count="1">
    <format dxfId="17">
      <pivotArea outline="0" collapsedLevelsAreSubtotals="1"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Total Profit"/>
    <pivotHierarchy dragToData="1"/>
    <pivotHierarchy dragToData="1" caption="Total Sales"/>
    <pivotHierarchy dragToData="1"/>
    <pivotHierarchy dragToData="1" caption="All Products"/>
    <pivotHierarchy dragToData="1" caption="Sold"/>
    <pivotHierarchy dragToData="1"/>
    <pivotHierarchy dragToData="1" caption="perc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D67E23-FF6E-4CD4-BB02-00460304F367}" name="years report" cacheId="1" applyNumberFormats="0" applyBorderFormats="0" applyFontFormats="0" applyPatternFormats="0" applyAlignmentFormats="0" applyWidthHeightFormats="1" dataCaption="Values" tag="361be801-a1d8-4c90-8564-a66d32c36c19" updatedVersion="8" minRefreshableVersion="3" useAutoFormatting="1" subtotalHiddenItems="1" rowGrandTotals="0" colGrandTotals="0" itemPrintTitles="1" createdVersion="8" indent="0" compact="0" compactData="0" multipleFieldFilters="0">
  <location ref="A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4"/>
  </rowFields>
  <rowItems count="4">
    <i>
      <x/>
    </i>
    <i>
      <x v="1"/>
    </i>
    <i>
      <x v="2"/>
    </i>
    <i>
      <x v="3"/>
    </i>
  </rowItems>
  <colFields count="1">
    <field x="-2"/>
  </colFields>
  <colItems count="4">
    <i>
      <x/>
    </i>
    <i i="1">
      <x v="1"/>
    </i>
    <i i="2">
      <x v="2"/>
    </i>
    <i i="3">
      <x v="3"/>
    </i>
  </colItems>
  <dataFields count="4">
    <dataField name="Total Sales" fld="3" subtotal="count" baseField="0" baseItem="1"/>
    <dataField name="Revenue" fld="0" baseField="0" baseItem="1" numFmtId="164"/>
    <dataField name="Total Cost" fld="1" baseField="0" baseItem="2"/>
    <dataField name="Total Profit" fld="2" baseField="0" baseItem="3"/>
  </dataFields>
  <formats count="1">
    <format dxfId="18">
      <pivotArea outline="0" collapsedLevelsAreSubtotals="1" fieldPosition="0"/>
    </format>
  </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Total Profit"/>
    <pivotHierarchy dragToData="1"/>
    <pivotHierarchy dragToData="1" caption="Total Sales"/>
    <pivotHierarchy dragToData="1"/>
    <pivotHierarchy dragToData="1" caption="All Products"/>
    <pivotHierarchy dragToData="1" caption="Sol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5F8539-E817-4309-AE80-2234EC008125}" name="work/holiday" cacheId="5" applyNumberFormats="0" applyBorderFormats="0" applyFontFormats="0" applyPatternFormats="0" applyAlignmentFormats="0" applyWidthHeightFormats="1" dataCaption="Values" tag="f544c726-f15f-45d7-bb83-187ea669a8d6" updatedVersion="8" minRefreshableVersion="3" useAutoFormatting="1" subtotalHiddenItems="1" rowGrandTotals="0" colGrandTotals="0" itemPrintTitles="1" createdVersion="8" indent="0" compact="0" compactData="0" multipleFieldFilters="0" chartFormat="35">
  <location ref="L20:M2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ales" fld="0" subtotal="count" baseField="0" baseItem="0"/>
  </dataFields>
  <formats count="1">
    <format dxfId="19">
      <pivotArea outline="0" collapsedLevelsAreSubtotals="1" fieldPosition="0"/>
    </format>
  </formats>
  <chartFormats count="4">
    <chartFormat chart="20" format="8"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3" format="5">
      <pivotArea type="data" outline="0" fieldPosition="0">
        <references count="2">
          <reference field="4294967294" count="1" selected="0">
            <x v="0"/>
          </reference>
          <reference field="1" count="1" selected="0">
            <x v="0"/>
          </reference>
        </references>
      </pivotArea>
    </chartFormat>
    <chartFormat chart="33" format="6">
      <pivotArea type="data" outline="0" fieldPosition="0">
        <references count="2">
          <reference field="4294967294" count="1" selected="0">
            <x v="0"/>
          </reference>
          <reference field="1" count="1" selected="0">
            <x v="1"/>
          </reference>
        </references>
      </pivotArea>
    </chartFormat>
  </chartFormats>
  <pivotHierarchies count="1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pivotHierarchy dragToData="1" caption="Revenue"/>
    <pivotHierarchy dragToData="1" caption="Total Cost"/>
    <pivotHierarchy dragToData="1" caption=" Total Profit"/>
    <pivotHierarchy dragToData="1"/>
    <pivotHierarchy dragToData="1" caption="Total Sales"/>
    <pivotHierarchy dragToData="1"/>
    <pivotHierarchy dragToData="1" caption="All Products"/>
    <pivotHierarchy dragToData="1" caption="Sold"/>
    <pivotHierarchy dragToData="1"/>
    <pivotHierarchy dragToData="1" caption="perc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DimProduct  2]"/>
        <x15:activeTabTopLevelEntity name="[FactInternetSales]"/>
        <x15:activeTabTopLevelEntity name="[FactInternetSales  2]"/>
        <x15:activeTabTopLevelEntity name="[DimProduct]"/>
        <x15:activeTabTopLevelEntity name="[DimDate]"/>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BDA075-2144-411B-BB4E-B85F003E2F42}" sourceName="[DimDate].[Year]">
  <pivotTables>
    <pivotTable tabId="16" name="years report"/>
    <pivotTable tabId="16" name="Evaluation"/>
    <pivotTable tabId="16" name="profit by month"/>
    <pivotTable tabId="16" name="PivotTable6"/>
    <pivotTable tabId="16" name="sales by quarter"/>
    <pivotTable tabId="16" name="work/holiday"/>
    <pivotTable tabId="16" name="PivotTable10"/>
  </pivotTables>
  <data>
    <olap pivotCacheId="938357637">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0FC5863-1B57-488B-97B4-0DDC7DF3F636}" cache="Slicer_Year" caption="Year" columnCount="4" level="1"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6E6E66-109C-4D78-9B50-173CD16A2D78}" name="yearly.." displayName="yearly.." ref="A33:E39" totalsRowShown="0" headerRowDxfId="9" dataDxfId="7" headerRowBorderDxfId="8" tableBorderDxfId="6" totalsRowBorderDxfId="5">
  <autoFilter ref="A33:E39" xr:uid="{5B6E6E66-109C-4D78-9B50-173CD16A2D78}"/>
  <tableColumns count="5">
    <tableColumn id="1" xr3:uid="{405B2116-C120-459F-8A76-AB0C5722068C}" name="Year" dataDxfId="4"/>
    <tableColumn id="2" xr3:uid="{EAD9FD36-8FDE-4500-B485-DAE95C6AD065}" name="Column1" dataDxfId="3"/>
    <tableColumn id="3" xr3:uid="{677EF60D-E589-4A4F-9D74-EEB2920B9C3A}" name="Total Profit" dataDxfId="2" dataCellStyle="Comma"/>
    <tableColumn id="4" xr3:uid="{2818D5FA-689B-45F4-960C-1CF40D2CECDF}" name="Percent" dataDxfId="1" dataCellStyle="Percent"/>
    <tableColumn id="5" xr3:uid="{D5BA5989-7540-4E77-B928-57EA9127869F}" name="Val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9054C-C3FF-46A6-8B4B-E3FC578C91CD}">
  <dimension ref="A2:O39"/>
  <sheetViews>
    <sheetView workbookViewId="0">
      <selection activeCell="O34" sqref="O34"/>
    </sheetView>
  </sheetViews>
  <sheetFormatPr defaultRowHeight="14.25" x14ac:dyDescent="0.2"/>
  <cols>
    <col min="1" max="1" width="10.75" bestFit="1" customWidth="1"/>
    <col min="2" max="4" width="12.125" bestFit="1" customWidth="1"/>
    <col min="5" max="5" width="11.5" bestFit="1" customWidth="1"/>
    <col min="6" max="6" width="5.125" bestFit="1" customWidth="1"/>
    <col min="7" max="7" width="7.875" customWidth="1"/>
    <col min="8" max="8" width="8" bestFit="1" customWidth="1"/>
    <col min="9" max="9" width="9.875" bestFit="1" customWidth="1"/>
    <col min="10" max="10" width="11.875" bestFit="1" customWidth="1"/>
    <col min="11" max="11" width="13.875" customWidth="1"/>
    <col min="12" max="12" width="14.375" bestFit="1" customWidth="1"/>
    <col min="13" max="13" width="7.625" bestFit="1" customWidth="1"/>
    <col min="14" max="15" width="7.75" bestFit="1" customWidth="1"/>
    <col min="16" max="20" width="9.75" bestFit="1" customWidth="1"/>
  </cols>
  <sheetData>
    <row r="2" spans="1:15" x14ac:dyDescent="0.2">
      <c r="A2" s="1"/>
    </row>
    <row r="4" spans="1:15" x14ac:dyDescent="0.2">
      <c r="A4" s="32" t="s">
        <v>25</v>
      </c>
      <c r="B4" s="30" t="s">
        <v>21</v>
      </c>
      <c r="C4" s="30" t="s">
        <v>22</v>
      </c>
      <c r="D4" s="30" t="s">
        <v>26</v>
      </c>
      <c r="E4" s="30" t="s">
        <v>23</v>
      </c>
      <c r="F4" s="30" t="s">
        <v>27</v>
      </c>
      <c r="G4" s="30" t="s">
        <v>24</v>
      </c>
      <c r="I4" s="3" t="s">
        <v>29</v>
      </c>
      <c r="J4" t="s">
        <v>30</v>
      </c>
      <c r="L4" s="3" t="s">
        <v>0</v>
      </c>
      <c r="M4" s="30" t="s">
        <v>31</v>
      </c>
      <c r="N4" s="30" t="s">
        <v>32</v>
      </c>
    </row>
    <row r="5" spans="1:15" x14ac:dyDescent="0.2">
      <c r="A5" s="2">
        <v>60398</v>
      </c>
      <c r="B5" s="2">
        <v>307092945.19809633</v>
      </c>
      <c r="C5" s="2">
        <v>180802367.55210063</v>
      </c>
      <c r="D5" s="2">
        <v>126290577.64600031</v>
      </c>
      <c r="E5" s="2">
        <v>606</v>
      </c>
      <c r="F5" s="2">
        <v>158</v>
      </c>
      <c r="G5" s="2">
        <v>448</v>
      </c>
      <c r="I5" s="30" t="s">
        <v>20</v>
      </c>
      <c r="J5" s="1">
        <v>10223845.849199986</v>
      </c>
      <c r="L5" s="30" t="s">
        <v>2</v>
      </c>
      <c r="M5" s="2">
        <v>30017</v>
      </c>
      <c r="N5" s="12">
        <v>0.49698665518725788</v>
      </c>
      <c r="O5" s="13"/>
    </row>
    <row r="6" spans="1:15" x14ac:dyDescent="0.2">
      <c r="I6" s="30" t="s">
        <v>17</v>
      </c>
      <c r="J6" s="1">
        <v>10792830.00300001</v>
      </c>
      <c r="L6" s="30" t="s">
        <v>1</v>
      </c>
      <c r="M6" s="2">
        <v>30381</v>
      </c>
      <c r="N6" s="12">
        <v>0.50301334481274218</v>
      </c>
      <c r="O6" s="13"/>
    </row>
    <row r="7" spans="1:15" x14ac:dyDescent="0.2">
      <c r="I7" s="30" t="s">
        <v>19</v>
      </c>
      <c r="J7" s="1">
        <v>11283963.168800011</v>
      </c>
    </row>
    <row r="8" spans="1:15" x14ac:dyDescent="0.2">
      <c r="I8" s="30" t="s">
        <v>15</v>
      </c>
      <c r="J8" s="1">
        <v>11839838.095300017</v>
      </c>
    </row>
    <row r="9" spans="1:15" x14ac:dyDescent="0.2">
      <c r="I9" s="30" t="s">
        <v>13</v>
      </c>
      <c r="J9" s="1">
        <v>13733395.004399978</v>
      </c>
    </row>
    <row r="10" spans="1:15" x14ac:dyDescent="0.2">
      <c r="A10" s="3" t="s">
        <v>3</v>
      </c>
      <c r="B10" s="30" t="s">
        <v>25</v>
      </c>
      <c r="C10" s="30" t="s">
        <v>21</v>
      </c>
      <c r="D10" s="30" t="s">
        <v>22</v>
      </c>
      <c r="E10" s="30" t="s">
        <v>26</v>
      </c>
      <c r="I10" s="30" t="s">
        <v>16</v>
      </c>
      <c r="J10" s="1">
        <v>13445658.304500006</v>
      </c>
    </row>
    <row r="11" spans="1:15" x14ac:dyDescent="0.2">
      <c r="A11" s="30">
        <v>2005</v>
      </c>
      <c r="B11" s="2">
        <v>1013</v>
      </c>
      <c r="C11" s="2">
        <v>33370192.171199914</v>
      </c>
      <c r="D11" s="2">
        <v>19966565.611399986</v>
      </c>
      <c r="E11" s="2">
        <v>13403626.559800033</v>
      </c>
      <c r="I11" s="30" t="s">
        <v>5</v>
      </c>
      <c r="J11" s="1">
        <v>8108100.7479000036</v>
      </c>
      <c r="L11" s="3" t="s">
        <v>4</v>
      </c>
      <c r="M11" t="s">
        <v>33</v>
      </c>
    </row>
    <row r="12" spans="1:15" x14ac:dyDescent="0.2">
      <c r="A12" s="30">
        <v>2006</v>
      </c>
      <c r="B12" s="2">
        <v>2677</v>
      </c>
      <c r="C12" s="2">
        <v>69484523.200599968</v>
      </c>
      <c r="D12" s="2">
        <v>41306746.774300054</v>
      </c>
      <c r="E12" s="2">
        <v>28177776.426300026</v>
      </c>
      <c r="I12" s="30" t="s">
        <v>7</v>
      </c>
      <c r="J12" s="1">
        <v>8035078.6151000252</v>
      </c>
      <c r="L12" s="30" t="s">
        <v>18</v>
      </c>
      <c r="M12" s="2">
        <v>32300639.021000203</v>
      </c>
      <c r="N12" s="31"/>
      <c r="O12" s="13"/>
    </row>
    <row r="13" spans="1:15" x14ac:dyDescent="0.2">
      <c r="A13" s="30">
        <v>2007</v>
      </c>
      <c r="B13" s="2">
        <v>24443</v>
      </c>
      <c r="C13" s="2">
        <v>102379613.11629714</v>
      </c>
      <c r="D13" s="2">
        <v>59832502.452098861</v>
      </c>
      <c r="E13" s="2">
        <v>42547110.664200053</v>
      </c>
      <c r="I13" s="30" t="s">
        <v>8</v>
      </c>
      <c r="J13" s="1">
        <v>8046581.1938000107</v>
      </c>
      <c r="L13" s="30" t="s">
        <v>14</v>
      </c>
      <c r="M13" s="2">
        <v>39018891.404200286</v>
      </c>
      <c r="N13" s="31"/>
      <c r="O13" s="13"/>
    </row>
    <row r="14" spans="1:15" x14ac:dyDescent="0.2">
      <c r="A14" s="30">
        <v>2008</v>
      </c>
      <c r="B14" s="2">
        <v>32265</v>
      </c>
      <c r="C14" s="2">
        <v>101858616.70999555</v>
      </c>
      <c r="D14" s="2">
        <v>59696552.714298479</v>
      </c>
      <c r="E14" s="2">
        <v>42162063.99569989</v>
      </c>
      <c r="I14" s="30" t="s">
        <v>12</v>
      </c>
      <c r="J14" s="1">
        <v>8675444.4087999891</v>
      </c>
      <c r="L14" s="30" t="s">
        <v>6</v>
      </c>
      <c r="M14" s="2">
        <v>24189760.556799971</v>
      </c>
      <c r="N14" s="31"/>
      <c r="O14" s="13"/>
    </row>
    <row r="15" spans="1:15" x14ac:dyDescent="0.2">
      <c r="I15" s="30" t="s">
        <v>9</v>
      </c>
      <c r="J15" s="1">
        <v>8962424.8808999918</v>
      </c>
      <c r="L15" s="30" t="s">
        <v>10</v>
      </c>
      <c r="M15" s="2">
        <v>30781286.664000269</v>
      </c>
      <c r="N15" s="31"/>
      <c r="O15" s="13"/>
    </row>
    <row r="16" spans="1:15" x14ac:dyDescent="0.2">
      <c r="I16" s="30" t="s">
        <v>11</v>
      </c>
      <c r="J16" s="1">
        <v>13143417.374300016</v>
      </c>
      <c r="N16" s="12"/>
      <c r="O16" s="12"/>
    </row>
    <row r="17" spans="1:15" x14ac:dyDescent="0.2">
      <c r="A17" s="33">
        <v>1</v>
      </c>
      <c r="B17" s="33"/>
    </row>
    <row r="18" spans="1:15" x14ac:dyDescent="0.2">
      <c r="A18" s="5" t="str">
        <f>A10</f>
        <v>Year</v>
      </c>
      <c r="B18" s="6" t="str" cm="1">
        <f t="array" ref="B18">_xlfn.IFS($A$17=1,B10,$A$17=2,C10,$A$17=3,D10,$A$17=4,E10)</f>
        <v>Total Sales</v>
      </c>
      <c r="C18" t="str">
        <f>"Average of "&amp;B18</f>
        <v>Average of Total Sales</v>
      </c>
    </row>
    <row r="19" spans="1:15" x14ac:dyDescent="0.2">
      <c r="A19" s="7">
        <f>A11</f>
        <v>2005</v>
      </c>
      <c r="B19" s="9" cm="1">
        <f t="array" ref="B19">_xlfn.IFS($A$17=1,B11,$A$17=2,C11,$A$17=3,D11,$A$17=4,E11)</f>
        <v>1013</v>
      </c>
      <c r="C19" s="8">
        <f>AVERAGE($B$19:$B$22)</f>
        <v>15099.5</v>
      </c>
    </row>
    <row r="20" spans="1:15" x14ac:dyDescent="0.2">
      <c r="A20" s="5">
        <f>A12</f>
        <v>2006</v>
      </c>
      <c r="B20" s="10" cm="1">
        <f t="array" ref="B20">_xlfn.IFS($A$17=1,B12,$A$17=2,C12,$A$17=3,D12,$A$17=4,E12)</f>
        <v>2677</v>
      </c>
      <c r="C20" s="8">
        <f t="shared" ref="C20:C22" si="0">AVERAGE($B$19:$B$22)</f>
        <v>15099.5</v>
      </c>
      <c r="L20" s="3" t="s">
        <v>34</v>
      </c>
      <c r="M20" t="s">
        <v>31</v>
      </c>
    </row>
    <row r="21" spans="1:15" x14ac:dyDescent="0.2">
      <c r="A21" s="7">
        <f>A13</f>
        <v>2007</v>
      </c>
      <c r="B21" s="9" cm="1">
        <f t="array" ref="B21">_xlfn.IFS($A$17=1,B13,$A$17=2,C13,$A$17=3,D13,$A$17=4,E13)</f>
        <v>24443</v>
      </c>
      <c r="C21" s="8">
        <f t="shared" si="0"/>
        <v>15099.5</v>
      </c>
      <c r="L21" s="30" t="s">
        <v>35</v>
      </c>
      <c r="M21" s="2">
        <v>17135</v>
      </c>
      <c r="O21" s="13"/>
    </row>
    <row r="22" spans="1:15" x14ac:dyDescent="0.2">
      <c r="A22" s="4">
        <f>A14</f>
        <v>2008</v>
      </c>
      <c r="B22" s="11" cm="1">
        <f t="array" ref="B22">_xlfn.IFS($A$17=1,B14,$A$17=2,C14,$A$17=3,D14,$A$17=4,E14)</f>
        <v>32265</v>
      </c>
      <c r="C22" s="8">
        <f t="shared" si="0"/>
        <v>15099.5</v>
      </c>
      <c r="L22" s="30" t="s">
        <v>36</v>
      </c>
      <c r="M22" s="2">
        <v>43263</v>
      </c>
      <c r="O22" s="13"/>
    </row>
    <row r="27" spans="1:15" x14ac:dyDescent="0.2">
      <c r="B27" s="3" t="s">
        <v>3</v>
      </c>
      <c r="C27" s="30" t="s">
        <v>21</v>
      </c>
      <c r="D27" s="30" t="s">
        <v>26</v>
      </c>
      <c r="E27" s="15">
        <f>COUNTA(E29:E32)</f>
        <v>4</v>
      </c>
    </row>
    <row r="28" spans="1:15" x14ac:dyDescent="0.2">
      <c r="B28" s="30">
        <v>2005</v>
      </c>
      <c r="C28" s="2">
        <v>33370192.171199914</v>
      </c>
      <c r="D28" s="2">
        <v>13403626.559800033</v>
      </c>
      <c r="E28" s="3" t="s">
        <v>3</v>
      </c>
    </row>
    <row r="29" spans="1:15" x14ac:dyDescent="0.2">
      <c r="B29" s="30">
        <v>2006</v>
      </c>
      <c r="C29" s="2">
        <v>69484523.200599968</v>
      </c>
      <c r="D29" s="2">
        <v>28177776.426300026</v>
      </c>
      <c r="E29" s="30">
        <v>2005</v>
      </c>
    </row>
    <row r="30" spans="1:15" x14ac:dyDescent="0.2">
      <c r="B30" s="30">
        <v>2007</v>
      </c>
      <c r="C30" s="2">
        <v>102379613.11629714</v>
      </c>
      <c r="D30" s="2">
        <v>42547110.664200053</v>
      </c>
      <c r="E30" s="30">
        <v>2006</v>
      </c>
      <c r="J30" s="30"/>
      <c r="K30" s="8"/>
      <c r="L30" s="8"/>
    </row>
    <row r="31" spans="1:15" x14ac:dyDescent="0.2">
      <c r="B31" s="30">
        <v>2008</v>
      </c>
      <c r="C31" s="2">
        <v>101858616.70999555</v>
      </c>
      <c r="D31" s="2">
        <v>42162063.99569989</v>
      </c>
      <c r="E31" s="30">
        <v>2007</v>
      </c>
      <c r="J31" s="30"/>
      <c r="K31" s="8"/>
      <c r="L31" s="8"/>
    </row>
    <row r="32" spans="1:15" x14ac:dyDescent="0.2">
      <c r="E32" s="30">
        <v>2008</v>
      </c>
    </row>
    <row r="33" spans="1:5" x14ac:dyDescent="0.2">
      <c r="A33" s="17" t="s">
        <v>3</v>
      </c>
      <c r="B33" s="17" t="s">
        <v>28</v>
      </c>
      <c r="C33" s="16" t="s">
        <v>26</v>
      </c>
      <c r="D33" s="16" t="s">
        <v>39</v>
      </c>
      <c r="E33" s="18" t="s">
        <v>40</v>
      </c>
    </row>
    <row r="34" spans="1:5" x14ac:dyDescent="0.2">
      <c r="A34" s="25" t="str">
        <f>B27</f>
        <v>Year</v>
      </c>
      <c r="B34" s="25"/>
      <c r="C34" s="28" t="str">
        <f>D27</f>
        <v>Total Profit</v>
      </c>
      <c r="D34" s="16" t="s">
        <v>39</v>
      </c>
      <c r="E34" s="18" t="s">
        <v>40</v>
      </c>
    </row>
    <row r="35" spans="1:5" x14ac:dyDescent="0.2">
      <c r="A35" s="17" t="s">
        <v>38</v>
      </c>
      <c r="B35" s="16" t="b">
        <f>IF($E$27=1,E29)</f>
        <v>0</v>
      </c>
      <c r="C35" s="19">
        <f>IFERROR(VLOOKUP(B35,$B$28:$D$31,3,0),0)</f>
        <v>0</v>
      </c>
      <c r="D35" s="20" t="e">
        <f>C35/SUM($C$35:$C$36)</f>
        <v>#DIV/0!</v>
      </c>
      <c r="E35" s="29">
        <f>IFERROR(SUM(D35-D36),0)</f>
        <v>0</v>
      </c>
    </row>
    <row r="36" spans="1:5" x14ac:dyDescent="0.2">
      <c r="A36" s="17" t="s">
        <v>37</v>
      </c>
      <c r="B36" s="16" t="b">
        <f>IF($E$27=1,E29-1)</f>
        <v>0</v>
      </c>
      <c r="C36" s="19">
        <f>IFERROR(VLOOKUP(B36,$B$28:$D$31,3,0),0)</f>
        <v>0</v>
      </c>
      <c r="D36" s="20" t="e">
        <f>C36/SUM($C$35:$C$36)</f>
        <v>#DIV/0!</v>
      </c>
      <c r="E36" s="26"/>
    </row>
    <row r="37" spans="1:5" x14ac:dyDescent="0.2">
      <c r="A37" s="25" t="str">
        <f>B27</f>
        <v>Year</v>
      </c>
      <c r="B37" s="25"/>
      <c r="C37" s="28" t="str">
        <f>C27</f>
        <v>Revenue</v>
      </c>
      <c r="D37" s="16" t="s">
        <v>39</v>
      </c>
      <c r="E37" s="18" t="s">
        <v>40</v>
      </c>
    </row>
    <row r="38" spans="1:5" x14ac:dyDescent="0.2">
      <c r="A38" s="17" t="s">
        <v>38</v>
      </c>
      <c r="B38" s="16" t="b">
        <f>IF($E$27=1,E29)</f>
        <v>0</v>
      </c>
      <c r="C38" s="19">
        <f>IFERROR(VLOOKUP(B38,$B$28:$C$31,2,0),0)</f>
        <v>0</v>
      </c>
      <c r="D38" s="20" t="e">
        <f>C38/SUM($C$38:$C$39)</f>
        <v>#DIV/0!</v>
      </c>
      <c r="E38" s="29">
        <f>IFERROR(SUM(D38-D39),0)</f>
        <v>0</v>
      </c>
    </row>
    <row r="39" spans="1:5" x14ac:dyDescent="0.2">
      <c r="A39" s="21" t="s">
        <v>37</v>
      </c>
      <c r="B39" s="22" t="b">
        <f>IF($E$27=1,E29-1)</f>
        <v>0</v>
      </c>
      <c r="C39" s="23">
        <f>IFERROR(VLOOKUP(B39,$B$28:$C$31,2,0),0)</f>
        <v>0</v>
      </c>
      <c r="D39" s="24" t="e">
        <f>C39/SUM($C$38:$C$39)</f>
        <v>#DIV/0!</v>
      </c>
      <c r="E39" s="27"/>
    </row>
  </sheetData>
  <mergeCells count="1">
    <mergeCell ref="A17:B17"/>
  </mergeCells>
  <pageMargins left="0.7" right="0.7" top="0.75" bottom="0.75" header="0.3" footer="0.3"/>
  <tableParts count="1">
    <tablePart r:id="rId9"/>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E7D40-76DD-4DEF-97BB-CC727CE9B269}">
  <dimension ref="A1:A30"/>
  <sheetViews>
    <sheetView showGridLines="0" tabSelected="1" workbookViewId="0">
      <selection activeCell="O41" sqref="O41"/>
    </sheetView>
  </sheetViews>
  <sheetFormatPr defaultRowHeight="14.25" x14ac:dyDescent="0.2"/>
  <cols>
    <col min="1" max="16384" width="9" style="14"/>
  </cols>
  <sheetData>
    <row r="1" s="14" customFormat="1" ht="20.25" customHeight="1" x14ac:dyDescent="0.2"/>
    <row r="30" s="14" customFormat="1" x14ac:dyDescent="0.2"/>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Option Button 1">
              <controlPr defaultSize="0" autoFill="0" autoLine="0" autoPict="0">
                <anchor moveWithCells="1">
                  <from>
                    <xdr:col>10</xdr:col>
                    <xdr:colOff>57150</xdr:colOff>
                    <xdr:row>10</xdr:row>
                    <xdr:rowOff>104775</xdr:rowOff>
                  </from>
                  <to>
                    <xdr:col>11</xdr:col>
                    <xdr:colOff>190500</xdr:colOff>
                    <xdr:row>11</xdr:row>
                    <xdr:rowOff>114300</xdr:rowOff>
                  </to>
                </anchor>
              </controlPr>
            </control>
          </mc:Choice>
        </mc:AlternateContent>
        <mc:AlternateContent xmlns:mc="http://schemas.openxmlformats.org/markup-compatibility/2006">
          <mc:Choice Requires="x14">
            <control shapeId="3074" r:id="rId4" name="Option Button 2">
              <controlPr defaultSize="0" autoFill="0" autoLine="0" autoPict="0">
                <anchor moveWithCells="1">
                  <from>
                    <xdr:col>11</xdr:col>
                    <xdr:colOff>314325</xdr:colOff>
                    <xdr:row>10</xdr:row>
                    <xdr:rowOff>85725</xdr:rowOff>
                  </from>
                  <to>
                    <xdr:col>12</xdr:col>
                    <xdr:colOff>19050</xdr:colOff>
                    <xdr:row>11</xdr:row>
                    <xdr:rowOff>133350</xdr:rowOff>
                  </to>
                </anchor>
              </controlPr>
            </control>
          </mc:Choice>
        </mc:AlternateContent>
        <mc:AlternateContent xmlns:mc="http://schemas.openxmlformats.org/markup-compatibility/2006">
          <mc:Choice Requires="x14">
            <control shapeId="3075" r:id="rId5" name="Option Button 3">
              <controlPr defaultSize="0" autoFill="0" autoLine="0" autoPict="0">
                <anchor moveWithCells="1">
                  <from>
                    <xdr:col>12</xdr:col>
                    <xdr:colOff>266700</xdr:colOff>
                    <xdr:row>10</xdr:row>
                    <xdr:rowOff>76200</xdr:rowOff>
                  </from>
                  <to>
                    <xdr:col>13</xdr:col>
                    <xdr:colOff>333375</xdr:colOff>
                    <xdr:row>11</xdr:row>
                    <xdr:rowOff>152400</xdr:rowOff>
                  </to>
                </anchor>
              </controlPr>
            </control>
          </mc:Choice>
        </mc:AlternateContent>
        <mc:AlternateContent xmlns:mc="http://schemas.openxmlformats.org/markup-compatibility/2006">
          <mc:Choice Requires="x14">
            <control shapeId="3077" r:id="rId6" name="Option Button 5">
              <controlPr defaultSize="0" autoFill="0" autoLine="0" autoPict="0">
                <anchor moveWithCells="1">
                  <from>
                    <xdr:col>13</xdr:col>
                    <xdr:colOff>523875</xdr:colOff>
                    <xdr:row>10</xdr:row>
                    <xdr:rowOff>76200</xdr:rowOff>
                  </from>
                  <to>
                    <xdr:col>14</xdr:col>
                    <xdr:colOff>590550</xdr:colOff>
                    <xdr:row>11</xdr:row>
                    <xdr:rowOff>152400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Props1.xml><?xml version="1.0" encoding="utf-8"?>
<ds:datastoreItem xmlns:ds="http://schemas.openxmlformats.org/officeDocument/2006/customXml" ds:itemID="{2B83F571-BCCC-4EBF-8F65-BE60044D30E5}">
  <ds:schemaRefs/>
</ds:datastoreItem>
</file>

<file path=customXml/itemProps2.xml><?xml version="1.0" encoding="utf-8"?>
<ds:datastoreItem xmlns:ds="http://schemas.openxmlformats.org/officeDocument/2006/customXml" ds:itemID="{CBAC341F-5111-4211-9AEA-4318DB3067BD}">
  <ds:schemaRefs/>
</ds:datastoreItem>
</file>

<file path=customXml/itemProps3.xml><?xml version="1.0" encoding="utf-8"?>
<ds:datastoreItem xmlns:ds="http://schemas.openxmlformats.org/officeDocument/2006/customXml" ds:itemID="{ADDCB212-8BA5-4185-83E9-A9426B03D3AB}">
  <ds:schemaRefs/>
</ds:datastoreItem>
</file>

<file path=customXml/itemProps4.xml><?xml version="1.0" encoding="utf-8"?>
<ds:datastoreItem xmlns:ds="http://schemas.openxmlformats.org/officeDocument/2006/customXml" ds:itemID="{00541316-F0A1-4676-B98C-F88B0288978B}">
  <ds:schemaRefs/>
</ds:datastoreItem>
</file>

<file path=customXml/itemProps5.xml><?xml version="1.0" encoding="utf-8"?>
<ds:datastoreItem xmlns:ds="http://schemas.openxmlformats.org/officeDocument/2006/customXml" ds:itemID="{8AB211F3-CB59-40DB-B4B3-77C4D13A9E91}">
  <ds:schemaRefs>
    <ds:schemaRef ds:uri="http://schemas.microsoft.com/DataMashup"/>
  </ds:schemaRefs>
</ds:datastoreItem>
</file>

<file path=customXml/itemProps6.xml><?xml version="1.0" encoding="utf-8"?>
<ds:datastoreItem xmlns:ds="http://schemas.openxmlformats.org/officeDocument/2006/customXml" ds:itemID="{78095EDB-4639-49E6-BF29-758C682805AB}">
  <ds:schemaRefs/>
</ds:datastoreItem>
</file>

<file path=customXml/itemProps7.xml><?xml version="1.0" encoding="utf-8"?>
<ds:datastoreItem xmlns:ds="http://schemas.openxmlformats.org/officeDocument/2006/customXml" ds:itemID="{F7DAF423-C24D-4B02-84A4-84CCC0ACC1CC}">
  <ds:schemaRefs/>
</ds:datastoreItem>
</file>

<file path=customXml/itemProps8.xml><?xml version="1.0" encoding="utf-8"?>
<ds:datastoreItem xmlns:ds="http://schemas.openxmlformats.org/officeDocument/2006/customXml" ds:itemID="{519F7C11-AE48-480D-91B3-8C871EA31F4E}">
  <ds:schemaRefs/>
</ds:datastoreItem>
</file>

<file path=customXml/itemProps9.xml><?xml version="1.0" encoding="utf-8"?>
<ds:datastoreItem xmlns:ds="http://schemas.openxmlformats.org/officeDocument/2006/customXml" ds:itemID="{CEA306E1-75F6-497A-B483-4B028ACBE4FA}">
  <ds:schemaRefs/>
</ds:datastoreItem>
</file>

<file path=customXml/itemProps10.xml><?xml version="1.0" encoding="utf-8"?>
<ds:datastoreItem xmlns:ds="http://schemas.openxmlformats.org/officeDocument/2006/customXml" ds:itemID="{99B274B9-ED06-4B93-8905-123AA5D3BE4E}">
  <ds:schemaRefs/>
</ds:datastoreItem>
</file>

<file path=customXml/itemProps11.xml><?xml version="1.0" encoding="utf-8"?>
<ds:datastoreItem xmlns:ds="http://schemas.openxmlformats.org/officeDocument/2006/customXml" ds:itemID="{8F57CF97-A3BE-47A7-B8BA-EE8684223B9D}">
  <ds:schemaRefs/>
</ds:datastoreItem>
</file>

<file path=customXml/itemProps12.xml><?xml version="1.0" encoding="utf-8"?>
<ds:datastoreItem xmlns:ds="http://schemas.openxmlformats.org/officeDocument/2006/customXml" ds:itemID="{DD7A2234-1AAF-48E0-92C6-2B04FE0581B2}">
  <ds:schemaRefs/>
</ds:datastoreItem>
</file>

<file path=customXml/itemProps13.xml><?xml version="1.0" encoding="utf-8"?>
<ds:datastoreItem xmlns:ds="http://schemas.openxmlformats.org/officeDocument/2006/customXml" ds:itemID="{1A5AEE88-F57A-4C76-BE2B-37E3C2BFA6B8}">
  <ds:schemaRefs/>
</ds:datastoreItem>
</file>

<file path=customXml/itemProps14.xml><?xml version="1.0" encoding="utf-8"?>
<ds:datastoreItem xmlns:ds="http://schemas.openxmlformats.org/officeDocument/2006/customXml" ds:itemID="{6B086C78-D408-44FD-BC9F-A8F87551D5AC}">
  <ds:schemaRefs/>
</ds:datastoreItem>
</file>

<file path=customXml/itemProps15.xml><?xml version="1.0" encoding="utf-8"?>
<ds:datastoreItem xmlns:ds="http://schemas.openxmlformats.org/officeDocument/2006/customXml" ds:itemID="{9BD67B7F-0FD5-4B4F-BDEE-ECE75B89C476}">
  <ds:schemaRefs/>
</ds:datastoreItem>
</file>

<file path=customXml/itemProps16.xml><?xml version="1.0" encoding="utf-8"?>
<ds:datastoreItem xmlns:ds="http://schemas.openxmlformats.org/officeDocument/2006/customXml" ds:itemID="{BD2EF1A7-081B-4340-A563-FEC00D53DB5C}">
  <ds:schemaRefs/>
</ds:datastoreItem>
</file>

<file path=customXml/itemProps17.xml><?xml version="1.0" encoding="utf-8"?>
<ds:datastoreItem xmlns:ds="http://schemas.openxmlformats.org/officeDocument/2006/customXml" ds:itemID="{FFBBB3BE-C188-42F6-B33B-20A36DA8B62B}">
  <ds:schemaRefs/>
</ds:datastoreItem>
</file>

<file path=customXml/itemProps18.xml><?xml version="1.0" encoding="utf-8"?>
<ds:datastoreItem xmlns:ds="http://schemas.openxmlformats.org/officeDocument/2006/customXml" ds:itemID="{2E999207-436A-421F-BDBF-0D23FC00D89D}">
  <ds:schemaRefs/>
</ds:datastoreItem>
</file>

<file path=customXml/itemProps19.xml><?xml version="1.0" encoding="utf-8"?>
<ds:datastoreItem xmlns:ds="http://schemas.openxmlformats.org/officeDocument/2006/customXml" ds:itemID="{D74E796D-4B81-481A-882D-0F4F8AE68507}">
  <ds:schemaRefs/>
</ds:datastoreItem>
</file>

<file path=customXml/itemProps20.xml><?xml version="1.0" encoding="utf-8"?>
<ds:datastoreItem xmlns:ds="http://schemas.openxmlformats.org/officeDocument/2006/customXml" ds:itemID="{787D03F6-8B68-4309-B5F6-9E217F3113DB}">
  <ds:schemaRefs/>
</ds:datastoreItem>
</file>

<file path=customXml/itemProps21.xml><?xml version="1.0" encoding="utf-8"?>
<ds:datastoreItem xmlns:ds="http://schemas.openxmlformats.org/officeDocument/2006/customXml" ds:itemID="{31AC66ED-BAFE-4105-84F7-1A9DEAF3707D}">
  <ds:schemaRefs/>
</ds:datastoreItem>
</file>

<file path=customXml/itemProps22.xml><?xml version="1.0" encoding="utf-8"?>
<ds:datastoreItem xmlns:ds="http://schemas.openxmlformats.org/officeDocument/2006/customXml" ds:itemID="{13910F9E-D59A-4824-ABDE-2814AD7E1982}">
  <ds:schemaRefs/>
</ds:datastoreItem>
</file>

<file path=customXml/itemProps23.xml><?xml version="1.0" encoding="utf-8"?>
<ds:datastoreItem xmlns:ds="http://schemas.openxmlformats.org/officeDocument/2006/customXml" ds:itemID="{CFC0BC32-4553-4955-90CD-0E3C46FFFE17}">
  <ds:schemaRefs/>
</ds:datastoreItem>
</file>

<file path=customXml/itemProps24.xml><?xml version="1.0" encoding="utf-8"?>
<ds:datastoreItem xmlns:ds="http://schemas.openxmlformats.org/officeDocument/2006/customXml" ds:itemID="{6AF0339B-218E-4917-84E3-373C558FEB9B}">
  <ds:schemaRefs/>
</ds:datastoreItem>
</file>

<file path=customXml/itemProps25.xml><?xml version="1.0" encoding="utf-8"?>
<ds:datastoreItem xmlns:ds="http://schemas.openxmlformats.org/officeDocument/2006/customXml" ds:itemID="{A9CB34F6-9184-4653-B824-F48D72D18937}">
  <ds:schemaRefs/>
</ds:datastoreItem>
</file>

<file path=customXml/itemProps26.xml><?xml version="1.0" encoding="utf-8"?>
<ds:datastoreItem xmlns:ds="http://schemas.openxmlformats.org/officeDocument/2006/customXml" ds:itemID="{9BA0E14F-6421-4314-8471-45C18EC68551}">
  <ds:schemaRefs/>
</ds:datastoreItem>
</file>

<file path=customXml/itemProps27.xml><?xml version="1.0" encoding="utf-8"?>
<ds:datastoreItem xmlns:ds="http://schemas.openxmlformats.org/officeDocument/2006/customXml" ds:itemID="{90E3D7ED-1681-4AFB-9CA5-9782CB9A1A7E}">
  <ds:schemaRefs/>
</ds:datastoreItem>
</file>

<file path=customXml/itemProps28.xml><?xml version="1.0" encoding="utf-8"?>
<ds:datastoreItem xmlns:ds="http://schemas.openxmlformats.org/officeDocument/2006/customXml" ds:itemID="{93789B62-5469-496A-A6D6-934A0A2EFCFB}">
  <ds:schemaRefs/>
</ds:datastoreItem>
</file>

<file path=customXml/itemProps29.xml><?xml version="1.0" encoding="utf-8"?>
<ds:datastoreItem xmlns:ds="http://schemas.openxmlformats.org/officeDocument/2006/customXml" ds:itemID="{95D9A258-0884-4EC6-AF40-F56751A3BE82}">
  <ds:schemaRefs/>
</ds:datastoreItem>
</file>

<file path=customXml/itemProps30.xml><?xml version="1.0" encoding="utf-8"?>
<ds:datastoreItem xmlns:ds="http://schemas.openxmlformats.org/officeDocument/2006/customXml" ds:itemID="{9FED7BC2-5050-4099-B35F-709F59FB0805}">
  <ds:schemaRefs/>
</ds:datastoreItem>
</file>

<file path=customXml/itemProps31.xml><?xml version="1.0" encoding="utf-8"?>
<ds:datastoreItem xmlns:ds="http://schemas.openxmlformats.org/officeDocument/2006/customXml" ds:itemID="{F11106C9-AC38-48F7-A809-A4152E748DCB}">
  <ds:schemaRefs/>
</ds:datastoreItem>
</file>

<file path=customXml/itemProps32.xml><?xml version="1.0" encoding="utf-8"?>
<ds:datastoreItem xmlns:ds="http://schemas.openxmlformats.org/officeDocument/2006/customXml" ds:itemID="{3F40AF09-9CA2-4AF8-B880-D2BC7672F85F}">
  <ds:schemaRefs/>
</ds:datastoreItem>
</file>

<file path=customXml/itemProps33.xml><?xml version="1.0" encoding="utf-8"?>
<ds:datastoreItem xmlns:ds="http://schemas.openxmlformats.org/officeDocument/2006/customXml" ds:itemID="{255BABAA-C124-4B80-962C-97972482B1CB}">
  <ds:schemaRefs/>
</ds:datastoreItem>
</file>

<file path=customXml/itemProps34.xml><?xml version="1.0" encoding="utf-8"?>
<ds:datastoreItem xmlns:ds="http://schemas.openxmlformats.org/officeDocument/2006/customXml" ds:itemID="{4B0F726C-C3A0-4C49-9C82-1D8DA65C189B}">
  <ds:schemaRefs/>
</ds:datastoreItem>
</file>

<file path=customXml/itemProps35.xml><?xml version="1.0" encoding="utf-8"?>
<ds:datastoreItem xmlns:ds="http://schemas.openxmlformats.org/officeDocument/2006/customXml" ds:itemID="{FAE5E674-CEC5-4969-99C1-D03A93C836A4}">
  <ds:schemaRefs/>
</ds:datastoreItem>
</file>

<file path=customXml/itemProps36.xml><?xml version="1.0" encoding="utf-8"?>
<ds:datastoreItem xmlns:ds="http://schemas.openxmlformats.org/officeDocument/2006/customXml" ds:itemID="{539A64C6-6315-429D-8504-B6AABE79D8FF}">
  <ds:schemaRefs/>
</ds:datastoreItem>
</file>

<file path=customXml/itemProps37.xml><?xml version="1.0" encoding="utf-8"?>
<ds:datastoreItem xmlns:ds="http://schemas.openxmlformats.org/officeDocument/2006/customXml" ds:itemID="{8E815D51-6DD1-4CD1-A896-FB8F180C8650}">
  <ds:schemaRefs/>
</ds:datastoreItem>
</file>

<file path=customXml/itemProps38.xml><?xml version="1.0" encoding="utf-8"?>
<ds:datastoreItem xmlns:ds="http://schemas.openxmlformats.org/officeDocument/2006/customXml" ds:itemID="{4FC62AAD-7FD2-4572-B5CF-1477BA85255A}">
  <ds:schemaRefs/>
</ds:datastoreItem>
</file>

<file path=customXml/itemProps39.xml><?xml version="1.0" encoding="utf-8"?>
<ds:datastoreItem xmlns:ds="http://schemas.openxmlformats.org/officeDocument/2006/customXml" ds:itemID="{EA319460-92F8-45D5-85AF-1A0649C004D6}">
  <ds:schemaRefs/>
</ds:datastoreItem>
</file>

<file path=customXml/itemProps40.xml><?xml version="1.0" encoding="utf-8"?>
<ds:datastoreItem xmlns:ds="http://schemas.openxmlformats.org/officeDocument/2006/customXml" ds:itemID="{698A88E5-4731-4BE1-A365-A35E94A8232B}">
  <ds:schemaRefs/>
</ds:datastoreItem>
</file>

<file path=customXml/itemProps41.xml><?xml version="1.0" encoding="utf-8"?>
<ds:datastoreItem xmlns:ds="http://schemas.openxmlformats.org/officeDocument/2006/customXml" ds:itemID="{784FB9F4-14C4-4021-BA78-A3777B997344}">
  <ds:schemaRefs/>
</ds:datastoreItem>
</file>

<file path=customXml/itemProps42.xml><?xml version="1.0" encoding="utf-8"?>
<ds:datastoreItem xmlns:ds="http://schemas.openxmlformats.org/officeDocument/2006/customXml" ds:itemID="{8F9BFC04-682B-40A4-B8A4-5115204D4D39}">
  <ds:schemaRefs/>
</ds:datastoreItem>
</file>

<file path=customXml/itemProps43.xml><?xml version="1.0" encoding="utf-8"?>
<ds:datastoreItem xmlns:ds="http://schemas.openxmlformats.org/officeDocument/2006/customXml" ds:itemID="{9B53DAA1-7F6A-44AF-8EAD-ED5965B08484}">
  <ds:schemaRefs/>
</ds:datastoreItem>
</file>

<file path=customXml/itemProps44.xml><?xml version="1.0" encoding="utf-8"?>
<ds:datastoreItem xmlns:ds="http://schemas.openxmlformats.org/officeDocument/2006/customXml" ds:itemID="{DBB8ADF0-6495-4E01-B2F0-A74E7584F774}">
  <ds:schemaRefs/>
</ds:datastoreItem>
</file>

<file path=customXml/itemProps45.xml><?xml version="1.0" encoding="utf-8"?>
<ds:datastoreItem xmlns:ds="http://schemas.openxmlformats.org/officeDocument/2006/customXml" ds:itemID="{EA213359-EE63-45C5-91B8-B5221BF536CD}">
  <ds:schemaRefs/>
</ds:datastoreItem>
</file>

<file path=customXml/itemProps46.xml><?xml version="1.0" encoding="utf-8"?>
<ds:datastoreItem xmlns:ds="http://schemas.openxmlformats.org/officeDocument/2006/customXml" ds:itemID="{270B6E74-6821-4681-8FA1-F9B7C7E11442}">
  <ds:schemaRefs/>
</ds:datastoreItem>
</file>

<file path=customXml/itemProps47.xml><?xml version="1.0" encoding="utf-8"?>
<ds:datastoreItem xmlns:ds="http://schemas.openxmlformats.org/officeDocument/2006/customXml" ds:itemID="{A5149DEF-2C46-4514-A41D-EC5846AEBAA2}">
  <ds:schemaRefs/>
</ds:datastoreItem>
</file>

<file path=customXml/itemProps48.xml><?xml version="1.0" encoding="utf-8"?>
<ds:datastoreItem xmlns:ds="http://schemas.openxmlformats.org/officeDocument/2006/customXml" ds:itemID="{1D402D87-6AB4-4ACE-8906-C56C5A09891B}">
  <ds:schemaRefs/>
</ds:datastoreItem>
</file>

<file path=customXml/itemProps49.xml><?xml version="1.0" encoding="utf-8"?>
<ds:datastoreItem xmlns:ds="http://schemas.openxmlformats.org/officeDocument/2006/customXml" ds:itemID="{39F4DC0B-360B-46CA-9B2E-C5DD8FB0C7D2}">
  <ds:schemaRefs/>
</ds:datastoreItem>
</file>

<file path=customXml/itemProps50.xml><?xml version="1.0" encoding="utf-8"?>
<ds:datastoreItem xmlns:ds="http://schemas.openxmlformats.org/officeDocument/2006/customXml" ds:itemID="{AB2CAFF8-40E5-433E-8C2F-8988EC7A8044}">
  <ds:schemaRefs/>
</ds:datastoreItem>
</file>

<file path=customXml/itemProps51.xml><?xml version="1.0" encoding="utf-8"?>
<ds:datastoreItem xmlns:ds="http://schemas.openxmlformats.org/officeDocument/2006/customXml" ds:itemID="{60D6D047-CFB8-4213-B4C7-C532FA7E1522}">
  <ds:schemaRefs/>
</ds:datastoreItem>
</file>

<file path=customXml/itemProps52.xml><?xml version="1.0" encoding="utf-8"?>
<ds:datastoreItem xmlns:ds="http://schemas.openxmlformats.org/officeDocument/2006/customXml" ds:itemID="{BEE4648A-1BC8-4727-82F3-5344CD0FC2D5}">
  <ds:schemaRefs/>
</ds:datastoreItem>
</file>

<file path=customXml/itemProps53.xml><?xml version="1.0" encoding="utf-8"?>
<ds:datastoreItem xmlns:ds="http://schemas.openxmlformats.org/officeDocument/2006/customXml" ds:itemID="{7B4588AE-5FB7-4877-A41D-F40C7734E02B}">
  <ds:schemaRefs/>
</ds:datastoreItem>
</file>

<file path=customXml/itemProps54.xml><?xml version="1.0" encoding="utf-8"?>
<ds:datastoreItem xmlns:ds="http://schemas.openxmlformats.org/officeDocument/2006/customXml" ds:itemID="{AFD59635-47E0-43DA-A65B-DBF4C3EEF7EA}">
  <ds:schemaRefs/>
</ds:datastoreItem>
</file>

<file path=customXml/itemProps55.xml><?xml version="1.0" encoding="utf-8"?>
<ds:datastoreItem xmlns:ds="http://schemas.openxmlformats.org/officeDocument/2006/customXml" ds:itemID="{8385C72D-DDDB-4A98-B90F-C22AC1F077FD}">
  <ds:schemaRefs/>
</ds:datastoreItem>
</file>

<file path=customXml/itemProps56.xml><?xml version="1.0" encoding="utf-8"?>
<ds:datastoreItem xmlns:ds="http://schemas.openxmlformats.org/officeDocument/2006/customXml" ds:itemID="{FB44C70E-8492-49BF-856B-FF2D316B1004}">
  <ds:schemaRefs/>
</ds:datastoreItem>
</file>

<file path=customXml/itemProps57.xml><?xml version="1.0" encoding="utf-8"?>
<ds:datastoreItem xmlns:ds="http://schemas.openxmlformats.org/officeDocument/2006/customXml" ds:itemID="{1C9D5356-8608-470E-8C95-612CF7C5700A}">
  <ds:schemaRefs/>
</ds:datastoreItem>
</file>

<file path=customXml/itemProps58.xml><?xml version="1.0" encoding="utf-8"?>
<ds:datastoreItem xmlns:ds="http://schemas.openxmlformats.org/officeDocument/2006/customXml" ds:itemID="{48D09555-029B-4276-BD46-86161F8A0B90}">
  <ds:schemaRefs/>
</ds:datastoreItem>
</file>

<file path=customXml/itemProps59.xml><?xml version="1.0" encoding="utf-8"?>
<ds:datastoreItem xmlns:ds="http://schemas.openxmlformats.org/officeDocument/2006/customXml" ds:itemID="{062BECD0-0A18-47D5-980F-B9E2E5C19A6C}">
  <ds:schemaRefs/>
</ds:datastoreItem>
</file>

<file path=customXml/itemProps60.xml><?xml version="1.0" encoding="utf-8"?>
<ds:datastoreItem xmlns:ds="http://schemas.openxmlformats.org/officeDocument/2006/customXml" ds:itemID="{4D172362-CBD0-4DFF-B575-36F38FA97F83}">
  <ds:schemaRefs/>
</ds:datastoreItem>
</file>

<file path=customXml/itemProps61.xml><?xml version="1.0" encoding="utf-8"?>
<ds:datastoreItem xmlns:ds="http://schemas.openxmlformats.org/officeDocument/2006/customXml" ds:itemID="{FC2285EA-E5B2-404C-9508-D2B31DB9E825}">
  <ds:schemaRefs/>
</ds:datastoreItem>
</file>

<file path=customXml/itemProps62.xml><?xml version="1.0" encoding="utf-8"?>
<ds:datastoreItem xmlns:ds="http://schemas.openxmlformats.org/officeDocument/2006/customXml" ds:itemID="{FF7F395E-DE37-460D-BA3A-59405FC9DFC4}">
  <ds:schemaRefs/>
</ds:datastoreItem>
</file>

<file path=customXml/itemProps63.xml><?xml version="1.0" encoding="utf-8"?>
<ds:datastoreItem xmlns:ds="http://schemas.openxmlformats.org/officeDocument/2006/customXml" ds:itemID="{AC9AB8B7-1598-4801-B795-C06387A16B4F}">
  <ds:schemaRefs/>
</ds:datastoreItem>
</file>

<file path=customXml/itemProps64.xml><?xml version="1.0" encoding="utf-8"?>
<ds:datastoreItem xmlns:ds="http://schemas.openxmlformats.org/officeDocument/2006/customXml" ds:itemID="{662AEB76-CE54-49AD-94FB-DF3982DFBCB5}">
  <ds:schemaRefs/>
</ds:datastoreItem>
</file>

<file path=customXml/itemProps65.xml><?xml version="1.0" encoding="utf-8"?>
<ds:datastoreItem xmlns:ds="http://schemas.openxmlformats.org/officeDocument/2006/customXml" ds:itemID="{69811E45-BB22-4B45-A29C-4517852947B7}">
  <ds:schemaRefs/>
</ds:datastoreItem>
</file>

<file path=customXml/itemProps66.xml><?xml version="1.0" encoding="utf-8"?>
<ds:datastoreItem xmlns:ds="http://schemas.openxmlformats.org/officeDocument/2006/customXml" ds:itemID="{FFDCB2D1-1A20-41B5-9963-300E2E06462B}">
  <ds:schemaRefs/>
</ds:datastoreItem>
</file>

<file path=customXml/itemProps67.xml><?xml version="1.0" encoding="utf-8"?>
<ds:datastoreItem xmlns:ds="http://schemas.openxmlformats.org/officeDocument/2006/customXml" ds:itemID="{CBAA9575-E8E2-439B-9352-0F60726BD3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Cairo</dc:creator>
  <cp:lastModifiedBy>kareem shaaban</cp:lastModifiedBy>
  <dcterms:created xsi:type="dcterms:W3CDTF">2015-06-05T18:17:20Z</dcterms:created>
  <dcterms:modified xsi:type="dcterms:W3CDTF">2025-01-11T00:02:03Z</dcterms:modified>
</cp:coreProperties>
</file>