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DELL\Desktop\Karima project\"/>
    </mc:Choice>
  </mc:AlternateContent>
  <xr:revisionPtr revIDLastSave="0" documentId="13_ncr:1_{C5E46907-771D-4E5E-B50D-5695CA50A9E6}" xr6:coauthVersionLast="47" xr6:coauthVersionMax="47" xr10:uidLastSave="{00000000-0000-0000-0000-000000000000}"/>
  <bookViews>
    <workbookView xWindow="-108" yWindow="-108" windowWidth="23256" windowHeight="12456" xr2:uid="{00000000-000D-0000-FFFF-FFFF00000000}"/>
  </bookViews>
  <sheets>
    <sheet name="Sales Report" sheetId="1" r:id="rId1"/>
    <sheet name="Ans.1" sheetId="2" r:id="rId2"/>
    <sheet name="Ans.2" sheetId="4" r:id="rId3"/>
    <sheet name="Dashboard" sheetId="16" r:id="rId4"/>
    <sheet name="Ans.3" sheetId="11" r:id="rId5"/>
    <sheet name="Ans.4" sheetId="10" r:id="rId6"/>
    <sheet name="Ans.5" sheetId="12" r:id="rId7"/>
    <sheet name="Ans.6,7" sheetId="14" r:id="rId8"/>
  </sheets>
  <definedNames>
    <definedName name="Slicer_Product">#N/A</definedName>
    <definedName name="Slicer_Region">#N/A</definedName>
    <definedName name="Slicer_Total_Sales__BDT">#N/A</definedName>
  </definedNames>
  <calcPr calcId="191029"/>
  <pivotCaches>
    <pivotCache cacheId="5"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1" i="14" l="1"/>
  <c r="G43" i="14"/>
  <c r="B72" i="14" s="1"/>
  <c r="F43" i="14"/>
  <c r="G25" i="14"/>
  <c r="F25" i="14"/>
  <c r="G6" i="14"/>
  <c r="B70" i="14" s="1"/>
  <c r="C70" i="14" s="1"/>
  <c r="F6" i="14"/>
  <c r="E62" i="14" l="1"/>
  <c r="E63" i="14"/>
  <c r="D62" i="14"/>
  <c r="D63" i="14"/>
  <c r="D61" i="14"/>
  <c r="E61" i="14" l="1"/>
  <c r="E46" i="14"/>
  <c r="E45" i="14"/>
  <c r="E44" i="14"/>
  <c r="E43" i="14"/>
  <c r="E28" i="14"/>
  <c r="E27" i="14"/>
  <c r="E26" i="14"/>
  <c r="E25" i="14"/>
  <c r="E7" i="14"/>
  <c r="E8" i="14"/>
  <c r="E9" i="14"/>
  <c r="E6" i="14"/>
  <c r="E9" i="12"/>
  <c r="F9" i="12" s="1"/>
  <c r="E8" i="12"/>
  <c r="F8" i="12" s="1"/>
  <c r="E7" i="12"/>
  <c r="F7" i="12" s="1"/>
  <c r="E6" i="12"/>
  <c r="F6" i="12" s="1"/>
  <c r="E5" i="12"/>
  <c r="F5" i="12" s="1"/>
  <c r="E4" i="12"/>
  <c r="F4" i="12" s="1"/>
  <c r="D15" i="12" s="1"/>
  <c r="D17" i="12" s="1"/>
  <c r="E9" i="11"/>
  <c r="F9" i="11" s="1"/>
  <c r="E8" i="11"/>
  <c r="F8" i="11" s="1"/>
  <c r="E4" i="11"/>
  <c r="F4" i="11" s="1"/>
  <c r="E7" i="11"/>
  <c r="F7" i="11" s="1"/>
  <c r="E5" i="11"/>
  <c r="F5" i="11" s="1"/>
  <c r="E6" i="11"/>
  <c r="F6" i="11" s="1"/>
  <c r="E9" i="10"/>
  <c r="F9" i="10" s="1"/>
  <c r="E8" i="10"/>
  <c r="F8" i="10" s="1"/>
  <c r="E7" i="10"/>
  <c r="F7" i="10" s="1"/>
  <c r="E6" i="10"/>
  <c r="F6" i="10" s="1"/>
  <c r="E5" i="10"/>
  <c r="F5" i="10" s="1"/>
  <c r="E4" i="10"/>
  <c r="E39" i="14" l="1"/>
  <c r="F4" i="10"/>
  <c r="G4" i="10"/>
  <c r="E20" i="14"/>
  <c r="E57" i="14"/>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E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80" i="1" s="1"/>
  <c r="G6" i="1"/>
  <c r="G5" i="1"/>
  <c r="G4" i="1"/>
</calcChain>
</file>

<file path=xl/sharedStrings.xml><?xml version="1.0" encoding="utf-8"?>
<sst xmlns="http://schemas.openxmlformats.org/spreadsheetml/2006/main" count="677" uniqueCount="76">
  <si>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</si>
  <si>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</si>
  <si>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</si>
  <si>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</si>
  <si>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</si>
  <si>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</si>
  <si>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</si>
  <si>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</si>
  <si>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</si>
  <si>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</si>
  <si>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</si>
  <si>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</si>
  <si>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</si>
  <si>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</si>
  <si>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</si>
  <si>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</si>
  <si>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</si>
  <si>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</si>
  <si>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</si>
  <si>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</si>
  <si>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</si>
  <si>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</si>
  <si>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</si>
  <si>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Total</t>
  </si>
  <si>
    <t>Row Labels</t>
  </si>
  <si>
    <t>Grand Total</t>
  </si>
  <si>
    <t>Sum of Total Sales (BDT)</t>
  </si>
  <si>
    <t>Statistics of sales represantative</t>
  </si>
  <si>
    <t>January</t>
  </si>
  <si>
    <t>Id</t>
  </si>
  <si>
    <t>Name</t>
  </si>
  <si>
    <t>Salary</t>
  </si>
  <si>
    <t>Sales</t>
  </si>
  <si>
    <t>Bonus</t>
  </si>
  <si>
    <t>Sum of Total</t>
  </si>
  <si>
    <t>Average Salary</t>
  </si>
  <si>
    <t>Average Salary(Round figure)</t>
  </si>
  <si>
    <t>Item</t>
  </si>
  <si>
    <t>Category</t>
  </si>
  <si>
    <t>Unit Price</t>
  </si>
  <si>
    <t>Office rent</t>
  </si>
  <si>
    <t>Advertisement</t>
  </si>
  <si>
    <t>Warehouse rent</t>
  </si>
  <si>
    <t>Internet</t>
  </si>
  <si>
    <t>Staff salary</t>
  </si>
  <si>
    <t>Administration</t>
  </si>
  <si>
    <t>Computer bill</t>
  </si>
  <si>
    <t>Voucher</t>
  </si>
  <si>
    <t>Printing materials</t>
  </si>
  <si>
    <t>Additional cost</t>
  </si>
  <si>
    <t>Rent expenses</t>
  </si>
  <si>
    <t>Marketing expenses</t>
  </si>
  <si>
    <t>Office expenses</t>
  </si>
  <si>
    <t>Operation expenses</t>
  </si>
  <si>
    <t>February</t>
  </si>
  <si>
    <t>March</t>
  </si>
  <si>
    <t>Month</t>
  </si>
  <si>
    <t>Expenses</t>
  </si>
  <si>
    <t>Retail Profit</t>
  </si>
  <si>
    <t>Profit/Loss</t>
  </si>
  <si>
    <t>i</t>
  </si>
  <si>
    <t>3.A</t>
  </si>
  <si>
    <t>3.B</t>
  </si>
  <si>
    <t>Highest Total Salary</t>
  </si>
  <si>
    <t>Total Product</t>
  </si>
  <si>
    <t>Count Product</t>
  </si>
  <si>
    <t>Lowest Production Month</t>
  </si>
  <si>
    <t>Sales Report of S &amp; K Company</t>
  </si>
  <si>
    <t>Questions</t>
  </si>
  <si>
    <r>
      <rPr>
        <sz val="16"/>
        <color rgb="FF00B050"/>
        <rFont val="Times New Roman"/>
        <family val="1"/>
      </rPr>
      <t>1.</t>
    </r>
    <r>
      <rPr>
        <sz val="16"/>
        <color theme="1"/>
        <rFont val="Times New Roman"/>
        <family val="1"/>
      </rPr>
      <t xml:space="preserve"> Region wise total sales report</t>
    </r>
  </si>
  <si>
    <r>
      <rPr>
        <sz val="16"/>
        <color rgb="FF00B050"/>
        <rFont val="Times New Roman"/>
        <family val="1"/>
      </rPr>
      <t>2.</t>
    </r>
    <r>
      <rPr>
        <sz val="16"/>
        <color theme="1"/>
        <rFont val="Times New Roman"/>
        <family val="1"/>
      </rPr>
      <t xml:space="preserve"> Product wise total sales report</t>
    </r>
  </si>
  <si>
    <r>
      <rPr>
        <sz val="16"/>
        <color rgb="FF00B050"/>
        <rFont val="Times New Roman"/>
        <family val="1"/>
      </rPr>
      <t>3</t>
    </r>
    <r>
      <rPr>
        <sz val="16"/>
        <color theme="1"/>
        <rFont val="Times New Roman"/>
        <family val="1"/>
      </rPr>
      <t>. Statistics of sales represantative</t>
    </r>
  </si>
  <si>
    <r>
      <rPr>
        <sz val="16"/>
        <color rgb="FF00B050"/>
        <rFont val="Times New Roman"/>
        <family val="1"/>
      </rPr>
      <t>4.</t>
    </r>
    <r>
      <rPr>
        <sz val="16"/>
        <color theme="1"/>
        <rFont val="Times New Roman"/>
        <family val="1"/>
      </rPr>
      <t xml:space="preserve"> Highest Total Salary Report</t>
    </r>
  </si>
  <si>
    <r>
      <rPr>
        <sz val="16"/>
        <color rgb="FF00B050"/>
        <rFont val="Times New Roman"/>
        <family val="1"/>
      </rPr>
      <t>5.</t>
    </r>
    <r>
      <rPr>
        <sz val="16"/>
        <color theme="1"/>
        <rFont val="Times New Roman"/>
        <family val="1"/>
      </rPr>
      <t xml:space="preserve"> Average Salary Report</t>
    </r>
  </si>
  <si>
    <r>
      <rPr>
        <sz val="16"/>
        <color rgb="FF00B050"/>
        <rFont val="Times New Roman"/>
        <family val="1"/>
      </rPr>
      <t>6.</t>
    </r>
    <r>
      <rPr>
        <sz val="16"/>
        <color theme="1"/>
        <rFont val="Times New Roman"/>
        <family val="1"/>
      </rPr>
      <t xml:space="preserve"> Calculate Profit/Loss of January, February and March</t>
    </r>
  </si>
  <si>
    <r>
      <rPr>
        <sz val="16"/>
        <color rgb="FF00B050"/>
        <rFont val="Times New Roman"/>
        <family val="1"/>
      </rPr>
      <t>7.</t>
    </r>
    <r>
      <rPr>
        <sz val="16"/>
        <color theme="1"/>
        <rFont val="Times New Roman"/>
        <family val="1"/>
      </rPr>
      <t>Find Out  Lowest Production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</si>
</sst>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11"/>
      <color theme="0"/>
      <name val="Calibri"/>
      <family val="2"/>
      <scheme val="minor"/>
    </font>
    <font>
      <sz val="11"/>
      <name val="Calibri"/>
      <family val="2"/>
      <scheme val="minor"/>
    </font>
    <font>
      <b/>
      <sz val="11"/>
      <color theme="1"/>
      <name val="Times New Roman"/>
      <family val="1"/>
    </font>
    <font>
      <sz val="11"/>
      <color theme="1"/>
      <name val="Times New Roman"/>
      <family val="1"/>
    </font>
    <font>
      <b/>
      <sz val="16"/>
      <color theme="1"/>
      <name val="Times New Roman"/>
      <family val="1"/>
    </font>
    <font>
      <sz val="16"/>
      <color theme="1"/>
      <name val="Times New Roman"/>
      <family val="1"/>
    </font>
    <font>
      <sz val="22"/>
      <color theme="1"/>
      <name val="Times New Roman"/>
      <family val="1"/>
    </font>
    <font>
      <b/>
      <sz val="12"/>
      <color theme="1"/>
      <name val="Calibri"/>
      <family val="2"/>
      <scheme val="minor"/>
    </font>
    <font>
      <b/>
      <sz val="16"/>
      <color theme="1"/>
      <name val="Calibri"/>
      <family val="2"/>
      <scheme val="minor"/>
    </font>
    <font>
      <sz val="16"/>
      <color rgb="FF00B050"/>
      <name val="Times New Roman"/>
      <family val="1"/>
    </font>
    <font>
      <b/>
      <sz val="20"/>
      <color theme="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5"/>
        <bgColor indexed="64"/>
      </patternFill>
    </fill>
    <fill>
      <patternFill patternType="solid">
        <fgColor theme="4" tint="0.39997558519241921"/>
        <bgColor indexed="64"/>
      </patternFill>
    </fill>
    <fill>
      <patternFill patternType="solid">
        <fgColor rgb="FFFF0000"/>
        <bgColor indexed="64"/>
      </patternFill>
    </fill>
    <fill>
      <patternFill patternType="solid">
        <fgColor rgb="FF7030A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wrapText="1"/>
    </xf>
    <xf numFmtId="14" fontId="1" fillId="0" borderId="0" xfId="0" applyNumberFormat="1" applyFont="1"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1" xfId="0" applyFont="1" applyBorder="1" applyAlignment="1">
      <alignment horizontal="center"/>
    </xf>
    <xf numFmtId="1" fontId="1" fillId="0" borderId="1" xfId="0" applyNumberFormat="1" applyFon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0" fontId="0" fillId="4" borderId="0" xfId="0" applyFill="1" applyAlignment="1">
      <alignment horizontal="center"/>
    </xf>
    <xf numFmtId="0" fontId="0" fillId="0" borderId="1" xfId="0" applyBorder="1"/>
    <xf numFmtId="0" fontId="0" fillId="0" borderId="0" xfId="0"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5" fillId="6" borderId="1" xfId="0" applyFont="1" applyFill="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applyAlignment="1">
      <alignment vertical="center"/>
    </xf>
    <xf numFmtId="0" fontId="9" fillId="7" borderId="0" xfId="0" applyFont="1" applyFill="1" applyAlignment="1">
      <alignment horizontal="center"/>
    </xf>
    <xf numFmtId="0" fontId="11" fillId="5" borderId="0" xfId="0" applyFont="1" applyFill="1" applyAlignment="1">
      <alignment horizontal="center" vertical="center"/>
    </xf>
    <xf numFmtId="0" fontId="0" fillId="0" borderId="0" xfId="0" applyNumberFormat="1"/>
    <xf numFmtId="0" fontId="8" fillId="0" borderId="0" xfId="0" applyFont="1"/>
    <xf numFmtId="0" fontId="0" fillId="5" borderId="0" xfId="0" applyFill="1" applyAlignment="1">
      <alignment horizontal="center"/>
    </xf>
    <xf numFmtId="0" fontId="0" fillId="8" borderId="0" xfId="0" applyFill="1" applyAlignment="1">
      <alignment horizontal="center"/>
    </xf>
    <xf numFmtId="0" fontId="3" fillId="9" borderId="0" xfId="0" applyFont="1" applyFill="1"/>
    <xf numFmtId="0" fontId="0" fillId="9" borderId="1" xfId="0" applyFill="1" applyBorder="1" applyAlignment="1">
      <alignment wrapText="1"/>
    </xf>
    <xf numFmtId="164" fontId="0" fillId="9" borderId="1" xfId="0" applyNumberFormat="1" applyFill="1" applyBorder="1" applyAlignment="1">
      <alignment vertical="center"/>
    </xf>
    <xf numFmtId="0" fontId="2" fillId="4" borderId="1" xfId="0" applyFont="1" applyFill="1" applyBorder="1" applyAlignment="1">
      <alignment wrapText="1"/>
    </xf>
    <xf numFmtId="0" fontId="0" fillId="4" borderId="1" xfId="0" applyFill="1" applyBorder="1" applyAlignment="1">
      <alignment vertical="center"/>
    </xf>
    <xf numFmtId="0" fontId="1" fillId="0" borderId="1" xfId="0" applyFont="1" applyBorder="1"/>
    <xf numFmtId="1" fontId="1" fillId="0" borderId="1" xfId="0" applyNumberFormat="1" applyFont="1" applyBorder="1"/>
    <xf numFmtId="1" fontId="0" fillId="0" borderId="1" xfId="0" applyNumberFormat="1" applyBorder="1"/>
    <xf numFmtId="0" fontId="0" fillId="4" borderId="1" xfId="0" applyFill="1" applyBorder="1" applyAlignment="1">
      <alignment horizontal="center"/>
    </xf>
    <xf numFmtId="0" fontId="13" fillId="9" borderId="0" xfId="0" applyFont="1" applyFill="1" applyAlignment="1">
      <alignment horizontal="center"/>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4" fillId="11" borderId="1" xfId="0" applyFont="1" applyFill="1" applyBorder="1"/>
    <xf numFmtId="0" fontId="0" fillId="11" borderId="1" xfId="0" applyFill="1" applyBorder="1"/>
    <xf numFmtId="0" fontId="10" fillId="11" borderId="1" xfId="0" applyFont="1" applyFill="1" applyBorder="1" applyAlignment="1">
      <alignment horizontal="center"/>
    </xf>
    <xf numFmtId="0" fontId="0" fillId="3" borderId="1" xfId="0" applyFill="1" applyBorder="1"/>
    <xf numFmtId="0" fontId="10" fillId="3" borderId="1" xfId="0" applyFont="1" applyFill="1" applyBorder="1" applyAlignment="1">
      <alignment horizontal="center"/>
    </xf>
    <xf numFmtId="0" fontId="10" fillId="12" borderId="1" xfId="0" applyFont="1" applyFill="1" applyBorder="1" applyAlignment="1">
      <alignment horizontal="center"/>
    </xf>
    <xf numFmtId="0" fontId="10" fillId="12" borderId="1" xfId="0" applyFont="1" applyFill="1" applyBorder="1"/>
    <xf numFmtId="0" fontId="0" fillId="9" borderId="1" xfId="0" applyFill="1" applyBorder="1" applyAlignment="1">
      <alignment horizontal="center" vertical="center"/>
    </xf>
    <xf numFmtId="0" fontId="1" fillId="8" borderId="1" xfId="0" applyFont="1" applyFill="1" applyBorder="1" applyAlignment="1">
      <alignment horizontal="center"/>
    </xf>
    <xf numFmtId="0" fontId="1" fillId="8" borderId="1" xfId="0" applyFont="1" applyFill="1" applyBorder="1" applyAlignment="1">
      <alignment horizontal="center"/>
    </xf>
  </cellXfs>
  <cellStyles count="1">
    <cellStyle name="Normal" xfId="0" builtinId="0"/>
  </cellStyles>
  <dxfs count="21">
    <dxf>
      <fill>
        <patternFill>
          <bgColor theme="9" tint="0.39994506668294322"/>
        </patternFill>
      </fill>
    </dxf>
    <dxf>
      <fill>
        <patternFill>
          <bgColor rgb="FFFF7757"/>
        </patternFill>
      </fill>
    </dxf>
    <dxf>
      <fill>
        <patternFill>
          <bgColor rgb="FFFA6A6A"/>
        </patternFill>
      </fil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colors>
    <mruColors>
      <color rgb="FFFA6A6A"/>
      <color rgb="FFFF7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[office_final project2-1.xlsx]Ans.1!PivotTable1</c:name>
    <c:fmtId val="0"/>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Region wise Total sales</a:t>
            </a:r>
            <a:endParaRPr lang="en-US"/>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E6FE15A-D818-450E-BB13-C61FFEDB4310}" type="CATEGORYNAME">
                  <a:rPr lang="en-US"/>
                  <a:pPr>
                    <a:defRPr/>
                  </a:pPr>
                  <a:t>[CATEGORY NAME]</a:t>
                </a:fld>
                <a:r>
                  <a:rPr lang="en-US"/>
                  <a:t>, </a:t>
                </a:r>
              </a:p>
              <a:p>
                <a:pPr>
                  <a:defRPr/>
                </a:pPr>
                <a:fld id="{066D1CB4-0E37-46AC-9AAE-ECCA86A54FBF}"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728B6B7-E3C9-44BF-BF92-CAB3B804BEC6}" type="CATEGORYNAME">
                  <a:rPr lang="en-US"/>
                  <a:pPr>
                    <a:defRPr/>
                  </a:pPr>
                  <a:t>[CATEGORY NAME]</a:t>
                </a:fld>
                <a:r>
                  <a:rPr lang="en-US"/>
                  <a:t>,</a:t>
                </a:r>
              </a:p>
              <a:p>
                <a:pPr>
                  <a:defRPr/>
                </a:pPr>
                <a:r>
                  <a:rPr lang="en-US"/>
                  <a:t> </a:t>
                </a:r>
                <a:fld id="{7BC19C40-EA7A-4346-A36C-D5C21672CEF8}"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2741909-69BB-4507-AD06-947A72C22A54}" type="CATEGORYNAME">
                  <a:rPr lang="en-US"/>
                  <a:pPr>
                    <a:defRPr/>
                  </a:pPr>
                  <a:t>[CATEGORY NAME]</a:t>
                </a:fld>
                <a:r>
                  <a:rPr lang="en-US"/>
                  <a:t>, </a:t>
                </a:r>
              </a:p>
              <a:p>
                <a:pPr>
                  <a:defRPr/>
                </a:pPr>
                <a:fld id="{ABFDD962-EF7E-4E2F-84EC-3A31D11E9AF4}"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1E3B382-0665-4943-B6C3-41199C5D094B}" type="CATEGORYNAME">
                  <a:rPr lang="en-US"/>
                  <a:pPr>
                    <a:defRPr/>
                  </a:pPr>
                  <a:t>[CATEGORY NAME]</a:t>
                </a:fld>
                <a:r>
                  <a:rPr lang="en-US"/>
                  <a:t>,</a:t>
                </a:r>
              </a:p>
              <a:p>
                <a:pPr>
                  <a:defRPr/>
                </a:pPr>
                <a:r>
                  <a:rPr lang="en-US"/>
                  <a:t> </a:t>
                </a:r>
                <a:fld id="{4F4CA29A-C666-4806-BFFF-B3A19E604890}"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11326879348948"/>
          <c:y val="0.22438361511228908"/>
          <c:w val="0.49759912941245699"/>
          <c:h val="0.72215040299457611"/>
        </c:manualLayout>
      </c:layout>
      <c:pieChart>
        <c:varyColors val="1"/>
        <c:ser>
          <c:idx val="0"/>
          <c:order val="0"/>
          <c:tx>
            <c:strRef>
              <c:f>Ans.1!$L$5</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CB7-4853-9DF1-6C2D4AAE5C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B7-4853-9DF1-6C2D4AAE5C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B7-4853-9DF1-6C2D4AAE5C5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6CB7-4853-9DF1-6C2D4AAE5C5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CB7-4853-9DF1-6C2D4AAE5C5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B7-4853-9DF1-6C2D4AAE5C5F}"/>
              </c:ext>
            </c:extLst>
          </c:dPt>
          <c:dLbls>
            <c:dLbl>
              <c:idx val="0"/>
              <c:tx>
                <c:rich>
                  <a:bodyPr/>
                  <a:lstStyle/>
                  <a:p>
                    <a:fld id="{BE6FE15A-D818-450E-BB13-C61FFEDB4310}" type="CATEGORYNAME">
                      <a:rPr lang="en-US"/>
                      <a:pPr/>
                      <a:t>[CATEGORY NAME]</a:t>
                    </a:fld>
                    <a:r>
                      <a:rPr lang="en-US"/>
                      <a:t>, </a:t>
                    </a:r>
                  </a:p>
                  <a:p>
                    <a:fld id="{066D1CB4-0E37-46AC-9AAE-ECCA86A54FBF}"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CB7-4853-9DF1-6C2D4AAE5C5F}"/>
                </c:ext>
              </c:extLst>
            </c:dLbl>
            <c:dLbl>
              <c:idx val="2"/>
              <c:tx>
                <c:rich>
                  <a:bodyPr/>
                  <a:lstStyle/>
                  <a:p>
                    <a:fld id="{81E3B382-0665-4943-B6C3-41199C5D094B}" type="CATEGORYNAME">
                      <a:rPr lang="en-US"/>
                      <a:pPr/>
                      <a:t>[CATEGORY NAME]</a:t>
                    </a:fld>
                    <a:r>
                      <a:rPr lang="en-US"/>
                      <a:t>,</a:t>
                    </a:r>
                  </a:p>
                  <a:p>
                    <a:r>
                      <a:rPr lang="en-US"/>
                      <a:t> </a:t>
                    </a:r>
                    <a:fld id="{4F4CA29A-C666-4806-BFFF-B3A19E604890}"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CB7-4853-9DF1-6C2D4AAE5C5F}"/>
                </c:ext>
              </c:extLst>
            </c:dLbl>
            <c:dLbl>
              <c:idx val="3"/>
              <c:tx>
                <c:rich>
                  <a:bodyPr/>
                  <a:lstStyle/>
                  <a:p>
                    <a:fld id="{D2741909-69BB-4507-AD06-947A72C22A54}" type="CATEGORYNAME">
                      <a:rPr lang="en-US"/>
                      <a:pPr/>
                      <a:t>[CATEGORY NAME]</a:t>
                    </a:fld>
                    <a:r>
                      <a:rPr lang="en-US"/>
                      <a:t>, </a:t>
                    </a:r>
                  </a:p>
                  <a:p>
                    <a:fld id="{ABFDD962-EF7E-4E2F-84EC-3A31D11E9AF4}"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CB7-4853-9DF1-6C2D4AAE5C5F}"/>
                </c:ext>
              </c:extLst>
            </c:dLbl>
            <c:dLbl>
              <c:idx val="5"/>
              <c:tx>
                <c:rich>
                  <a:bodyPr/>
                  <a:lstStyle/>
                  <a:p>
                    <a:fld id="{3728B6B7-E3C9-44BF-BF92-CAB3B804BEC6}" type="CATEGORYNAME">
                      <a:rPr lang="en-US"/>
                      <a:pPr/>
                      <a:t>[CATEGORY NAME]</a:t>
                    </a:fld>
                    <a:r>
                      <a:rPr lang="en-US"/>
                      <a:t>,</a:t>
                    </a:r>
                  </a:p>
                  <a:p>
                    <a:r>
                      <a:rPr lang="en-US"/>
                      <a:t> </a:t>
                    </a:r>
                    <a:fld id="{7BC19C40-EA7A-4346-A36C-D5C21672CEF8}"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CB7-4853-9DF1-6C2D4AAE5C5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Ans.1!$K$6:$K$12</c:f>
              <c:strCache>
                <c:ptCount val="6"/>
                <c:pt idx="0">
                  <c:v>Barishal</c:v>
                </c:pt>
                <c:pt idx="1">
                  <c:v>Chittagong</c:v>
                </c:pt>
                <c:pt idx="2">
                  <c:v>Dhaka</c:v>
                </c:pt>
                <c:pt idx="3">
                  <c:v>Khulna</c:v>
                </c:pt>
                <c:pt idx="4">
                  <c:v>Rajshahi</c:v>
                </c:pt>
                <c:pt idx="5">
                  <c:v>Sylhet</c:v>
                </c:pt>
              </c:strCache>
            </c:strRef>
          </c:cat>
          <c:val>
            <c:numRef>
              <c:f>Ans.1!$L$6:$L$12</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0-6CB7-4853-9DF1-6C2D4AAE5C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4">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[office_final project2-1.xlsx]Ans.2!PivotTable2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Product wise Total Sales</a:t>
            </a:r>
            <a:endParaRPr lang="en-US"/>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Ans.2!$B$3</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Ans.2!$A$4:$A$8</c:f>
              <c:strCache>
                <c:ptCount val="4"/>
                <c:pt idx="0">
                  <c:v>Desktop</c:v>
                </c:pt>
                <c:pt idx="1">
                  <c:v>Laptop</c:v>
                </c:pt>
                <c:pt idx="2">
                  <c:v>Smartphone</c:v>
                </c:pt>
                <c:pt idx="3">
                  <c:v>Tablet</c:v>
                </c:pt>
              </c:strCache>
            </c:strRef>
          </c:cat>
          <c:val>
            <c:numRef>
              <c:f>Ans.2!$B$4:$B$8</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FE26-44C2-B840-6983B5E5100D}"/>
            </c:ext>
          </c:extLst>
        </c:ser>
        <c:dLbls>
          <c:showLegendKey val="0"/>
          <c:showVal val="0"/>
          <c:showCatName val="0"/>
          <c:showSerName val="0"/>
          <c:showPercent val="0"/>
          <c:showBubbleSize val="0"/>
        </c:dLbls>
        <c:gapWidth val="219"/>
        <c:overlap val="-27"/>
        <c:axId val="34489728"/>
        <c:axId val="34490288"/>
      </c:barChart>
      <c:catAx>
        <c:axId val="344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0288"/>
        <c:crosses val="autoZero"/>
        <c:auto val="1"/>
        <c:lblAlgn val="ctr"/>
        <c:lblOffset val="100"/>
        <c:noMultiLvlLbl val="0"/>
      </c:catAx>
      <c:valAx>
        <c:axId val="34490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4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[office_final project2-1.xlsx]Ans.1!PivotTable1</c:name>
    <c:fmtId val="29"/>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Region wise Total sales</a:t>
            </a:r>
            <a:endParaRPr lang="en-US"/>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E6FE15A-D818-450E-BB13-C61FFEDB4310}" type="CATEGORYNAME">
                  <a:rPr lang="en-US"/>
                  <a:pPr>
                    <a:defRPr sz="1000" b="1" i="0" u="none" strike="noStrike" kern="1200" baseline="0">
                      <a:solidFill>
                        <a:schemeClr val="lt1"/>
                      </a:solidFill>
                      <a:latin typeface="+mn-lt"/>
                      <a:ea typeface="+mn-ea"/>
                      <a:cs typeface="+mn-cs"/>
                    </a:defRPr>
                  </a:pPr>
                  <a:t>[CATEGORY NAME]</a:t>
                </a:fld>
                <a:r>
                  <a:rPr lang="en-US"/>
                  <a:t>, </a:t>
                </a:r>
              </a:p>
              <a:p>
                <a:pPr>
                  <a:defRPr sz="1000" b="1" i="0" u="none" strike="noStrike" kern="1200" baseline="0">
                    <a:solidFill>
                      <a:schemeClr val="lt1"/>
                    </a:solidFill>
                    <a:latin typeface="+mn-lt"/>
                    <a:ea typeface="+mn-ea"/>
                    <a:cs typeface="+mn-cs"/>
                  </a:defRPr>
                </a:pPr>
                <a:fld id="{066D1CB4-0E37-46AC-9AAE-ECCA86A54FBF}"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728B6B7-E3C9-44BF-BF92-CAB3B804BEC6}" type="CATEGORYNAME">
                  <a:rPr lang="en-US"/>
                  <a:pPr>
                    <a:defRPr sz="1000" b="1" i="0" u="none" strike="noStrike" kern="1200" baseline="0">
                      <a:solidFill>
                        <a:schemeClr val="lt1"/>
                      </a:solidFill>
                      <a:latin typeface="+mn-lt"/>
                      <a:ea typeface="+mn-ea"/>
                      <a:cs typeface="+mn-cs"/>
                    </a:defRPr>
                  </a:pPr>
                  <a:t>[CATEGORY NAME]</a:t>
                </a:fld>
                <a:r>
                  <a:rPr lang="en-US"/>
                  <a:t>,</a:t>
                </a:r>
              </a:p>
              <a:p>
                <a:pPr>
                  <a:defRPr sz="1000" b="1" i="0" u="none" strike="noStrike" kern="1200" baseline="0">
                    <a:solidFill>
                      <a:schemeClr val="lt1"/>
                    </a:solidFill>
                    <a:latin typeface="+mn-lt"/>
                    <a:ea typeface="+mn-ea"/>
                    <a:cs typeface="+mn-cs"/>
                  </a:defRPr>
                </a:pPr>
                <a:r>
                  <a:rPr lang="en-US"/>
                  <a:t> </a:t>
                </a:r>
                <a:fld id="{7BC19C40-EA7A-4346-A36C-D5C21672CEF8}"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2741909-69BB-4507-AD06-947A72C22A54}" type="CATEGORYNAME">
                  <a:rPr lang="en-US"/>
                  <a:pPr>
                    <a:defRPr sz="1000" b="1" i="0" u="none" strike="noStrike" kern="1200" baseline="0">
                      <a:solidFill>
                        <a:schemeClr val="lt1"/>
                      </a:solidFill>
                      <a:latin typeface="+mn-lt"/>
                      <a:ea typeface="+mn-ea"/>
                      <a:cs typeface="+mn-cs"/>
                    </a:defRPr>
                  </a:pPr>
                  <a:t>[CATEGORY NAME]</a:t>
                </a:fld>
                <a:r>
                  <a:rPr lang="en-US"/>
                  <a:t>, </a:t>
                </a:r>
              </a:p>
              <a:p>
                <a:pPr>
                  <a:defRPr sz="1000" b="1" i="0" u="none" strike="noStrike" kern="1200" baseline="0">
                    <a:solidFill>
                      <a:schemeClr val="lt1"/>
                    </a:solidFill>
                    <a:latin typeface="+mn-lt"/>
                    <a:ea typeface="+mn-ea"/>
                    <a:cs typeface="+mn-cs"/>
                  </a:defRPr>
                </a:pPr>
                <a:fld id="{ABFDD962-EF7E-4E2F-84EC-3A31D11E9AF4}"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1E3B382-0665-4943-B6C3-41199C5D094B}" type="CATEGORYNAME">
                  <a:rPr lang="en-US"/>
                  <a:pPr>
                    <a:defRPr sz="1000" b="1" i="0" u="none" strike="noStrike" kern="1200" baseline="0">
                      <a:solidFill>
                        <a:schemeClr val="lt1"/>
                      </a:solidFill>
                      <a:latin typeface="+mn-lt"/>
                      <a:ea typeface="+mn-ea"/>
                      <a:cs typeface="+mn-cs"/>
                    </a:defRPr>
                  </a:pPr>
                  <a:t>[CATEGORY NAME]</a:t>
                </a:fld>
                <a:r>
                  <a:rPr lang="en-US"/>
                  <a:t>,</a:t>
                </a:r>
              </a:p>
              <a:p>
                <a:pPr>
                  <a:defRPr sz="1000" b="1" i="0" u="none" strike="noStrike" kern="1200" baseline="0">
                    <a:solidFill>
                      <a:schemeClr val="lt1"/>
                    </a:solidFill>
                    <a:latin typeface="+mn-lt"/>
                    <a:ea typeface="+mn-ea"/>
                    <a:cs typeface="+mn-cs"/>
                  </a:defRPr>
                </a:pPr>
                <a:r>
                  <a:rPr lang="en-US"/>
                  <a:t> </a:t>
                </a:r>
                <a:fld id="{4F4CA29A-C666-4806-BFFF-B3A19E604890}"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E6FE15A-D818-450E-BB13-C61FFEDB4310}" type="CATEGORYNAME">
                  <a:rPr lang="en-US"/>
                  <a:pPr>
                    <a:defRPr sz="1000" b="1" i="0" u="none" strike="noStrike" kern="1200" baseline="0">
                      <a:solidFill>
                        <a:schemeClr val="lt1"/>
                      </a:solidFill>
                      <a:latin typeface="+mn-lt"/>
                      <a:ea typeface="+mn-ea"/>
                      <a:cs typeface="+mn-cs"/>
                    </a:defRPr>
                  </a:pPr>
                  <a:t>[CATEGORY NAME]</a:t>
                </a:fld>
                <a:r>
                  <a:rPr lang="en-US"/>
                  <a:t>, </a:t>
                </a:r>
              </a:p>
              <a:p>
                <a:pPr>
                  <a:defRPr sz="1000" b="1" i="0" u="none" strike="noStrike" kern="1200" baseline="0">
                    <a:solidFill>
                      <a:schemeClr val="lt1"/>
                    </a:solidFill>
                    <a:latin typeface="+mn-lt"/>
                    <a:ea typeface="+mn-ea"/>
                    <a:cs typeface="+mn-cs"/>
                  </a:defRPr>
                </a:pPr>
                <a:fld id="{066D1CB4-0E37-46AC-9AAE-ECCA86A54FBF}"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1E3B382-0665-4943-B6C3-41199C5D094B}" type="CATEGORYNAME">
                  <a:rPr lang="en-US"/>
                  <a:pPr>
                    <a:defRPr sz="1000" b="1" i="0" u="none" strike="noStrike" kern="1200" baseline="0">
                      <a:solidFill>
                        <a:schemeClr val="lt1"/>
                      </a:solidFill>
                      <a:latin typeface="+mn-lt"/>
                      <a:ea typeface="+mn-ea"/>
                      <a:cs typeface="+mn-cs"/>
                    </a:defRPr>
                  </a:pPr>
                  <a:t>[CATEGORY NAME]</a:t>
                </a:fld>
                <a:r>
                  <a:rPr lang="en-US"/>
                  <a:t>,</a:t>
                </a:r>
              </a:p>
              <a:p>
                <a:pPr>
                  <a:defRPr sz="1000" b="1" i="0" u="none" strike="noStrike" kern="1200" baseline="0">
                    <a:solidFill>
                      <a:schemeClr val="lt1"/>
                    </a:solidFill>
                    <a:latin typeface="+mn-lt"/>
                    <a:ea typeface="+mn-ea"/>
                    <a:cs typeface="+mn-cs"/>
                  </a:defRPr>
                </a:pPr>
                <a:r>
                  <a:rPr lang="en-US"/>
                  <a:t> </a:t>
                </a:r>
                <a:fld id="{4F4CA29A-C666-4806-BFFF-B3A19E604890}"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2741909-69BB-4507-AD06-947A72C22A54}" type="CATEGORYNAME">
                  <a:rPr lang="en-US"/>
                  <a:pPr>
                    <a:defRPr sz="1000" b="1" i="0" u="none" strike="noStrike" kern="1200" baseline="0">
                      <a:solidFill>
                        <a:schemeClr val="lt1"/>
                      </a:solidFill>
                      <a:latin typeface="+mn-lt"/>
                      <a:ea typeface="+mn-ea"/>
                      <a:cs typeface="+mn-cs"/>
                    </a:defRPr>
                  </a:pPr>
                  <a:t>[CATEGORY NAME]</a:t>
                </a:fld>
                <a:r>
                  <a:rPr lang="en-US"/>
                  <a:t>, </a:t>
                </a:r>
              </a:p>
              <a:p>
                <a:pPr>
                  <a:defRPr sz="1000" b="1" i="0" u="none" strike="noStrike" kern="1200" baseline="0">
                    <a:solidFill>
                      <a:schemeClr val="lt1"/>
                    </a:solidFill>
                    <a:latin typeface="+mn-lt"/>
                    <a:ea typeface="+mn-ea"/>
                    <a:cs typeface="+mn-cs"/>
                  </a:defRPr>
                </a:pPr>
                <a:fld id="{ABFDD962-EF7E-4E2F-84EC-3A31D11E9AF4}"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728B6B7-E3C9-44BF-BF92-CAB3B804BEC6}" type="CATEGORYNAME">
                  <a:rPr lang="en-US"/>
                  <a:pPr>
                    <a:defRPr sz="1000" b="1" i="0" u="none" strike="noStrike" kern="1200" baseline="0">
                      <a:solidFill>
                        <a:schemeClr val="lt1"/>
                      </a:solidFill>
                      <a:latin typeface="+mn-lt"/>
                      <a:ea typeface="+mn-ea"/>
                      <a:cs typeface="+mn-cs"/>
                    </a:defRPr>
                  </a:pPr>
                  <a:t>[CATEGORY NAME]</a:t>
                </a:fld>
                <a:r>
                  <a:rPr lang="en-US"/>
                  <a:t>,</a:t>
                </a:r>
              </a:p>
              <a:p>
                <a:pPr>
                  <a:defRPr sz="1000" b="1" i="0" u="none" strike="noStrike" kern="1200" baseline="0">
                    <a:solidFill>
                      <a:schemeClr val="lt1"/>
                    </a:solidFill>
                    <a:latin typeface="+mn-lt"/>
                    <a:ea typeface="+mn-ea"/>
                    <a:cs typeface="+mn-cs"/>
                  </a:defRPr>
                </a:pPr>
                <a:r>
                  <a:rPr lang="en-US"/>
                  <a:t> </a:t>
                </a:r>
                <a:fld id="{7BC19C40-EA7A-4346-A36C-D5C21672CEF8}" type="VALUE">
                  <a:rPr lang="en-US"/>
                  <a:pPr>
                    <a:defRPr sz="1000" b="1" i="0" u="none" strike="noStrike" kern="1200" baseline="0">
                      <a:solidFill>
                        <a:schemeClr val="lt1"/>
                      </a:solidFill>
                      <a:latin typeface="+mn-lt"/>
                      <a:ea typeface="+mn-ea"/>
                      <a:cs typeface="+mn-cs"/>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BE6FE15A-D818-450E-BB13-C61FFEDB4310}" type="CATEGORYNAME">
                  <a:rPr lang="en-US"/>
                  <a:pPr>
                    <a:defRPr/>
                  </a:pPr>
                  <a:t>[CATEGORY NAME]</a:t>
                </a:fld>
                <a:r>
                  <a:rPr lang="en-US"/>
                  <a:t>, </a:t>
                </a:r>
              </a:p>
              <a:p>
                <a:pPr>
                  <a:defRPr/>
                </a:pPr>
                <a:fld id="{066D1CB4-0E37-46AC-9AAE-ECCA86A54FBF}"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1E3B382-0665-4943-B6C3-41199C5D094B}" type="CATEGORYNAME">
                  <a:rPr lang="en-US"/>
                  <a:pPr>
                    <a:defRPr/>
                  </a:pPr>
                  <a:t>[CATEGORY NAME]</a:t>
                </a:fld>
                <a:r>
                  <a:rPr lang="en-US"/>
                  <a:t>,</a:t>
                </a:r>
              </a:p>
              <a:p>
                <a:pPr>
                  <a:defRPr/>
                </a:pPr>
                <a:r>
                  <a:rPr lang="en-US"/>
                  <a:t> </a:t>
                </a:r>
                <a:fld id="{4F4CA29A-C666-4806-BFFF-B3A19E604890}"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2741909-69BB-4507-AD06-947A72C22A54}" type="CATEGORYNAME">
                  <a:rPr lang="en-US"/>
                  <a:pPr>
                    <a:defRPr/>
                  </a:pPr>
                  <a:t>[CATEGORY NAME]</a:t>
                </a:fld>
                <a:r>
                  <a:rPr lang="en-US"/>
                  <a:t>, </a:t>
                </a:r>
              </a:p>
              <a:p>
                <a:pPr>
                  <a:defRPr/>
                </a:pPr>
                <a:fld id="{ABFDD962-EF7E-4E2F-84EC-3A31D11E9AF4}"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728B6B7-E3C9-44BF-BF92-CAB3B804BEC6}" type="CATEGORYNAME">
                  <a:rPr lang="en-US"/>
                  <a:pPr>
                    <a:defRPr/>
                  </a:pPr>
                  <a:t>[CATEGORY NAME]</a:t>
                </a:fld>
                <a:r>
                  <a:rPr lang="en-US"/>
                  <a:t>,</a:t>
                </a:r>
              </a:p>
              <a:p>
                <a:pPr>
                  <a:defRPr/>
                </a:pPr>
                <a:r>
                  <a:rPr lang="en-US"/>
                  <a:t> </a:t>
                </a:r>
                <a:fld id="{7BC19C40-EA7A-4346-A36C-D5C21672CEF8}" type="VALUE">
                  <a:rPr lang="en-US"/>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11326879348948"/>
          <c:y val="0.22438361511228908"/>
          <c:w val="0.49759912941245699"/>
          <c:h val="0.72215040299457611"/>
        </c:manualLayout>
      </c:layout>
      <c:pieChart>
        <c:varyColors val="1"/>
        <c:ser>
          <c:idx val="0"/>
          <c:order val="0"/>
          <c:tx>
            <c:strRef>
              <c:f>Ans.1!$L$5</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283-4B38-8E44-80DBCDEA59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83-4B38-8E44-80DBCDEA59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283-4B38-8E44-80DBCDEA594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283-4B38-8E44-80DBCDEA594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283-4B38-8E44-80DBCDEA594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283-4B38-8E44-80DBCDEA5949}"/>
              </c:ext>
            </c:extLst>
          </c:dPt>
          <c:dLbls>
            <c:dLbl>
              <c:idx val="0"/>
              <c:tx>
                <c:rich>
                  <a:bodyPr/>
                  <a:lstStyle/>
                  <a:p>
                    <a:fld id="{BE6FE15A-D818-450E-BB13-C61FFEDB4310}" type="CATEGORYNAME">
                      <a:rPr lang="en-US"/>
                      <a:pPr/>
                      <a:t>[CATEGORY NAME]</a:t>
                    </a:fld>
                    <a:r>
                      <a:rPr lang="en-US"/>
                      <a:t>, </a:t>
                    </a:r>
                  </a:p>
                  <a:p>
                    <a:fld id="{066D1CB4-0E37-46AC-9AAE-ECCA86A54FBF}"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283-4B38-8E44-80DBCDEA5949}"/>
                </c:ext>
              </c:extLst>
            </c:dLbl>
            <c:dLbl>
              <c:idx val="2"/>
              <c:tx>
                <c:rich>
                  <a:bodyPr/>
                  <a:lstStyle/>
                  <a:p>
                    <a:fld id="{81E3B382-0665-4943-B6C3-41199C5D094B}" type="CATEGORYNAME">
                      <a:rPr lang="en-US"/>
                      <a:pPr/>
                      <a:t>[CATEGORY NAME]</a:t>
                    </a:fld>
                    <a:r>
                      <a:rPr lang="en-US"/>
                      <a:t>,</a:t>
                    </a:r>
                  </a:p>
                  <a:p>
                    <a:r>
                      <a:rPr lang="en-US"/>
                      <a:t> </a:t>
                    </a:r>
                    <a:fld id="{4F4CA29A-C666-4806-BFFF-B3A19E604890}"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283-4B38-8E44-80DBCDEA5949}"/>
                </c:ext>
              </c:extLst>
            </c:dLbl>
            <c:dLbl>
              <c:idx val="3"/>
              <c:tx>
                <c:rich>
                  <a:bodyPr/>
                  <a:lstStyle/>
                  <a:p>
                    <a:fld id="{D2741909-69BB-4507-AD06-947A72C22A54}" type="CATEGORYNAME">
                      <a:rPr lang="en-US"/>
                      <a:pPr/>
                      <a:t>[CATEGORY NAME]</a:t>
                    </a:fld>
                    <a:r>
                      <a:rPr lang="en-US"/>
                      <a:t>, </a:t>
                    </a:r>
                  </a:p>
                  <a:p>
                    <a:fld id="{ABFDD962-EF7E-4E2F-84EC-3A31D11E9AF4}"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283-4B38-8E44-80DBCDEA5949}"/>
                </c:ext>
              </c:extLst>
            </c:dLbl>
            <c:dLbl>
              <c:idx val="5"/>
              <c:tx>
                <c:rich>
                  <a:bodyPr/>
                  <a:lstStyle/>
                  <a:p>
                    <a:fld id="{3728B6B7-E3C9-44BF-BF92-CAB3B804BEC6}" type="CATEGORYNAME">
                      <a:rPr lang="en-US"/>
                      <a:pPr/>
                      <a:t>[CATEGORY NAME]</a:t>
                    </a:fld>
                    <a:r>
                      <a:rPr lang="en-US"/>
                      <a:t>,</a:t>
                    </a:r>
                  </a:p>
                  <a:p>
                    <a:r>
                      <a:rPr lang="en-US"/>
                      <a:t> </a:t>
                    </a:r>
                    <a:fld id="{7BC19C40-EA7A-4346-A36C-D5C21672CEF8}" type="VALUE">
                      <a:rPr lang="en-US"/>
                      <a:pPr/>
                      <a:t>[VALUE]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283-4B38-8E44-80DBCDEA594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Ans.1!$K$6:$K$12</c:f>
              <c:strCache>
                <c:ptCount val="6"/>
                <c:pt idx="0">
                  <c:v>Barishal</c:v>
                </c:pt>
                <c:pt idx="1">
                  <c:v>Chittagong</c:v>
                </c:pt>
                <c:pt idx="2">
                  <c:v>Dhaka</c:v>
                </c:pt>
                <c:pt idx="3">
                  <c:v>Khulna</c:v>
                </c:pt>
                <c:pt idx="4">
                  <c:v>Rajshahi</c:v>
                </c:pt>
                <c:pt idx="5">
                  <c:v>Sylhet</c:v>
                </c:pt>
              </c:strCache>
            </c:strRef>
          </c:cat>
          <c:val>
            <c:numRef>
              <c:f>Ans.1!$L$6:$L$12</c:f>
              <c:numCache>
                <c:formatCode>General</c:formatCode>
                <c:ptCount val="6"/>
                <c:pt idx="0">
                  <c:v>5010000</c:v>
                </c:pt>
                <c:pt idx="1">
                  <c:v>4340000</c:v>
                </c:pt>
                <c:pt idx="2">
                  <c:v>5850000</c:v>
                </c:pt>
                <c:pt idx="3">
                  <c:v>4110000</c:v>
                </c:pt>
                <c:pt idx="4">
                  <c:v>4760000</c:v>
                </c:pt>
                <c:pt idx="5">
                  <c:v>4600000</c:v>
                </c:pt>
              </c:numCache>
            </c:numRef>
          </c:val>
          <c:extLst>
            <c:ext xmlns:c16="http://schemas.microsoft.com/office/drawing/2014/chart" uri="{C3380CC4-5D6E-409C-BE32-E72D297353CC}">
              <c16:uniqueId val="{0000000C-B283-4B38-8E44-80DBCDEA59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4">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[office_final project2-1.xlsx]Ans.2!PivotTable2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Product wise Total Sales</a:t>
            </a:r>
            <a:endParaRPr lang="en-US"/>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Ans.2!$B$3</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Ans.2!$A$4:$A$8</c:f>
              <c:strCache>
                <c:ptCount val="4"/>
                <c:pt idx="0">
                  <c:v>Desktop</c:v>
                </c:pt>
                <c:pt idx="1">
                  <c:v>Laptop</c:v>
                </c:pt>
                <c:pt idx="2">
                  <c:v>Smartphone</c:v>
                </c:pt>
                <c:pt idx="3">
                  <c:v>Tablet</c:v>
                </c:pt>
              </c:strCache>
            </c:strRef>
          </c:cat>
          <c:val>
            <c:numRef>
              <c:f>Ans.2!$B$4:$B$8</c:f>
              <c:numCache>
                <c:formatCode>General</c:formatCode>
                <c:ptCount val="4"/>
                <c:pt idx="0">
                  <c:v>6950000</c:v>
                </c:pt>
                <c:pt idx="1">
                  <c:v>12250000</c:v>
                </c:pt>
                <c:pt idx="2">
                  <c:v>6150000</c:v>
                </c:pt>
                <c:pt idx="3">
                  <c:v>3320000</c:v>
                </c:pt>
              </c:numCache>
            </c:numRef>
          </c:val>
          <c:extLst>
            <c:ext xmlns:c16="http://schemas.microsoft.com/office/drawing/2014/chart" uri="{C3380CC4-5D6E-409C-BE32-E72D297353CC}">
              <c16:uniqueId val="{00000000-A689-49AD-B809-8CE8374D2338}"/>
            </c:ext>
          </c:extLst>
        </c:ser>
        <c:dLbls>
          <c:showLegendKey val="0"/>
          <c:showVal val="0"/>
          <c:showCatName val="0"/>
          <c:showSerName val="0"/>
          <c:showPercent val="0"/>
          <c:showBubbleSize val="0"/>
        </c:dLbls>
        <c:gapWidth val="219"/>
        <c:overlap val="-27"/>
        <c:axId val="34489728"/>
        <c:axId val="34490288"/>
      </c:barChart>
      <c:catAx>
        <c:axId val="344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0288"/>
        <c:crosses val="autoZero"/>
        <c:auto val="1"/>
        <c:lblAlgn val="ctr"/>
        <c:lblOffset val="100"/>
        <c:noMultiLvlLbl val="0"/>
      </c:catAx>
      <c:valAx>
        <c:axId val="344902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4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[office_final project2-1.xlsx]Ans.4!PivotTable1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lumMod val="7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Ans.4!$R$4</c:f>
              <c:strCache>
                <c:ptCount val="1"/>
                <c:pt idx="0">
                  <c:v>Total</c:v>
                </c:pt>
              </c:strCache>
            </c:strRef>
          </c:tx>
          <c:spPr>
            <a:solidFill>
              <a:schemeClr val="accent1">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Ans.4!$Q$5:$Q$11</c:f>
              <c:strCache>
                <c:ptCount val="6"/>
                <c:pt idx="0">
                  <c:v>Arif Hossain</c:v>
                </c:pt>
                <c:pt idx="1">
                  <c:v>Eva Karim</c:v>
                </c:pt>
                <c:pt idx="2">
                  <c:v>Farhan Islam</c:v>
                </c:pt>
                <c:pt idx="3">
                  <c:v>Nabila Sultana</c:v>
                </c:pt>
                <c:pt idx="4">
                  <c:v>Oishi Das</c:v>
                </c:pt>
                <c:pt idx="5">
                  <c:v>Parvez Hasan</c:v>
                </c:pt>
              </c:strCache>
            </c:strRef>
          </c:cat>
          <c:val>
            <c:numRef>
              <c:f>Ans.4!$R$5:$R$11</c:f>
              <c:numCache>
                <c:formatCode>General</c:formatCode>
                <c:ptCount val="6"/>
                <c:pt idx="0">
                  <c:v>170800</c:v>
                </c:pt>
                <c:pt idx="1">
                  <c:v>151600</c:v>
                </c:pt>
                <c:pt idx="2">
                  <c:v>72000</c:v>
                </c:pt>
                <c:pt idx="3">
                  <c:v>364000</c:v>
                </c:pt>
                <c:pt idx="4">
                  <c:v>80400</c:v>
                </c:pt>
                <c:pt idx="5">
                  <c:v>122000</c:v>
                </c:pt>
              </c:numCache>
            </c:numRef>
          </c:val>
          <c:extLst>
            <c:ext xmlns:c16="http://schemas.microsoft.com/office/drawing/2014/chart" uri="{C3380CC4-5D6E-409C-BE32-E72D297353CC}">
              <c16:uniqueId val="{00000000-6FBE-4768-887B-CA64AA9CD5A8}"/>
            </c:ext>
          </c:extLst>
        </c:ser>
        <c:dLbls>
          <c:dLblPos val="inEnd"/>
          <c:showLegendKey val="0"/>
          <c:showVal val="1"/>
          <c:showCatName val="0"/>
          <c:showSerName val="0"/>
          <c:showPercent val="0"/>
          <c:showBubbleSize val="0"/>
        </c:dLbls>
        <c:gapWidth val="65"/>
        <c:axId val="34492528"/>
        <c:axId val="34493088"/>
      </c:barChart>
      <c:catAx>
        <c:axId val="34492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493088"/>
        <c:crosses val="autoZero"/>
        <c:auto val="1"/>
        <c:lblAlgn val="ctr"/>
        <c:lblOffset val="100"/>
        <c:noMultiLvlLbl val="0"/>
      </c:catAx>
      <c:valAx>
        <c:axId val="344930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492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a:t>
            </a:r>
            <a:r>
              <a:rPr lang="en-US" baseline="0"/>
              <a:t> of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'Ans.6,7'!$A$70:$A$72</c:f>
              <c:strCache>
                <c:ptCount val="3"/>
                <c:pt idx="0">
                  <c:v>January</c:v>
                </c:pt>
                <c:pt idx="1">
                  <c:v>February</c:v>
                </c:pt>
                <c:pt idx="2">
                  <c:v>March</c:v>
                </c:pt>
              </c:strCache>
            </c:strRef>
          </c:cat>
          <c:val>
            <c:numRef>
              <c:f>'Ans.6,7'!$B$70:$B$72</c:f>
              <c:numCache>
                <c:formatCode>General</c:formatCode>
                <c:ptCount val="3"/>
                <c:pt idx="0">
                  <c:v>205</c:v>
                </c:pt>
                <c:pt idx="1">
                  <c:v>244</c:v>
                </c:pt>
                <c:pt idx="2">
                  <c:v>236</c:v>
                </c:pt>
              </c:numCache>
            </c:numRef>
          </c:val>
          <c:extLst>
            <c:ext xmlns:c16="http://schemas.microsoft.com/office/drawing/2014/chart" uri="{C3380CC4-5D6E-409C-BE32-E72D297353CC}">
              <c16:uniqueId val="{00000000-95F9-48BF-A16D-6240F0F77FAE}"/>
            </c:ext>
          </c:extLst>
        </c:ser>
        <c:dLbls>
          <c:showLegendKey val="0"/>
          <c:showVal val="0"/>
          <c:showCatName val="0"/>
          <c:showSerName val="0"/>
          <c:showPercent val="0"/>
          <c:showBubbleSize val="0"/>
        </c:dLbls>
        <c:gapWidth val="219"/>
        <c:overlap val="-27"/>
        <c:axId val="236147344"/>
        <c:axId val="236147904"/>
      </c:barChart>
      <c:catAx>
        <c:axId val="2361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47904"/>
        <c:crosses val="autoZero"/>
        <c:auto val="1"/>
        <c:lblAlgn val="ctr"/>
        <c:lblOffset val="100"/>
        <c:noMultiLvlLbl val="0"/>
      </c:catAx>
      <c:valAx>
        <c:axId val="236147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6147344"/>
        <c:crosses val="autoZero"/>
        <c:crossBetween val="between"/>
      </c:valAx>
      <c:spPr>
        <a:noFill/>
        <a:ln>
          <a:noFill/>
        </a:ln>
        <a:effectLst/>
      </c:spPr>
    </c:plotArea>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466725</xdr:colOff>
      <xdr:row>14</xdr:row>
      <xdr:rowOff>4761</xdr:rowOff>
    </xdr:from>
    <xdr:to>
      <xdr:col>13</xdr:col>
      <xdr:colOff>400049</xdr:colOff>
      <xdr:row>32</xdr:row>
      <xdr:rowOff>9524</xdr:rowOff>
    </xdr:to>
    <xdr:graphicFrame macro="">
      <xdr:nvGraphicFramePr>
        <xdr:cNvPr id="2" name="Chart 1">
          <a:extLst>
            <a:ext uri="{FF2B5EF4-FFF2-40B4-BE49-F238E27FC236}">
              <a16:creationId xmlns:a16="http://schemas.microsoft.com/office/drawing/2014/main" id="{961F2393-D65E-7E2C-7AE4-F777DA32F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52387</xdr:rowOff>
    </xdr:from>
    <xdr:to>
      <xdr:col>11</xdr:col>
      <xdr:colOff>171450</xdr:colOff>
      <xdr:row>15</xdr:row>
      <xdr:rowOff>128587</xdr:rowOff>
    </xdr:to>
    <xdr:graphicFrame macro="">
      <xdr:nvGraphicFramePr>
        <xdr:cNvPr id="2" name="Chart 1">
          <a:extLst>
            <a:ext uri="{FF2B5EF4-FFF2-40B4-BE49-F238E27FC236}">
              <a16:creationId xmlns:a16="http://schemas.microsoft.com/office/drawing/2014/main" id="{2CDB0145-93ED-30B4-74AE-10D91032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487680</xdr:colOff>
      <xdr:row>13</xdr:row>
      <xdr:rowOff>76200</xdr:rowOff>
    </xdr:to>
    <xdr:graphicFrame macro="">
      <xdr:nvGraphicFramePr>
        <xdr:cNvPr id="2" name="Chart 1">
          <a:extLst>
            <a:ext uri="{FF2B5EF4-FFF2-40B4-BE49-F238E27FC236}">
              <a16:creationId xmlns:a16="http://schemas.microsoft.com/office/drawing/2014/main" id="{7DEBD8ED-058F-4ED5-ABCC-23E8A8509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0</xdr:row>
      <xdr:rowOff>0</xdr:rowOff>
    </xdr:from>
    <xdr:to>
      <xdr:col>16</xdr:col>
      <xdr:colOff>449580</xdr:colOff>
      <xdr:row>13</xdr:row>
      <xdr:rowOff>91440</xdr:rowOff>
    </xdr:to>
    <xdr:graphicFrame macro="">
      <xdr:nvGraphicFramePr>
        <xdr:cNvPr id="3" name="Chart 2">
          <a:extLst>
            <a:ext uri="{FF2B5EF4-FFF2-40B4-BE49-F238E27FC236}">
              <a16:creationId xmlns:a16="http://schemas.microsoft.com/office/drawing/2014/main" id="{56A1B9B1-0E6F-4E57-AFFF-2AC22E98B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495300</xdr:colOff>
      <xdr:row>14</xdr:row>
      <xdr:rowOff>99061</xdr:rowOff>
    </xdr:from>
    <xdr:to>
      <xdr:col>5</xdr:col>
      <xdr:colOff>495300</xdr:colOff>
      <xdr:row>26</xdr:row>
      <xdr:rowOff>60961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211ECDCB-4585-14AC-58AE-557749A3EF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00" y="2659381"/>
              <a:ext cx="182880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472440</xdr:colOff>
      <xdr:row>14</xdr:row>
      <xdr:rowOff>76200</xdr:rowOff>
    </xdr:from>
    <xdr:to>
      <xdr:col>10</xdr:col>
      <xdr:colOff>472440</xdr:colOff>
      <xdr:row>26</xdr:row>
      <xdr:rowOff>76199</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EB9E42A4-676C-F44E-BBB8-995333B5DD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739640" y="2636520"/>
              <a:ext cx="1828800" cy="219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14</xdr:row>
      <xdr:rowOff>53340</xdr:rowOff>
    </xdr:from>
    <xdr:to>
      <xdr:col>15</xdr:col>
      <xdr:colOff>236220</xdr:colOff>
      <xdr:row>25</xdr:row>
      <xdr:rowOff>137160</xdr:rowOff>
    </xdr:to>
    <mc:AlternateContent xmlns:mc="http://schemas.openxmlformats.org/markup-compatibility/2006">
      <mc:Choice xmlns:a14="http://schemas.microsoft.com/office/drawing/2010/main" Requires="a14">
        <xdr:graphicFrame macro="">
          <xdr:nvGraphicFramePr>
            <xdr:cNvPr id="6" name="Total Sales (BDT)">
              <a:extLst>
                <a:ext uri="{FF2B5EF4-FFF2-40B4-BE49-F238E27FC236}">
                  <a16:creationId xmlns:a16="http://schemas.microsoft.com/office/drawing/2014/main" id="{9DF69CC4-955A-82DC-511F-165D78FC91E5}"/>
                </a:ext>
              </a:extLst>
            </xdr:cNvPr>
            <xdr:cNvGraphicFramePr/>
          </xdr:nvGraphicFramePr>
          <xdr:xfrm>
            <a:off x="0" y="0"/>
            <a:ext cx="0" cy="0"/>
          </xdr:xfrm>
          <a:graphic>
            <a:graphicData uri="http://schemas.microsoft.com/office/drawing/2010/slicer">
              <sle:slicer xmlns:sle="http://schemas.microsoft.com/office/drawing/2010/slicer" name="Total Sales (BDT)"/>
            </a:graphicData>
          </a:graphic>
        </xdr:graphicFrame>
      </mc:Choice>
      <mc:Fallback>
        <xdr:sp macro="" textlink="">
          <xdr:nvSpPr>
            <xdr:cNvPr id="0" name=""/>
            <xdr:cNvSpPr>
              <a:spLocks noTextEdit="1"/>
            </xdr:cNvSpPr>
          </xdr:nvSpPr>
          <xdr:spPr>
            <a:xfrm>
              <a:off x="7551420" y="2613660"/>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xdr:colOff>
      <xdr:row>1</xdr:row>
      <xdr:rowOff>85725</xdr:rowOff>
    </xdr:from>
    <xdr:to>
      <xdr:col>15</xdr:col>
      <xdr:colOff>342900</xdr:colOff>
      <xdr:row>15</xdr:row>
      <xdr:rowOff>161925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60</xdr:row>
      <xdr:rowOff>9524</xdr:rowOff>
    </xdr:from>
    <xdr:to>
      <xdr:col>11</xdr:col>
      <xdr:colOff>130629</xdr:colOff>
      <xdr:row>73</xdr:row>
      <xdr:rowOff>38100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T" refreshedDate="45622.927776388889" createdVersion="8" refreshedVersion="5" minRefreshableVersion="3" recordCount="76" xr:uid="{00000000-000A-0000-FFFF-FFFF00000000}">
  <cacheSource type="worksheet">
    <worksheetSource name="Table1"/>
  </cacheSource>
  <cacheFields count="7">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ount="31">
        <n v="350000"/>
        <n v="500000"/>
        <n v="140000"/>
        <n v="450000"/>
        <n v="210000"/>
        <n v="300000"/>
        <n v="80000"/>
        <n v="560000"/>
        <n v="600000"/>
        <n v="180000"/>
        <n v="150000"/>
        <n v="770000"/>
        <n v="120000"/>
        <n v="390000"/>
        <n v="630000"/>
        <n v="400000"/>
        <n v="280000"/>
        <n v="700000"/>
        <n v="250000"/>
        <n v="160000"/>
        <n v="490000"/>
        <n v="200000"/>
        <n v="100000"/>
        <n v="550000"/>
        <n v="240000"/>
        <n v="220000"/>
        <n v="420000"/>
        <n v="260000"/>
        <n v="840000"/>
        <n v="360000"/>
        <n v="270000"/>
      </sharedItems>
    </cacheField>
  </cacheFields>
  <extLst>
    <ext xmlns:x14="http://schemas.microsoft.com/office/spreadsheetml/2009/9/main" uri="{725AE2AE-9491-48be-B2B4-4EB974FC3084}">
      <x14:pivotCacheDefinition pivotCacheId="3436016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T" refreshedDate="45622.947543518516" createdVersion="8" refreshedVersion="5" minRefreshableVersion="3" recordCount="6" xr:uid="{00000000-000A-0000-FFFF-FFFF01000000}">
  <cacheSource type="worksheet">
    <worksheetSource name="Table2"/>
  </cacheSource>
  <cacheFields count="6">
    <cacheField name="Id" numFmtId="0">
      <sharedItems containsSemiMixedTypes="0" containsString="0" containsNumber="1" containsInteger="1" minValue="1" maxValue="6"/>
    </cacheField>
    <cacheField name="Name" numFmtId="0">
      <sharedItems count="6">
        <s v="Arif Hossain"/>
        <s v="Eva Karim"/>
        <s v="Farhan Islam"/>
        <s v="Nabila Sultana"/>
        <s v="Oishi Das"/>
        <s v="Parvez Hasan"/>
      </sharedItems>
    </cacheField>
    <cacheField name="Salary" numFmtId="0">
      <sharedItems containsSemiMixedTypes="0" containsString="0" containsNumber="1" containsInteger="1" minValue="30000" maxValue="30000"/>
    </cacheField>
    <cacheField name="Sales" numFmtId="0">
      <sharedItems containsSemiMixedTypes="0" containsString="0" containsNumber="1" containsInteger="1" minValue="700000" maxValue="3340000"/>
    </cacheField>
    <cacheField name="Bonus" numFmtId="1">
      <sharedItems containsSemiMixedTypes="0" containsString="0" containsNumber="1" containsInteger="1" minValue="42000" maxValue="334000"/>
    </cacheField>
    <cacheField name="Total" numFmtId="0">
      <sharedItems containsSemiMixedTypes="0" containsString="0" containsNumber="1" containsInteger="1" minValue="72000" maxValue="364000" count="6">
        <n v="170800"/>
        <n v="151600"/>
        <n v="72000"/>
        <n v="364000"/>
        <n v="80400"/>
        <n v="12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x v="0"/>
    <x v="0"/>
    <x v="0"/>
    <n v="5"/>
    <n v="70000"/>
    <x v="0"/>
  </r>
  <r>
    <x v="1"/>
    <x v="1"/>
    <x v="1"/>
    <x v="1"/>
    <n v="10"/>
    <n v="50000"/>
    <x v="1"/>
  </r>
  <r>
    <x v="2"/>
    <x v="2"/>
    <x v="2"/>
    <x v="2"/>
    <n v="7"/>
    <n v="20000"/>
    <x v="2"/>
  </r>
  <r>
    <x v="3"/>
    <x v="3"/>
    <x v="3"/>
    <x v="3"/>
    <n v="15"/>
    <n v="30000"/>
    <x v="3"/>
  </r>
  <r>
    <x v="4"/>
    <x v="4"/>
    <x v="4"/>
    <x v="0"/>
    <n v="3"/>
    <n v="70000"/>
    <x v="4"/>
  </r>
  <r>
    <x v="5"/>
    <x v="5"/>
    <x v="5"/>
    <x v="1"/>
    <n v="6"/>
    <n v="50000"/>
    <x v="5"/>
  </r>
  <r>
    <x v="6"/>
    <x v="1"/>
    <x v="2"/>
    <x v="2"/>
    <n v="4"/>
    <n v="20000"/>
    <x v="6"/>
  </r>
  <r>
    <x v="7"/>
    <x v="2"/>
    <x v="3"/>
    <x v="3"/>
    <n v="10"/>
    <n v="30000"/>
    <x v="5"/>
  </r>
  <r>
    <x v="8"/>
    <x v="0"/>
    <x v="0"/>
    <x v="0"/>
    <n v="8"/>
    <n v="70000"/>
    <x v="7"/>
  </r>
  <r>
    <x v="9"/>
    <x v="4"/>
    <x v="0"/>
    <x v="1"/>
    <n v="12"/>
    <n v="50000"/>
    <x v="8"/>
  </r>
  <r>
    <x v="10"/>
    <x v="5"/>
    <x v="1"/>
    <x v="2"/>
    <n v="9"/>
    <n v="20000"/>
    <x v="9"/>
  </r>
  <r>
    <x v="11"/>
    <x v="1"/>
    <x v="2"/>
    <x v="3"/>
    <n v="5"/>
    <n v="30000"/>
    <x v="10"/>
  </r>
  <r>
    <x v="12"/>
    <x v="2"/>
    <x v="3"/>
    <x v="0"/>
    <n v="11"/>
    <n v="70000"/>
    <x v="11"/>
  </r>
  <r>
    <x v="13"/>
    <x v="3"/>
    <x v="4"/>
    <x v="1"/>
    <n v="7"/>
    <n v="50000"/>
    <x v="0"/>
  </r>
  <r>
    <x v="14"/>
    <x v="4"/>
    <x v="5"/>
    <x v="2"/>
    <n v="6"/>
    <n v="20000"/>
    <x v="12"/>
  </r>
  <r>
    <x v="15"/>
    <x v="5"/>
    <x v="2"/>
    <x v="3"/>
    <n v="13"/>
    <n v="30000"/>
    <x v="13"/>
  </r>
  <r>
    <x v="16"/>
    <x v="0"/>
    <x v="3"/>
    <x v="0"/>
    <n v="9"/>
    <n v="70000"/>
    <x v="14"/>
  </r>
  <r>
    <x v="17"/>
    <x v="2"/>
    <x v="4"/>
    <x v="1"/>
    <n v="8"/>
    <n v="50000"/>
    <x v="15"/>
  </r>
  <r>
    <x v="18"/>
    <x v="3"/>
    <x v="5"/>
    <x v="2"/>
    <n v="14"/>
    <n v="20000"/>
    <x v="16"/>
  </r>
  <r>
    <x v="19"/>
    <x v="4"/>
    <x v="2"/>
    <x v="3"/>
    <n v="7"/>
    <n v="30000"/>
    <x v="4"/>
  </r>
  <r>
    <x v="20"/>
    <x v="5"/>
    <x v="3"/>
    <x v="0"/>
    <n v="10"/>
    <n v="70000"/>
    <x v="17"/>
  </r>
  <r>
    <x v="21"/>
    <x v="1"/>
    <x v="0"/>
    <x v="1"/>
    <n v="5"/>
    <n v="50000"/>
    <x v="18"/>
  </r>
  <r>
    <x v="22"/>
    <x v="0"/>
    <x v="1"/>
    <x v="2"/>
    <n v="8"/>
    <n v="20000"/>
    <x v="19"/>
  </r>
  <r>
    <x v="23"/>
    <x v="3"/>
    <x v="2"/>
    <x v="3"/>
    <n v="6"/>
    <n v="30000"/>
    <x v="9"/>
  </r>
  <r>
    <x v="24"/>
    <x v="4"/>
    <x v="3"/>
    <x v="0"/>
    <n v="7"/>
    <n v="70000"/>
    <x v="20"/>
  </r>
  <r>
    <x v="25"/>
    <x v="5"/>
    <x v="4"/>
    <x v="0"/>
    <n v="8"/>
    <n v="70000"/>
    <x v="7"/>
  </r>
  <r>
    <x v="26"/>
    <x v="1"/>
    <x v="5"/>
    <x v="1"/>
    <n v="6"/>
    <n v="50000"/>
    <x v="5"/>
  </r>
  <r>
    <x v="27"/>
    <x v="2"/>
    <x v="2"/>
    <x v="2"/>
    <n v="10"/>
    <n v="20000"/>
    <x v="21"/>
  </r>
  <r>
    <x v="28"/>
    <x v="3"/>
    <x v="0"/>
    <x v="3"/>
    <n v="20"/>
    <n v="30000"/>
    <x v="8"/>
  </r>
  <r>
    <x v="29"/>
    <x v="0"/>
    <x v="4"/>
    <x v="0"/>
    <n v="4"/>
    <n v="70000"/>
    <x v="16"/>
  </r>
  <r>
    <x v="30"/>
    <x v="5"/>
    <x v="5"/>
    <x v="1"/>
    <n v="9"/>
    <n v="50000"/>
    <x v="3"/>
  </r>
  <r>
    <x v="31"/>
    <x v="1"/>
    <x v="4"/>
    <x v="2"/>
    <n v="5"/>
    <n v="20000"/>
    <x v="22"/>
  </r>
  <r>
    <x v="32"/>
    <x v="0"/>
    <x v="5"/>
    <x v="3"/>
    <n v="15"/>
    <n v="30000"/>
    <x v="3"/>
  </r>
  <r>
    <x v="33"/>
    <x v="3"/>
    <x v="2"/>
    <x v="0"/>
    <n v="7"/>
    <n v="70000"/>
    <x v="20"/>
  </r>
  <r>
    <x v="34"/>
    <x v="4"/>
    <x v="3"/>
    <x v="1"/>
    <n v="11"/>
    <n v="50000"/>
    <x v="23"/>
  </r>
  <r>
    <x v="35"/>
    <x v="5"/>
    <x v="0"/>
    <x v="2"/>
    <n v="12"/>
    <n v="20000"/>
    <x v="24"/>
  </r>
  <r>
    <x v="36"/>
    <x v="1"/>
    <x v="0"/>
    <x v="3"/>
    <n v="10"/>
    <n v="30000"/>
    <x v="5"/>
  </r>
  <r>
    <x v="37"/>
    <x v="2"/>
    <x v="1"/>
    <x v="0"/>
    <n v="9"/>
    <n v="70000"/>
    <x v="14"/>
  </r>
  <r>
    <x v="38"/>
    <x v="3"/>
    <x v="2"/>
    <x v="1"/>
    <n v="8"/>
    <n v="50000"/>
    <x v="15"/>
  </r>
  <r>
    <x v="39"/>
    <x v="4"/>
    <x v="3"/>
    <x v="2"/>
    <n v="11"/>
    <n v="20000"/>
    <x v="25"/>
  </r>
  <r>
    <x v="40"/>
    <x v="0"/>
    <x v="4"/>
    <x v="3"/>
    <n v="14"/>
    <n v="30000"/>
    <x v="26"/>
  </r>
  <r>
    <x v="41"/>
    <x v="1"/>
    <x v="5"/>
    <x v="0"/>
    <n v="10"/>
    <n v="70000"/>
    <x v="17"/>
  </r>
  <r>
    <x v="42"/>
    <x v="2"/>
    <x v="2"/>
    <x v="1"/>
    <n v="9"/>
    <n v="50000"/>
    <x v="3"/>
  </r>
  <r>
    <x v="43"/>
    <x v="3"/>
    <x v="3"/>
    <x v="2"/>
    <n v="13"/>
    <n v="20000"/>
    <x v="27"/>
  </r>
  <r>
    <x v="44"/>
    <x v="4"/>
    <x v="4"/>
    <x v="3"/>
    <n v="8"/>
    <n v="30000"/>
    <x v="24"/>
  </r>
  <r>
    <x v="45"/>
    <x v="5"/>
    <x v="5"/>
    <x v="0"/>
    <n v="12"/>
    <n v="70000"/>
    <x v="28"/>
  </r>
  <r>
    <x v="46"/>
    <x v="1"/>
    <x v="2"/>
    <x v="1"/>
    <n v="7"/>
    <n v="50000"/>
    <x v="0"/>
  </r>
  <r>
    <x v="47"/>
    <x v="2"/>
    <x v="3"/>
    <x v="2"/>
    <n v="9"/>
    <n v="20000"/>
    <x v="9"/>
  </r>
  <r>
    <x v="48"/>
    <x v="0"/>
    <x v="0"/>
    <x v="3"/>
    <n v="12"/>
    <n v="30000"/>
    <x v="29"/>
  </r>
  <r>
    <x v="49"/>
    <x v="4"/>
    <x v="1"/>
    <x v="0"/>
    <n v="5"/>
    <n v="70000"/>
    <x v="0"/>
  </r>
  <r>
    <x v="50"/>
    <x v="5"/>
    <x v="0"/>
    <x v="0"/>
    <n v="12"/>
    <n v="70000"/>
    <x v="28"/>
  </r>
  <r>
    <x v="51"/>
    <x v="1"/>
    <x v="0"/>
    <x v="1"/>
    <n v="8"/>
    <n v="50000"/>
    <x v="15"/>
  </r>
  <r>
    <x v="52"/>
    <x v="2"/>
    <x v="4"/>
    <x v="2"/>
    <n v="7"/>
    <n v="20000"/>
    <x v="2"/>
  </r>
  <r>
    <x v="53"/>
    <x v="3"/>
    <x v="5"/>
    <x v="3"/>
    <n v="9"/>
    <n v="30000"/>
    <x v="30"/>
  </r>
  <r>
    <x v="54"/>
    <x v="4"/>
    <x v="4"/>
    <x v="0"/>
    <n v="6"/>
    <n v="70000"/>
    <x v="26"/>
  </r>
  <r>
    <x v="55"/>
    <x v="0"/>
    <x v="5"/>
    <x v="1"/>
    <n v="10"/>
    <n v="50000"/>
    <x v="1"/>
  </r>
  <r>
    <x v="56"/>
    <x v="1"/>
    <x v="2"/>
    <x v="2"/>
    <n v="8"/>
    <n v="20000"/>
    <x v="19"/>
  </r>
  <r>
    <x v="57"/>
    <x v="0"/>
    <x v="3"/>
    <x v="3"/>
    <n v="13"/>
    <n v="30000"/>
    <x v="13"/>
  </r>
  <r>
    <x v="58"/>
    <x v="3"/>
    <x v="0"/>
    <x v="0"/>
    <n v="9"/>
    <n v="70000"/>
    <x v="14"/>
  </r>
  <r>
    <x v="59"/>
    <x v="4"/>
    <x v="2"/>
    <x v="1"/>
    <n v="5"/>
    <n v="50000"/>
    <x v="18"/>
  </r>
  <r>
    <x v="60"/>
    <x v="5"/>
    <x v="1"/>
    <x v="2"/>
    <n v="11"/>
    <n v="20000"/>
    <x v="25"/>
  </r>
  <r>
    <x v="61"/>
    <x v="1"/>
    <x v="2"/>
    <x v="3"/>
    <n v="14"/>
    <n v="30000"/>
    <x v="26"/>
  </r>
  <r>
    <x v="62"/>
    <x v="2"/>
    <x v="3"/>
    <x v="0"/>
    <n v="10"/>
    <n v="70000"/>
    <x v="17"/>
  </r>
  <r>
    <x v="63"/>
    <x v="3"/>
    <x v="4"/>
    <x v="1"/>
    <n v="6"/>
    <n v="50000"/>
    <x v="5"/>
  </r>
  <r>
    <x v="64"/>
    <x v="0"/>
    <x v="5"/>
    <x v="2"/>
    <n v="8"/>
    <n v="20000"/>
    <x v="19"/>
  </r>
  <r>
    <x v="65"/>
    <x v="5"/>
    <x v="2"/>
    <x v="3"/>
    <n v="12"/>
    <n v="30000"/>
    <x v="29"/>
  </r>
  <r>
    <x v="66"/>
    <x v="1"/>
    <x v="3"/>
    <x v="0"/>
    <n v="9"/>
    <n v="70000"/>
    <x v="14"/>
  </r>
  <r>
    <x v="67"/>
    <x v="0"/>
    <x v="1"/>
    <x v="1"/>
    <n v="7"/>
    <n v="50000"/>
    <x v="0"/>
  </r>
  <r>
    <x v="68"/>
    <x v="3"/>
    <x v="2"/>
    <x v="2"/>
    <n v="14"/>
    <n v="20000"/>
    <x v="16"/>
  </r>
  <r>
    <x v="69"/>
    <x v="4"/>
    <x v="3"/>
    <x v="3"/>
    <n v="8"/>
    <n v="30000"/>
    <x v="24"/>
  </r>
  <r>
    <x v="70"/>
    <x v="5"/>
    <x v="4"/>
    <x v="0"/>
    <n v="11"/>
    <n v="70000"/>
    <x v="11"/>
  </r>
  <r>
    <x v="71"/>
    <x v="0"/>
    <x v="5"/>
    <x v="1"/>
    <n v="5"/>
    <n v="50000"/>
    <x v="18"/>
  </r>
  <r>
    <x v="72"/>
    <x v="2"/>
    <x v="2"/>
    <x v="2"/>
    <n v="10"/>
    <n v="20000"/>
    <x v="21"/>
  </r>
  <r>
    <x v="73"/>
    <x v="3"/>
    <x v="3"/>
    <x v="3"/>
    <n v="9"/>
    <n v="30000"/>
    <x v="30"/>
  </r>
  <r>
    <x v="74"/>
    <x v="4"/>
    <x v="5"/>
    <x v="0"/>
    <n v="10"/>
    <n v="70000"/>
    <x v="17"/>
  </r>
  <r>
    <x v="75"/>
    <x v="0"/>
    <x v="3"/>
    <x v="3"/>
    <n v="5"/>
    <n v="30000"/>
    <x v="10"/>
  </r>
</pivotCacheRecords>
</file>

<file path=xl/pivotCache/pivotCacheRecords2.xml><?xml version="1.0" encoding="utf-8"?>
<pivotCacheRecords xmlns="http://schemas.openxmlformats.org/spreadsheetml/2006/main" xmlns:r="http://schemas.openxmlformats.org/officeDocument/2006/relationships" count="6">
  <r>
    <n v="2"/>
    <x v="0"/>
    <n v="30000"/>
    <n v="1760000"/>
    <n v="140800"/>
    <x v="0"/>
  </r>
  <r>
    <n v="4"/>
    <x v="1"/>
    <n v="30000"/>
    <n v="1520000"/>
    <n v="121600"/>
    <x v="1"/>
  </r>
  <r>
    <n v="6"/>
    <x v="2"/>
    <n v="30000"/>
    <n v="700000"/>
    <n v="42000"/>
    <x v="2"/>
  </r>
  <r>
    <n v="3"/>
    <x v="3"/>
    <n v="30000"/>
    <n v="3340000"/>
    <n v="334000"/>
    <x v="3"/>
  </r>
  <r>
    <n v="5"/>
    <x v="4"/>
    <n v="30000"/>
    <n v="840000"/>
    <n v="50400"/>
    <x v="4"/>
  </r>
  <r>
    <n v="1"/>
    <x v="5"/>
    <n v="30000"/>
    <n v="1150000"/>
    <n v="92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K5:L12" firstHeaderRow="1" firstDataRow="1" firstDataCol="1"/>
  <pivotFields count="7">
    <pivotField numFmtId="14" showAll="0"/>
    <pivotField axis="axisRow" showAll="0">
      <items count="7">
        <item x="0"/>
        <item x="1"/>
        <item x="5"/>
        <item x="2"/>
        <item x="3"/>
        <item x="4"/>
        <item t="default"/>
      </items>
    </pivotField>
    <pivotField showAll="0"/>
    <pivotField showAll="0">
      <items count="5">
        <item x="1"/>
        <item x="0"/>
        <item x="3"/>
        <item x="2"/>
        <item t="default"/>
      </items>
    </pivotField>
    <pivotField showAll="0"/>
    <pivotField showAll="0"/>
    <pivotField dataField="1" showAll="0">
      <items count="32">
        <item x="6"/>
        <item x="22"/>
        <item x="12"/>
        <item x="2"/>
        <item x="10"/>
        <item x="19"/>
        <item x="9"/>
        <item x="21"/>
        <item x="4"/>
        <item x="25"/>
        <item x="24"/>
        <item x="18"/>
        <item x="27"/>
        <item x="30"/>
        <item x="16"/>
        <item x="5"/>
        <item x="0"/>
        <item x="29"/>
        <item x="13"/>
        <item x="15"/>
        <item x="26"/>
        <item x="3"/>
        <item x="20"/>
        <item x="1"/>
        <item x="23"/>
        <item x="7"/>
        <item x="8"/>
        <item x="14"/>
        <item x="17"/>
        <item x="11"/>
        <item x="28"/>
        <item t="default"/>
      </items>
    </pivotField>
  </pivotFields>
  <rowFields count="1">
    <field x="1"/>
  </rowFields>
  <rowItems count="7">
    <i>
      <x/>
    </i>
    <i>
      <x v="1"/>
    </i>
    <i>
      <x v="2"/>
    </i>
    <i>
      <x v="3"/>
    </i>
    <i>
      <x v="4"/>
    </i>
    <i>
      <x v="5"/>
    </i>
    <i t="grand">
      <x/>
    </i>
  </rowItems>
  <colItems count="1">
    <i/>
  </colItems>
  <dataFields count="1">
    <dataField name="Sum of Total Sales (BDT)" fld="6"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29" format="14" series="1">
      <pivotArea type="data" outline="0" fieldPosition="0">
        <references count="1">
          <reference field="4294967294" count="1" selected="0">
            <x v="0"/>
          </reference>
        </references>
      </pivotArea>
    </chartFormat>
    <chartFormat chart="29" format="15">
      <pivotArea type="data" outline="0" fieldPosition="0">
        <references count="2">
          <reference field="4294967294" count="1" selected="0">
            <x v="0"/>
          </reference>
          <reference field="1" count="1" selected="0">
            <x v="0"/>
          </reference>
        </references>
      </pivotArea>
    </chartFormat>
    <chartFormat chart="29" format="16">
      <pivotArea type="data" outline="0" fieldPosition="0">
        <references count="2">
          <reference field="4294967294" count="1" selected="0">
            <x v="0"/>
          </reference>
          <reference field="1" count="1" selected="0">
            <x v="1"/>
          </reference>
        </references>
      </pivotArea>
    </chartFormat>
    <chartFormat chart="29" format="17">
      <pivotArea type="data" outline="0" fieldPosition="0">
        <references count="2">
          <reference field="4294967294" count="1" selected="0">
            <x v="0"/>
          </reference>
          <reference field="1" count="1" selected="0">
            <x v="2"/>
          </reference>
        </references>
      </pivotArea>
    </chartFormat>
    <chartFormat chart="29" format="18">
      <pivotArea type="data" outline="0" fieldPosition="0">
        <references count="2">
          <reference field="4294967294" count="1" selected="0">
            <x v="0"/>
          </reference>
          <reference field="1" count="1" selected="0">
            <x v="3"/>
          </reference>
        </references>
      </pivotArea>
    </chartFormat>
    <chartFormat chart="29" format="19">
      <pivotArea type="data" outline="0" fieldPosition="0">
        <references count="2">
          <reference field="4294967294" count="1" selected="0">
            <x v="0"/>
          </reference>
          <reference field="1" count="1" selected="0">
            <x v="4"/>
          </reference>
        </references>
      </pivotArea>
    </chartFormat>
    <chartFormat chart="29"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7">
    <pivotField numFmtId="14" showAll="0"/>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items count="32">
        <item x="6"/>
        <item x="22"/>
        <item x="12"/>
        <item x="2"/>
        <item x="10"/>
        <item x="19"/>
        <item x="9"/>
        <item x="21"/>
        <item x="4"/>
        <item x="25"/>
        <item x="24"/>
        <item x="18"/>
        <item x="27"/>
        <item x="30"/>
        <item x="16"/>
        <item x="5"/>
        <item x="0"/>
        <item x="29"/>
        <item x="13"/>
        <item x="15"/>
        <item x="26"/>
        <item x="3"/>
        <item x="20"/>
        <item x="1"/>
        <item x="23"/>
        <item x="7"/>
        <item x="8"/>
        <item x="14"/>
        <item x="17"/>
        <item x="11"/>
        <item x="28"/>
        <item t="default"/>
      </items>
    </pivotField>
  </pivotFields>
  <rowFields count="1">
    <field x="3"/>
  </rowFields>
  <rowItems count="5">
    <i>
      <x/>
    </i>
    <i>
      <x v="1"/>
    </i>
    <i>
      <x v="2"/>
    </i>
    <i>
      <x v="3"/>
    </i>
    <i t="grand">
      <x/>
    </i>
  </rowItems>
  <colItems count="1">
    <i/>
  </colItems>
  <dataFields count="1">
    <dataField name="Sum of Total Sales (BDT)"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 cacheId="1"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3">
  <location ref="Q4:R11" firstHeaderRow="1" firstDataRow="1" firstDataCol="1"/>
  <pivotFields count="6">
    <pivotField showAll="0"/>
    <pivotField axis="axisRow" showAll="0">
      <items count="7">
        <item x="0"/>
        <item x="1"/>
        <item x="2"/>
        <item x="3"/>
        <item x="4"/>
        <item x="5"/>
        <item t="default"/>
      </items>
    </pivotField>
    <pivotField showAll="0"/>
    <pivotField showAll="0"/>
    <pivotField showAll="0"/>
    <pivotField dataField="1" showAll="0">
      <items count="7">
        <item x="2"/>
        <item x="4"/>
        <item x="5"/>
        <item x="1"/>
        <item x="0"/>
        <item x="3"/>
        <item t="default"/>
      </items>
    </pivotField>
  </pivotFields>
  <rowFields count="1">
    <field x="1"/>
  </rowFields>
  <rowItems count="7">
    <i>
      <x/>
    </i>
    <i>
      <x v="1"/>
    </i>
    <i>
      <x v="2"/>
    </i>
    <i>
      <x v="3"/>
    </i>
    <i>
      <x v="4"/>
    </i>
    <i>
      <x v="5"/>
    </i>
    <i t="grand">
      <x/>
    </i>
  </rowItems>
  <colItems count="1">
    <i/>
  </colItems>
  <dataFields count="1">
    <dataField name="Sum of Total" fld="5"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1D9727-E1CA-4427-9A50-85F0FBA8DFAF}" sourceName="Region">
  <pivotTables>
    <pivotTable tabId="2" name="PivotTable1"/>
    <pivotTable tabId="4" name="PivotTable2"/>
  </pivotTables>
  <data>
    <tabular pivotCacheId="343601695">
      <items count="6">
        <i x="0" s="1"/>
        <i x="1" s="1"/>
        <i x="5"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7059ED-AB7F-4975-A62D-4137CD775E2F}" sourceName="Product">
  <pivotTables>
    <pivotTable tabId="2" name="PivotTable1"/>
    <pivotTable tabId="4" name="PivotTable2"/>
  </pivotTables>
  <data>
    <tabular pivotCacheId="343601695">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__BDT" xr10:uid="{46E75428-5529-4ED9-B685-7B9CBFB7F45D}" sourceName="Total Sales (BDT)">
  <pivotTables>
    <pivotTable tabId="2" name="PivotTable1"/>
    <pivotTable tabId="4" name="PivotTable2"/>
  </pivotTables>
  <data>
    <tabular pivotCacheId="343601695">
      <items count="31">
        <i x="6" s="1"/>
        <i x="22" s="1"/>
        <i x="12" s="1"/>
        <i x="2" s="1"/>
        <i x="10" s="1"/>
        <i x="19" s="1"/>
        <i x="9" s="1"/>
        <i x="21" s="1"/>
        <i x="4" s="1"/>
        <i x="25" s="1"/>
        <i x="24" s="1"/>
        <i x="18" s="1"/>
        <i x="27" s="1"/>
        <i x="30" s="1"/>
        <i x="16" s="1"/>
        <i x="5" s="1"/>
        <i x="0" s="1"/>
        <i x="29" s="1"/>
        <i x="13" s="1"/>
        <i x="15" s="1"/>
        <i x="26" s="1"/>
        <i x="3" s="1"/>
        <i x="20" s="1"/>
        <i x="1" s="1"/>
        <i x="23" s="1"/>
        <i x="7" s="1"/>
        <i x="8" s="1"/>
        <i x="14" s="1"/>
        <i x="17" s="1"/>
        <i x="11"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B479BB1-1EFE-42A4-960B-6D608E9467C1}" cache="Slicer_Region" caption="Region" rowHeight="234950"/>
  <slicer name="Product" xr10:uid="{FC3FA09F-3A9D-4A09-9F00-C13CF4D7E987}" cache="Slicer_Product" caption="Product" rowHeight="234950"/>
  <slicer name="Total Sales (BDT)" xr10:uid="{7649893C-2A54-4B23-AA1A-92A1C78FBD7B}" cache="Slicer_Total_Sales__BDT" caption="Total Sales (BD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G79" totalsRowShown="0" headerRowDxfId="20" dataDxfId="19">
  <autoFilter ref="A3:G79" xr:uid="{00000000-0009-0000-0100-000001000000}"/>
  <tableColumns count="7">
    <tableColumn id="1" xr3:uid="{00000000-0010-0000-0000-000001000000}" name="Date" dataDxfId="18"/>
    <tableColumn id="2" xr3:uid="{00000000-0010-0000-0000-000002000000}" name="Region" dataDxfId="17"/>
    <tableColumn id="3" xr3:uid="{00000000-0010-0000-0000-000003000000}" name="Sales Rep" dataDxfId="16"/>
    <tableColumn id="4" xr3:uid="{00000000-0010-0000-0000-000004000000}" name="Product" dataDxfId="15"/>
    <tableColumn id="5" xr3:uid="{00000000-0010-0000-0000-000005000000}" name="Quantity" dataDxfId="14"/>
    <tableColumn id="6" xr3:uid="{00000000-0010-0000-0000-000006000000}" name="Unit Price (BDT)" dataDxfId="13"/>
    <tableColumn id="7" xr3:uid="{00000000-0010-0000-0000-000007000000}" name="Total Sales (BDT)" dataDxfId="12">
      <calculatedColumnFormula>E4*F4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3:F9" totalsRowShown="0">
  <autoFilter ref="A3:F9" xr:uid="{00000000-0009-0000-0100-000004000000}"/>
  <sortState xmlns:xlrd2="http://schemas.microsoft.com/office/spreadsheetml/2017/richdata2" ref="A4:F9">
    <sortCondition ref="A3:A9"/>
  </sortState>
  <tableColumns count="6">
    <tableColumn id="1" xr3:uid="{00000000-0010-0000-0100-000001000000}" name="Id"/>
    <tableColumn id="2" xr3:uid="{00000000-0010-0000-0100-000002000000}" name="Name"/>
    <tableColumn id="3" xr3:uid="{00000000-0010-0000-0100-000003000000}" name="Salary"/>
    <tableColumn id="4" xr3:uid="{00000000-0010-0000-0100-000004000000}" name="Sales" dataDxfId="11"/>
    <tableColumn id="5" xr3:uid="{00000000-0010-0000-0100-000005000000}" name="Bonus" dataDxfId="10">
      <calculatedColumnFormula>IF(Table25[[#This Row],[Sales]]&gt;=2000000,Table25[[#This Row],[Sales]]*0.1,IF(AND(Table25[[#This Row],[Sales]]&gt;=1000000,Table25[[#This Row],[Sales]]&lt;2000000),Table25[[#This Row],[Sales]]*0.08,Table25[[#This Row],[Sales]]*0.06))</calculatedColumnFormula>
    </tableColumn>
    <tableColumn id="6" xr3:uid="{00000000-0010-0000-0100-000006000000}" name="Total" dataDxfId="9">
      <calculatedColumnFormula>SUM(Table25[[#This Row],[Salary]],Table25[[#This Row],[Bonus]])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4" displayName="Table24" ref="A3:F9" totalsRowShown="0">
  <autoFilter ref="A3:F9" xr:uid="{00000000-0009-0000-0100-000003000000}"/>
  <sortState xmlns:xlrd2="http://schemas.microsoft.com/office/spreadsheetml/2017/richdata2" ref="A4:F9">
    <sortCondition descending="1" ref="F3:F9"/>
  </sortState>
  <tableColumns count="6">
    <tableColumn id="1" xr3:uid="{00000000-0010-0000-0200-000001000000}" name="Id"/>
    <tableColumn id="2" xr3:uid="{00000000-0010-0000-0200-000002000000}" name="Name"/>
    <tableColumn id="3" xr3:uid="{00000000-0010-0000-0200-000003000000}" name="Salary"/>
    <tableColumn id="4" xr3:uid="{00000000-0010-0000-0200-000004000000}" name="Sales" dataDxfId="8"/>
    <tableColumn id="5" xr3:uid="{00000000-0010-0000-0200-000005000000}" name="Bonus" dataDxfId="7">
      <calculatedColumnFormula>IF(Table24[[#This Row],[Sales]]&gt;=2000000,Table24[[#This Row],[Sales]]*0.1,IF(AND(Table24[[#This Row],[Sales]]&gt;=1000000,Table24[[#This Row],[Sales]]&lt;2000000),Table24[[#This Row],[Sales]]*0.08,Table24[[#This Row],[Sales]]*0.06))</calculatedColumnFormula>
    </tableColumn>
    <tableColumn id="6" xr3:uid="{00000000-0010-0000-0200-000006000000}" name="Total" dataDxfId="6">
      <calculatedColumnFormula>SUM(Table24[[#This Row],[Salary]],Table24[[#This Row],[Bonus]])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256" displayName="Table256" ref="A3:F9" totalsRowShown="0">
  <autoFilter ref="A3:F9" xr:uid="{00000000-0009-0000-0100-000005000000}"/>
  <sortState xmlns:xlrd2="http://schemas.microsoft.com/office/spreadsheetml/2017/richdata2" ref="A4:F9">
    <sortCondition ref="A3:A9"/>
  </sortState>
  <tableColumns count="6">
    <tableColumn id="1" xr3:uid="{00000000-0010-0000-0300-000001000000}" name="Id"/>
    <tableColumn id="2" xr3:uid="{00000000-0010-0000-0300-000002000000}" name="Name"/>
    <tableColumn id="3" xr3:uid="{00000000-0010-0000-0300-000003000000}" name="Salary"/>
    <tableColumn id="4" xr3:uid="{00000000-0010-0000-0300-000004000000}" name="Sales" dataDxfId="5"/>
    <tableColumn id="5" xr3:uid="{00000000-0010-0000-0300-000005000000}" name="Bonus" dataDxfId="4">
      <calculatedColumnFormula>IF(Table256[[#This Row],[Sales]]&gt;=2000000,Table256[[#This Row],[Sales]]*0.1,IF(AND(Table256[[#This Row],[Sales]]&gt;=1000000,Table256[[#This Row],[Sales]]&lt;2000000),Table256[[#This Row],[Sales]]*0.08,Table256[[#This Row],[Sales]]*0.06))</calculatedColumnFormula>
    </tableColumn>
    <tableColumn id="6" xr3:uid="{00000000-0010-0000-0300-000006000000}" name="Total" dataDxfId="3">
      <calculatedColumnFormula>SUM(Table256[[#This Row],[Salary]],Table256[[#This Row],[Bonus]])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tabSelected="1" zoomScale="89" workbookViewId="0">
      <selection sqref="A1:G2"/>
    </sheetView>
  </sheetViews>
  <sheetFormatPr defaultRowHeight="14.4" x14ac:dyDescent="0.3"/>
  <cols>
    <col min="1" max="1" width="12.33203125" customWidth="1"/>
    <col min="2" max="2" width="10.33203125" customWidth="1"/>
    <col min="3" max="3" width="14.5546875" customWidth="1"/>
    <col min="4" max="4" width="12.6640625" customWidth="1"/>
    <col min="7" max="7" width="14.6640625" customWidth="1"/>
  </cols>
  <sheetData>
    <row r="1" spans="1:17" x14ac:dyDescent="0.3">
      <c r="A1" s="24" t="s">
        <v>67</v>
      </c>
      <c r="B1" s="17"/>
      <c r="C1" s="17"/>
      <c r="D1" s="17"/>
      <c r="E1" s="17"/>
      <c r="F1" s="17"/>
      <c r="G1" s="17"/>
    </row>
    <row r="2" spans="1:17" x14ac:dyDescent="0.3">
      <c r="A2" s="17"/>
      <c r="B2" s="17"/>
      <c r="C2" s="17"/>
      <c r="D2" s="17"/>
      <c r="E2" s="17"/>
      <c r="F2" s="17"/>
      <c r="G2" s="17"/>
    </row>
    <row r="3" spans="1:17" ht="41.4" x14ac:dyDescent="0.3">
      <c r="A3" s="18" t="s">
        <v>0</v>
      </c>
      <c r="B3" s="18" t="s">
        <v>1</v>
      </c>
      <c r="C3" s="18" t="s">
        <v>2</v>
      </c>
      <c r="D3" s="18" t="s">
        <v>3</v>
      </c>
      <c r="E3" s="18" t="s">
        <v>4</v>
      </c>
      <c r="F3" s="18" t="s">
        <v>5</v>
      </c>
      <c r="G3" s="18" t="s">
        <v>6</v>
      </c>
      <c r="I3" s="25"/>
    </row>
    <row r="4" spans="1:17" ht="28.2" x14ac:dyDescent="0.5">
      <c r="A4" s="19">
        <v>45296</v>
      </c>
      <c r="B4" s="20" t="s">
        <v>7</v>
      </c>
      <c r="C4" s="20" t="s">
        <v>8</v>
      </c>
      <c r="D4" s="20" t="s">
        <v>9</v>
      </c>
      <c r="E4" s="20">
        <v>5</v>
      </c>
      <c r="F4" s="20">
        <v>70000</v>
      </c>
      <c r="G4" s="20">
        <f>E4*F4</f>
        <v>350000</v>
      </c>
      <c r="J4" s="26" t="s">
        <v>68</v>
      </c>
      <c r="K4" s="26"/>
      <c r="L4" s="26"/>
      <c r="M4" s="26"/>
      <c r="N4" s="26"/>
      <c r="O4" s="26"/>
      <c r="P4" s="26"/>
      <c r="Q4" s="26"/>
    </row>
    <row r="5" spans="1:17" ht="21" x14ac:dyDescent="0.4">
      <c r="A5" s="19">
        <v>45297</v>
      </c>
      <c r="B5" s="20" t="s">
        <v>10</v>
      </c>
      <c r="C5" s="20" t="s">
        <v>11</v>
      </c>
      <c r="D5" s="20" t="s">
        <v>12</v>
      </c>
      <c r="E5" s="20">
        <v>10</v>
      </c>
      <c r="F5" s="20">
        <v>50000</v>
      </c>
      <c r="G5" s="20">
        <f t="shared" ref="G5:G68" si="0">E5*F5</f>
        <v>500000</v>
      </c>
      <c r="J5" s="29" t="s">
        <v>69</v>
      </c>
      <c r="K5" s="29"/>
      <c r="L5" s="29"/>
      <c r="M5" s="29"/>
      <c r="N5" s="29"/>
      <c r="O5" s="29"/>
      <c r="P5" s="29"/>
    </row>
    <row r="6" spans="1:17" ht="21" x14ac:dyDescent="0.4">
      <c r="A6" s="19">
        <v>45298</v>
      </c>
      <c r="B6" s="20" t="s">
        <v>13</v>
      </c>
      <c r="C6" s="20" t="s">
        <v>14</v>
      </c>
      <c r="D6" s="20" t="s">
        <v>15</v>
      </c>
      <c r="E6" s="20">
        <v>7</v>
      </c>
      <c r="F6" s="20">
        <v>20000</v>
      </c>
      <c r="G6" s="20">
        <f t="shared" si="0"/>
        <v>140000</v>
      </c>
      <c r="J6" s="29" t="s">
        <v>70</v>
      </c>
      <c r="K6" s="29"/>
      <c r="L6" s="29"/>
      <c r="M6" s="29"/>
      <c r="N6" s="29"/>
      <c r="O6" s="29"/>
      <c r="P6" s="29"/>
    </row>
    <row r="7" spans="1:17" ht="21" x14ac:dyDescent="0.4">
      <c r="A7" s="19">
        <v>45299</v>
      </c>
      <c r="B7" s="20" t="s">
        <v>16</v>
      </c>
      <c r="C7" s="20" t="s">
        <v>17</v>
      </c>
      <c r="D7" s="20" t="s">
        <v>18</v>
      </c>
      <c r="E7" s="20">
        <v>15</v>
      </c>
      <c r="F7" s="20">
        <v>30000</v>
      </c>
      <c r="G7" s="20">
        <f t="shared" si="0"/>
        <v>450000</v>
      </c>
      <c r="J7" s="29" t="s">
        <v>71</v>
      </c>
      <c r="K7" s="29"/>
      <c r="L7" s="29"/>
      <c r="M7" s="29"/>
      <c r="N7" s="29"/>
      <c r="O7" s="29"/>
      <c r="P7" s="29"/>
    </row>
    <row r="8" spans="1:17" ht="21" x14ac:dyDescent="0.4">
      <c r="A8" s="19">
        <v>45300</v>
      </c>
      <c r="B8" s="20" t="s">
        <v>19</v>
      </c>
      <c r="C8" s="20" t="s">
        <v>20</v>
      </c>
      <c r="D8" s="20" t="s">
        <v>9</v>
      </c>
      <c r="E8" s="20">
        <v>3</v>
      </c>
      <c r="F8" s="20">
        <v>70000</v>
      </c>
      <c r="G8" s="20">
        <f t="shared" si="0"/>
        <v>210000</v>
      </c>
      <c r="J8" s="29" t="s">
        <v>72</v>
      </c>
      <c r="K8" s="29"/>
      <c r="L8" s="29"/>
      <c r="M8" s="29"/>
      <c r="N8" s="29"/>
      <c r="O8" s="29"/>
      <c r="P8" s="29"/>
    </row>
    <row r="9" spans="1:17" ht="21" x14ac:dyDescent="0.4">
      <c r="A9" s="19">
        <v>45301</v>
      </c>
      <c r="B9" s="20" t="s">
        <v>21</v>
      </c>
      <c r="C9" s="20" t="s">
        <v>22</v>
      </c>
      <c r="D9" s="20" t="s">
        <v>12</v>
      </c>
      <c r="E9" s="20">
        <v>6</v>
      </c>
      <c r="F9" s="20">
        <v>50000</v>
      </c>
      <c r="G9" s="20">
        <f t="shared" si="0"/>
        <v>300000</v>
      </c>
      <c r="J9" s="29" t="s">
        <v>73</v>
      </c>
      <c r="K9" s="29"/>
      <c r="L9" s="29"/>
      <c r="M9" s="29"/>
      <c r="N9" s="29"/>
      <c r="O9" s="29"/>
      <c r="P9" s="29"/>
    </row>
    <row r="10" spans="1:17" ht="21" x14ac:dyDescent="0.4">
      <c r="A10" s="19">
        <v>45302</v>
      </c>
      <c r="B10" s="20" t="s">
        <v>10</v>
      </c>
      <c r="C10" s="20" t="s">
        <v>14</v>
      </c>
      <c r="D10" s="20" t="s">
        <v>15</v>
      </c>
      <c r="E10" s="20">
        <v>4</v>
      </c>
      <c r="F10" s="20">
        <v>20000</v>
      </c>
      <c r="G10" s="20">
        <f t="shared" si="0"/>
        <v>80000</v>
      </c>
      <c r="J10" s="29" t="s">
        <v>74</v>
      </c>
      <c r="K10" s="29"/>
      <c r="L10" s="29"/>
      <c r="M10" s="29"/>
      <c r="N10" s="29"/>
      <c r="O10" s="29"/>
      <c r="P10" s="29"/>
    </row>
    <row r="11" spans="1:17" ht="21" x14ac:dyDescent="0.4">
      <c r="A11" s="19">
        <v>45303</v>
      </c>
      <c r="B11" s="20" t="s">
        <v>13</v>
      </c>
      <c r="C11" s="20" t="s">
        <v>17</v>
      </c>
      <c r="D11" s="20" t="s">
        <v>18</v>
      </c>
      <c r="E11" s="20">
        <v>10</v>
      </c>
      <c r="F11" s="20">
        <v>30000</v>
      </c>
      <c r="G11" s="20">
        <f t="shared" si="0"/>
        <v>300000</v>
      </c>
      <c r="J11" s="29" t="s">
        <v>75</v>
      </c>
      <c r="K11" s="29"/>
      <c r="L11" s="29"/>
      <c r="M11" s="29"/>
      <c r="N11" s="29"/>
      <c r="O11" s="29"/>
      <c r="P11" s="29"/>
    </row>
    <row r="12" spans="1:17" ht="21" x14ac:dyDescent="0.4">
      <c r="A12" s="19">
        <v>45304</v>
      </c>
      <c r="B12" s="20" t="s">
        <v>7</v>
      </c>
      <c r="C12" s="20" t="s">
        <v>8</v>
      </c>
      <c r="D12" s="20" t="s">
        <v>9</v>
      </c>
      <c r="E12" s="20">
        <v>8</v>
      </c>
      <c r="F12" s="20">
        <v>70000</v>
      </c>
      <c r="G12" s="20">
        <f t="shared" si="0"/>
        <v>560000</v>
      </c>
      <c r="J12" s="29"/>
      <c r="K12" s="29"/>
      <c r="L12" s="29"/>
      <c r="M12" s="29"/>
      <c r="N12" s="29"/>
      <c r="O12" s="29"/>
      <c r="P12" s="29"/>
    </row>
    <row r="13" spans="1:17" x14ac:dyDescent="0.3">
      <c r="A13" s="19">
        <v>45305</v>
      </c>
      <c r="B13" s="20" t="s">
        <v>19</v>
      </c>
      <c r="C13" s="20" t="s">
        <v>8</v>
      </c>
      <c r="D13" s="20" t="s">
        <v>12</v>
      </c>
      <c r="E13" s="20">
        <v>12</v>
      </c>
      <c r="F13" s="20">
        <v>50000</v>
      </c>
      <c r="G13" s="20">
        <f t="shared" si="0"/>
        <v>600000</v>
      </c>
    </row>
    <row r="14" spans="1:17" x14ac:dyDescent="0.3">
      <c r="A14" s="19">
        <v>45306</v>
      </c>
      <c r="B14" s="20" t="s">
        <v>21</v>
      </c>
      <c r="C14" s="20" t="s">
        <v>11</v>
      </c>
      <c r="D14" s="20" t="s">
        <v>15</v>
      </c>
      <c r="E14" s="20">
        <v>9</v>
      </c>
      <c r="F14" s="20">
        <v>20000</v>
      </c>
      <c r="G14" s="20">
        <f t="shared" si="0"/>
        <v>180000</v>
      </c>
    </row>
    <row r="15" spans="1:17" x14ac:dyDescent="0.3">
      <c r="A15" s="19">
        <v>45307</v>
      </c>
      <c r="B15" s="20" t="s">
        <v>10</v>
      </c>
      <c r="C15" s="20" t="s">
        <v>14</v>
      </c>
      <c r="D15" s="20" t="s">
        <v>18</v>
      </c>
      <c r="E15" s="20">
        <v>5</v>
      </c>
      <c r="F15" s="20">
        <v>30000</v>
      </c>
      <c r="G15" s="20">
        <f t="shared" si="0"/>
        <v>150000</v>
      </c>
    </row>
    <row r="16" spans="1:17" x14ac:dyDescent="0.3">
      <c r="A16" s="19">
        <v>45308</v>
      </c>
      <c r="B16" s="20" t="s">
        <v>13</v>
      </c>
      <c r="C16" s="20" t="s">
        <v>17</v>
      </c>
      <c r="D16" s="20" t="s">
        <v>9</v>
      </c>
      <c r="E16" s="20">
        <v>11</v>
      </c>
      <c r="F16" s="20">
        <v>70000</v>
      </c>
      <c r="G16" s="20">
        <f t="shared" si="0"/>
        <v>770000</v>
      </c>
    </row>
    <row r="17" spans="1:7" x14ac:dyDescent="0.3">
      <c r="A17" s="19">
        <v>45309</v>
      </c>
      <c r="B17" s="20" t="s">
        <v>16</v>
      </c>
      <c r="C17" s="20" t="s">
        <v>20</v>
      </c>
      <c r="D17" s="20" t="s">
        <v>12</v>
      </c>
      <c r="E17" s="20">
        <v>7</v>
      </c>
      <c r="F17" s="20">
        <v>50000</v>
      </c>
      <c r="G17" s="20">
        <f t="shared" si="0"/>
        <v>350000</v>
      </c>
    </row>
    <row r="18" spans="1:7" x14ac:dyDescent="0.3">
      <c r="A18" s="19">
        <v>45310</v>
      </c>
      <c r="B18" s="20" t="s">
        <v>19</v>
      </c>
      <c r="C18" s="20" t="s">
        <v>22</v>
      </c>
      <c r="D18" s="20" t="s">
        <v>15</v>
      </c>
      <c r="E18" s="20">
        <v>6</v>
      </c>
      <c r="F18" s="20">
        <v>20000</v>
      </c>
      <c r="G18" s="20">
        <f t="shared" si="0"/>
        <v>120000</v>
      </c>
    </row>
    <row r="19" spans="1:7" x14ac:dyDescent="0.3">
      <c r="A19" s="19">
        <v>45311</v>
      </c>
      <c r="B19" s="20" t="s">
        <v>21</v>
      </c>
      <c r="C19" s="20" t="s">
        <v>14</v>
      </c>
      <c r="D19" s="20" t="s">
        <v>18</v>
      </c>
      <c r="E19" s="20">
        <v>13</v>
      </c>
      <c r="F19" s="20">
        <v>30000</v>
      </c>
      <c r="G19" s="20">
        <f t="shared" si="0"/>
        <v>390000</v>
      </c>
    </row>
    <row r="20" spans="1:7" x14ac:dyDescent="0.3">
      <c r="A20" s="19">
        <v>45312</v>
      </c>
      <c r="B20" s="20" t="s">
        <v>7</v>
      </c>
      <c r="C20" s="20" t="s">
        <v>17</v>
      </c>
      <c r="D20" s="20" t="s">
        <v>9</v>
      </c>
      <c r="E20" s="20">
        <v>9</v>
      </c>
      <c r="F20" s="20">
        <v>70000</v>
      </c>
      <c r="G20" s="20">
        <f t="shared" si="0"/>
        <v>630000</v>
      </c>
    </row>
    <row r="21" spans="1:7" x14ac:dyDescent="0.3">
      <c r="A21" s="19">
        <v>45313</v>
      </c>
      <c r="B21" s="20" t="s">
        <v>13</v>
      </c>
      <c r="C21" s="20" t="s">
        <v>20</v>
      </c>
      <c r="D21" s="20" t="s">
        <v>12</v>
      </c>
      <c r="E21" s="20">
        <v>8</v>
      </c>
      <c r="F21" s="20">
        <v>50000</v>
      </c>
      <c r="G21" s="20">
        <f t="shared" si="0"/>
        <v>400000</v>
      </c>
    </row>
    <row r="22" spans="1:7" x14ac:dyDescent="0.3">
      <c r="A22" s="19">
        <v>45314</v>
      </c>
      <c r="B22" s="20" t="s">
        <v>16</v>
      </c>
      <c r="C22" s="20" t="s">
        <v>22</v>
      </c>
      <c r="D22" s="20" t="s">
        <v>15</v>
      </c>
      <c r="E22" s="20">
        <v>14</v>
      </c>
      <c r="F22" s="20">
        <v>20000</v>
      </c>
      <c r="G22" s="20">
        <f t="shared" si="0"/>
        <v>280000</v>
      </c>
    </row>
    <row r="23" spans="1:7" x14ac:dyDescent="0.3">
      <c r="A23" s="19">
        <v>45315</v>
      </c>
      <c r="B23" s="20" t="s">
        <v>19</v>
      </c>
      <c r="C23" s="20" t="s">
        <v>14</v>
      </c>
      <c r="D23" s="20" t="s">
        <v>18</v>
      </c>
      <c r="E23" s="20">
        <v>7</v>
      </c>
      <c r="F23" s="20">
        <v>30000</v>
      </c>
      <c r="G23" s="20">
        <f t="shared" si="0"/>
        <v>210000</v>
      </c>
    </row>
    <row r="24" spans="1:7" x14ac:dyDescent="0.3">
      <c r="A24" s="19">
        <v>45316</v>
      </c>
      <c r="B24" s="20" t="s">
        <v>21</v>
      </c>
      <c r="C24" s="20" t="s">
        <v>17</v>
      </c>
      <c r="D24" s="20" t="s">
        <v>9</v>
      </c>
      <c r="E24" s="20">
        <v>10</v>
      </c>
      <c r="F24" s="20">
        <v>70000</v>
      </c>
      <c r="G24" s="20">
        <f t="shared" si="0"/>
        <v>700000</v>
      </c>
    </row>
    <row r="25" spans="1:7" x14ac:dyDescent="0.3">
      <c r="A25" s="19">
        <v>45317</v>
      </c>
      <c r="B25" s="20" t="s">
        <v>10</v>
      </c>
      <c r="C25" s="20" t="s">
        <v>8</v>
      </c>
      <c r="D25" s="20" t="s">
        <v>12</v>
      </c>
      <c r="E25" s="20">
        <v>5</v>
      </c>
      <c r="F25" s="20">
        <v>50000</v>
      </c>
      <c r="G25" s="20">
        <f t="shared" si="0"/>
        <v>250000</v>
      </c>
    </row>
    <row r="26" spans="1:7" x14ac:dyDescent="0.3">
      <c r="A26" s="19">
        <v>45318</v>
      </c>
      <c r="B26" s="20" t="s">
        <v>7</v>
      </c>
      <c r="C26" s="20" t="s">
        <v>11</v>
      </c>
      <c r="D26" s="20" t="s">
        <v>15</v>
      </c>
      <c r="E26" s="20">
        <v>8</v>
      </c>
      <c r="F26" s="20">
        <v>20000</v>
      </c>
      <c r="G26" s="20">
        <f t="shared" si="0"/>
        <v>160000</v>
      </c>
    </row>
    <row r="27" spans="1:7" x14ac:dyDescent="0.3">
      <c r="A27" s="19">
        <v>45319</v>
      </c>
      <c r="B27" s="20" t="s">
        <v>16</v>
      </c>
      <c r="C27" s="20" t="s">
        <v>14</v>
      </c>
      <c r="D27" s="20" t="s">
        <v>18</v>
      </c>
      <c r="E27" s="20">
        <v>6</v>
      </c>
      <c r="F27" s="20">
        <v>30000</v>
      </c>
      <c r="G27" s="20">
        <f t="shared" si="0"/>
        <v>180000</v>
      </c>
    </row>
    <row r="28" spans="1:7" x14ac:dyDescent="0.3">
      <c r="A28" s="19">
        <v>45320</v>
      </c>
      <c r="B28" s="20" t="s">
        <v>19</v>
      </c>
      <c r="C28" s="20" t="s">
        <v>17</v>
      </c>
      <c r="D28" s="20" t="s">
        <v>9</v>
      </c>
      <c r="E28" s="20">
        <v>7</v>
      </c>
      <c r="F28" s="20">
        <v>70000</v>
      </c>
      <c r="G28" s="20">
        <f t="shared" si="0"/>
        <v>490000</v>
      </c>
    </row>
    <row r="29" spans="1:7" x14ac:dyDescent="0.3">
      <c r="A29" s="19">
        <v>45323</v>
      </c>
      <c r="B29" s="20" t="s">
        <v>21</v>
      </c>
      <c r="C29" s="20" t="s">
        <v>20</v>
      </c>
      <c r="D29" s="20" t="s">
        <v>9</v>
      </c>
      <c r="E29" s="20">
        <v>8</v>
      </c>
      <c r="F29" s="20">
        <v>70000</v>
      </c>
      <c r="G29" s="20">
        <f t="shared" si="0"/>
        <v>560000</v>
      </c>
    </row>
    <row r="30" spans="1:7" x14ac:dyDescent="0.3">
      <c r="A30" s="19">
        <v>45324</v>
      </c>
      <c r="B30" s="20" t="s">
        <v>10</v>
      </c>
      <c r="C30" s="20" t="s">
        <v>22</v>
      </c>
      <c r="D30" s="20" t="s">
        <v>12</v>
      </c>
      <c r="E30" s="20">
        <v>6</v>
      </c>
      <c r="F30" s="20">
        <v>50000</v>
      </c>
      <c r="G30" s="20">
        <f t="shared" si="0"/>
        <v>300000</v>
      </c>
    </row>
    <row r="31" spans="1:7" x14ac:dyDescent="0.3">
      <c r="A31" s="19">
        <v>45325</v>
      </c>
      <c r="B31" s="20" t="s">
        <v>13</v>
      </c>
      <c r="C31" s="20" t="s">
        <v>14</v>
      </c>
      <c r="D31" s="20" t="s">
        <v>15</v>
      </c>
      <c r="E31" s="20">
        <v>10</v>
      </c>
      <c r="F31" s="20">
        <v>20000</v>
      </c>
      <c r="G31" s="20">
        <f t="shared" si="0"/>
        <v>200000</v>
      </c>
    </row>
    <row r="32" spans="1:7" x14ac:dyDescent="0.3">
      <c r="A32" s="19">
        <v>45326</v>
      </c>
      <c r="B32" s="20" t="s">
        <v>16</v>
      </c>
      <c r="C32" s="20" t="s">
        <v>8</v>
      </c>
      <c r="D32" s="20" t="s">
        <v>18</v>
      </c>
      <c r="E32" s="20">
        <v>20</v>
      </c>
      <c r="F32" s="20">
        <v>30000</v>
      </c>
      <c r="G32" s="20">
        <f t="shared" si="0"/>
        <v>600000</v>
      </c>
    </row>
    <row r="33" spans="1:7" x14ac:dyDescent="0.3">
      <c r="A33" s="19">
        <v>45327</v>
      </c>
      <c r="B33" s="20" t="s">
        <v>7</v>
      </c>
      <c r="C33" s="20" t="s">
        <v>20</v>
      </c>
      <c r="D33" s="20" t="s">
        <v>9</v>
      </c>
      <c r="E33" s="20">
        <v>4</v>
      </c>
      <c r="F33" s="20">
        <v>70000</v>
      </c>
      <c r="G33" s="20">
        <f t="shared" si="0"/>
        <v>280000</v>
      </c>
    </row>
    <row r="34" spans="1:7" x14ac:dyDescent="0.3">
      <c r="A34" s="19">
        <v>45328</v>
      </c>
      <c r="B34" s="20" t="s">
        <v>21</v>
      </c>
      <c r="C34" s="20" t="s">
        <v>22</v>
      </c>
      <c r="D34" s="20" t="s">
        <v>12</v>
      </c>
      <c r="E34" s="20">
        <v>9</v>
      </c>
      <c r="F34" s="20">
        <v>50000</v>
      </c>
      <c r="G34" s="20">
        <f t="shared" si="0"/>
        <v>450000</v>
      </c>
    </row>
    <row r="35" spans="1:7" x14ac:dyDescent="0.3">
      <c r="A35" s="19">
        <v>45329</v>
      </c>
      <c r="B35" s="20" t="s">
        <v>10</v>
      </c>
      <c r="C35" s="20" t="s">
        <v>20</v>
      </c>
      <c r="D35" s="20" t="s">
        <v>15</v>
      </c>
      <c r="E35" s="20">
        <v>5</v>
      </c>
      <c r="F35" s="20">
        <v>20000</v>
      </c>
      <c r="G35" s="20">
        <f t="shared" si="0"/>
        <v>100000</v>
      </c>
    </row>
    <row r="36" spans="1:7" x14ac:dyDescent="0.3">
      <c r="A36" s="19">
        <v>45330</v>
      </c>
      <c r="B36" s="20" t="s">
        <v>7</v>
      </c>
      <c r="C36" s="20" t="s">
        <v>22</v>
      </c>
      <c r="D36" s="20" t="s">
        <v>18</v>
      </c>
      <c r="E36" s="20">
        <v>15</v>
      </c>
      <c r="F36" s="20">
        <v>30000</v>
      </c>
      <c r="G36" s="20">
        <f t="shared" si="0"/>
        <v>450000</v>
      </c>
    </row>
    <row r="37" spans="1:7" x14ac:dyDescent="0.3">
      <c r="A37" s="19">
        <v>45331</v>
      </c>
      <c r="B37" s="20" t="s">
        <v>16</v>
      </c>
      <c r="C37" s="20" t="s">
        <v>14</v>
      </c>
      <c r="D37" s="20" t="s">
        <v>9</v>
      </c>
      <c r="E37" s="20">
        <v>7</v>
      </c>
      <c r="F37" s="20">
        <v>70000</v>
      </c>
      <c r="G37" s="20">
        <f t="shared" si="0"/>
        <v>490000</v>
      </c>
    </row>
    <row r="38" spans="1:7" x14ac:dyDescent="0.3">
      <c r="A38" s="19">
        <v>45332</v>
      </c>
      <c r="B38" s="20" t="s">
        <v>19</v>
      </c>
      <c r="C38" s="20" t="s">
        <v>17</v>
      </c>
      <c r="D38" s="20" t="s">
        <v>12</v>
      </c>
      <c r="E38" s="20">
        <v>11</v>
      </c>
      <c r="F38" s="20">
        <v>50000</v>
      </c>
      <c r="G38" s="20">
        <f t="shared" si="0"/>
        <v>550000</v>
      </c>
    </row>
    <row r="39" spans="1:7" x14ac:dyDescent="0.3">
      <c r="A39" s="19">
        <v>45333</v>
      </c>
      <c r="B39" s="20" t="s">
        <v>21</v>
      </c>
      <c r="C39" s="20" t="s">
        <v>8</v>
      </c>
      <c r="D39" s="20" t="s">
        <v>15</v>
      </c>
      <c r="E39" s="20">
        <v>12</v>
      </c>
      <c r="F39" s="20">
        <v>20000</v>
      </c>
      <c r="G39" s="20">
        <f t="shared" si="0"/>
        <v>240000</v>
      </c>
    </row>
    <row r="40" spans="1:7" x14ac:dyDescent="0.3">
      <c r="A40" s="19">
        <v>45334</v>
      </c>
      <c r="B40" s="20" t="s">
        <v>10</v>
      </c>
      <c r="C40" s="20" t="s">
        <v>8</v>
      </c>
      <c r="D40" s="20" t="s">
        <v>18</v>
      </c>
      <c r="E40" s="20">
        <v>10</v>
      </c>
      <c r="F40" s="20">
        <v>30000</v>
      </c>
      <c r="G40" s="20">
        <f t="shared" si="0"/>
        <v>300000</v>
      </c>
    </row>
    <row r="41" spans="1:7" x14ac:dyDescent="0.3">
      <c r="A41" s="19">
        <v>45335</v>
      </c>
      <c r="B41" s="20" t="s">
        <v>13</v>
      </c>
      <c r="C41" s="20" t="s">
        <v>11</v>
      </c>
      <c r="D41" s="20" t="s">
        <v>9</v>
      </c>
      <c r="E41" s="20">
        <v>9</v>
      </c>
      <c r="F41" s="20">
        <v>70000</v>
      </c>
      <c r="G41" s="20">
        <f t="shared" si="0"/>
        <v>630000</v>
      </c>
    </row>
    <row r="42" spans="1:7" x14ac:dyDescent="0.3">
      <c r="A42" s="19">
        <v>45336</v>
      </c>
      <c r="B42" s="20" t="s">
        <v>16</v>
      </c>
      <c r="C42" s="20" t="s">
        <v>14</v>
      </c>
      <c r="D42" s="20" t="s">
        <v>12</v>
      </c>
      <c r="E42" s="20">
        <v>8</v>
      </c>
      <c r="F42" s="20">
        <v>50000</v>
      </c>
      <c r="G42" s="20">
        <f t="shared" si="0"/>
        <v>400000</v>
      </c>
    </row>
    <row r="43" spans="1:7" x14ac:dyDescent="0.3">
      <c r="A43" s="19">
        <v>45337</v>
      </c>
      <c r="B43" s="20" t="s">
        <v>19</v>
      </c>
      <c r="C43" s="20" t="s">
        <v>17</v>
      </c>
      <c r="D43" s="20" t="s">
        <v>15</v>
      </c>
      <c r="E43" s="20">
        <v>11</v>
      </c>
      <c r="F43" s="20">
        <v>20000</v>
      </c>
      <c r="G43" s="20">
        <f t="shared" si="0"/>
        <v>220000</v>
      </c>
    </row>
    <row r="44" spans="1:7" x14ac:dyDescent="0.3">
      <c r="A44" s="19">
        <v>45338</v>
      </c>
      <c r="B44" s="20" t="s">
        <v>7</v>
      </c>
      <c r="C44" s="20" t="s">
        <v>20</v>
      </c>
      <c r="D44" s="20" t="s">
        <v>18</v>
      </c>
      <c r="E44" s="20">
        <v>14</v>
      </c>
      <c r="F44" s="20">
        <v>30000</v>
      </c>
      <c r="G44" s="20">
        <f t="shared" si="0"/>
        <v>420000</v>
      </c>
    </row>
    <row r="45" spans="1:7" x14ac:dyDescent="0.3">
      <c r="A45" s="19">
        <v>45339</v>
      </c>
      <c r="B45" s="20" t="s">
        <v>10</v>
      </c>
      <c r="C45" s="20" t="s">
        <v>22</v>
      </c>
      <c r="D45" s="20" t="s">
        <v>9</v>
      </c>
      <c r="E45" s="20">
        <v>10</v>
      </c>
      <c r="F45" s="20">
        <v>70000</v>
      </c>
      <c r="G45" s="20">
        <f t="shared" si="0"/>
        <v>700000</v>
      </c>
    </row>
    <row r="46" spans="1:7" x14ac:dyDescent="0.3">
      <c r="A46" s="19">
        <v>45340</v>
      </c>
      <c r="B46" s="20" t="s">
        <v>13</v>
      </c>
      <c r="C46" s="20" t="s">
        <v>14</v>
      </c>
      <c r="D46" s="20" t="s">
        <v>12</v>
      </c>
      <c r="E46" s="20">
        <v>9</v>
      </c>
      <c r="F46" s="20">
        <v>50000</v>
      </c>
      <c r="G46" s="20">
        <f t="shared" si="0"/>
        <v>450000</v>
      </c>
    </row>
    <row r="47" spans="1:7" x14ac:dyDescent="0.3">
      <c r="A47" s="19">
        <v>45341</v>
      </c>
      <c r="B47" s="20" t="s">
        <v>16</v>
      </c>
      <c r="C47" s="20" t="s">
        <v>17</v>
      </c>
      <c r="D47" s="20" t="s">
        <v>15</v>
      </c>
      <c r="E47" s="20">
        <v>13</v>
      </c>
      <c r="F47" s="20">
        <v>20000</v>
      </c>
      <c r="G47" s="20">
        <f t="shared" si="0"/>
        <v>260000</v>
      </c>
    </row>
    <row r="48" spans="1:7" x14ac:dyDescent="0.3">
      <c r="A48" s="19">
        <v>45342</v>
      </c>
      <c r="B48" s="20" t="s">
        <v>19</v>
      </c>
      <c r="C48" s="20" t="s">
        <v>20</v>
      </c>
      <c r="D48" s="20" t="s">
        <v>18</v>
      </c>
      <c r="E48" s="20">
        <v>8</v>
      </c>
      <c r="F48" s="20">
        <v>30000</v>
      </c>
      <c r="G48" s="20">
        <f t="shared" si="0"/>
        <v>240000</v>
      </c>
    </row>
    <row r="49" spans="1:7" x14ac:dyDescent="0.3">
      <c r="A49" s="19">
        <v>45343</v>
      </c>
      <c r="B49" s="20" t="s">
        <v>21</v>
      </c>
      <c r="C49" s="20" t="s">
        <v>22</v>
      </c>
      <c r="D49" s="20" t="s">
        <v>9</v>
      </c>
      <c r="E49" s="20">
        <v>12</v>
      </c>
      <c r="F49" s="20">
        <v>70000</v>
      </c>
      <c r="G49" s="20">
        <f t="shared" si="0"/>
        <v>840000</v>
      </c>
    </row>
    <row r="50" spans="1:7" x14ac:dyDescent="0.3">
      <c r="A50" s="19">
        <v>45344</v>
      </c>
      <c r="B50" s="20" t="s">
        <v>10</v>
      </c>
      <c r="C50" s="20" t="s">
        <v>14</v>
      </c>
      <c r="D50" s="20" t="s">
        <v>12</v>
      </c>
      <c r="E50" s="20">
        <v>7</v>
      </c>
      <c r="F50" s="20">
        <v>50000</v>
      </c>
      <c r="G50" s="20">
        <f t="shared" si="0"/>
        <v>350000</v>
      </c>
    </row>
    <row r="51" spans="1:7" x14ac:dyDescent="0.3">
      <c r="A51" s="19">
        <v>45345</v>
      </c>
      <c r="B51" s="20" t="s">
        <v>13</v>
      </c>
      <c r="C51" s="20" t="s">
        <v>17</v>
      </c>
      <c r="D51" s="20" t="s">
        <v>15</v>
      </c>
      <c r="E51" s="20">
        <v>9</v>
      </c>
      <c r="F51" s="20">
        <v>20000</v>
      </c>
      <c r="G51" s="20">
        <f t="shared" si="0"/>
        <v>180000</v>
      </c>
    </row>
    <row r="52" spans="1:7" x14ac:dyDescent="0.3">
      <c r="A52" s="19">
        <v>45346</v>
      </c>
      <c r="B52" s="20" t="s">
        <v>7</v>
      </c>
      <c r="C52" s="20" t="s">
        <v>8</v>
      </c>
      <c r="D52" s="20" t="s">
        <v>18</v>
      </c>
      <c r="E52" s="20">
        <v>12</v>
      </c>
      <c r="F52" s="20">
        <v>30000</v>
      </c>
      <c r="G52" s="20">
        <f t="shared" si="0"/>
        <v>360000</v>
      </c>
    </row>
    <row r="53" spans="1:7" x14ac:dyDescent="0.3">
      <c r="A53" s="19">
        <v>45347</v>
      </c>
      <c r="B53" s="20" t="s">
        <v>19</v>
      </c>
      <c r="C53" s="20" t="s">
        <v>11</v>
      </c>
      <c r="D53" s="20" t="s">
        <v>9</v>
      </c>
      <c r="E53" s="20">
        <v>5</v>
      </c>
      <c r="F53" s="20">
        <v>70000</v>
      </c>
      <c r="G53" s="20">
        <f t="shared" si="0"/>
        <v>350000</v>
      </c>
    </row>
    <row r="54" spans="1:7" x14ac:dyDescent="0.3">
      <c r="A54" s="19">
        <v>45352</v>
      </c>
      <c r="B54" s="20" t="s">
        <v>21</v>
      </c>
      <c r="C54" s="20" t="s">
        <v>8</v>
      </c>
      <c r="D54" s="20" t="s">
        <v>9</v>
      </c>
      <c r="E54" s="20">
        <v>12</v>
      </c>
      <c r="F54" s="20">
        <v>70000</v>
      </c>
      <c r="G54" s="20">
        <f t="shared" si="0"/>
        <v>840000</v>
      </c>
    </row>
    <row r="55" spans="1:7" x14ac:dyDescent="0.3">
      <c r="A55" s="19">
        <v>45353</v>
      </c>
      <c r="B55" s="20" t="s">
        <v>10</v>
      </c>
      <c r="C55" s="20" t="s">
        <v>8</v>
      </c>
      <c r="D55" s="20" t="s">
        <v>12</v>
      </c>
      <c r="E55" s="20">
        <v>8</v>
      </c>
      <c r="F55" s="20">
        <v>50000</v>
      </c>
      <c r="G55" s="20">
        <f t="shared" si="0"/>
        <v>400000</v>
      </c>
    </row>
    <row r="56" spans="1:7" x14ac:dyDescent="0.3">
      <c r="A56" s="19">
        <v>45354</v>
      </c>
      <c r="B56" s="20" t="s">
        <v>13</v>
      </c>
      <c r="C56" s="20" t="s">
        <v>20</v>
      </c>
      <c r="D56" s="20" t="s">
        <v>15</v>
      </c>
      <c r="E56" s="20">
        <v>7</v>
      </c>
      <c r="F56" s="20">
        <v>20000</v>
      </c>
      <c r="G56" s="20">
        <f t="shared" si="0"/>
        <v>140000</v>
      </c>
    </row>
    <row r="57" spans="1:7" x14ac:dyDescent="0.3">
      <c r="A57" s="19">
        <v>45355</v>
      </c>
      <c r="B57" s="20" t="s">
        <v>16</v>
      </c>
      <c r="C57" s="20" t="s">
        <v>22</v>
      </c>
      <c r="D57" s="20" t="s">
        <v>18</v>
      </c>
      <c r="E57" s="20">
        <v>9</v>
      </c>
      <c r="F57" s="20">
        <v>30000</v>
      </c>
      <c r="G57" s="20">
        <f t="shared" si="0"/>
        <v>270000</v>
      </c>
    </row>
    <row r="58" spans="1:7" x14ac:dyDescent="0.3">
      <c r="A58" s="19">
        <v>45356</v>
      </c>
      <c r="B58" s="20" t="s">
        <v>19</v>
      </c>
      <c r="C58" s="20" t="s">
        <v>20</v>
      </c>
      <c r="D58" s="20" t="s">
        <v>9</v>
      </c>
      <c r="E58" s="20">
        <v>6</v>
      </c>
      <c r="F58" s="20">
        <v>70000</v>
      </c>
      <c r="G58" s="20">
        <f t="shared" si="0"/>
        <v>420000</v>
      </c>
    </row>
    <row r="59" spans="1:7" x14ac:dyDescent="0.3">
      <c r="A59" s="19">
        <v>45357</v>
      </c>
      <c r="B59" s="20" t="s">
        <v>7</v>
      </c>
      <c r="C59" s="20" t="s">
        <v>22</v>
      </c>
      <c r="D59" s="20" t="s">
        <v>12</v>
      </c>
      <c r="E59" s="20">
        <v>10</v>
      </c>
      <c r="F59" s="20">
        <v>50000</v>
      </c>
      <c r="G59" s="20">
        <f t="shared" si="0"/>
        <v>500000</v>
      </c>
    </row>
    <row r="60" spans="1:7" x14ac:dyDescent="0.3">
      <c r="A60" s="19">
        <v>45358</v>
      </c>
      <c r="B60" s="20" t="s">
        <v>10</v>
      </c>
      <c r="C60" s="20" t="s">
        <v>14</v>
      </c>
      <c r="D60" s="20" t="s">
        <v>15</v>
      </c>
      <c r="E60" s="20">
        <v>8</v>
      </c>
      <c r="F60" s="20">
        <v>20000</v>
      </c>
      <c r="G60" s="20">
        <f t="shared" si="0"/>
        <v>160000</v>
      </c>
    </row>
    <row r="61" spans="1:7" x14ac:dyDescent="0.3">
      <c r="A61" s="19">
        <v>45359</v>
      </c>
      <c r="B61" s="20" t="s">
        <v>7</v>
      </c>
      <c r="C61" s="20" t="s">
        <v>17</v>
      </c>
      <c r="D61" s="20" t="s">
        <v>18</v>
      </c>
      <c r="E61" s="20">
        <v>13</v>
      </c>
      <c r="F61" s="20">
        <v>30000</v>
      </c>
      <c r="G61" s="20">
        <f t="shared" si="0"/>
        <v>390000</v>
      </c>
    </row>
    <row r="62" spans="1:7" x14ac:dyDescent="0.3">
      <c r="A62" s="19">
        <v>45360</v>
      </c>
      <c r="B62" s="20" t="s">
        <v>16</v>
      </c>
      <c r="C62" s="20" t="s">
        <v>8</v>
      </c>
      <c r="D62" s="20" t="s">
        <v>9</v>
      </c>
      <c r="E62" s="20">
        <v>9</v>
      </c>
      <c r="F62" s="20">
        <v>70000</v>
      </c>
      <c r="G62" s="20">
        <f t="shared" si="0"/>
        <v>630000</v>
      </c>
    </row>
    <row r="63" spans="1:7" x14ac:dyDescent="0.3">
      <c r="A63" s="19">
        <v>45361</v>
      </c>
      <c r="B63" s="20" t="s">
        <v>19</v>
      </c>
      <c r="C63" s="20" t="s">
        <v>14</v>
      </c>
      <c r="D63" s="20" t="s">
        <v>12</v>
      </c>
      <c r="E63" s="20">
        <v>5</v>
      </c>
      <c r="F63" s="20">
        <v>50000</v>
      </c>
      <c r="G63" s="20">
        <f t="shared" si="0"/>
        <v>250000</v>
      </c>
    </row>
    <row r="64" spans="1:7" x14ac:dyDescent="0.3">
      <c r="A64" s="19">
        <v>45362</v>
      </c>
      <c r="B64" s="20" t="s">
        <v>21</v>
      </c>
      <c r="C64" s="20" t="s">
        <v>11</v>
      </c>
      <c r="D64" s="20" t="s">
        <v>15</v>
      </c>
      <c r="E64" s="20">
        <v>11</v>
      </c>
      <c r="F64" s="20">
        <v>20000</v>
      </c>
      <c r="G64" s="20">
        <f t="shared" si="0"/>
        <v>220000</v>
      </c>
    </row>
    <row r="65" spans="1:7" x14ac:dyDescent="0.3">
      <c r="A65" s="19">
        <v>45363</v>
      </c>
      <c r="B65" s="20" t="s">
        <v>10</v>
      </c>
      <c r="C65" s="20" t="s">
        <v>14</v>
      </c>
      <c r="D65" s="20" t="s">
        <v>18</v>
      </c>
      <c r="E65" s="20">
        <v>14</v>
      </c>
      <c r="F65" s="20">
        <v>30000</v>
      </c>
      <c r="G65" s="20">
        <f t="shared" si="0"/>
        <v>420000</v>
      </c>
    </row>
    <row r="66" spans="1:7" x14ac:dyDescent="0.3">
      <c r="A66" s="19">
        <v>45364</v>
      </c>
      <c r="B66" s="20" t="s">
        <v>13</v>
      </c>
      <c r="C66" s="20" t="s">
        <v>17</v>
      </c>
      <c r="D66" s="20" t="s">
        <v>9</v>
      </c>
      <c r="E66" s="20">
        <v>10</v>
      </c>
      <c r="F66" s="20">
        <v>70000</v>
      </c>
      <c r="G66" s="20">
        <f t="shared" si="0"/>
        <v>700000</v>
      </c>
    </row>
    <row r="67" spans="1:7" x14ac:dyDescent="0.3">
      <c r="A67" s="19">
        <v>45365</v>
      </c>
      <c r="B67" s="20" t="s">
        <v>16</v>
      </c>
      <c r="C67" s="20" t="s">
        <v>20</v>
      </c>
      <c r="D67" s="20" t="s">
        <v>12</v>
      </c>
      <c r="E67" s="20">
        <v>6</v>
      </c>
      <c r="F67" s="20">
        <v>50000</v>
      </c>
      <c r="G67" s="20">
        <f t="shared" si="0"/>
        <v>300000</v>
      </c>
    </row>
    <row r="68" spans="1:7" x14ac:dyDescent="0.3">
      <c r="A68" s="19">
        <v>45366</v>
      </c>
      <c r="B68" s="20" t="s">
        <v>7</v>
      </c>
      <c r="C68" s="20" t="s">
        <v>22</v>
      </c>
      <c r="D68" s="20" t="s">
        <v>15</v>
      </c>
      <c r="E68" s="20">
        <v>8</v>
      </c>
      <c r="F68" s="20">
        <v>20000</v>
      </c>
      <c r="G68" s="20">
        <f t="shared" si="0"/>
        <v>160000</v>
      </c>
    </row>
    <row r="69" spans="1:7" x14ac:dyDescent="0.3">
      <c r="A69" s="19">
        <v>45367</v>
      </c>
      <c r="B69" s="20" t="s">
        <v>21</v>
      </c>
      <c r="C69" s="20" t="s">
        <v>14</v>
      </c>
      <c r="D69" s="20" t="s">
        <v>18</v>
      </c>
      <c r="E69" s="20">
        <v>12</v>
      </c>
      <c r="F69" s="20">
        <v>30000</v>
      </c>
      <c r="G69" s="20">
        <f t="shared" ref="G69:G79" si="1">E69*F69</f>
        <v>360000</v>
      </c>
    </row>
    <row r="70" spans="1:7" x14ac:dyDescent="0.3">
      <c r="A70" s="19">
        <v>45368</v>
      </c>
      <c r="B70" s="20" t="s">
        <v>10</v>
      </c>
      <c r="C70" s="20" t="s">
        <v>17</v>
      </c>
      <c r="D70" s="20" t="s">
        <v>9</v>
      </c>
      <c r="E70" s="20">
        <v>9</v>
      </c>
      <c r="F70" s="20">
        <v>70000</v>
      </c>
      <c r="G70" s="20">
        <f t="shared" si="1"/>
        <v>630000</v>
      </c>
    </row>
    <row r="71" spans="1:7" x14ac:dyDescent="0.3">
      <c r="A71" s="19">
        <v>45369</v>
      </c>
      <c r="B71" s="20" t="s">
        <v>7</v>
      </c>
      <c r="C71" s="20" t="s">
        <v>11</v>
      </c>
      <c r="D71" s="20" t="s">
        <v>12</v>
      </c>
      <c r="E71" s="20">
        <v>7</v>
      </c>
      <c r="F71" s="20">
        <v>50000</v>
      </c>
      <c r="G71" s="20">
        <f t="shared" si="1"/>
        <v>350000</v>
      </c>
    </row>
    <row r="72" spans="1:7" x14ac:dyDescent="0.3">
      <c r="A72" s="19">
        <v>45370</v>
      </c>
      <c r="B72" s="20" t="s">
        <v>16</v>
      </c>
      <c r="C72" s="20" t="s">
        <v>14</v>
      </c>
      <c r="D72" s="20" t="s">
        <v>15</v>
      </c>
      <c r="E72" s="20">
        <v>14</v>
      </c>
      <c r="F72" s="20">
        <v>20000</v>
      </c>
      <c r="G72" s="20">
        <f>E72*F72</f>
        <v>280000</v>
      </c>
    </row>
    <row r="73" spans="1:7" x14ac:dyDescent="0.3">
      <c r="A73" s="19">
        <v>45371</v>
      </c>
      <c r="B73" s="20" t="s">
        <v>19</v>
      </c>
      <c r="C73" s="20" t="s">
        <v>17</v>
      </c>
      <c r="D73" s="20" t="s">
        <v>18</v>
      </c>
      <c r="E73" s="20">
        <v>8</v>
      </c>
      <c r="F73" s="20">
        <v>30000</v>
      </c>
      <c r="G73" s="20">
        <f t="shared" si="1"/>
        <v>240000</v>
      </c>
    </row>
    <row r="74" spans="1:7" x14ac:dyDescent="0.3">
      <c r="A74" s="19">
        <v>45372</v>
      </c>
      <c r="B74" s="20" t="s">
        <v>21</v>
      </c>
      <c r="C74" s="20" t="s">
        <v>20</v>
      </c>
      <c r="D74" s="20" t="s">
        <v>9</v>
      </c>
      <c r="E74" s="20">
        <v>11</v>
      </c>
      <c r="F74" s="20">
        <v>70000</v>
      </c>
      <c r="G74" s="20">
        <f t="shared" si="1"/>
        <v>770000</v>
      </c>
    </row>
    <row r="75" spans="1:7" x14ac:dyDescent="0.3">
      <c r="A75" s="19">
        <v>45373</v>
      </c>
      <c r="B75" s="20" t="s">
        <v>7</v>
      </c>
      <c r="C75" s="20" t="s">
        <v>22</v>
      </c>
      <c r="D75" s="20" t="s">
        <v>12</v>
      </c>
      <c r="E75" s="20">
        <v>5</v>
      </c>
      <c r="F75" s="20">
        <v>50000</v>
      </c>
      <c r="G75" s="20">
        <f t="shared" si="1"/>
        <v>250000</v>
      </c>
    </row>
    <row r="76" spans="1:7" x14ac:dyDescent="0.3">
      <c r="A76" s="19">
        <v>45374</v>
      </c>
      <c r="B76" s="20" t="s">
        <v>13</v>
      </c>
      <c r="C76" s="20" t="s">
        <v>14</v>
      </c>
      <c r="D76" s="20" t="s">
        <v>15</v>
      </c>
      <c r="E76" s="20">
        <v>10</v>
      </c>
      <c r="F76" s="20">
        <v>20000</v>
      </c>
      <c r="G76" s="20">
        <f t="shared" si="1"/>
        <v>200000</v>
      </c>
    </row>
    <row r="77" spans="1:7" x14ac:dyDescent="0.3">
      <c r="A77" s="19">
        <v>45375</v>
      </c>
      <c r="B77" s="20" t="s">
        <v>16</v>
      </c>
      <c r="C77" s="20" t="s">
        <v>17</v>
      </c>
      <c r="D77" s="20" t="s">
        <v>18</v>
      </c>
      <c r="E77" s="20">
        <v>9</v>
      </c>
      <c r="F77" s="20">
        <v>30000</v>
      </c>
      <c r="G77" s="20">
        <f t="shared" si="1"/>
        <v>270000</v>
      </c>
    </row>
    <row r="78" spans="1:7" x14ac:dyDescent="0.3">
      <c r="A78" s="19">
        <v>45376</v>
      </c>
      <c r="B78" s="20" t="s">
        <v>19</v>
      </c>
      <c r="C78" s="20" t="s">
        <v>22</v>
      </c>
      <c r="D78" s="20" t="s">
        <v>9</v>
      </c>
      <c r="E78" s="20">
        <v>10</v>
      </c>
      <c r="F78" s="20">
        <v>70000</v>
      </c>
      <c r="G78" s="20">
        <f t="shared" si="1"/>
        <v>700000</v>
      </c>
    </row>
    <row r="79" spans="1:7" x14ac:dyDescent="0.3">
      <c r="A79" s="19">
        <v>45381</v>
      </c>
      <c r="B79" s="20" t="s">
        <v>7</v>
      </c>
      <c r="C79" s="20" t="s">
        <v>17</v>
      </c>
      <c r="D79" s="20" t="s">
        <v>18</v>
      </c>
      <c r="E79" s="20">
        <v>5</v>
      </c>
      <c r="F79" s="20">
        <v>30000</v>
      </c>
      <c r="G79" s="20">
        <f t="shared" si="1"/>
        <v>150000</v>
      </c>
    </row>
    <row r="80" spans="1:7" x14ac:dyDescent="0.3">
      <c r="A80" s="21"/>
      <c r="B80" s="21"/>
      <c r="C80" s="21"/>
      <c r="D80" s="22" t="s">
        <v>23</v>
      </c>
      <c r="E80" s="23">
        <f>SUM(E4:E79)</f>
        <v>685</v>
      </c>
      <c r="F80" s="23"/>
      <c r="G80" s="23">
        <f>SUM(G4:G79)</f>
        <v>28670000</v>
      </c>
    </row>
  </sheetData>
  <mergeCells count="2">
    <mergeCell ref="A1:G2"/>
    <mergeCell ref="J4:Q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9"/>
  <sheetViews>
    <sheetView topLeftCell="C4" zoomScale="95" workbookViewId="0">
      <selection activeCell="N9" sqref="N9"/>
    </sheetView>
  </sheetViews>
  <sheetFormatPr defaultRowHeight="14.4" x14ac:dyDescent="0.3"/>
  <cols>
    <col min="1" max="1" width="10" style="5" bestFit="1" customWidth="1"/>
    <col min="2" max="2" width="14.44140625" customWidth="1"/>
    <col min="3" max="3" width="22.6640625" customWidth="1"/>
    <col min="4" max="4" width="12.6640625" customWidth="1"/>
    <col min="5" max="5" width="13.6640625" customWidth="1"/>
    <col min="6" max="6" width="19.6640625" customWidth="1"/>
    <col min="7" max="7" width="18.44140625" customWidth="1"/>
    <col min="11" max="11" width="12.77734375" bestFit="1" customWidth="1"/>
    <col min="12" max="12" width="21.77734375" bestFit="1" customWidth="1"/>
  </cols>
  <sheetData>
    <row r="1" spans="1:12" x14ac:dyDescent="0.3">
      <c r="A1" s="27" t="s">
        <v>67</v>
      </c>
      <c r="B1" s="16"/>
      <c r="C1" s="16"/>
      <c r="D1" s="16"/>
      <c r="E1" s="16"/>
      <c r="F1" s="16"/>
      <c r="G1" s="16"/>
    </row>
    <row r="2" spans="1:12" x14ac:dyDescent="0.3">
      <c r="A2" s="16"/>
      <c r="B2" s="16"/>
      <c r="C2" s="16"/>
      <c r="D2" s="16"/>
      <c r="E2" s="16"/>
      <c r="F2" s="16"/>
      <c r="G2" s="16"/>
    </row>
    <row r="3" spans="1:12" x14ac:dyDescent="0.3">
      <c r="A3" s="4" t="s">
        <v>0</v>
      </c>
      <c r="B3" s="1" t="s">
        <v>1</v>
      </c>
      <c r="C3" s="1" t="s">
        <v>2</v>
      </c>
      <c r="D3" s="1" t="s">
        <v>3</v>
      </c>
      <c r="E3" s="1" t="s">
        <v>4</v>
      </c>
      <c r="F3" s="1" t="s">
        <v>5</v>
      </c>
      <c r="G3" s="1" t="s">
        <v>6</v>
      </c>
    </row>
    <row r="4" spans="1:12" x14ac:dyDescent="0.3">
      <c r="A4" s="2">
        <v>45296</v>
      </c>
      <c r="B4" s="3" t="s">
        <v>7</v>
      </c>
      <c r="C4" s="3" t="s">
        <v>8</v>
      </c>
      <c r="D4" s="3" t="s">
        <v>9</v>
      </c>
      <c r="E4" s="3">
        <v>5</v>
      </c>
      <c r="F4" s="3">
        <v>70000</v>
      </c>
      <c r="G4" s="3">
        <f>E4*F4</f>
        <v>350000</v>
      </c>
    </row>
    <row r="5" spans="1:12" x14ac:dyDescent="0.3">
      <c r="A5" s="2">
        <v>45297</v>
      </c>
      <c r="B5" s="3" t="s">
        <v>10</v>
      </c>
      <c r="C5" s="3" t="s">
        <v>11</v>
      </c>
      <c r="D5" s="3" t="s">
        <v>12</v>
      </c>
      <c r="E5" s="3">
        <v>10</v>
      </c>
      <c r="F5" s="3">
        <v>50000</v>
      </c>
      <c r="G5" s="3">
        <f t="shared" ref="G5:G68" si="0">E5*F5</f>
        <v>500000</v>
      </c>
      <c r="K5" s="6" t="s">
        <v>24</v>
      </c>
      <c r="L5" t="s">
        <v>26</v>
      </c>
    </row>
    <row r="6" spans="1:12" x14ac:dyDescent="0.3">
      <c r="A6" s="2">
        <v>45298</v>
      </c>
      <c r="B6" s="3" t="s">
        <v>13</v>
      </c>
      <c r="C6" s="3" t="s">
        <v>14</v>
      </c>
      <c r="D6" s="3" t="s">
        <v>15</v>
      </c>
      <c r="E6" s="3">
        <v>7</v>
      </c>
      <c r="F6" s="3">
        <v>20000</v>
      </c>
      <c r="G6" s="3">
        <f t="shared" si="0"/>
        <v>140000</v>
      </c>
      <c r="K6" s="7" t="s">
        <v>7</v>
      </c>
      <c r="L6" s="28">
        <v>5010000</v>
      </c>
    </row>
    <row r="7" spans="1:12" x14ac:dyDescent="0.3">
      <c r="A7" s="2">
        <v>45299</v>
      </c>
      <c r="B7" s="3" t="s">
        <v>16</v>
      </c>
      <c r="C7" s="3" t="s">
        <v>17</v>
      </c>
      <c r="D7" s="3" t="s">
        <v>18</v>
      </c>
      <c r="E7" s="3">
        <v>15</v>
      </c>
      <c r="F7" s="3">
        <v>30000</v>
      </c>
      <c r="G7" s="3">
        <f t="shared" si="0"/>
        <v>450000</v>
      </c>
      <c r="K7" s="7" t="s">
        <v>10</v>
      </c>
      <c r="L7" s="28">
        <v>4340000</v>
      </c>
    </row>
    <row r="8" spans="1:12" x14ac:dyDescent="0.3">
      <c r="A8" s="2">
        <v>45300</v>
      </c>
      <c r="B8" s="3" t="s">
        <v>19</v>
      </c>
      <c r="C8" s="3" t="s">
        <v>20</v>
      </c>
      <c r="D8" s="3" t="s">
        <v>9</v>
      </c>
      <c r="E8" s="3">
        <v>3</v>
      </c>
      <c r="F8" s="3">
        <v>70000</v>
      </c>
      <c r="G8" s="3">
        <f t="shared" si="0"/>
        <v>210000</v>
      </c>
      <c r="K8" s="7" t="s">
        <v>21</v>
      </c>
      <c r="L8" s="28">
        <v>5850000</v>
      </c>
    </row>
    <row r="9" spans="1:12" x14ac:dyDescent="0.3">
      <c r="A9" s="2">
        <v>45301</v>
      </c>
      <c r="B9" s="3" t="s">
        <v>21</v>
      </c>
      <c r="C9" s="3" t="s">
        <v>22</v>
      </c>
      <c r="D9" s="3" t="s">
        <v>12</v>
      </c>
      <c r="E9" s="3">
        <v>6</v>
      </c>
      <c r="F9" s="3">
        <v>50000</v>
      </c>
      <c r="G9" s="3">
        <f t="shared" si="0"/>
        <v>300000</v>
      </c>
      <c r="K9" s="7" t="s">
        <v>13</v>
      </c>
      <c r="L9" s="28">
        <v>4110000</v>
      </c>
    </row>
    <row r="10" spans="1:12" x14ac:dyDescent="0.3">
      <c r="A10" s="2">
        <v>45302</v>
      </c>
      <c r="B10" s="3" t="s">
        <v>10</v>
      </c>
      <c r="C10" s="3" t="s">
        <v>14</v>
      </c>
      <c r="D10" s="3" t="s">
        <v>15</v>
      </c>
      <c r="E10" s="3">
        <v>4</v>
      </c>
      <c r="F10" s="3">
        <v>20000</v>
      </c>
      <c r="G10" s="3">
        <f t="shared" si="0"/>
        <v>80000</v>
      </c>
      <c r="K10" s="7" t="s">
        <v>16</v>
      </c>
      <c r="L10" s="28">
        <v>4760000</v>
      </c>
    </row>
    <row r="11" spans="1:12" x14ac:dyDescent="0.3">
      <c r="A11" s="2">
        <v>45303</v>
      </c>
      <c r="B11" s="3" t="s">
        <v>13</v>
      </c>
      <c r="C11" s="3" t="s">
        <v>17</v>
      </c>
      <c r="D11" s="3" t="s">
        <v>18</v>
      </c>
      <c r="E11" s="3">
        <v>10</v>
      </c>
      <c r="F11" s="3">
        <v>30000</v>
      </c>
      <c r="G11" s="3">
        <f t="shared" si="0"/>
        <v>300000</v>
      </c>
      <c r="K11" s="7" t="s">
        <v>19</v>
      </c>
      <c r="L11" s="28">
        <v>4600000</v>
      </c>
    </row>
    <row r="12" spans="1:12" x14ac:dyDescent="0.3">
      <c r="A12" s="2">
        <v>45304</v>
      </c>
      <c r="B12" s="3" t="s">
        <v>7</v>
      </c>
      <c r="C12" s="3" t="s">
        <v>8</v>
      </c>
      <c r="D12" s="3" t="s">
        <v>9</v>
      </c>
      <c r="E12" s="3">
        <v>8</v>
      </c>
      <c r="F12" s="3">
        <v>70000</v>
      </c>
      <c r="G12" s="3">
        <f t="shared" si="0"/>
        <v>560000</v>
      </c>
      <c r="K12" s="7" t="s">
        <v>25</v>
      </c>
      <c r="L12" s="28">
        <v>28670000</v>
      </c>
    </row>
    <row r="13" spans="1:12" x14ac:dyDescent="0.3">
      <c r="A13" s="2">
        <v>45305</v>
      </c>
      <c r="B13" s="3" t="s">
        <v>19</v>
      </c>
      <c r="C13" s="3" t="s">
        <v>8</v>
      </c>
      <c r="D13" s="3" t="s">
        <v>12</v>
      </c>
      <c r="E13" s="3">
        <v>12</v>
      </c>
      <c r="F13" s="3">
        <v>50000</v>
      </c>
      <c r="G13" s="3">
        <f t="shared" si="0"/>
        <v>600000</v>
      </c>
    </row>
    <row r="14" spans="1:12" x14ac:dyDescent="0.3">
      <c r="A14" s="2">
        <v>45306</v>
      </c>
      <c r="B14" s="3" t="s">
        <v>21</v>
      </c>
      <c r="C14" s="3" t="s">
        <v>11</v>
      </c>
      <c r="D14" s="3" t="s">
        <v>15</v>
      </c>
      <c r="E14" s="3">
        <v>9</v>
      </c>
      <c r="F14" s="3">
        <v>20000</v>
      </c>
      <c r="G14" s="3">
        <f t="shared" si="0"/>
        <v>180000</v>
      </c>
    </row>
    <row r="15" spans="1:12" x14ac:dyDescent="0.3">
      <c r="A15" s="2">
        <v>45307</v>
      </c>
      <c r="B15" s="3" t="s">
        <v>10</v>
      </c>
      <c r="C15" s="3" t="s">
        <v>14</v>
      </c>
      <c r="D15" s="3" t="s">
        <v>18</v>
      </c>
      <c r="E15" s="3">
        <v>5</v>
      </c>
      <c r="F15" s="3">
        <v>30000</v>
      </c>
      <c r="G15" s="3">
        <f t="shared" si="0"/>
        <v>150000</v>
      </c>
    </row>
    <row r="16" spans="1:12" x14ac:dyDescent="0.3">
      <c r="A16" s="2">
        <v>45308</v>
      </c>
      <c r="B16" s="3" t="s">
        <v>13</v>
      </c>
      <c r="C16" s="3" t="s">
        <v>17</v>
      </c>
      <c r="D16" s="3" t="s">
        <v>9</v>
      </c>
      <c r="E16" s="3">
        <v>11</v>
      </c>
      <c r="F16" s="3">
        <v>70000</v>
      </c>
      <c r="G16" s="3">
        <f t="shared" si="0"/>
        <v>770000</v>
      </c>
    </row>
    <row r="17" spans="1:7" x14ac:dyDescent="0.3">
      <c r="A17" s="2">
        <v>45309</v>
      </c>
      <c r="B17" s="3" t="s">
        <v>16</v>
      </c>
      <c r="C17" s="3" t="s">
        <v>20</v>
      </c>
      <c r="D17" s="3" t="s">
        <v>12</v>
      </c>
      <c r="E17" s="3">
        <v>7</v>
      </c>
      <c r="F17" s="3">
        <v>50000</v>
      </c>
      <c r="G17" s="3">
        <f t="shared" si="0"/>
        <v>350000</v>
      </c>
    </row>
    <row r="18" spans="1:7" x14ac:dyDescent="0.3">
      <c r="A18" s="2">
        <v>45310</v>
      </c>
      <c r="B18" s="3" t="s">
        <v>19</v>
      </c>
      <c r="C18" s="3" t="s">
        <v>22</v>
      </c>
      <c r="D18" s="3" t="s">
        <v>15</v>
      </c>
      <c r="E18" s="3">
        <v>6</v>
      </c>
      <c r="F18" s="3">
        <v>20000</v>
      </c>
      <c r="G18" s="3">
        <f t="shared" si="0"/>
        <v>120000</v>
      </c>
    </row>
    <row r="19" spans="1:7" x14ac:dyDescent="0.3">
      <c r="A19" s="2">
        <v>45311</v>
      </c>
      <c r="B19" s="3" t="s">
        <v>21</v>
      </c>
      <c r="C19" s="3" t="s">
        <v>14</v>
      </c>
      <c r="D19" s="3" t="s">
        <v>18</v>
      </c>
      <c r="E19" s="3">
        <v>13</v>
      </c>
      <c r="F19" s="3">
        <v>30000</v>
      </c>
      <c r="G19" s="3">
        <f t="shared" si="0"/>
        <v>390000</v>
      </c>
    </row>
    <row r="20" spans="1:7" x14ac:dyDescent="0.3">
      <c r="A20" s="2">
        <v>45312</v>
      </c>
      <c r="B20" s="3" t="s">
        <v>7</v>
      </c>
      <c r="C20" s="3" t="s">
        <v>17</v>
      </c>
      <c r="D20" s="3" t="s">
        <v>9</v>
      </c>
      <c r="E20" s="3">
        <v>9</v>
      </c>
      <c r="F20" s="3">
        <v>70000</v>
      </c>
      <c r="G20" s="3">
        <f t="shared" si="0"/>
        <v>630000</v>
      </c>
    </row>
    <row r="21" spans="1:7" x14ac:dyDescent="0.3">
      <c r="A21" s="2">
        <v>45313</v>
      </c>
      <c r="B21" s="3" t="s">
        <v>13</v>
      </c>
      <c r="C21" s="3" t="s">
        <v>20</v>
      </c>
      <c r="D21" s="3" t="s">
        <v>12</v>
      </c>
      <c r="E21" s="3">
        <v>8</v>
      </c>
      <c r="F21" s="3">
        <v>50000</v>
      </c>
      <c r="G21" s="3">
        <f t="shared" si="0"/>
        <v>400000</v>
      </c>
    </row>
    <row r="22" spans="1:7" x14ac:dyDescent="0.3">
      <c r="A22" s="2">
        <v>45314</v>
      </c>
      <c r="B22" s="3" t="s">
        <v>16</v>
      </c>
      <c r="C22" s="3" t="s">
        <v>22</v>
      </c>
      <c r="D22" s="3" t="s">
        <v>15</v>
      </c>
      <c r="E22" s="3">
        <v>14</v>
      </c>
      <c r="F22" s="3">
        <v>20000</v>
      </c>
      <c r="G22" s="3">
        <f t="shared" si="0"/>
        <v>280000</v>
      </c>
    </row>
    <row r="23" spans="1:7" x14ac:dyDescent="0.3">
      <c r="A23" s="2">
        <v>45315</v>
      </c>
      <c r="B23" s="3" t="s">
        <v>19</v>
      </c>
      <c r="C23" s="3" t="s">
        <v>14</v>
      </c>
      <c r="D23" s="3" t="s">
        <v>18</v>
      </c>
      <c r="E23" s="3">
        <v>7</v>
      </c>
      <c r="F23" s="3">
        <v>30000</v>
      </c>
      <c r="G23" s="3">
        <f t="shared" si="0"/>
        <v>210000</v>
      </c>
    </row>
    <row r="24" spans="1:7" x14ac:dyDescent="0.3">
      <c r="A24" s="2">
        <v>45316</v>
      </c>
      <c r="B24" s="3" t="s">
        <v>21</v>
      </c>
      <c r="C24" s="3" t="s">
        <v>17</v>
      </c>
      <c r="D24" s="3" t="s">
        <v>9</v>
      </c>
      <c r="E24" s="3">
        <v>10</v>
      </c>
      <c r="F24" s="3">
        <v>70000</v>
      </c>
      <c r="G24" s="3">
        <f t="shared" si="0"/>
        <v>700000</v>
      </c>
    </row>
    <row r="25" spans="1:7" x14ac:dyDescent="0.3">
      <c r="A25" s="2">
        <v>45317</v>
      </c>
      <c r="B25" s="3" t="s">
        <v>10</v>
      </c>
      <c r="C25" s="3" t="s">
        <v>8</v>
      </c>
      <c r="D25" s="3" t="s">
        <v>12</v>
      </c>
      <c r="E25" s="3">
        <v>5</v>
      </c>
      <c r="F25" s="3">
        <v>50000</v>
      </c>
      <c r="G25" s="3">
        <f t="shared" si="0"/>
        <v>250000</v>
      </c>
    </row>
    <row r="26" spans="1:7" x14ac:dyDescent="0.3">
      <c r="A26" s="2">
        <v>45318</v>
      </c>
      <c r="B26" s="3" t="s">
        <v>7</v>
      </c>
      <c r="C26" s="3" t="s">
        <v>11</v>
      </c>
      <c r="D26" s="3" t="s">
        <v>15</v>
      </c>
      <c r="E26" s="3">
        <v>8</v>
      </c>
      <c r="F26" s="3">
        <v>20000</v>
      </c>
      <c r="G26" s="3">
        <f t="shared" si="0"/>
        <v>160000</v>
      </c>
    </row>
    <row r="27" spans="1:7" x14ac:dyDescent="0.3">
      <c r="A27" s="2">
        <v>45319</v>
      </c>
      <c r="B27" s="3" t="s">
        <v>16</v>
      </c>
      <c r="C27" s="3" t="s">
        <v>14</v>
      </c>
      <c r="D27" s="3" t="s">
        <v>18</v>
      </c>
      <c r="E27" s="3">
        <v>6</v>
      </c>
      <c r="F27" s="3">
        <v>30000</v>
      </c>
      <c r="G27" s="3">
        <f t="shared" si="0"/>
        <v>180000</v>
      </c>
    </row>
    <row r="28" spans="1:7" x14ac:dyDescent="0.3">
      <c r="A28" s="2">
        <v>45320</v>
      </c>
      <c r="B28" s="3" t="s">
        <v>19</v>
      </c>
      <c r="C28" s="3" t="s">
        <v>17</v>
      </c>
      <c r="D28" s="3" t="s">
        <v>9</v>
      </c>
      <c r="E28" s="3">
        <v>7</v>
      </c>
      <c r="F28" s="3">
        <v>70000</v>
      </c>
      <c r="G28" s="3">
        <f t="shared" si="0"/>
        <v>490000</v>
      </c>
    </row>
    <row r="29" spans="1:7" x14ac:dyDescent="0.3">
      <c r="A29" s="2">
        <v>45323</v>
      </c>
      <c r="B29" s="3" t="s">
        <v>21</v>
      </c>
      <c r="C29" s="3" t="s">
        <v>20</v>
      </c>
      <c r="D29" s="3" t="s">
        <v>9</v>
      </c>
      <c r="E29" s="3">
        <v>8</v>
      </c>
      <c r="F29" s="3">
        <v>70000</v>
      </c>
      <c r="G29" s="3">
        <f t="shared" si="0"/>
        <v>560000</v>
      </c>
    </row>
    <row r="30" spans="1:7" x14ac:dyDescent="0.3">
      <c r="A30" s="2">
        <v>45324</v>
      </c>
      <c r="B30" s="3" t="s">
        <v>10</v>
      </c>
      <c r="C30" s="3" t="s">
        <v>22</v>
      </c>
      <c r="D30" s="3" t="s">
        <v>12</v>
      </c>
      <c r="E30" s="3">
        <v>6</v>
      </c>
      <c r="F30" s="3">
        <v>50000</v>
      </c>
      <c r="G30" s="3">
        <f t="shared" si="0"/>
        <v>300000</v>
      </c>
    </row>
    <row r="31" spans="1:7" x14ac:dyDescent="0.3">
      <c r="A31" s="2">
        <v>45325</v>
      </c>
      <c r="B31" s="3" t="s">
        <v>13</v>
      </c>
      <c r="C31" s="3" t="s">
        <v>14</v>
      </c>
      <c r="D31" s="3" t="s">
        <v>15</v>
      </c>
      <c r="E31" s="3">
        <v>10</v>
      </c>
      <c r="F31" s="3">
        <v>20000</v>
      </c>
      <c r="G31" s="3">
        <f t="shared" si="0"/>
        <v>200000</v>
      </c>
    </row>
    <row r="32" spans="1:7" x14ac:dyDescent="0.3">
      <c r="A32" s="2">
        <v>45326</v>
      </c>
      <c r="B32" s="3" t="s">
        <v>16</v>
      </c>
      <c r="C32" s="3" t="s">
        <v>8</v>
      </c>
      <c r="D32" s="3" t="s">
        <v>18</v>
      </c>
      <c r="E32" s="3">
        <v>20</v>
      </c>
      <c r="F32" s="3">
        <v>30000</v>
      </c>
      <c r="G32" s="3">
        <f t="shared" si="0"/>
        <v>600000</v>
      </c>
    </row>
    <row r="33" spans="1:7" x14ac:dyDescent="0.3">
      <c r="A33" s="2">
        <v>45327</v>
      </c>
      <c r="B33" s="3" t="s">
        <v>7</v>
      </c>
      <c r="C33" s="3" t="s">
        <v>20</v>
      </c>
      <c r="D33" s="3" t="s">
        <v>9</v>
      </c>
      <c r="E33" s="3">
        <v>4</v>
      </c>
      <c r="F33" s="3">
        <v>70000</v>
      </c>
      <c r="G33" s="3">
        <f t="shared" si="0"/>
        <v>280000</v>
      </c>
    </row>
    <row r="34" spans="1:7" x14ac:dyDescent="0.3">
      <c r="A34" s="2">
        <v>45328</v>
      </c>
      <c r="B34" s="3" t="s">
        <v>21</v>
      </c>
      <c r="C34" s="3" t="s">
        <v>22</v>
      </c>
      <c r="D34" s="3" t="s">
        <v>12</v>
      </c>
      <c r="E34" s="3">
        <v>9</v>
      </c>
      <c r="F34" s="3">
        <v>50000</v>
      </c>
      <c r="G34" s="3">
        <f t="shared" si="0"/>
        <v>450000</v>
      </c>
    </row>
    <row r="35" spans="1:7" x14ac:dyDescent="0.3">
      <c r="A35" s="2">
        <v>45329</v>
      </c>
      <c r="B35" s="3" t="s">
        <v>10</v>
      </c>
      <c r="C35" s="3" t="s">
        <v>20</v>
      </c>
      <c r="D35" s="3" t="s">
        <v>15</v>
      </c>
      <c r="E35" s="3">
        <v>5</v>
      </c>
      <c r="F35" s="3">
        <v>20000</v>
      </c>
      <c r="G35" s="3">
        <f t="shared" si="0"/>
        <v>100000</v>
      </c>
    </row>
    <row r="36" spans="1:7" x14ac:dyDescent="0.3">
      <c r="A36" s="2">
        <v>45330</v>
      </c>
      <c r="B36" s="3" t="s">
        <v>7</v>
      </c>
      <c r="C36" s="3" t="s">
        <v>22</v>
      </c>
      <c r="D36" s="3" t="s">
        <v>18</v>
      </c>
      <c r="E36" s="3">
        <v>15</v>
      </c>
      <c r="F36" s="3">
        <v>30000</v>
      </c>
      <c r="G36" s="3">
        <f t="shared" si="0"/>
        <v>450000</v>
      </c>
    </row>
    <row r="37" spans="1:7" x14ac:dyDescent="0.3">
      <c r="A37" s="2">
        <v>45331</v>
      </c>
      <c r="B37" s="3" t="s">
        <v>16</v>
      </c>
      <c r="C37" s="3" t="s">
        <v>14</v>
      </c>
      <c r="D37" s="3" t="s">
        <v>9</v>
      </c>
      <c r="E37" s="3">
        <v>7</v>
      </c>
      <c r="F37" s="3">
        <v>70000</v>
      </c>
      <c r="G37" s="3">
        <f t="shared" si="0"/>
        <v>490000</v>
      </c>
    </row>
    <row r="38" spans="1:7" x14ac:dyDescent="0.3">
      <c r="A38" s="2">
        <v>45332</v>
      </c>
      <c r="B38" s="3" t="s">
        <v>19</v>
      </c>
      <c r="C38" s="3" t="s">
        <v>17</v>
      </c>
      <c r="D38" s="3" t="s">
        <v>12</v>
      </c>
      <c r="E38" s="3">
        <v>11</v>
      </c>
      <c r="F38" s="3">
        <v>50000</v>
      </c>
      <c r="G38" s="3">
        <f t="shared" si="0"/>
        <v>550000</v>
      </c>
    </row>
    <row r="39" spans="1:7" x14ac:dyDescent="0.3">
      <c r="A39" s="2">
        <v>45333</v>
      </c>
      <c r="B39" s="3" t="s">
        <v>21</v>
      </c>
      <c r="C39" s="3" t="s">
        <v>8</v>
      </c>
      <c r="D39" s="3" t="s">
        <v>15</v>
      </c>
      <c r="E39" s="3">
        <v>12</v>
      </c>
      <c r="F39" s="3">
        <v>20000</v>
      </c>
      <c r="G39" s="3">
        <f t="shared" si="0"/>
        <v>240000</v>
      </c>
    </row>
    <row r="40" spans="1:7" x14ac:dyDescent="0.3">
      <c r="A40" s="2">
        <v>45334</v>
      </c>
      <c r="B40" s="3" t="s">
        <v>10</v>
      </c>
      <c r="C40" s="3" t="s">
        <v>8</v>
      </c>
      <c r="D40" s="3" t="s">
        <v>18</v>
      </c>
      <c r="E40" s="3">
        <v>10</v>
      </c>
      <c r="F40" s="3">
        <v>30000</v>
      </c>
      <c r="G40" s="3">
        <f t="shared" si="0"/>
        <v>300000</v>
      </c>
    </row>
    <row r="41" spans="1:7" x14ac:dyDescent="0.3">
      <c r="A41" s="2">
        <v>45335</v>
      </c>
      <c r="B41" s="3" t="s">
        <v>13</v>
      </c>
      <c r="C41" s="3" t="s">
        <v>11</v>
      </c>
      <c r="D41" s="3" t="s">
        <v>9</v>
      </c>
      <c r="E41" s="3">
        <v>9</v>
      </c>
      <c r="F41" s="3">
        <v>70000</v>
      </c>
      <c r="G41" s="3">
        <f t="shared" si="0"/>
        <v>630000</v>
      </c>
    </row>
    <row r="42" spans="1:7" x14ac:dyDescent="0.3">
      <c r="A42" s="2">
        <v>45336</v>
      </c>
      <c r="B42" s="3" t="s">
        <v>16</v>
      </c>
      <c r="C42" s="3" t="s">
        <v>14</v>
      </c>
      <c r="D42" s="3" t="s">
        <v>12</v>
      </c>
      <c r="E42" s="3">
        <v>8</v>
      </c>
      <c r="F42" s="3">
        <v>50000</v>
      </c>
      <c r="G42" s="3">
        <f t="shared" si="0"/>
        <v>400000</v>
      </c>
    </row>
    <row r="43" spans="1:7" x14ac:dyDescent="0.3">
      <c r="A43" s="2">
        <v>45337</v>
      </c>
      <c r="B43" s="3" t="s">
        <v>19</v>
      </c>
      <c r="C43" s="3" t="s">
        <v>17</v>
      </c>
      <c r="D43" s="3" t="s">
        <v>15</v>
      </c>
      <c r="E43" s="3">
        <v>11</v>
      </c>
      <c r="F43" s="3">
        <v>20000</v>
      </c>
      <c r="G43" s="3">
        <f t="shared" si="0"/>
        <v>220000</v>
      </c>
    </row>
    <row r="44" spans="1:7" x14ac:dyDescent="0.3">
      <c r="A44" s="2">
        <v>45338</v>
      </c>
      <c r="B44" s="3" t="s">
        <v>7</v>
      </c>
      <c r="C44" s="3" t="s">
        <v>20</v>
      </c>
      <c r="D44" s="3" t="s">
        <v>18</v>
      </c>
      <c r="E44" s="3">
        <v>14</v>
      </c>
      <c r="F44" s="3">
        <v>30000</v>
      </c>
      <c r="G44" s="3">
        <f t="shared" si="0"/>
        <v>420000</v>
      </c>
    </row>
    <row r="45" spans="1:7" x14ac:dyDescent="0.3">
      <c r="A45" s="2">
        <v>45339</v>
      </c>
      <c r="B45" s="3" t="s">
        <v>10</v>
      </c>
      <c r="C45" s="3" t="s">
        <v>22</v>
      </c>
      <c r="D45" s="3" t="s">
        <v>9</v>
      </c>
      <c r="E45" s="3">
        <v>10</v>
      </c>
      <c r="F45" s="3">
        <v>70000</v>
      </c>
      <c r="G45" s="3">
        <f t="shared" si="0"/>
        <v>700000</v>
      </c>
    </row>
    <row r="46" spans="1:7" x14ac:dyDescent="0.3">
      <c r="A46" s="2">
        <v>45340</v>
      </c>
      <c r="B46" s="3" t="s">
        <v>13</v>
      </c>
      <c r="C46" s="3" t="s">
        <v>14</v>
      </c>
      <c r="D46" s="3" t="s">
        <v>12</v>
      </c>
      <c r="E46" s="3">
        <v>9</v>
      </c>
      <c r="F46" s="3">
        <v>50000</v>
      </c>
      <c r="G46" s="3">
        <f t="shared" si="0"/>
        <v>450000</v>
      </c>
    </row>
    <row r="47" spans="1:7" x14ac:dyDescent="0.3">
      <c r="A47" s="2">
        <v>45341</v>
      </c>
      <c r="B47" s="3" t="s">
        <v>16</v>
      </c>
      <c r="C47" s="3" t="s">
        <v>17</v>
      </c>
      <c r="D47" s="3" t="s">
        <v>15</v>
      </c>
      <c r="E47" s="3">
        <v>13</v>
      </c>
      <c r="F47" s="3">
        <v>20000</v>
      </c>
      <c r="G47" s="3">
        <f t="shared" si="0"/>
        <v>260000</v>
      </c>
    </row>
    <row r="48" spans="1:7" x14ac:dyDescent="0.3">
      <c r="A48" s="2">
        <v>45342</v>
      </c>
      <c r="B48" s="3" t="s">
        <v>19</v>
      </c>
      <c r="C48" s="3" t="s">
        <v>20</v>
      </c>
      <c r="D48" s="3" t="s">
        <v>18</v>
      </c>
      <c r="E48" s="3">
        <v>8</v>
      </c>
      <c r="F48" s="3">
        <v>30000</v>
      </c>
      <c r="G48" s="3">
        <f t="shared" si="0"/>
        <v>240000</v>
      </c>
    </row>
    <row r="49" spans="1:7" x14ac:dyDescent="0.3">
      <c r="A49" s="2">
        <v>45343</v>
      </c>
      <c r="B49" s="3" t="s">
        <v>21</v>
      </c>
      <c r="C49" s="3" t="s">
        <v>22</v>
      </c>
      <c r="D49" s="3" t="s">
        <v>9</v>
      </c>
      <c r="E49" s="3">
        <v>12</v>
      </c>
      <c r="F49" s="3">
        <v>70000</v>
      </c>
      <c r="G49" s="3">
        <f t="shared" si="0"/>
        <v>840000</v>
      </c>
    </row>
    <row r="50" spans="1:7" x14ac:dyDescent="0.3">
      <c r="A50" s="2">
        <v>45344</v>
      </c>
      <c r="B50" s="3" t="s">
        <v>10</v>
      </c>
      <c r="C50" s="3" t="s">
        <v>14</v>
      </c>
      <c r="D50" s="3" t="s">
        <v>12</v>
      </c>
      <c r="E50" s="3">
        <v>7</v>
      </c>
      <c r="F50" s="3">
        <v>50000</v>
      </c>
      <c r="G50" s="3">
        <f t="shared" si="0"/>
        <v>350000</v>
      </c>
    </row>
    <row r="51" spans="1:7" x14ac:dyDescent="0.3">
      <c r="A51" s="2">
        <v>45345</v>
      </c>
      <c r="B51" s="3" t="s">
        <v>13</v>
      </c>
      <c r="C51" s="3" t="s">
        <v>17</v>
      </c>
      <c r="D51" s="3" t="s">
        <v>15</v>
      </c>
      <c r="E51" s="3">
        <v>9</v>
      </c>
      <c r="F51" s="3">
        <v>20000</v>
      </c>
      <c r="G51" s="3">
        <f t="shared" si="0"/>
        <v>180000</v>
      </c>
    </row>
    <row r="52" spans="1:7" x14ac:dyDescent="0.3">
      <c r="A52" s="2">
        <v>45346</v>
      </c>
      <c r="B52" s="3" t="s">
        <v>7</v>
      </c>
      <c r="C52" s="3" t="s">
        <v>8</v>
      </c>
      <c r="D52" s="3" t="s">
        <v>18</v>
      </c>
      <c r="E52" s="3">
        <v>12</v>
      </c>
      <c r="F52" s="3">
        <v>30000</v>
      </c>
      <c r="G52" s="3">
        <f t="shared" si="0"/>
        <v>360000</v>
      </c>
    </row>
    <row r="53" spans="1:7" x14ac:dyDescent="0.3">
      <c r="A53" s="2">
        <v>45347</v>
      </c>
      <c r="B53" s="3" t="s">
        <v>19</v>
      </c>
      <c r="C53" s="3" t="s">
        <v>11</v>
      </c>
      <c r="D53" s="3" t="s">
        <v>9</v>
      </c>
      <c r="E53" s="3">
        <v>5</v>
      </c>
      <c r="F53" s="3">
        <v>70000</v>
      </c>
      <c r="G53" s="3">
        <f t="shared" si="0"/>
        <v>350000</v>
      </c>
    </row>
    <row r="54" spans="1:7" x14ac:dyDescent="0.3">
      <c r="A54" s="2">
        <v>45352</v>
      </c>
      <c r="B54" s="3" t="s">
        <v>21</v>
      </c>
      <c r="C54" s="3" t="s">
        <v>8</v>
      </c>
      <c r="D54" s="3" t="s">
        <v>9</v>
      </c>
      <c r="E54" s="3">
        <v>12</v>
      </c>
      <c r="F54" s="3">
        <v>70000</v>
      </c>
      <c r="G54" s="3">
        <f t="shared" si="0"/>
        <v>840000</v>
      </c>
    </row>
    <row r="55" spans="1:7" x14ac:dyDescent="0.3">
      <c r="A55" s="2">
        <v>45353</v>
      </c>
      <c r="B55" s="3" t="s">
        <v>10</v>
      </c>
      <c r="C55" s="3" t="s">
        <v>8</v>
      </c>
      <c r="D55" s="3" t="s">
        <v>12</v>
      </c>
      <c r="E55" s="3">
        <v>8</v>
      </c>
      <c r="F55" s="3">
        <v>50000</v>
      </c>
      <c r="G55" s="3">
        <f t="shared" si="0"/>
        <v>400000</v>
      </c>
    </row>
    <row r="56" spans="1:7" x14ac:dyDescent="0.3">
      <c r="A56" s="2">
        <v>45354</v>
      </c>
      <c r="B56" s="3" t="s">
        <v>13</v>
      </c>
      <c r="C56" s="3" t="s">
        <v>20</v>
      </c>
      <c r="D56" s="3" t="s">
        <v>15</v>
      </c>
      <c r="E56" s="3">
        <v>7</v>
      </c>
      <c r="F56" s="3">
        <v>20000</v>
      </c>
      <c r="G56" s="3">
        <f t="shared" si="0"/>
        <v>140000</v>
      </c>
    </row>
    <row r="57" spans="1:7" x14ac:dyDescent="0.3">
      <c r="A57" s="2">
        <v>45355</v>
      </c>
      <c r="B57" s="3" t="s">
        <v>16</v>
      </c>
      <c r="C57" s="3" t="s">
        <v>22</v>
      </c>
      <c r="D57" s="3" t="s">
        <v>18</v>
      </c>
      <c r="E57" s="3">
        <v>9</v>
      </c>
      <c r="F57" s="3">
        <v>30000</v>
      </c>
      <c r="G57" s="3">
        <f t="shared" si="0"/>
        <v>270000</v>
      </c>
    </row>
    <row r="58" spans="1:7" x14ac:dyDescent="0.3">
      <c r="A58" s="2">
        <v>45356</v>
      </c>
      <c r="B58" s="3" t="s">
        <v>19</v>
      </c>
      <c r="C58" s="3" t="s">
        <v>20</v>
      </c>
      <c r="D58" s="3" t="s">
        <v>9</v>
      </c>
      <c r="E58" s="3">
        <v>6</v>
      </c>
      <c r="F58" s="3">
        <v>70000</v>
      </c>
      <c r="G58" s="3">
        <f t="shared" si="0"/>
        <v>420000</v>
      </c>
    </row>
    <row r="59" spans="1:7" x14ac:dyDescent="0.3">
      <c r="A59" s="2">
        <v>45357</v>
      </c>
      <c r="B59" s="3" t="s">
        <v>7</v>
      </c>
      <c r="C59" s="3" t="s">
        <v>22</v>
      </c>
      <c r="D59" s="3" t="s">
        <v>12</v>
      </c>
      <c r="E59" s="3">
        <v>10</v>
      </c>
      <c r="F59" s="3">
        <v>50000</v>
      </c>
      <c r="G59" s="3">
        <f t="shared" si="0"/>
        <v>500000</v>
      </c>
    </row>
    <row r="60" spans="1:7" x14ac:dyDescent="0.3">
      <c r="A60" s="2">
        <v>45358</v>
      </c>
      <c r="B60" s="3" t="s">
        <v>10</v>
      </c>
      <c r="C60" s="3" t="s">
        <v>14</v>
      </c>
      <c r="D60" s="3" t="s">
        <v>15</v>
      </c>
      <c r="E60" s="3">
        <v>8</v>
      </c>
      <c r="F60" s="3">
        <v>20000</v>
      </c>
      <c r="G60" s="3">
        <f t="shared" si="0"/>
        <v>160000</v>
      </c>
    </row>
    <row r="61" spans="1:7" x14ac:dyDescent="0.3">
      <c r="A61" s="2">
        <v>45359</v>
      </c>
      <c r="B61" s="3" t="s">
        <v>7</v>
      </c>
      <c r="C61" s="3" t="s">
        <v>17</v>
      </c>
      <c r="D61" s="3" t="s">
        <v>18</v>
      </c>
      <c r="E61" s="3">
        <v>13</v>
      </c>
      <c r="F61" s="3">
        <v>30000</v>
      </c>
      <c r="G61" s="3">
        <f t="shared" si="0"/>
        <v>390000</v>
      </c>
    </row>
    <row r="62" spans="1:7" x14ac:dyDescent="0.3">
      <c r="A62" s="2">
        <v>45360</v>
      </c>
      <c r="B62" s="3" t="s">
        <v>16</v>
      </c>
      <c r="C62" s="3" t="s">
        <v>8</v>
      </c>
      <c r="D62" s="3" t="s">
        <v>9</v>
      </c>
      <c r="E62" s="3">
        <v>9</v>
      </c>
      <c r="F62" s="3">
        <v>70000</v>
      </c>
      <c r="G62" s="3">
        <f t="shared" si="0"/>
        <v>630000</v>
      </c>
    </row>
    <row r="63" spans="1:7" x14ac:dyDescent="0.3">
      <c r="A63" s="2">
        <v>45361</v>
      </c>
      <c r="B63" s="3" t="s">
        <v>19</v>
      </c>
      <c r="C63" s="3" t="s">
        <v>14</v>
      </c>
      <c r="D63" s="3" t="s">
        <v>12</v>
      </c>
      <c r="E63" s="3">
        <v>5</v>
      </c>
      <c r="F63" s="3">
        <v>50000</v>
      </c>
      <c r="G63" s="3">
        <f t="shared" si="0"/>
        <v>250000</v>
      </c>
    </row>
    <row r="64" spans="1:7" x14ac:dyDescent="0.3">
      <c r="A64" s="2">
        <v>45362</v>
      </c>
      <c r="B64" s="3" t="s">
        <v>21</v>
      </c>
      <c r="C64" s="3" t="s">
        <v>11</v>
      </c>
      <c r="D64" s="3" t="s">
        <v>15</v>
      </c>
      <c r="E64" s="3">
        <v>11</v>
      </c>
      <c r="F64" s="3">
        <v>20000</v>
      </c>
      <c r="G64" s="3">
        <f t="shared" si="0"/>
        <v>220000</v>
      </c>
    </row>
    <row r="65" spans="1:7" x14ac:dyDescent="0.3">
      <c r="A65" s="2">
        <v>45363</v>
      </c>
      <c r="B65" s="3" t="s">
        <v>10</v>
      </c>
      <c r="C65" s="3" t="s">
        <v>14</v>
      </c>
      <c r="D65" s="3" t="s">
        <v>18</v>
      </c>
      <c r="E65" s="3">
        <v>14</v>
      </c>
      <c r="F65" s="3">
        <v>30000</v>
      </c>
      <c r="G65" s="3">
        <f t="shared" si="0"/>
        <v>420000</v>
      </c>
    </row>
    <row r="66" spans="1:7" x14ac:dyDescent="0.3">
      <c r="A66" s="2">
        <v>45364</v>
      </c>
      <c r="B66" s="3" t="s">
        <v>13</v>
      </c>
      <c r="C66" s="3" t="s">
        <v>17</v>
      </c>
      <c r="D66" s="3" t="s">
        <v>9</v>
      </c>
      <c r="E66" s="3">
        <v>10</v>
      </c>
      <c r="F66" s="3">
        <v>70000</v>
      </c>
      <c r="G66" s="3">
        <f t="shared" si="0"/>
        <v>700000</v>
      </c>
    </row>
    <row r="67" spans="1:7" x14ac:dyDescent="0.3">
      <c r="A67" s="2">
        <v>45365</v>
      </c>
      <c r="B67" s="3" t="s">
        <v>16</v>
      </c>
      <c r="C67" s="3" t="s">
        <v>20</v>
      </c>
      <c r="D67" s="3" t="s">
        <v>12</v>
      </c>
      <c r="E67" s="3">
        <v>6</v>
      </c>
      <c r="F67" s="3">
        <v>50000</v>
      </c>
      <c r="G67" s="3">
        <f t="shared" si="0"/>
        <v>300000</v>
      </c>
    </row>
    <row r="68" spans="1:7" x14ac:dyDescent="0.3">
      <c r="A68" s="2">
        <v>45366</v>
      </c>
      <c r="B68" s="3" t="s">
        <v>7</v>
      </c>
      <c r="C68" s="3" t="s">
        <v>22</v>
      </c>
      <c r="D68" s="3" t="s">
        <v>15</v>
      </c>
      <c r="E68" s="3">
        <v>8</v>
      </c>
      <c r="F68" s="3">
        <v>20000</v>
      </c>
      <c r="G68" s="3">
        <f t="shared" si="0"/>
        <v>160000</v>
      </c>
    </row>
    <row r="69" spans="1:7" x14ac:dyDescent="0.3">
      <c r="A69" s="2">
        <v>45367</v>
      </c>
      <c r="B69" s="3" t="s">
        <v>21</v>
      </c>
      <c r="C69" s="3" t="s">
        <v>14</v>
      </c>
      <c r="D69" s="3" t="s">
        <v>18</v>
      </c>
      <c r="E69" s="3">
        <v>12</v>
      </c>
      <c r="F69" s="3">
        <v>30000</v>
      </c>
      <c r="G69" s="3">
        <f t="shared" ref="G69:G79" si="1">E69*F69</f>
        <v>360000</v>
      </c>
    </row>
    <row r="70" spans="1:7" x14ac:dyDescent="0.3">
      <c r="A70" s="2">
        <v>45368</v>
      </c>
      <c r="B70" s="3" t="s">
        <v>10</v>
      </c>
      <c r="C70" s="3" t="s">
        <v>17</v>
      </c>
      <c r="D70" s="3" t="s">
        <v>9</v>
      </c>
      <c r="E70" s="3">
        <v>9</v>
      </c>
      <c r="F70" s="3">
        <v>70000</v>
      </c>
      <c r="G70" s="3">
        <f t="shared" si="1"/>
        <v>630000</v>
      </c>
    </row>
    <row r="71" spans="1:7" x14ac:dyDescent="0.3">
      <c r="A71" s="2">
        <v>45369</v>
      </c>
      <c r="B71" s="3" t="s">
        <v>7</v>
      </c>
      <c r="C71" s="3" t="s">
        <v>11</v>
      </c>
      <c r="D71" s="3" t="s">
        <v>12</v>
      </c>
      <c r="E71" s="3">
        <v>7</v>
      </c>
      <c r="F71" s="3">
        <v>50000</v>
      </c>
      <c r="G71" s="3">
        <f t="shared" si="1"/>
        <v>350000</v>
      </c>
    </row>
    <row r="72" spans="1:7" x14ac:dyDescent="0.3">
      <c r="A72" s="2">
        <v>45370</v>
      </c>
      <c r="B72" s="3" t="s">
        <v>16</v>
      </c>
      <c r="C72" s="3" t="s">
        <v>14</v>
      </c>
      <c r="D72" s="3" t="s">
        <v>15</v>
      </c>
      <c r="E72" s="3">
        <v>14</v>
      </c>
      <c r="F72" s="3">
        <v>20000</v>
      </c>
      <c r="G72" s="3">
        <f>E72*F72</f>
        <v>280000</v>
      </c>
    </row>
    <row r="73" spans="1:7" x14ac:dyDescent="0.3">
      <c r="A73" s="2">
        <v>45371</v>
      </c>
      <c r="B73" s="3" t="s">
        <v>19</v>
      </c>
      <c r="C73" s="3" t="s">
        <v>17</v>
      </c>
      <c r="D73" s="3" t="s">
        <v>18</v>
      </c>
      <c r="E73" s="3">
        <v>8</v>
      </c>
      <c r="F73" s="3">
        <v>30000</v>
      </c>
      <c r="G73" s="3">
        <f t="shared" si="1"/>
        <v>240000</v>
      </c>
    </row>
    <row r="74" spans="1:7" x14ac:dyDescent="0.3">
      <c r="A74" s="2">
        <v>45372</v>
      </c>
      <c r="B74" s="3" t="s">
        <v>21</v>
      </c>
      <c r="C74" s="3" t="s">
        <v>20</v>
      </c>
      <c r="D74" s="3" t="s">
        <v>9</v>
      </c>
      <c r="E74" s="3">
        <v>11</v>
      </c>
      <c r="F74" s="3">
        <v>70000</v>
      </c>
      <c r="G74" s="3">
        <f t="shared" si="1"/>
        <v>770000</v>
      </c>
    </row>
    <row r="75" spans="1:7" x14ac:dyDescent="0.3">
      <c r="A75" s="2">
        <v>45373</v>
      </c>
      <c r="B75" s="3" t="s">
        <v>7</v>
      </c>
      <c r="C75" s="3" t="s">
        <v>22</v>
      </c>
      <c r="D75" s="3" t="s">
        <v>12</v>
      </c>
      <c r="E75" s="3">
        <v>5</v>
      </c>
      <c r="F75" s="3">
        <v>50000</v>
      </c>
      <c r="G75" s="3">
        <f t="shared" si="1"/>
        <v>250000</v>
      </c>
    </row>
    <row r="76" spans="1:7" x14ac:dyDescent="0.3">
      <c r="A76" s="2">
        <v>45374</v>
      </c>
      <c r="B76" s="3" t="s">
        <v>13</v>
      </c>
      <c r="C76" s="3" t="s">
        <v>14</v>
      </c>
      <c r="D76" s="3" t="s">
        <v>15</v>
      </c>
      <c r="E76" s="3">
        <v>10</v>
      </c>
      <c r="F76" s="3">
        <v>20000</v>
      </c>
      <c r="G76" s="3">
        <f t="shared" si="1"/>
        <v>200000</v>
      </c>
    </row>
    <row r="77" spans="1:7" x14ac:dyDescent="0.3">
      <c r="A77" s="2">
        <v>45375</v>
      </c>
      <c r="B77" s="3" t="s">
        <v>16</v>
      </c>
      <c r="C77" s="3" t="s">
        <v>17</v>
      </c>
      <c r="D77" s="3" t="s">
        <v>18</v>
      </c>
      <c r="E77" s="3">
        <v>9</v>
      </c>
      <c r="F77" s="3">
        <v>30000</v>
      </c>
      <c r="G77" s="3">
        <f t="shared" si="1"/>
        <v>270000</v>
      </c>
    </row>
    <row r="78" spans="1:7" x14ac:dyDescent="0.3">
      <c r="A78" s="2">
        <v>45376</v>
      </c>
      <c r="B78" s="3" t="s">
        <v>19</v>
      </c>
      <c r="C78" s="3" t="s">
        <v>22</v>
      </c>
      <c r="D78" s="3" t="s">
        <v>9</v>
      </c>
      <c r="E78" s="3">
        <v>10</v>
      </c>
      <c r="F78" s="3">
        <v>70000</v>
      </c>
      <c r="G78" s="3">
        <f t="shared" si="1"/>
        <v>700000</v>
      </c>
    </row>
    <row r="79" spans="1:7" x14ac:dyDescent="0.3">
      <c r="A79" s="2">
        <v>45381</v>
      </c>
      <c r="B79" s="3" t="s">
        <v>7</v>
      </c>
      <c r="C79" s="3" t="s">
        <v>17</v>
      </c>
      <c r="D79" s="3" t="s">
        <v>18</v>
      </c>
      <c r="E79" s="3">
        <v>5</v>
      </c>
      <c r="F79" s="3">
        <v>30000</v>
      </c>
      <c r="G79" s="3">
        <f t="shared" si="1"/>
        <v>150000</v>
      </c>
    </row>
  </sheetData>
  <mergeCells count="1">
    <mergeCell ref="A1:G2"/>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B26" sqref="B26"/>
    </sheetView>
  </sheetViews>
  <sheetFormatPr defaultRowHeight="14.4" x14ac:dyDescent="0.3"/>
  <cols>
    <col min="1" max="1" width="12.5546875" bestFit="1" customWidth="1"/>
    <col min="2" max="2" width="21.77734375" bestFit="1" customWidth="1"/>
  </cols>
  <sheetData>
    <row r="3" spans="1:2" x14ac:dyDescent="0.3">
      <c r="A3" s="6" t="s">
        <v>24</v>
      </c>
      <c r="B3" t="s">
        <v>26</v>
      </c>
    </row>
    <row r="4" spans="1:2" x14ac:dyDescent="0.3">
      <c r="A4" s="7" t="s">
        <v>12</v>
      </c>
      <c r="B4" s="28">
        <v>6950000</v>
      </c>
    </row>
    <row r="5" spans="1:2" x14ac:dyDescent="0.3">
      <c r="A5" s="7" t="s">
        <v>9</v>
      </c>
      <c r="B5" s="28">
        <v>12250000</v>
      </c>
    </row>
    <row r="6" spans="1:2" x14ac:dyDescent="0.3">
      <c r="A6" s="7" t="s">
        <v>18</v>
      </c>
      <c r="B6" s="28">
        <v>6150000</v>
      </c>
    </row>
    <row r="7" spans="1:2" x14ac:dyDescent="0.3">
      <c r="A7" s="7" t="s">
        <v>15</v>
      </c>
      <c r="B7" s="28">
        <v>3320000</v>
      </c>
    </row>
    <row r="8" spans="1:2" x14ac:dyDescent="0.3">
      <c r="A8" s="7" t="s">
        <v>25</v>
      </c>
      <c r="B8" s="28">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8E2E-799E-418D-B72C-FD5147BAB925}">
  <dimension ref="A1"/>
  <sheetViews>
    <sheetView workbookViewId="0">
      <selection activeCell="I27" sqref="I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zoomScale="131" workbookViewId="0">
      <selection activeCell="C12" sqref="C12"/>
    </sheetView>
  </sheetViews>
  <sheetFormatPr defaultRowHeight="14.4" x14ac:dyDescent="0.3"/>
  <cols>
    <col min="2" max="2" width="17.5546875" customWidth="1"/>
  </cols>
  <sheetData>
    <row r="1" spans="1:6" x14ac:dyDescent="0.3">
      <c r="A1" s="30" t="s">
        <v>27</v>
      </c>
      <c r="B1" s="30"/>
      <c r="C1" s="30"/>
      <c r="D1" s="30"/>
      <c r="E1" s="30"/>
      <c r="F1" s="30"/>
    </row>
    <row r="2" spans="1:6" x14ac:dyDescent="0.3">
      <c r="A2" s="31" t="s">
        <v>28</v>
      </c>
      <c r="B2" s="31"/>
      <c r="C2" s="31"/>
      <c r="D2" s="31"/>
      <c r="E2" s="31"/>
      <c r="F2" s="31"/>
    </row>
    <row r="3" spans="1:6" x14ac:dyDescent="0.3">
      <c r="A3" t="s">
        <v>29</v>
      </c>
      <c r="B3" t="s">
        <v>30</v>
      </c>
      <c r="C3" t="s">
        <v>31</v>
      </c>
      <c r="D3" t="s">
        <v>32</v>
      </c>
      <c r="E3" s="8" t="s">
        <v>33</v>
      </c>
      <c r="F3" t="s">
        <v>23</v>
      </c>
    </row>
    <row r="4" spans="1:6" x14ac:dyDescent="0.3">
      <c r="A4">
        <v>1</v>
      </c>
      <c r="B4" t="s">
        <v>14</v>
      </c>
      <c r="C4">
        <v>30000</v>
      </c>
      <c r="D4">
        <v>1150000</v>
      </c>
      <c r="E4" s="8">
        <f>IF(Table25[[#This Row],[Sales]]&gt;=2000000,Table25[[#This Row],[Sales]]*0.1,IF(AND(Table25[[#This Row],[Sales]]&gt;=1000000,Table25[[#This Row],[Sales]]&lt;2000000),Table25[[#This Row],[Sales]]*0.08,Table25[[#This Row],[Sales]]*0.06))</f>
        <v>92000</v>
      </c>
      <c r="F4">
        <f>SUM(Table25[[#This Row],[Salary]],Table25[[#This Row],[Bonus]])</f>
        <v>122000</v>
      </c>
    </row>
    <row r="5" spans="1:6" x14ac:dyDescent="0.3">
      <c r="A5">
        <v>2</v>
      </c>
      <c r="B5" t="s">
        <v>8</v>
      </c>
      <c r="C5">
        <v>30000</v>
      </c>
      <c r="D5">
        <v>1760000</v>
      </c>
      <c r="E5" s="8">
        <f>IF(Table25[[#This Row],[Sales]]&gt;=2000000,Table25[[#This Row],[Sales]]*0.1,IF(AND(Table25[[#This Row],[Sales]]&gt;=1000000,Table25[[#This Row],[Sales]]&lt;2000000),Table25[[#This Row],[Sales]]*0.08,Table25[[#This Row],[Sales]]*0.06))</f>
        <v>140800</v>
      </c>
      <c r="F5">
        <f>SUM(Table25[[#This Row],[Salary]],Table25[[#This Row],[Bonus]])</f>
        <v>170800</v>
      </c>
    </row>
    <row r="6" spans="1:6" x14ac:dyDescent="0.3">
      <c r="A6">
        <v>3</v>
      </c>
      <c r="B6" t="s">
        <v>17</v>
      </c>
      <c r="C6">
        <v>30000</v>
      </c>
      <c r="D6">
        <v>3340000</v>
      </c>
      <c r="E6" s="8">
        <f>IF(Table25[[#This Row],[Sales]]&gt;=2000000,Table25[[#This Row],[Sales]]*0.1,IF(AND(Table25[[#This Row],[Sales]]&gt;=1000000,Table25[[#This Row],[Sales]]&lt;2000000),Table25[[#This Row],[Sales]]*0.08,Table25[[#This Row],[Sales]]*0.06))</f>
        <v>334000</v>
      </c>
      <c r="F6">
        <f>SUM(Table25[[#This Row],[Salary]],Table25[[#This Row],[Bonus]])</f>
        <v>364000</v>
      </c>
    </row>
    <row r="7" spans="1:6" x14ac:dyDescent="0.3">
      <c r="A7">
        <v>4</v>
      </c>
      <c r="B7" t="s">
        <v>20</v>
      </c>
      <c r="C7">
        <v>30000</v>
      </c>
      <c r="D7">
        <v>1520000</v>
      </c>
      <c r="E7" s="8">
        <f>IF(Table25[[#This Row],[Sales]]&gt;=2000000,Table25[[#This Row],[Sales]]*0.1,IF(AND(Table25[[#This Row],[Sales]]&gt;=1000000,Table25[[#This Row],[Sales]]&lt;2000000),Table25[[#This Row],[Sales]]*0.08,Table25[[#This Row],[Sales]]*0.06))</f>
        <v>121600</v>
      </c>
      <c r="F7">
        <f>SUM(Table25[[#This Row],[Salary]],Table25[[#This Row],[Bonus]])</f>
        <v>151600</v>
      </c>
    </row>
    <row r="8" spans="1:6" x14ac:dyDescent="0.3">
      <c r="A8">
        <v>5</v>
      </c>
      <c r="B8" t="s">
        <v>11</v>
      </c>
      <c r="C8">
        <v>30000</v>
      </c>
      <c r="D8">
        <v>840000</v>
      </c>
      <c r="E8" s="8">
        <f>IF(Table25[[#This Row],[Sales]]&gt;=2000000,Table25[[#This Row],[Sales]]*0.1,IF(AND(Table25[[#This Row],[Sales]]&gt;=1000000,Table25[[#This Row],[Sales]]&lt;2000000),Table25[[#This Row],[Sales]]*0.08,Table25[[#This Row],[Sales]]*0.06))</f>
        <v>50400</v>
      </c>
      <c r="F8">
        <f>SUM(Table25[[#This Row],[Salary]],Table25[[#This Row],[Bonus]])</f>
        <v>80400</v>
      </c>
    </row>
    <row r="9" spans="1:6" x14ac:dyDescent="0.3">
      <c r="A9">
        <v>6</v>
      </c>
      <c r="B9" t="s">
        <v>22</v>
      </c>
      <c r="C9">
        <v>30000</v>
      </c>
      <c r="D9">
        <v>700000</v>
      </c>
      <c r="E9" s="8">
        <f>IF(Table25[[#This Row],[Sales]]&gt;=2000000,Table25[[#This Row],[Sales]]*0.1,IF(AND(Table25[[#This Row],[Sales]]&gt;=1000000,Table25[[#This Row],[Sales]]&lt;2000000),Table25[[#This Row],[Sales]]*0.08,Table25[[#This Row],[Sales]]*0.06))</f>
        <v>42000</v>
      </c>
      <c r="F9">
        <f>SUM(Table25[[#This Row],[Salary]],Table25[[#This Row],[Bonus]])</f>
        <v>72000</v>
      </c>
    </row>
  </sheetData>
  <mergeCells count="2">
    <mergeCell ref="A1:F1"/>
    <mergeCell ref="A2:F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1"/>
  <sheetViews>
    <sheetView topLeftCell="F1" zoomScale="115" workbookViewId="0">
      <selection activeCell="M18" sqref="M18"/>
    </sheetView>
  </sheetViews>
  <sheetFormatPr defaultRowHeight="14.4" x14ac:dyDescent="0.3"/>
  <cols>
    <col min="2" max="2" width="14.6640625" customWidth="1"/>
    <col min="7" max="7" width="18.5546875" customWidth="1"/>
    <col min="17" max="17" width="13.88671875" bestFit="1" customWidth="1"/>
    <col min="18" max="18" width="12" customWidth="1"/>
  </cols>
  <sheetData>
    <row r="1" spans="1:18" x14ac:dyDescent="0.3">
      <c r="A1" s="30" t="s">
        <v>27</v>
      </c>
      <c r="B1" s="30"/>
      <c r="C1" s="30"/>
      <c r="D1" s="30"/>
      <c r="E1" s="30"/>
      <c r="F1" s="30"/>
    </row>
    <row r="2" spans="1:18" x14ac:dyDescent="0.3">
      <c r="A2" s="31" t="s">
        <v>28</v>
      </c>
      <c r="B2" s="31"/>
      <c r="C2" s="31"/>
      <c r="D2" s="31"/>
      <c r="E2" s="31"/>
      <c r="F2" s="31"/>
    </row>
    <row r="3" spans="1:18" x14ac:dyDescent="0.3">
      <c r="A3" t="s">
        <v>29</v>
      </c>
      <c r="B3" t="s">
        <v>30</v>
      </c>
      <c r="C3" t="s">
        <v>31</v>
      </c>
      <c r="D3" t="s">
        <v>32</v>
      </c>
      <c r="E3" s="8" t="s">
        <v>33</v>
      </c>
      <c r="F3" t="s">
        <v>23</v>
      </c>
      <c r="G3" s="32" t="s">
        <v>63</v>
      </c>
    </row>
    <row r="4" spans="1:18" x14ac:dyDescent="0.3">
      <c r="A4">
        <v>3</v>
      </c>
      <c r="B4" t="s">
        <v>17</v>
      </c>
      <c r="C4">
        <v>30000</v>
      </c>
      <c r="D4">
        <v>3340000</v>
      </c>
      <c r="E4" s="8">
        <f>IF(Table24[[#This Row],[Sales]]&gt;=2000000,Table24[[#This Row],[Sales]]*0.1,IF(AND(Table24[[#This Row],[Sales]]&gt;=1000000,Table24[[#This Row],[Sales]]&lt;2000000),Table24[[#This Row],[Sales]]*0.08,Table24[[#This Row],[Sales]]*0.06))</f>
        <v>334000</v>
      </c>
      <c r="F4">
        <f>SUM(Table24[[#This Row],[Salary]],Table24[[#This Row],[Bonus]])</f>
        <v>364000</v>
      </c>
      <c r="G4" s="15" t="str">
        <f>INDEX(Table24[Name],MATCH(MAX(Table24[Bonus]),Table24[Bonus],0))</f>
        <v>Nabila Sultana</v>
      </c>
      <c r="Q4" s="6" t="s">
        <v>24</v>
      </c>
      <c r="R4" t="s">
        <v>34</v>
      </c>
    </row>
    <row r="5" spans="1:18" x14ac:dyDescent="0.3">
      <c r="A5">
        <v>2</v>
      </c>
      <c r="B5" t="s">
        <v>8</v>
      </c>
      <c r="C5">
        <v>30000</v>
      </c>
      <c r="D5">
        <v>1760000</v>
      </c>
      <c r="E5" s="8">
        <f>IF(Table24[[#This Row],[Sales]]&gt;=2000000,Table24[[#This Row],[Sales]]*0.1,IF(AND(Table24[[#This Row],[Sales]]&gt;=1000000,Table24[[#This Row],[Sales]]&lt;2000000),Table24[[#This Row],[Sales]]*0.08,Table24[[#This Row],[Sales]]*0.06))</f>
        <v>140800</v>
      </c>
      <c r="F5">
        <f>SUM(Table24[[#This Row],[Salary]],Table24[[#This Row],[Bonus]])</f>
        <v>170800</v>
      </c>
      <c r="G5" s="15"/>
      <c r="Q5" s="7" t="s">
        <v>8</v>
      </c>
      <c r="R5">
        <v>170800</v>
      </c>
    </row>
    <row r="6" spans="1:18" x14ac:dyDescent="0.3">
      <c r="A6">
        <v>4</v>
      </c>
      <c r="B6" t="s">
        <v>20</v>
      </c>
      <c r="C6">
        <v>30000</v>
      </c>
      <c r="D6">
        <v>1520000</v>
      </c>
      <c r="E6" s="8">
        <f>IF(Table24[[#This Row],[Sales]]&gt;=2000000,Table24[[#This Row],[Sales]]*0.1,IF(AND(Table24[[#This Row],[Sales]]&gt;=1000000,Table24[[#This Row],[Sales]]&lt;2000000),Table24[[#This Row],[Sales]]*0.08,Table24[[#This Row],[Sales]]*0.06))</f>
        <v>121600</v>
      </c>
      <c r="F6">
        <f>SUM(Table24[[#This Row],[Salary]],Table24[[#This Row],[Bonus]])</f>
        <v>151600</v>
      </c>
      <c r="G6" s="15"/>
      <c r="Q6" s="7" t="s">
        <v>20</v>
      </c>
      <c r="R6">
        <v>151600</v>
      </c>
    </row>
    <row r="7" spans="1:18" x14ac:dyDescent="0.3">
      <c r="A7">
        <v>1</v>
      </c>
      <c r="B7" t="s">
        <v>14</v>
      </c>
      <c r="C7">
        <v>30000</v>
      </c>
      <c r="D7">
        <v>1150000</v>
      </c>
      <c r="E7" s="8">
        <f>IF(Table24[[#This Row],[Sales]]&gt;=2000000,Table24[[#This Row],[Sales]]*0.1,IF(AND(Table24[[#This Row],[Sales]]&gt;=1000000,Table24[[#This Row],[Sales]]&lt;2000000),Table24[[#This Row],[Sales]]*0.08,Table24[[#This Row],[Sales]]*0.06))</f>
        <v>92000</v>
      </c>
      <c r="F7">
        <f>SUM(Table24[[#This Row],[Salary]],Table24[[#This Row],[Bonus]])</f>
        <v>122000</v>
      </c>
      <c r="G7" s="15"/>
      <c r="Q7" s="7" t="s">
        <v>22</v>
      </c>
      <c r="R7">
        <v>72000</v>
      </c>
    </row>
    <row r="8" spans="1:18" x14ac:dyDescent="0.3">
      <c r="A8">
        <v>5</v>
      </c>
      <c r="B8" t="s">
        <v>11</v>
      </c>
      <c r="C8">
        <v>30000</v>
      </c>
      <c r="D8">
        <v>840000</v>
      </c>
      <c r="E8" s="8">
        <f>IF(Table24[[#This Row],[Sales]]&gt;=2000000,Table24[[#This Row],[Sales]]*0.1,IF(AND(Table24[[#This Row],[Sales]]&gt;=1000000,Table24[[#This Row],[Sales]]&lt;2000000),Table24[[#This Row],[Sales]]*0.08,Table24[[#This Row],[Sales]]*0.06))</f>
        <v>50400</v>
      </c>
      <c r="F8">
        <f>SUM(Table24[[#This Row],[Salary]],Table24[[#This Row],[Bonus]])</f>
        <v>80400</v>
      </c>
      <c r="G8" s="15"/>
      <c r="Q8" s="7" t="s">
        <v>17</v>
      </c>
      <c r="R8">
        <v>364000</v>
      </c>
    </row>
    <row r="9" spans="1:18" x14ac:dyDescent="0.3">
      <c r="A9">
        <v>6</v>
      </c>
      <c r="B9" t="s">
        <v>22</v>
      </c>
      <c r="C9">
        <v>30000</v>
      </c>
      <c r="D9">
        <v>700000</v>
      </c>
      <c r="E9" s="8">
        <f>IF(Table24[[#This Row],[Sales]]&gt;=2000000,Table24[[#This Row],[Sales]]*0.1,IF(AND(Table24[[#This Row],[Sales]]&gt;=1000000,Table24[[#This Row],[Sales]]&lt;2000000),Table24[[#This Row],[Sales]]*0.08,Table24[[#This Row],[Sales]]*0.06))</f>
        <v>42000</v>
      </c>
      <c r="F9">
        <f>SUM(Table24[[#This Row],[Salary]],Table24[[#This Row],[Bonus]])</f>
        <v>72000</v>
      </c>
      <c r="G9" s="15"/>
      <c r="Q9" s="7" t="s">
        <v>11</v>
      </c>
      <c r="R9">
        <v>80400</v>
      </c>
    </row>
    <row r="10" spans="1:18" x14ac:dyDescent="0.3">
      <c r="Q10" s="7" t="s">
        <v>14</v>
      </c>
      <c r="R10">
        <v>122000</v>
      </c>
    </row>
    <row r="11" spans="1:18" x14ac:dyDescent="0.3">
      <c r="Q11" s="7" t="s">
        <v>25</v>
      </c>
      <c r="R11">
        <v>960800</v>
      </c>
    </row>
  </sheetData>
  <mergeCells count="3">
    <mergeCell ref="A1:F1"/>
    <mergeCell ref="A2:F2"/>
    <mergeCell ref="G4:G9"/>
  </mergeCells>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7"/>
  <sheetViews>
    <sheetView workbookViewId="0">
      <selection activeCell="H15" sqref="H15"/>
    </sheetView>
  </sheetViews>
  <sheetFormatPr defaultRowHeight="14.4" x14ac:dyDescent="0.3"/>
  <cols>
    <col min="2" max="2" width="15.6640625" customWidth="1"/>
    <col min="3" max="3" width="11.88671875" customWidth="1"/>
    <col min="4" max="4" width="13.6640625" bestFit="1" customWidth="1"/>
  </cols>
  <sheetData>
    <row r="1" spans="1:6" x14ac:dyDescent="0.3">
      <c r="A1" s="30" t="s">
        <v>27</v>
      </c>
      <c r="B1" s="30"/>
      <c r="C1" s="30"/>
      <c r="D1" s="30"/>
      <c r="E1" s="30"/>
      <c r="F1" s="30"/>
    </row>
    <row r="2" spans="1:6" x14ac:dyDescent="0.3">
      <c r="A2" s="31" t="s">
        <v>28</v>
      </c>
      <c r="B2" s="31"/>
      <c r="C2" s="31"/>
      <c r="D2" s="31"/>
      <c r="E2" s="31"/>
      <c r="F2" s="31"/>
    </row>
    <row r="3" spans="1:6" x14ac:dyDescent="0.3">
      <c r="A3" t="s">
        <v>29</v>
      </c>
      <c r="B3" t="s">
        <v>30</v>
      </c>
      <c r="C3" t="s">
        <v>31</v>
      </c>
      <c r="D3" t="s">
        <v>32</v>
      </c>
      <c r="E3" s="8" t="s">
        <v>33</v>
      </c>
      <c r="F3" t="s">
        <v>23</v>
      </c>
    </row>
    <row r="4" spans="1:6" x14ac:dyDescent="0.3">
      <c r="A4">
        <v>1</v>
      </c>
      <c r="B4" t="s">
        <v>14</v>
      </c>
      <c r="C4">
        <v>30000</v>
      </c>
      <c r="D4">
        <v>1150000</v>
      </c>
      <c r="E4" s="8">
        <f>IF(Table256[[#This Row],[Sales]]&gt;=2000000,Table256[[#This Row],[Sales]]*0.1,IF(AND(Table256[[#This Row],[Sales]]&gt;=1000000,Table256[[#This Row],[Sales]]&lt;2000000),Table256[[#This Row],[Sales]]*0.08,Table256[[#This Row],[Sales]]*0.06))</f>
        <v>92000</v>
      </c>
      <c r="F4">
        <f>SUM(Table256[[#This Row],[Salary]],Table256[[#This Row],[Bonus]])</f>
        <v>122000</v>
      </c>
    </row>
    <row r="5" spans="1:6" x14ac:dyDescent="0.3">
      <c r="A5">
        <v>2</v>
      </c>
      <c r="B5" t="s">
        <v>8</v>
      </c>
      <c r="C5">
        <v>30000</v>
      </c>
      <c r="D5">
        <v>1760000</v>
      </c>
      <c r="E5" s="8">
        <f>IF(Table256[[#This Row],[Sales]]&gt;=2000000,Table256[[#This Row],[Sales]]*0.1,IF(AND(Table256[[#This Row],[Sales]]&gt;=1000000,Table256[[#This Row],[Sales]]&lt;2000000),Table256[[#This Row],[Sales]]*0.08,Table256[[#This Row],[Sales]]*0.06))</f>
        <v>140800</v>
      </c>
      <c r="F5">
        <f>SUM(Table256[[#This Row],[Salary]],Table256[[#This Row],[Bonus]])</f>
        <v>170800</v>
      </c>
    </row>
    <row r="6" spans="1:6" x14ac:dyDescent="0.3">
      <c r="A6">
        <v>3</v>
      </c>
      <c r="B6" t="s">
        <v>17</v>
      </c>
      <c r="C6">
        <v>30000</v>
      </c>
      <c r="D6">
        <v>3340000</v>
      </c>
      <c r="E6" s="8">
        <f>IF(Table256[[#This Row],[Sales]]&gt;=2000000,Table256[[#This Row],[Sales]]*0.1,IF(AND(Table256[[#This Row],[Sales]]&gt;=1000000,Table256[[#This Row],[Sales]]&lt;2000000),Table256[[#This Row],[Sales]]*0.08,Table256[[#This Row],[Sales]]*0.06))</f>
        <v>334000</v>
      </c>
      <c r="F6">
        <f>SUM(Table256[[#This Row],[Salary]],Table256[[#This Row],[Bonus]])</f>
        <v>364000</v>
      </c>
    </row>
    <row r="7" spans="1:6" x14ac:dyDescent="0.3">
      <c r="A7">
        <v>4</v>
      </c>
      <c r="B7" t="s">
        <v>20</v>
      </c>
      <c r="C7">
        <v>30000</v>
      </c>
      <c r="D7">
        <v>1520000</v>
      </c>
      <c r="E7" s="8">
        <f>IF(Table256[[#This Row],[Sales]]&gt;=2000000,Table256[[#This Row],[Sales]]*0.1,IF(AND(Table256[[#This Row],[Sales]]&gt;=1000000,Table256[[#This Row],[Sales]]&lt;2000000),Table256[[#This Row],[Sales]]*0.08,Table256[[#This Row],[Sales]]*0.06))</f>
        <v>121600</v>
      </c>
      <c r="F7">
        <f>SUM(Table256[[#This Row],[Salary]],Table256[[#This Row],[Bonus]])</f>
        <v>151600</v>
      </c>
    </row>
    <row r="8" spans="1:6" x14ac:dyDescent="0.3">
      <c r="A8">
        <v>5</v>
      </c>
      <c r="B8" t="s">
        <v>11</v>
      </c>
      <c r="C8">
        <v>30000</v>
      </c>
      <c r="D8">
        <v>840000</v>
      </c>
      <c r="E8" s="8">
        <f>IF(Table256[[#This Row],[Sales]]&gt;=2000000,Table256[[#This Row],[Sales]]*0.1,IF(AND(Table256[[#This Row],[Sales]]&gt;=1000000,Table256[[#This Row],[Sales]]&lt;2000000),Table256[[#This Row],[Sales]]*0.08,Table256[[#This Row],[Sales]]*0.06))</f>
        <v>50400</v>
      </c>
      <c r="F8">
        <f>SUM(Table256[[#This Row],[Salary]],Table256[[#This Row],[Bonus]])</f>
        <v>80400</v>
      </c>
    </row>
    <row r="9" spans="1:6" x14ac:dyDescent="0.3">
      <c r="A9">
        <v>6</v>
      </c>
      <c r="B9" t="s">
        <v>22</v>
      </c>
      <c r="C9">
        <v>30000</v>
      </c>
      <c r="D9">
        <v>700000</v>
      </c>
      <c r="E9" s="8">
        <f>IF(Table256[[#This Row],[Sales]]&gt;=2000000,Table256[[#This Row],[Sales]]*0.1,IF(AND(Table256[[#This Row],[Sales]]&gt;=1000000,Table256[[#This Row],[Sales]]&lt;2000000),Table256[[#This Row],[Sales]]*0.08,Table256[[#This Row],[Sales]]*0.06))</f>
        <v>42000</v>
      </c>
      <c r="F9">
        <f>SUM(Table256[[#This Row],[Salary]],Table256[[#This Row],[Bonus]])</f>
        <v>72000</v>
      </c>
    </row>
    <row r="15" spans="1:6" ht="28.8" x14ac:dyDescent="0.3">
      <c r="C15" s="33" t="s">
        <v>35</v>
      </c>
      <c r="D15" s="34">
        <f>AVERAGE(F4,F5,F6,F7,F8,F9)</f>
        <v>160133.33333333334</v>
      </c>
    </row>
    <row r="17" spans="3:4" ht="41.4" x14ac:dyDescent="0.3">
      <c r="C17" s="35" t="s">
        <v>36</v>
      </c>
      <c r="D17" s="36">
        <f>CEILING(D15,1)</f>
        <v>160134</v>
      </c>
    </row>
  </sheetData>
  <mergeCells count="2">
    <mergeCell ref="A1:F1"/>
    <mergeCell ref="A2:F2"/>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83"/>
  <sheetViews>
    <sheetView topLeftCell="A32" zoomScale="92" zoomScaleNormal="70" workbookViewId="0">
      <selection activeCell="I77" sqref="I77"/>
    </sheetView>
  </sheetViews>
  <sheetFormatPr defaultRowHeight="14.4" x14ac:dyDescent="0.3"/>
  <cols>
    <col min="1" max="1" width="18.33203125" customWidth="1"/>
    <col min="2" max="2" width="22.88671875" style="8" customWidth="1"/>
    <col min="4" max="4" width="12.109375" customWidth="1"/>
    <col min="5" max="5" width="10.6640625" customWidth="1"/>
    <col min="6" max="6" width="14.5546875" customWidth="1"/>
    <col min="7" max="7" width="13.44140625" customWidth="1"/>
  </cols>
  <sheetData>
    <row r="2" spans="1:7" ht="25.8" x14ac:dyDescent="0.5">
      <c r="A2" s="41" t="s">
        <v>67</v>
      </c>
      <c r="B2" s="41"/>
      <c r="C2" s="41"/>
      <c r="D2" s="41"/>
      <c r="E2" s="41"/>
      <c r="F2" s="41"/>
      <c r="G2" s="41"/>
    </row>
    <row r="4" spans="1:7" ht="15.6" x14ac:dyDescent="0.3">
      <c r="A4" s="46" t="s">
        <v>28</v>
      </c>
      <c r="B4" s="46"/>
      <c r="C4" s="46"/>
      <c r="D4" s="46"/>
      <c r="E4" s="46"/>
      <c r="F4" s="44"/>
      <c r="G4" s="45"/>
    </row>
    <row r="5" spans="1:7" x14ac:dyDescent="0.3">
      <c r="A5" s="37" t="s">
        <v>37</v>
      </c>
      <c r="B5" s="38" t="s">
        <v>38</v>
      </c>
      <c r="C5" s="37" t="s">
        <v>4</v>
      </c>
      <c r="D5" s="37" t="s">
        <v>39</v>
      </c>
      <c r="E5" s="37" t="s">
        <v>23</v>
      </c>
      <c r="F5" s="37" t="s">
        <v>65</v>
      </c>
      <c r="G5" s="37" t="s">
        <v>64</v>
      </c>
    </row>
    <row r="6" spans="1:7" x14ac:dyDescent="0.3">
      <c r="A6" s="14" t="s">
        <v>9</v>
      </c>
      <c r="B6" s="39" t="s">
        <v>3</v>
      </c>
      <c r="C6" s="14">
        <v>53</v>
      </c>
      <c r="D6" s="14">
        <v>60000</v>
      </c>
      <c r="E6" s="14">
        <f>C6*D6</f>
        <v>3180000</v>
      </c>
      <c r="F6" s="43">
        <f>COUNTIF(B6:B9,B6)</f>
        <v>4</v>
      </c>
      <c r="G6" s="42">
        <f>SUM(C6:C9)</f>
        <v>205</v>
      </c>
    </row>
    <row r="7" spans="1:7" x14ac:dyDescent="0.3">
      <c r="A7" s="14" t="s">
        <v>12</v>
      </c>
      <c r="B7" s="39" t="s">
        <v>3</v>
      </c>
      <c r="C7" s="14">
        <v>48</v>
      </c>
      <c r="D7" s="14">
        <v>45000</v>
      </c>
      <c r="E7" s="14">
        <f t="shared" ref="E7:E9" si="0">C7*D7</f>
        <v>2160000</v>
      </c>
      <c r="F7" s="43"/>
      <c r="G7" s="42"/>
    </row>
    <row r="8" spans="1:7" x14ac:dyDescent="0.3">
      <c r="A8" s="14" t="s">
        <v>18</v>
      </c>
      <c r="B8" s="39" t="s">
        <v>3</v>
      </c>
      <c r="C8" s="14">
        <v>56</v>
      </c>
      <c r="D8" s="14">
        <v>26000</v>
      </c>
      <c r="E8" s="14">
        <f t="shared" si="0"/>
        <v>1456000</v>
      </c>
      <c r="F8" s="43"/>
      <c r="G8" s="42"/>
    </row>
    <row r="9" spans="1:7" x14ac:dyDescent="0.3">
      <c r="A9" s="14" t="s">
        <v>15</v>
      </c>
      <c r="B9" s="39" t="s">
        <v>3</v>
      </c>
      <c r="C9" s="14">
        <v>48</v>
      </c>
      <c r="D9" s="14">
        <v>17000</v>
      </c>
      <c r="E9" s="14">
        <f t="shared" si="0"/>
        <v>816000</v>
      </c>
      <c r="F9" s="43"/>
      <c r="G9" s="42"/>
    </row>
    <row r="10" spans="1:7" x14ac:dyDescent="0.3">
      <c r="A10" s="14" t="s">
        <v>40</v>
      </c>
      <c r="B10" s="39" t="s">
        <v>50</v>
      </c>
      <c r="C10" s="14"/>
      <c r="D10" s="14"/>
      <c r="E10" s="14">
        <v>12000</v>
      </c>
      <c r="F10" s="43"/>
      <c r="G10" s="42"/>
    </row>
    <row r="11" spans="1:7" x14ac:dyDescent="0.3">
      <c r="A11" s="14" t="s">
        <v>41</v>
      </c>
      <c r="B11" s="39" t="s">
        <v>51</v>
      </c>
      <c r="C11" s="14"/>
      <c r="D11" s="14"/>
      <c r="E11" s="14">
        <v>5000</v>
      </c>
      <c r="F11" s="43"/>
      <c r="G11" s="42"/>
    </row>
    <row r="12" spans="1:7" x14ac:dyDescent="0.3">
      <c r="A12" s="14" t="s">
        <v>42</v>
      </c>
      <c r="B12" s="39" t="s">
        <v>50</v>
      </c>
      <c r="C12" s="14"/>
      <c r="D12" s="14"/>
      <c r="E12" s="14">
        <v>8000</v>
      </c>
      <c r="F12" s="43"/>
      <c r="G12" s="42"/>
    </row>
    <row r="13" spans="1:7" x14ac:dyDescent="0.3">
      <c r="A13" s="14" t="s">
        <v>43</v>
      </c>
      <c r="B13" s="39" t="s">
        <v>52</v>
      </c>
      <c r="C13" s="14"/>
      <c r="D13" s="14"/>
      <c r="E13" s="14">
        <v>1500</v>
      </c>
      <c r="F13" s="43"/>
      <c r="G13" s="42"/>
    </row>
    <row r="14" spans="1:7" x14ac:dyDescent="0.3">
      <c r="A14" s="14" t="s">
        <v>44</v>
      </c>
      <c r="B14" s="39" t="s">
        <v>53</v>
      </c>
      <c r="C14" s="14">
        <v>5</v>
      </c>
      <c r="D14" s="14">
        <v>30000</v>
      </c>
      <c r="E14" s="14">
        <v>150000</v>
      </c>
      <c r="F14" s="43"/>
      <c r="G14" s="42"/>
    </row>
    <row r="15" spans="1:7" x14ac:dyDescent="0.3">
      <c r="A15" s="14" t="s">
        <v>45</v>
      </c>
      <c r="B15" s="39" t="s">
        <v>53</v>
      </c>
      <c r="C15" s="14"/>
      <c r="D15" s="14"/>
      <c r="E15" s="14">
        <v>20000</v>
      </c>
      <c r="F15" s="43"/>
      <c r="G15" s="42"/>
    </row>
    <row r="16" spans="1:7" x14ac:dyDescent="0.3">
      <c r="A16" s="14" t="s">
        <v>46</v>
      </c>
      <c r="B16" s="39" t="s">
        <v>52</v>
      </c>
      <c r="C16" s="14"/>
      <c r="D16" s="14"/>
      <c r="E16" s="14">
        <v>2000</v>
      </c>
      <c r="F16" s="43"/>
      <c r="G16" s="42"/>
    </row>
    <row r="17" spans="1:7" x14ac:dyDescent="0.3">
      <c r="A17" s="14" t="s">
        <v>47</v>
      </c>
      <c r="B17" s="39" t="s">
        <v>51</v>
      </c>
      <c r="C17" s="14"/>
      <c r="D17" s="14"/>
      <c r="E17" s="14">
        <v>3000</v>
      </c>
      <c r="F17" s="43"/>
      <c r="G17" s="42"/>
    </row>
    <row r="18" spans="1:7" x14ac:dyDescent="0.3">
      <c r="A18" s="14" t="s">
        <v>48</v>
      </c>
      <c r="B18" s="39" t="s">
        <v>52</v>
      </c>
      <c r="C18" s="14"/>
      <c r="D18" s="14"/>
      <c r="E18" s="14">
        <v>1000</v>
      </c>
      <c r="F18" s="43"/>
      <c r="G18" s="42"/>
    </row>
    <row r="19" spans="1:7" x14ac:dyDescent="0.3">
      <c r="A19" s="14" t="s">
        <v>49</v>
      </c>
      <c r="B19" s="39"/>
      <c r="C19" s="14"/>
      <c r="D19" s="14"/>
      <c r="E19" s="14">
        <v>40000</v>
      </c>
      <c r="F19" s="43"/>
      <c r="G19" s="42"/>
    </row>
    <row r="20" spans="1:7" x14ac:dyDescent="0.3">
      <c r="A20" s="14"/>
      <c r="B20" s="39" t="s">
        <v>23</v>
      </c>
      <c r="C20" s="14"/>
      <c r="D20" s="14"/>
      <c r="E20" s="14">
        <f>SUM(E6:E19)</f>
        <v>7854500</v>
      </c>
      <c r="F20" s="14"/>
      <c r="G20" s="14"/>
    </row>
    <row r="23" spans="1:7" ht="15.6" x14ac:dyDescent="0.3">
      <c r="A23" s="48" t="s">
        <v>54</v>
      </c>
      <c r="B23" s="48"/>
      <c r="C23" s="48"/>
      <c r="D23" s="48"/>
      <c r="E23" s="48"/>
      <c r="F23" s="47"/>
      <c r="G23" s="47"/>
    </row>
    <row r="24" spans="1:7" x14ac:dyDescent="0.3">
      <c r="A24" s="37" t="s">
        <v>37</v>
      </c>
      <c r="B24" s="38" t="s">
        <v>38</v>
      </c>
      <c r="C24" s="37" t="s">
        <v>4</v>
      </c>
      <c r="D24" s="37" t="s">
        <v>39</v>
      </c>
      <c r="E24" s="37" t="s">
        <v>23</v>
      </c>
      <c r="F24" s="37" t="s">
        <v>65</v>
      </c>
      <c r="G24" s="37" t="s">
        <v>64</v>
      </c>
    </row>
    <row r="25" spans="1:7" x14ac:dyDescent="0.3">
      <c r="A25" s="14" t="s">
        <v>9</v>
      </c>
      <c r="B25" s="39" t="s">
        <v>3</v>
      </c>
      <c r="C25" s="14">
        <v>55</v>
      </c>
      <c r="D25" s="14">
        <v>60000</v>
      </c>
      <c r="E25" s="14">
        <f>C25*D25</f>
        <v>3300000</v>
      </c>
      <c r="F25" s="43">
        <f>COUNTIF(B25:B28,B25)</f>
        <v>4</v>
      </c>
      <c r="G25" s="42">
        <f>SUM(C25:C28)</f>
        <v>244</v>
      </c>
    </row>
    <row r="26" spans="1:7" x14ac:dyDescent="0.3">
      <c r="A26" s="14" t="s">
        <v>12</v>
      </c>
      <c r="B26" s="39" t="s">
        <v>3</v>
      </c>
      <c r="C26" s="14">
        <v>50</v>
      </c>
      <c r="D26" s="14">
        <v>45000</v>
      </c>
      <c r="E26" s="14">
        <f t="shared" ref="E26:E28" si="1">C26*D26</f>
        <v>2250000</v>
      </c>
      <c r="F26" s="43"/>
      <c r="G26" s="42"/>
    </row>
    <row r="27" spans="1:7" x14ac:dyDescent="0.3">
      <c r="A27" s="14" t="s">
        <v>18</v>
      </c>
      <c r="B27" s="39" t="s">
        <v>3</v>
      </c>
      <c r="C27" s="14">
        <v>79</v>
      </c>
      <c r="D27" s="14">
        <v>26000</v>
      </c>
      <c r="E27" s="14">
        <f t="shared" si="1"/>
        <v>2054000</v>
      </c>
      <c r="F27" s="43"/>
      <c r="G27" s="42"/>
    </row>
    <row r="28" spans="1:7" x14ac:dyDescent="0.3">
      <c r="A28" s="14" t="s">
        <v>15</v>
      </c>
      <c r="B28" s="39" t="s">
        <v>3</v>
      </c>
      <c r="C28" s="14">
        <v>60</v>
      </c>
      <c r="D28" s="14">
        <v>17000</v>
      </c>
      <c r="E28" s="14">
        <f t="shared" si="1"/>
        <v>1020000</v>
      </c>
      <c r="F28" s="43"/>
      <c r="G28" s="42"/>
    </row>
    <row r="29" spans="1:7" x14ac:dyDescent="0.3">
      <c r="A29" s="14" t="s">
        <v>40</v>
      </c>
      <c r="B29" s="39" t="s">
        <v>50</v>
      </c>
      <c r="C29" s="14"/>
      <c r="D29" s="14"/>
      <c r="E29" s="14">
        <v>12000</v>
      </c>
      <c r="F29" s="43"/>
      <c r="G29" s="42"/>
    </row>
    <row r="30" spans="1:7" x14ac:dyDescent="0.3">
      <c r="A30" s="14" t="s">
        <v>41</v>
      </c>
      <c r="B30" s="39" t="s">
        <v>51</v>
      </c>
      <c r="C30" s="14"/>
      <c r="D30" s="14"/>
      <c r="E30" s="14">
        <v>8000</v>
      </c>
      <c r="F30" s="43"/>
      <c r="G30" s="42"/>
    </row>
    <row r="31" spans="1:7" x14ac:dyDescent="0.3">
      <c r="A31" s="14" t="s">
        <v>42</v>
      </c>
      <c r="B31" s="39" t="s">
        <v>50</v>
      </c>
      <c r="C31" s="14"/>
      <c r="D31" s="14"/>
      <c r="E31" s="14">
        <v>8000</v>
      </c>
      <c r="F31" s="43"/>
      <c r="G31" s="42"/>
    </row>
    <row r="32" spans="1:7" x14ac:dyDescent="0.3">
      <c r="A32" s="14" t="s">
        <v>43</v>
      </c>
      <c r="B32" s="39" t="s">
        <v>52</v>
      </c>
      <c r="C32" s="14"/>
      <c r="D32" s="14"/>
      <c r="E32" s="14">
        <v>1500</v>
      </c>
      <c r="F32" s="43"/>
      <c r="G32" s="42"/>
    </row>
    <row r="33" spans="1:7" x14ac:dyDescent="0.3">
      <c r="A33" s="14" t="s">
        <v>44</v>
      </c>
      <c r="B33" s="39" t="s">
        <v>53</v>
      </c>
      <c r="C33" s="14">
        <v>5</v>
      </c>
      <c r="D33" s="14">
        <v>30000</v>
      </c>
      <c r="E33" s="14">
        <v>150000</v>
      </c>
      <c r="F33" s="43"/>
      <c r="G33" s="42"/>
    </row>
    <row r="34" spans="1:7" x14ac:dyDescent="0.3">
      <c r="A34" s="14" t="s">
        <v>45</v>
      </c>
      <c r="B34" s="39" t="s">
        <v>53</v>
      </c>
      <c r="C34" s="14"/>
      <c r="D34" s="14"/>
      <c r="E34" s="14">
        <v>20000</v>
      </c>
      <c r="F34" s="43"/>
      <c r="G34" s="42"/>
    </row>
    <row r="35" spans="1:7" x14ac:dyDescent="0.3">
      <c r="A35" s="14" t="s">
        <v>46</v>
      </c>
      <c r="B35" s="39" t="s">
        <v>52</v>
      </c>
      <c r="C35" s="14"/>
      <c r="D35" s="14"/>
      <c r="E35" s="14">
        <v>3000</v>
      </c>
      <c r="F35" s="43"/>
      <c r="G35" s="42"/>
    </row>
    <row r="36" spans="1:7" x14ac:dyDescent="0.3">
      <c r="A36" s="14" t="s">
        <v>47</v>
      </c>
      <c r="B36" s="39" t="s">
        <v>51</v>
      </c>
      <c r="C36" s="14"/>
      <c r="D36" s="14"/>
      <c r="E36" s="14">
        <v>1000</v>
      </c>
      <c r="F36" s="43"/>
      <c r="G36" s="42"/>
    </row>
    <row r="37" spans="1:7" x14ac:dyDescent="0.3">
      <c r="A37" s="14" t="s">
        <v>48</v>
      </c>
      <c r="B37" s="39" t="s">
        <v>52</v>
      </c>
      <c r="C37" s="14"/>
      <c r="D37" s="14"/>
      <c r="E37" s="14">
        <v>800</v>
      </c>
      <c r="F37" s="43"/>
      <c r="G37" s="42"/>
    </row>
    <row r="38" spans="1:7" x14ac:dyDescent="0.3">
      <c r="A38" s="14" t="s">
        <v>49</v>
      </c>
      <c r="B38" s="39"/>
      <c r="C38" s="14"/>
      <c r="D38" s="14"/>
      <c r="E38" s="14">
        <v>1170000</v>
      </c>
      <c r="F38" s="43"/>
      <c r="G38" s="42"/>
    </row>
    <row r="39" spans="1:7" x14ac:dyDescent="0.3">
      <c r="A39" s="14"/>
      <c r="B39" s="39" t="s">
        <v>23</v>
      </c>
      <c r="C39" s="14"/>
      <c r="D39" s="14"/>
      <c r="E39" s="14">
        <f>SUM(E25:E38)</f>
        <v>9998300</v>
      </c>
      <c r="F39" s="14"/>
      <c r="G39" s="14"/>
    </row>
    <row r="41" spans="1:7" ht="15.6" x14ac:dyDescent="0.3">
      <c r="A41" s="49" t="s">
        <v>55</v>
      </c>
      <c r="B41" s="49"/>
      <c r="C41" s="49"/>
      <c r="D41" s="49"/>
      <c r="E41" s="49"/>
      <c r="F41" s="50"/>
      <c r="G41" s="50"/>
    </row>
    <row r="42" spans="1:7" x14ac:dyDescent="0.3">
      <c r="A42" s="37" t="s">
        <v>37</v>
      </c>
      <c r="B42" s="38" t="s">
        <v>38</v>
      </c>
      <c r="C42" s="37" t="s">
        <v>4</v>
      </c>
      <c r="D42" s="37" t="s">
        <v>39</v>
      </c>
      <c r="E42" s="37" t="s">
        <v>23</v>
      </c>
      <c r="F42" s="37" t="s">
        <v>65</v>
      </c>
      <c r="G42" s="37" t="s">
        <v>64</v>
      </c>
    </row>
    <row r="43" spans="1:7" x14ac:dyDescent="0.3">
      <c r="A43" s="14" t="s">
        <v>9</v>
      </c>
      <c r="B43" s="39" t="s">
        <v>3</v>
      </c>
      <c r="C43" s="14">
        <v>67</v>
      </c>
      <c r="D43" s="14">
        <v>60000</v>
      </c>
      <c r="E43" s="14">
        <f>C43*D43</f>
        <v>4020000</v>
      </c>
      <c r="F43" s="43">
        <f>COUNTIF(B43:B46,B43)</f>
        <v>4</v>
      </c>
      <c r="G43" s="42">
        <f>SUM(C43:C46)</f>
        <v>236</v>
      </c>
    </row>
    <row r="44" spans="1:7" x14ac:dyDescent="0.3">
      <c r="A44" s="14" t="s">
        <v>12</v>
      </c>
      <c r="B44" s="39" t="s">
        <v>3</v>
      </c>
      <c r="C44" s="14">
        <v>41</v>
      </c>
      <c r="D44" s="14">
        <v>45000</v>
      </c>
      <c r="E44" s="14">
        <f t="shared" ref="E44:E46" si="2">C44*D44</f>
        <v>1845000</v>
      </c>
      <c r="F44" s="43"/>
      <c r="G44" s="42"/>
    </row>
    <row r="45" spans="1:7" x14ac:dyDescent="0.3">
      <c r="A45" s="14" t="s">
        <v>18</v>
      </c>
      <c r="B45" s="39" t="s">
        <v>3</v>
      </c>
      <c r="C45" s="14">
        <v>70</v>
      </c>
      <c r="D45" s="14">
        <v>26000</v>
      </c>
      <c r="E45" s="14">
        <f t="shared" si="2"/>
        <v>1820000</v>
      </c>
      <c r="F45" s="43"/>
      <c r="G45" s="42"/>
    </row>
    <row r="46" spans="1:7" x14ac:dyDescent="0.3">
      <c r="A46" s="14" t="s">
        <v>15</v>
      </c>
      <c r="B46" s="39" t="s">
        <v>3</v>
      </c>
      <c r="C46" s="14">
        <v>58</v>
      </c>
      <c r="D46" s="14">
        <v>17000</v>
      </c>
      <c r="E46" s="14">
        <f t="shared" si="2"/>
        <v>986000</v>
      </c>
      <c r="F46" s="43"/>
      <c r="G46" s="42"/>
    </row>
    <row r="47" spans="1:7" x14ac:dyDescent="0.3">
      <c r="A47" s="14" t="s">
        <v>40</v>
      </c>
      <c r="B47" s="39" t="s">
        <v>50</v>
      </c>
      <c r="C47" s="14"/>
      <c r="D47" s="14"/>
      <c r="E47" s="14">
        <v>13000</v>
      </c>
      <c r="F47" s="43"/>
      <c r="G47" s="42"/>
    </row>
    <row r="48" spans="1:7" x14ac:dyDescent="0.3">
      <c r="A48" s="14" t="s">
        <v>41</v>
      </c>
      <c r="B48" s="39" t="s">
        <v>51</v>
      </c>
      <c r="C48" s="14"/>
      <c r="D48" s="14"/>
      <c r="E48" s="14">
        <v>2000</v>
      </c>
      <c r="F48" s="43"/>
      <c r="G48" s="42"/>
    </row>
    <row r="49" spans="1:7" x14ac:dyDescent="0.3">
      <c r="A49" s="14" t="s">
        <v>42</v>
      </c>
      <c r="B49" s="39" t="s">
        <v>50</v>
      </c>
      <c r="C49" s="14"/>
      <c r="D49" s="14"/>
      <c r="E49" s="14">
        <v>8000</v>
      </c>
      <c r="F49" s="43"/>
      <c r="G49" s="42"/>
    </row>
    <row r="50" spans="1:7" x14ac:dyDescent="0.3">
      <c r="A50" s="14" t="s">
        <v>43</v>
      </c>
      <c r="B50" s="39" t="s">
        <v>52</v>
      </c>
      <c r="C50" s="14"/>
      <c r="D50" s="14"/>
      <c r="E50" s="14">
        <v>1500</v>
      </c>
      <c r="F50" s="43"/>
      <c r="G50" s="42"/>
    </row>
    <row r="51" spans="1:7" x14ac:dyDescent="0.3">
      <c r="A51" s="14" t="s">
        <v>44</v>
      </c>
      <c r="B51" s="39" t="s">
        <v>53</v>
      </c>
      <c r="C51" s="14">
        <v>5</v>
      </c>
      <c r="D51" s="14">
        <v>30000</v>
      </c>
      <c r="E51" s="14">
        <v>150000</v>
      </c>
      <c r="F51" s="43"/>
      <c r="G51" s="42"/>
    </row>
    <row r="52" spans="1:7" x14ac:dyDescent="0.3">
      <c r="A52" s="14" t="s">
        <v>45</v>
      </c>
      <c r="B52" s="39" t="s">
        <v>53</v>
      </c>
      <c r="C52" s="14"/>
      <c r="D52" s="14"/>
      <c r="E52" s="14">
        <v>20000</v>
      </c>
      <c r="F52" s="43"/>
      <c r="G52" s="42"/>
    </row>
    <row r="53" spans="1:7" x14ac:dyDescent="0.3">
      <c r="A53" s="14" t="s">
        <v>46</v>
      </c>
      <c r="B53" s="39" t="s">
        <v>52</v>
      </c>
      <c r="C53" s="14"/>
      <c r="D53" s="14"/>
      <c r="E53" s="14">
        <v>2000</v>
      </c>
      <c r="F53" s="43"/>
      <c r="G53" s="42"/>
    </row>
    <row r="54" spans="1:7" x14ac:dyDescent="0.3">
      <c r="A54" s="14" t="s">
        <v>47</v>
      </c>
      <c r="B54" s="39" t="s">
        <v>51</v>
      </c>
      <c r="C54" s="14"/>
      <c r="D54" s="14"/>
      <c r="E54" s="14">
        <v>7000</v>
      </c>
      <c r="F54" s="43"/>
      <c r="G54" s="42"/>
    </row>
    <row r="55" spans="1:7" x14ac:dyDescent="0.3">
      <c r="A55" s="14" t="s">
        <v>48</v>
      </c>
      <c r="B55" s="39" t="s">
        <v>52</v>
      </c>
      <c r="C55" s="14"/>
      <c r="D55" s="14"/>
      <c r="E55" s="14">
        <v>1200</v>
      </c>
      <c r="F55" s="43"/>
      <c r="G55" s="42"/>
    </row>
    <row r="56" spans="1:7" x14ac:dyDescent="0.3">
      <c r="A56" s="14" t="s">
        <v>49</v>
      </c>
      <c r="B56" s="39"/>
      <c r="C56" s="14"/>
      <c r="D56" s="14"/>
      <c r="E56" s="14">
        <v>110000</v>
      </c>
      <c r="F56" s="43"/>
      <c r="G56" s="42"/>
    </row>
    <row r="57" spans="1:7" x14ac:dyDescent="0.3">
      <c r="A57" s="14"/>
      <c r="B57" s="39" t="s">
        <v>23</v>
      </c>
      <c r="C57" s="14"/>
      <c r="D57" s="14"/>
      <c r="E57" s="14">
        <f>SUM(E43:E56)</f>
        <v>8985700</v>
      </c>
      <c r="F57" s="14"/>
      <c r="G57" s="14"/>
    </row>
    <row r="58" spans="1:7" x14ac:dyDescent="0.3">
      <c r="A58" s="40" t="s">
        <v>61</v>
      </c>
      <c r="B58" s="39"/>
      <c r="C58" s="14"/>
      <c r="D58" s="14"/>
      <c r="E58" s="14"/>
      <c r="F58" s="14"/>
      <c r="G58" s="14"/>
    </row>
    <row r="60" spans="1:7" x14ac:dyDescent="0.3">
      <c r="A60" s="9" t="s">
        <v>56</v>
      </c>
      <c r="B60" s="10" t="s">
        <v>57</v>
      </c>
      <c r="C60" s="9" t="s">
        <v>32</v>
      </c>
      <c r="D60" s="9" t="s">
        <v>58</v>
      </c>
      <c r="E60" s="9" t="s">
        <v>59</v>
      </c>
    </row>
    <row r="61" spans="1:7" x14ac:dyDescent="0.3">
      <c r="A61" s="11" t="s">
        <v>28</v>
      </c>
      <c r="B61" s="12">
        <v>7854500</v>
      </c>
      <c r="C61" s="14">
        <v>8750000</v>
      </c>
      <c r="D61" s="12">
        <f>C61-B61</f>
        <v>895500</v>
      </c>
      <c r="E61" s="11" t="str">
        <f>IF(C61&gt;B61,"Profit","Loss")</f>
        <v>Profit</v>
      </c>
    </row>
    <row r="62" spans="1:7" x14ac:dyDescent="0.3">
      <c r="A62" s="11" t="s">
        <v>54</v>
      </c>
      <c r="B62" s="12">
        <v>9998300</v>
      </c>
      <c r="C62" s="14">
        <v>9920000</v>
      </c>
      <c r="D62" s="12">
        <f t="shared" ref="D62:D63" si="3">C62-B62</f>
        <v>-78300</v>
      </c>
      <c r="E62" s="11" t="str">
        <f t="shared" ref="E62:E63" si="4">IF(C62&gt;B62,"Profit","Loss")</f>
        <v>Loss</v>
      </c>
    </row>
    <row r="63" spans="1:7" x14ac:dyDescent="0.3">
      <c r="A63" s="11" t="s">
        <v>55</v>
      </c>
      <c r="B63" s="11">
        <v>8985700</v>
      </c>
      <c r="C63" s="14">
        <v>10000000</v>
      </c>
      <c r="D63" s="12">
        <f t="shared" si="3"/>
        <v>1014300</v>
      </c>
      <c r="E63" s="11" t="str">
        <f t="shared" si="4"/>
        <v>Profit</v>
      </c>
    </row>
    <row r="67" spans="1:5" x14ac:dyDescent="0.3">
      <c r="A67" s="13" t="s">
        <v>62</v>
      </c>
    </row>
    <row r="69" spans="1:5" x14ac:dyDescent="0.3">
      <c r="A69" s="52" t="s">
        <v>56</v>
      </c>
      <c r="B69" s="52" t="s">
        <v>64</v>
      </c>
      <c r="C69" s="53" t="s">
        <v>66</v>
      </c>
      <c r="D69" s="53"/>
      <c r="E69" s="53"/>
    </row>
    <row r="70" spans="1:5" x14ac:dyDescent="0.3">
      <c r="A70" s="11" t="s">
        <v>28</v>
      </c>
      <c r="B70" s="11">
        <f>$G$6</f>
        <v>205</v>
      </c>
      <c r="C70" s="51" t="str">
        <f>INDEX(A70:A72,MATCH(MIN(B70:B72),B70:B72,0))</f>
        <v>January</v>
      </c>
      <c r="D70" s="51"/>
      <c r="E70" s="51"/>
    </row>
    <row r="71" spans="1:5" x14ac:dyDescent="0.3">
      <c r="A71" s="11" t="s">
        <v>54</v>
      </c>
      <c r="B71" s="11">
        <f>$G$25</f>
        <v>244</v>
      </c>
      <c r="C71" s="51"/>
      <c r="D71" s="51"/>
      <c r="E71" s="51"/>
    </row>
    <row r="72" spans="1:5" x14ac:dyDescent="0.3">
      <c r="A72" s="11" t="s">
        <v>55</v>
      </c>
      <c r="B72" s="11">
        <f>$G$43</f>
        <v>236</v>
      </c>
      <c r="C72" s="51"/>
      <c r="D72" s="51"/>
      <c r="E72" s="51"/>
    </row>
    <row r="83" spans="2:2" x14ac:dyDescent="0.3">
      <c r="B83" s="8" t="s">
        <v>60</v>
      </c>
    </row>
  </sheetData>
  <mergeCells count="12">
    <mergeCell ref="A4:E4"/>
    <mergeCell ref="A23:E23"/>
    <mergeCell ref="A41:E41"/>
    <mergeCell ref="F6:F19"/>
    <mergeCell ref="A2:G2"/>
    <mergeCell ref="C69:E69"/>
    <mergeCell ref="C70:E72"/>
    <mergeCell ref="G6:G19"/>
    <mergeCell ref="F25:F38"/>
    <mergeCell ref="G25:G38"/>
    <mergeCell ref="F43:F56"/>
    <mergeCell ref="G43:G56"/>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id="{FEF228FB-8C88-4FD7-9193-C631A6CC9A75}">
            <xm:f>NOT(ISERROR(SEARCH($E$62,D61)))</xm:f>
            <xm:f>$E$62</xm:f>
            <x14:dxf>
              <fill>
                <patternFill>
                  <bgColor rgb="FFFA6A6A"/>
                </patternFill>
              </fill>
            </x14:dxf>
          </x14:cfRule>
          <xm:sqref>D61:D63</xm:sqref>
        </x14:conditionalFormatting>
        <x14:conditionalFormatting xmlns:xm="http://schemas.microsoft.com/office/excel/2006/main">
          <x14:cfRule type="containsText" priority="1" operator="containsText" id="{1C4AF38B-1993-4255-809A-C715F37CD203}">
            <xm:f>NOT(ISERROR(SEARCH($E$62,E61)))</xm:f>
            <xm:f>$E$62</xm:f>
            <x14:dxf>
              <fill>
                <patternFill>
                  <bgColor rgb="FFFF7757"/>
                </patternFill>
              </fill>
            </x14:dxf>
          </x14:cfRule>
          <x14:cfRule type="containsText" priority="3" operator="containsText" id="{154E53E3-F979-4FAC-A65D-5180F14C65E0}">
            <xm:f>NOT(ISERROR(SEARCH($E$61,E61)))</xm:f>
            <xm:f>$E$61</xm:f>
            <x14:dxf>
              <fill>
                <patternFill>
                  <bgColor theme="9" tint="0.39994506668294322"/>
                </patternFill>
              </fill>
            </x14:dxf>
          </x14:cfRule>
          <xm:sqref>E61:E63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Report</vt:lpstr>
      <vt:lpstr>Ans.1</vt:lpstr>
      <vt:lpstr>Ans.2</vt:lpstr>
      <vt:lpstr>Dashboard</vt:lpstr>
      <vt:lpstr>Ans.3</vt:lpstr>
      <vt:lpstr>Ans.4</vt:lpstr>
      <vt:lpstr>Ans.5</vt:lpstr>
      <vt:lpstr>Ans.6,7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 Al-amin Islam</dc:creator>
  <cp:lastModifiedBy>shakil Mahmud</cp:lastModifiedBy>
  <dcterms:created xsi:type="dcterms:W3CDTF">2024-05-29T21:50:26Z</dcterms:created>
  <dcterms:modified xsi:type="dcterms:W3CDTF">2025-02-03T19:39:13Z</dcterms:modified>
</cp:coreProperties>
</file>