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ni\git\VSC-GitHub-Clones\Highway-Health\Highway-Health\"/>
    </mc:Choice>
  </mc:AlternateContent>
  <xr:revisionPtr revIDLastSave="0" documentId="13_ncr:1_{CB1CD36B-9F79-4A96-A16E-2383F0F2C6AC}" xr6:coauthVersionLast="47" xr6:coauthVersionMax="47" xr10:uidLastSave="{00000000-0000-0000-0000-000000000000}"/>
  <bookViews>
    <workbookView xWindow="1170" yWindow="9480" windowWidth="17550" windowHeight="11355" xr2:uid="{9E54DEF5-EEA6-438C-A0AD-ABAAFDC9A786}"/>
  </bookViews>
  <sheets>
    <sheet name="OpenWeatherMaps" sheetId="1" r:id="rId1"/>
    <sheet name="H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  <c r="C11" i="1"/>
  <c r="B38" i="1"/>
  <c r="B37" i="1"/>
  <c r="B3" i="1"/>
  <c r="B34" i="1"/>
  <c r="B30" i="1"/>
  <c r="A28" i="1"/>
  <c r="A30" i="1" s="1"/>
  <c r="B5" i="1"/>
  <c r="C5" i="1" s="1"/>
  <c r="C12" i="1" s="1"/>
  <c r="C3" i="1"/>
  <c r="A7" i="2"/>
  <c r="B7" i="2" s="1"/>
  <c r="C7" i="2" s="1"/>
  <c r="D7" i="2" s="1"/>
  <c r="E7" i="2" s="1"/>
  <c r="D5" i="2"/>
  <c r="E5" i="2" s="1"/>
  <c r="B5" i="2"/>
  <c r="C5" i="2" s="1"/>
  <c r="D3" i="2"/>
  <c r="E3" i="2" s="1"/>
  <c r="B3" i="2"/>
  <c r="C3" i="2" s="1"/>
  <c r="D5" i="1"/>
  <c r="E5" i="1" s="1"/>
  <c r="E12" i="1" s="1"/>
  <c r="D3" i="1"/>
  <c r="E3" i="1" s="1"/>
  <c r="A7" i="1"/>
  <c r="B7" i="1" s="1"/>
  <c r="C7" i="1" s="1"/>
  <c r="D7" i="1" s="1"/>
  <c r="E7" i="1" s="1"/>
  <c r="E13" i="1" s="1"/>
  <c r="E11" i="1" l="1"/>
  <c r="C13" i="1"/>
</calcChain>
</file>

<file path=xl/sharedStrings.xml><?xml version="1.0" encoding="utf-8"?>
<sst xmlns="http://schemas.openxmlformats.org/spreadsheetml/2006/main" count="81" uniqueCount="69">
  <si>
    <t>OpenWeatherMaps</t>
  </si>
  <si>
    <t>Monthly Transactions</t>
  </si>
  <si>
    <t>Cost per 1,000</t>
  </si>
  <si>
    <t>0 to 2,500</t>
  </si>
  <si>
    <t>Free</t>
  </si>
  <si>
    <t>2,501 to 200,000</t>
  </si>
  <si>
    <t>200,001 to 1,000,000</t>
  </si>
  <si>
    <t>1,000,001+</t>
  </si>
  <si>
    <t>Contact us</t>
  </si>
  <si>
    <t>Get API key</t>
  </si>
  <si>
    <t>Startup</t>
  </si>
  <si>
    <t>40 USD/ month</t>
  </si>
  <si>
    <t>Developer</t>
  </si>
  <si>
    <t>180 USD/ month</t>
  </si>
  <si>
    <t>Professional</t>
  </si>
  <si>
    <t>470 USD/ month</t>
  </si>
  <si>
    <t>Enterprise</t>
  </si>
  <si>
    <t>60 calls/minute</t>
  </si>
  <si>
    <t>1,000,000 calls/month</t>
  </si>
  <si>
    <t>600 calls/minute</t>
  </si>
  <si>
    <t>10,000,000 calls/month</t>
  </si>
  <si>
    <t>3,000 calls/minute</t>
  </si>
  <si>
    <t>100,000,000 calls/month</t>
  </si>
  <si>
    <t>30,000 calls/minute</t>
  </si>
  <si>
    <t>1,000,000,000 calls/month</t>
  </si>
  <si>
    <t>200,000 calls/minute</t>
  </si>
  <si>
    <t>5,000,000,000 calls/month</t>
  </si>
  <si>
    <t>from 2000 USD/ month</t>
  </si>
  <si>
    <t>Only highways:</t>
  </si>
  <si>
    <t>HERE: Destination Weather</t>
  </si>
  <si>
    <t>If we do every 5 miles</t>
  </si>
  <si>
    <t>Total dataset count:</t>
  </si>
  <si>
    <t>All roads:</t>
  </si>
  <si>
    <t>Only highways / tollroads:</t>
  </si>
  <si>
    <t># calls until 1,000,000 (free)</t>
  </si>
  <si>
    <t># calls until 10,000,000 ($40 / month)</t>
  </si>
  <si>
    <t># results calls per day (free)</t>
  </si>
  <si>
    <t># results calls per day ($40/mo)</t>
  </si>
  <si>
    <t>NOT IN USE</t>
  </si>
  <si>
    <t xml:space="preserve">There are: </t>
  </si>
  <si>
    <t>minutes/day</t>
  </si>
  <si>
    <t>Every X minutes:</t>
  </si>
  <si>
    <t xml:space="preserve">All roads: </t>
  </si>
  <si>
    <t>Every 5 miles</t>
  </si>
  <si>
    <t>Limit to 1 API call/sec</t>
  </si>
  <si>
    <t>Limit to 10 API calls/sec</t>
  </si>
  <si>
    <t>only 2 highway/tollroad dataset calls per day</t>
  </si>
  <si>
    <t># calls until 2500 (free)</t>
  </si>
  <si>
    <t># calls until 200,000 ($5 / 1000 calls)</t>
  </si>
  <si>
    <t># results calls per day ($5 / 1000 calls)</t>
  </si>
  <si>
    <t>Is this kind of cost worth it considering the volume?</t>
  </si>
  <si>
    <t>As of 4/23/2022:</t>
  </si>
  <si>
    <t>UNNECESSARY AFTER DEDUP</t>
  </si>
  <si>
    <t>WE CAN USE THE FREE AND CALL HOURLY</t>
  </si>
  <si>
    <t>Minutes per hour:</t>
  </si>
  <si>
    <t>Seconds per minute:</t>
  </si>
  <si>
    <t>Seconds per hour:</t>
  </si>
  <si>
    <t>Duplicates removed</t>
  </si>
  <si>
    <t>Updated count</t>
  </si>
  <si>
    <t>Seconds per day:</t>
  </si>
  <si>
    <t xml:space="preserve">Minutes per day: </t>
  </si>
  <si>
    <t>Can only make 1 call per second</t>
  </si>
  <si>
    <t>Have 892 calls</t>
  </si>
  <si>
    <t>Can call this many times per hour:</t>
  </si>
  <si>
    <t>Limit of hourly calls until we hit 1 million</t>
  </si>
  <si>
    <t xml:space="preserve">Our calls per day: </t>
  </si>
  <si>
    <t xml:space="preserve">Calls made every day for 30 days: </t>
  </si>
  <si>
    <t>Perfect! We are in the free zone :)</t>
  </si>
  <si>
    <t xml:space="preserve">Will probably take about this many mins: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</si>
</sst>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#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u/>
      <sz val="11"/>
      <color rgb="FF00B0F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2" fillId="0" borderId="2" xfId="0" applyFont="1" applyBorder="1"/>
    <xf numFmtId="8" fontId="0" fillId="0" borderId="4" xfId="0" applyNumberFormat="1" applyBorder="1" applyAlignment="1">
      <alignment horizontal="right"/>
    </xf>
    <xf numFmtId="0" fontId="0" fillId="2" borderId="3" xfId="0" applyFill="1" applyBorder="1"/>
    <xf numFmtId="0" fontId="0" fillId="0" borderId="7" xfId="0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2" fontId="0" fillId="2" borderId="15" xfId="0" applyNumberFormat="1" applyFill="1" applyBorder="1"/>
    <xf numFmtId="2" fontId="0" fillId="2" borderId="11" xfId="0" applyNumberFormat="1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 wrapText="1"/>
    </xf>
    <xf numFmtId="164" fontId="0" fillId="0" borderId="18" xfId="0" applyNumberFormat="1" applyFill="1" applyBorder="1"/>
    <xf numFmtId="2" fontId="0" fillId="0" borderId="15" xfId="0" applyNumberFormat="1" applyFill="1" applyBorder="1"/>
    <xf numFmtId="0" fontId="0" fillId="0" borderId="19" xfId="0" applyBorder="1"/>
    <xf numFmtId="0" fontId="0" fillId="2" borderId="23" xfId="0" applyFill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4" borderId="0" xfId="0" applyFill="1"/>
    <xf numFmtId="0" fontId="0" fillId="0" borderId="3" xfId="0" applyFill="1" applyBorder="1"/>
    <xf numFmtId="8" fontId="0" fillId="0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0" xfId="0" applyFill="1"/>
    <xf numFmtId="2" fontId="0" fillId="2" borderId="22" xfId="0" applyNumberFormat="1" applyFill="1" applyBorder="1"/>
    <xf numFmtId="2" fontId="0" fillId="2" borderId="21" xfId="0" applyNumberFormat="1" applyFill="1" applyBorder="1"/>
    <xf numFmtId="164" fontId="0" fillId="0" borderId="17" xfId="0" applyNumberFormat="1" applyFill="1" applyBorder="1"/>
    <xf numFmtId="2" fontId="0" fillId="0" borderId="11" xfId="0" applyNumberFormat="1" applyFill="1" applyBorder="1"/>
    <xf numFmtId="0" fontId="0" fillId="0" borderId="22" xfId="0" applyFill="1" applyBorder="1"/>
    <xf numFmtId="0" fontId="0" fillId="3" borderId="24" xfId="0" applyFill="1" applyBorder="1" applyAlignment="1">
      <alignment horizontal="center" vertical="center" wrapText="1"/>
    </xf>
    <xf numFmtId="0" fontId="0" fillId="0" borderId="25" xfId="0" applyBorder="1"/>
    <xf numFmtId="2" fontId="0" fillId="0" borderId="26" xfId="0" applyNumberFormat="1" applyFill="1" applyBorder="1"/>
    <xf numFmtId="0" fontId="0" fillId="3" borderId="12" xfId="0" applyFill="1" applyBorder="1" applyAlignment="1">
      <alignment horizontal="center" vertical="center" wrapText="1"/>
    </xf>
    <xf numFmtId="0" fontId="0" fillId="5" borderId="0" xfId="0" applyFill="1"/>
    <xf numFmtId="0" fontId="0" fillId="5" borderId="9" xfId="0" applyFill="1" applyBorder="1"/>
    <xf numFmtId="0" fontId="0" fillId="0" borderId="27" xfId="0" applyBorder="1"/>
    <xf numFmtId="2" fontId="0" fillId="2" borderId="2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11" xfId="0" applyFill="1" applyBorder="1"/>
    <xf numFmtId="0" fontId="0" fillId="5" borderId="21" xfId="0" applyFill="1" applyBorder="1"/>
    <xf numFmtId="0" fontId="0" fillId="5" borderId="20" xfId="0" applyFill="1" applyBorder="1"/>
    <xf numFmtId="0" fontId="0" fillId="5" borderId="19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28" xfId="0" applyFill="1" applyBorder="1"/>
    <xf numFmtId="0" fontId="2" fillId="3" borderId="5" xfId="0" applyFont="1" applyFill="1" applyBorder="1"/>
    <xf numFmtId="0" fontId="2" fillId="3" borderId="29" xfId="0" applyFont="1" applyFill="1" applyBorder="1"/>
    <xf numFmtId="0" fontId="0" fillId="0" borderId="30" xfId="0" applyBorder="1"/>
    <xf numFmtId="2" fontId="0" fillId="2" borderId="31" xfId="0" applyNumberFormat="1" applyFill="1" applyBorder="1"/>
    <xf numFmtId="0" fontId="0" fillId="0" borderId="0" xfId="0" applyFill="1" applyBorder="1"/>
    <xf numFmtId="0" fontId="4" fillId="4" borderId="10" xfId="0" applyFont="1" applyFill="1" applyBorder="1"/>
    <xf numFmtId="0" fontId="1" fillId="4" borderId="8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21" xfId="0" applyFont="1" applyFill="1" applyBorder="1"/>
    <xf numFmtId="164" fontId="4" fillId="4" borderId="18" xfId="0" applyNumberFormat="1" applyFont="1" applyFill="1" applyBorder="1"/>
    <xf numFmtId="2" fontId="4" fillId="4" borderId="26" xfId="0" applyNumberFormat="1" applyFont="1" applyFill="1" applyBorder="1"/>
    <xf numFmtId="2" fontId="4" fillId="4" borderId="22" xfId="0" applyNumberFormat="1" applyFont="1" applyFill="1" applyBorder="1"/>
    <xf numFmtId="0" fontId="4" fillId="4" borderId="22" xfId="0" applyFont="1" applyFill="1" applyBorder="1"/>
    <xf numFmtId="0" fontId="4" fillId="4" borderId="23" xfId="0" applyFont="1" applyFill="1" applyBorder="1"/>
    <xf numFmtId="0" fontId="4" fillId="4" borderId="17" xfId="0" applyFont="1" applyFill="1" applyBorder="1" applyAlignment="1">
      <alignment horizontal="center" wrapText="1"/>
    </xf>
    <xf numFmtId="0" fontId="4" fillId="4" borderId="6" xfId="0" applyFont="1" applyFill="1" applyBorder="1"/>
    <xf numFmtId="2" fontId="4" fillId="4" borderId="29" xfId="0" applyNumberFormat="1" applyFont="1" applyFill="1" applyBorder="1"/>
    <xf numFmtId="2" fontId="4" fillId="4" borderId="7" xfId="0" applyNumberFormat="1" applyFont="1" applyFill="1" applyBorder="1"/>
    <xf numFmtId="0" fontId="5" fillId="0" borderId="16" xfId="0" applyFont="1" applyBorder="1" applyAlignment="1">
      <alignment horizontal="center"/>
    </xf>
    <xf numFmtId="0" fontId="5" fillId="0" borderId="25" xfId="0" applyFont="1" applyBorder="1"/>
    <xf numFmtId="0" fontId="5" fillId="5" borderId="19" xfId="0" applyFont="1" applyFill="1" applyBorder="1"/>
    <xf numFmtId="164" fontId="5" fillId="0" borderId="17" xfId="0" applyNumberFormat="1" applyFont="1" applyFill="1" applyBorder="1"/>
    <xf numFmtId="2" fontId="5" fillId="0" borderId="15" xfId="0" applyNumberFormat="1" applyFont="1" applyFill="1" applyBorder="1"/>
    <xf numFmtId="2" fontId="5" fillId="2" borderId="11" xfId="0" applyNumberFormat="1" applyFont="1" applyFill="1" applyBorder="1"/>
    <xf numFmtId="0" fontId="5" fillId="0" borderId="27" xfId="0" applyFont="1" applyBorder="1"/>
    <xf numFmtId="2" fontId="5" fillId="2" borderId="28" xfId="0" applyNumberFormat="1" applyFont="1" applyFill="1" applyBorder="1"/>
    <xf numFmtId="0" fontId="0" fillId="6" borderId="2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9" xfId="0" applyFill="1" applyBorder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2860-0F05-4D09-ACB8-079C6E2CC614}">
  <dimension ref="A1:F40"/>
  <sheetViews>
    <sheetView tabSelected="1" topLeftCell="A22" workbookViewId="0">
      <selection activeCell="F32" sqref="F32"/>
    </sheetView>
  </sheetViews>
  <sheetFormatPr defaultRowHeight="15" x14ac:dyDescent="0.25"/>
  <cols>
    <col min="1" max="1" width="18.5703125" customWidth="1"/>
    <col min="2" max="2" width="24" customWidth="1"/>
    <col min="3" max="3" width="21.5703125" bestFit="1" customWidth="1"/>
    <col min="4" max="4" width="22.28515625" customWidth="1"/>
    <col min="5" max="5" width="24.140625" bestFit="1" customWidth="1"/>
    <col min="6" max="6" width="26.140625" customWidth="1"/>
    <col min="7" max="7" width="21.5703125" customWidth="1"/>
    <col min="8" max="8" width="22.5703125" bestFit="1" customWidth="1"/>
    <col min="9" max="10" width="24.140625" bestFit="1" customWidth="1"/>
  </cols>
  <sheetData>
    <row r="1" spans="1:6" ht="30.75" thickBot="1" x14ac:dyDescent="0.3">
      <c r="A1" s="47" t="s">
        <v>31</v>
      </c>
      <c r="B1" s="90" t="s">
        <v>34</v>
      </c>
      <c r="C1" s="91" t="s">
        <v>36</v>
      </c>
      <c r="D1" s="32" t="s">
        <v>35</v>
      </c>
      <c r="E1" s="33" t="s">
        <v>37</v>
      </c>
    </row>
    <row r="2" spans="1:6" x14ac:dyDescent="0.25">
      <c r="A2" s="82" t="s">
        <v>32</v>
      </c>
      <c r="B2" s="83">
        <v>1000000</v>
      </c>
      <c r="C2" s="84"/>
      <c r="D2" s="30">
        <v>10000000</v>
      </c>
      <c r="E2" s="58"/>
      <c r="F2" t="s">
        <v>53</v>
      </c>
    </row>
    <row r="3" spans="1:6" x14ac:dyDescent="0.25">
      <c r="A3" s="85">
        <v>892</v>
      </c>
      <c r="B3" s="86">
        <f>B2/A3</f>
        <v>1121.0762331838564</v>
      </c>
      <c r="C3" s="87">
        <f>B3/30</f>
        <v>37.369207772795214</v>
      </c>
      <c r="D3" s="42">
        <f>D2/A3</f>
        <v>11210.762331838565</v>
      </c>
      <c r="E3" s="40">
        <f>D3/30</f>
        <v>373.69207772795215</v>
      </c>
    </row>
    <row r="4" spans="1:6" ht="30" x14ac:dyDescent="0.25">
      <c r="A4" s="27" t="s">
        <v>33</v>
      </c>
      <c r="B4" s="55"/>
      <c r="C4" s="56"/>
      <c r="D4" s="56"/>
      <c r="E4" s="57"/>
    </row>
    <row r="5" spans="1:6" x14ac:dyDescent="0.25">
      <c r="A5" s="41">
        <v>425</v>
      </c>
      <c r="B5" s="29">
        <f>B2/A5</f>
        <v>2352.9411764705883</v>
      </c>
      <c r="C5" s="25">
        <f>B5/30</f>
        <v>78.431372549019613</v>
      </c>
      <c r="D5" s="42">
        <f>D2/A5</f>
        <v>23529.411764705881</v>
      </c>
      <c r="E5" s="40">
        <f>D5/30</f>
        <v>784.31372549019602</v>
      </c>
    </row>
    <row r="6" spans="1:6" ht="30" x14ac:dyDescent="0.25">
      <c r="A6" s="78" t="s">
        <v>30</v>
      </c>
      <c r="B6" s="70"/>
      <c r="C6" s="71"/>
      <c r="D6" s="71"/>
      <c r="E6" s="72"/>
      <c r="F6" t="s">
        <v>52</v>
      </c>
    </row>
    <row r="7" spans="1:6" ht="15.75" thickBot="1" x14ac:dyDescent="0.3">
      <c r="A7" s="73">
        <f>A5/5</f>
        <v>85</v>
      </c>
      <c r="B7" s="74">
        <f>B2/A7</f>
        <v>11764.705882352941</v>
      </c>
      <c r="C7" s="75">
        <f>B7/30</f>
        <v>392.15686274509801</v>
      </c>
      <c r="D7" s="76">
        <f>D2/C7</f>
        <v>25500.000000000004</v>
      </c>
      <c r="E7" s="77">
        <f>D7/30</f>
        <v>850.00000000000011</v>
      </c>
    </row>
    <row r="8" spans="1:6" ht="15.75" thickBot="1" x14ac:dyDescent="0.3">
      <c r="C8" t="s">
        <v>44</v>
      </c>
      <c r="E8" t="s">
        <v>45</v>
      </c>
    </row>
    <row r="9" spans="1:6" ht="15.75" thickBot="1" x14ac:dyDescent="0.3">
      <c r="A9" s="60" t="s">
        <v>39</v>
      </c>
      <c r="B9" s="62"/>
      <c r="C9" s="92" t="s">
        <v>41</v>
      </c>
      <c r="D9" s="49"/>
      <c r="E9" s="61" t="s">
        <v>41</v>
      </c>
    </row>
    <row r="10" spans="1:6" ht="15.75" thickBot="1" x14ac:dyDescent="0.3">
      <c r="A10" s="63">
        <v>1440</v>
      </c>
      <c r="B10" s="64" t="s">
        <v>40</v>
      </c>
      <c r="C10" s="48"/>
      <c r="D10" s="48"/>
      <c r="E10" s="48"/>
    </row>
    <row r="11" spans="1:6" x14ac:dyDescent="0.25">
      <c r="A11" s="52"/>
      <c r="B11" s="88" t="s">
        <v>42</v>
      </c>
      <c r="C11" s="89">
        <f>A10/C3</f>
        <v>38.534400000000005</v>
      </c>
      <c r="D11" s="50" t="s">
        <v>42</v>
      </c>
      <c r="E11" s="51">
        <f>A10/E3</f>
        <v>3.85344</v>
      </c>
      <c r="F11" t="s">
        <v>53</v>
      </c>
    </row>
    <row r="12" spans="1:6" x14ac:dyDescent="0.25">
      <c r="A12" s="53"/>
      <c r="B12" s="65" t="s">
        <v>28</v>
      </c>
      <c r="C12" s="24">
        <f>A10/C5</f>
        <v>18.36</v>
      </c>
      <c r="D12" s="65" t="s">
        <v>28</v>
      </c>
      <c r="E12" s="66">
        <f>A10/E5</f>
        <v>1.8360000000000001</v>
      </c>
    </row>
    <row r="13" spans="1:6" ht="15.75" thickBot="1" x14ac:dyDescent="0.3">
      <c r="A13" s="54"/>
      <c r="B13" s="79" t="s">
        <v>43</v>
      </c>
      <c r="C13" s="80">
        <f>A10/C7</f>
        <v>3.6720000000000002</v>
      </c>
      <c r="D13" s="79" t="s">
        <v>43</v>
      </c>
      <c r="E13" s="81">
        <f>A10/E7</f>
        <v>1.6941176470588233</v>
      </c>
      <c r="F13" t="s">
        <v>52</v>
      </c>
    </row>
    <row r="14" spans="1:6" ht="15.75" thickBot="1" x14ac:dyDescent="0.3"/>
    <row r="15" spans="1:6" ht="19.5" thickBot="1" x14ac:dyDescent="0.35">
      <c r="B15" s="14" t="s">
        <v>0</v>
      </c>
      <c r="C15" s="15"/>
      <c r="D15" s="15"/>
      <c r="E15" s="15"/>
      <c r="F15" s="16"/>
    </row>
    <row r="16" spans="1:6" ht="15.75" x14ac:dyDescent="0.25">
      <c r="B16" s="2" t="s">
        <v>4</v>
      </c>
      <c r="C16" s="3" t="s">
        <v>10</v>
      </c>
      <c r="D16" s="3" t="s">
        <v>12</v>
      </c>
      <c r="E16" s="3" t="s">
        <v>14</v>
      </c>
      <c r="F16" s="4" t="s">
        <v>16</v>
      </c>
    </row>
    <row r="17" spans="1:6" x14ac:dyDescent="0.25">
      <c r="A17" s="1"/>
      <c r="B17" s="5" t="s">
        <v>9</v>
      </c>
      <c r="C17" s="6" t="s">
        <v>11</v>
      </c>
      <c r="D17" s="6" t="s">
        <v>13</v>
      </c>
      <c r="E17" s="6" t="s">
        <v>15</v>
      </c>
      <c r="F17" s="7" t="s">
        <v>27</v>
      </c>
    </row>
    <row r="18" spans="1:6" x14ac:dyDescent="0.25">
      <c r="B18" s="35" t="s">
        <v>17</v>
      </c>
      <c r="C18" s="67" t="s">
        <v>19</v>
      </c>
      <c r="D18" s="9" t="s">
        <v>21</v>
      </c>
      <c r="E18" s="9" t="s">
        <v>23</v>
      </c>
      <c r="F18" s="10" t="s">
        <v>25</v>
      </c>
    </row>
    <row r="19" spans="1:6" ht="15.75" thickBot="1" x14ac:dyDescent="0.3">
      <c r="B19" s="22" t="s">
        <v>18</v>
      </c>
      <c r="C19" s="23" t="s">
        <v>20</v>
      </c>
      <c r="D19" s="12" t="s">
        <v>22</v>
      </c>
      <c r="E19" s="12" t="s">
        <v>24</v>
      </c>
      <c r="F19" s="13" t="s">
        <v>26</v>
      </c>
    </row>
    <row r="21" spans="1:6" x14ac:dyDescent="0.25">
      <c r="A21" t="s">
        <v>51</v>
      </c>
    </row>
    <row r="22" spans="1:6" x14ac:dyDescent="0.25">
      <c r="A22" t="s">
        <v>57</v>
      </c>
    </row>
    <row r="23" spans="1:6" x14ac:dyDescent="0.25">
      <c r="A23" t="s">
        <v>58</v>
      </c>
    </row>
    <row r="25" spans="1:6" x14ac:dyDescent="0.25">
      <c r="A25" s="93" t="s">
        <v>55</v>
      </c>
    </row>
    <row r="26" spans="1:6" x14ac:dyDescent="0.25">
      <c r="A26">
        <v>60</v>
      </c>
    </row>
    <row r="27" spans="1:6" x14ac:dyDescent="0.25">
      <c r="A27" s="93" t="s">
        <v>56</v>
      </c>
      <c r="B27" s="93" t="s">
        <v>54</v>
      </c>
    </row>
    <row r="28" spans="1:6" x14ac:dyDescent="0.25">
      <c r="A28">
        <f>A26*B28</f>
        <v>3600</v>
      </c>
      <c r="B28">
        <v>60</v>
      </c>
    </row>
    <row r="29" spans="1:6" x14ac:dyDescent="0.25">
      <c r="A29" s="93" t="s">
        <v>59</v>
      </c>
      <c r="B29" s="93" t="s">
        <v>60</v>
      </c>
    </row>
    <row r="30" spans="1:6" x14ac:dyDescent="0.25">
      <c r="A30">
        <f>A28*24</f>
        <v>86400</v>
      </c>
      <c r="B30">
        <f>B28*24</f>
        <v>1440</v>
      </c>
    </row>
    <row r="32" spans="1:6" x14ac:dyDescent="0.25">
      <c r="A32" t="s">
        <v>61</v>
      </c>
    </row>
    <row r="33" spans="1:3" x14ac:dyDescent="0.25">
      <c r="A33" s="93" t="s">
        <v>62</v>
      </c>
      <c r="B33" s="93" t="s">
        <v>63</v>
      </c>
    </row>
    <row r="34" spans="1:3" x14ac:dyDescent="0.25">
      <c r="A34" s="38">
        <v>892</v>
      </c>
      <c r="B34" s="38">
        <f>A28/A34</f>
        <v>4.0358744394618835</v>
      </c>
    </row>
    <row r="36" spans="1:3" x14ac:dyDescent="0.25">
      <c r="A36" t="s">
        <v>64</v>
      </c>
    </row>
    <row r="37" spans="1:3" x14ac:dyDescent="0.25">
      <c r="A37" t="s">
        <v>65</v>
      </c>
      <c r="B37">
        <f>A34*24</f>
        <v>21408</v>
      </c>
    </row>
    <row r="38" spans="1:3" ht="30" x14ac:dyDescent="0.25">
      <c r="A38" s="94" t="s">
        <v>66</v>
      </c>
      <c r="B38" s="38">
        <f>B37*30</f>
        <v>642240</v>
      </c>
      <c r="C38" t="s">
        <v>67</v>
      </c>
    </row>
    <row r="40" spans="1:3" ht="45" x14ac:dyDescent="0.25">
      <c r="A40" s="94" t="s">
        <v>68</v>
      </c>
      <c r="B40" s="38">
        <f>A3/60</f>
        <v>14.866666666666667</v>
      </c>
    </row>
  </sheetData>
  <pageMargins left="0.7" right="0.7" top="0.75" bottom="0.75" header="0.3" footer="0.3"/>
  <pageSetup orientation="portrait" horizontalDpi="0" verticalDpi="0" r:id="rId1"/>
  <ignoredErrors>
    <ignoredError sqref="D5 D3 C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E8D2-595C-4195-9AE1-4F1AA2A614FF}">
  <dimension ref="A1:E17"/>
  <sheetViews>
    <sheetView workbookViewId="0">
      <selection activeCell="A7" sqref="A7"/>
    </sheetView>
  </sheetViews>
  <sheetFormatPr defaultRowHeight="15" x14ac:dyDescent="0.25"/>
  <cols>
    <col min="1" max="1" width="14.85546875" customWidth="1"/>
    <col min="2" max="2" width="24" customWidth="1"/>
    <col min="3" max="3" width="21.5703125" bestFit="1" customWidth="1"/>
    <col min="4" max="4" width="22.28515625" customWidth="1"/>
    <col min="5" max="5" width="24.140625" bestFit="1" customWidth="1"/>
  </cols>
  <sheetData>
    <row r="1" spans="1:5" ht="30.75" thickBot="1" x14ac:dyDescent="0.3">
      <c r="A1" s="47" t="s">
        <v>31</v>
      </c>
      <c r="B1" s="44" t="s">
        <v>47</v>
      </c>
      <c r="C1" s="32" t="s">
        <v>36</v>
      </c>
      <c r="D1" s="32" t="s">
        <v>48</v>
      </c>
      <c r="E1" s="33" t="s">
        <v>49</v>
      </c>
    </row>
    <row r="2" spans="1:5" x14ac:dyDescent="0.25">
      <c r="A2" s="26" t="s">
        <v>32</v>
      </c>
      <c r="B2" s="45">
        <v>2500</v>
      </c>
      <c r="C2" s="59"/>
      <c r="D2" s="30">
        <v>200000</v>
      </c>
      <c r="E2" s="58"/>
    </row>
    <row r="3" spans="1:5" x14ac:dyDescent="0.25">
      <c r="A3" s="41">
        <v>9624</v>
      </c>
      <c r="B3" s="29">
        <f>B2/A3</f>
        <v>0.25976724854530342</v>
      </c>
      <c r="C3" s="25">
        <f>B3/30</f>
        <v>8.6589082848434473E-3</v>
      </c>
      <c r="D3" s="42">
        <f>D2/A3</f>
        <v>20.781379883624272</v>
      </c>
      <c r="E3" s="40">
        <f>D3/30</f>
        <v>0.69271266278747567</v>
      </c>
    </row>
    <row r="4" spans="1:5" ht="30" x14ac:dyDescent="0.25">
      <c r="A4" s="27" t="s">
        <v>33</v>
      </c>
      <c r="B4" s="55"/>
      <c r="C4" s="56"/>
      <c r="D4" s="56"/>
      <c r="E4" s="57"/>
    </row>
    <row r="5" spans="1:5" x14ac:dyDescent="0.25">
      <c r="A5" s="41">
        <v>719</v>
      </c>
      <c r="B5" s="29">
        <f>B2/A5</f>
        <v>3.4770514603616132</v>
      </c>
      <c r="C5" s="25">
        <f>B5/30</f>
        <v>0.11590171534538711</v>
      </c>
      <c r="D5" s="42">
        <f>D2/A5</f>
        <v>278.16411682892908</v>
      </c>
      <c r="E5" s="40">
        <f>D5/30</f>
        <v>9.272137227630969</v>
      </c>
    </row>
    <row r="6" spans="1:5" ht="30" x14ac:dyDescent="0.25">
      <c r="A6" s="27" t="s">
        <v>30</v>
      </c>
      <c r="B6" s="55"/>
      <c r="C6" s="56"/>
      <c r="D6" s="56"/>
      <c r="E6" s="57"/>
    </row>
    <row r="7" spans="1:5" ht="15.75" thickBot="1" x14ac:dyDescent="0.3">
      <c r="A7" s="28">
        <f>A5/5</f>
        <v>143.80000000000001</v>
      </c>
      <c r="B7" s="46">
        <f>B2/A7</f>
        <v>17.385257301808064</v>
      </c>
      <c r="C7" s="39">
        <f>B7/30</f>
        <v>0.57950857672693545</v>
      </c>
      <c r="D7" s="43">
        <f>D2/C7</f>
        <v>345120.00000000006</v>
      </c>
      <c r="E7" s="31">
        <f>D7/30</f>
        <v>11504.000000000002</v>
      </c>
    </row>
    <row r="9" spans="1:5" x14ac:dyDescent="0.25">
      <c r="A9" t="s">
        <v>50</v>
      </c>
    </row>
    <row r="11" spans="1:5" ht="15.75" thickBot="1" x14ac:dyDescent="0.3"/>
    <row r="12" spans="1:5" ht="19.5" thickBot="1" x14ac:dyDescent="0.35">
      <c r="B12" s="69" t="s">
        <v>29</v>
      </c>
      <c r="C12" s="68"/>
      <c r="D12" s="34" t="s">
        <v>38</v>
      </c>
    </row>
    <row r="13" spans="1:5" x14ac:dyDescent="0.25">
      <c r="B13" s="17" t="s">
        <v>1</v>
      </c>
      <c r="C13" s="18" t="s">
        <v>2</v>
      </c>
    </row>
    <row r="14" spans="1:5" x14ac:dyDescent="0.25">
      <c r="B14" s="20" t="s">
        <v>3</v>
      </c>
      <c r="C14" s="37" t="s">
        <v>4</v>
      </c>
      <c r="D14" s="38" t="s">
        <v>46</v>
      </c>
    </row>
    <row r="15" spans="1:5" x14ac:dyDescent="0.25">
      <c r="B15" s="8" t="s">
        <v>5</v>
      </c>
      <c r="C15" s="19">
        <v>5</v>
      </c>
    </row>
    <row r="16" spans="1:5" x14ac:dyDescent="0.25">
      <c r="B16" s="35" t="s">
        <v>6</v>
      </c>
      <c r="C16" s="36">
        <v>4</v>
      </c>
    </row>
    <row r="17" spans="2:3" ht="15.75" thickBot="1" x14ac:dyDescent="0.3">
      <c r="B17" s="11" t="s">
        <v>7</v>
      </c>
      <c r="C17" s="2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OpenWeatherMaps</vt:lpstr>
      <vt:lpstr>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Nielsen</dc:creator>
  <cp:lastModifiedBy>Karin Nielsen</cp:lastModifiedBy>
  <dcterms:created xsi:type="dcterms:W3CDTF">2022-04-09T04:17:46Z</dcterms:created>
  <dcterms:modified xsi:type="dcterms:W3CDTF">2022-04-24T04:23:34Z</dcterms:modified>
</cp:coreProperties>
</file>