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wirl\OneDrive\Documents\RBGSyd_Technical Officer\MQuin\snpEff\G93-G98\"/>
    </mc:Choice>
  </mc:AlternateContent>
  <xr:revisionPtr revIDLastSave="0" documentId="13_ncr:1_{94623923-69AF-4BF5-9CCE-F91C55B30DF3}" xr6:coauthVersionLast="47" xr6:coauthVersionMax="47" xr10:uidLastSave="{00000000-0000-0000-0000-000000000000}"/>
  <bookViews>
    <workbookView xWindow="-110" yWindow="-110" windowWidth="22620" windowHeight="13500" activeTab="3" xr2:uid="{08BCEEC3-00A4-4C86-91B0-DA0FE138A484}"/>
  </bookViews>
  <sheets>
    <sheet name="Sheet1" sheetId="1" r:id="rId1"/>
    <sheet name="Sheet2" sheetId="2" r:id="rId2"/>
    <sheet name="link_file" sheetId="4" r:id="rId3"/>
    <sheet name="data_fil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2" l="1"/>
  <c r="H29" i="2"/>
  <c r="I34" i="2"/>
  <c r="H34" i="2"/>
  <c r="I35" i="2"/>
  <c r="H35" i="2"/>
  <c r="I30" i="2"/>
  <c r="H30" i="2"/>
  <c r="I33" i="2"/>
  <c r="H33" i="2"/>
  <c r="I27" i="2"/>
  <c r="H27" i="2"/>
  <c r="I32" i="2"/>
  <c r="H32" i="2"/>
  <c r="I26" i="2"/>
  <c r="H26" i="2"/>
  <c r="I31" i="2"/>
  <c r="H31" i="2"/>
  <c r="I28" i="2"/>
  <c r="H28" i="2"/>
  <c r="I36" i="2"/>
  <c r="H36" i="2"/>
  <c r="E38" i="1"/>
  <c r="E37" i="1"/>
  <c r="E36" i="1"/>
  <c r="E35" i="1"/>
  <c r="E34" i="1"/>
  <c r="E33" i="1"/>
  <c r="H38" i="1"/>
  <c r="H37" i="1"/>
  <c r="H36" i="1"/>
  <c r="H35" i="1"/>
  <c r="H34" i="1"/>
  <c r="H33" i="1"/>
  <c r="L24" i="2"/>
  <c r="L23" i="2"/>
  <c r="L22" i="2"/>
  <c r="L21" i="2"/>
  <c r="L20" i="2"/>
  <c r="L19" i="2"/>
  <c r="L18" i="2"/>
  <c r="L17" i="2"/>
  <c r="L16" i="2"/>
  <c r="L15" i="2"/>
  <c r="L14" i="2"/>
  <c r="G22" i="2"/>
  <c r="G23" i="2"/>
  <c r="G24" i="2"/>
  <c r="F15" i="2"/>
  <c r="F16" i="2" s="1"/>
  <c r="F17" i="2" s="1"/>
  <c r="F18" i="2" s="1"/>
  <c r="F19" i="2" s="1"/>
  <c r="F20" i="2" s="1"/>
  <c r="F21" i="2" s="1"/>
  <c r="F22" i="2" s="1"/>
  <c r="F23" i="2" s="1"/>
  <c r="F24" i="2" s="1"/>
  <c r="F14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G13" i="2"/>
  <c r="I13" i="2"/>
  <c r="H13" i="2"/>
  <c r="H6" i="2"/>
  <c r="G6" i="2"/>
  <c r="H5" i="2"/>
  <c r="G5" i="2"/>
  <c r="H4" i="2"/>
  <c r="G4" i="2"/>
  <c r="H3" i="2"/>
  <c r="G3" i="2"/>
  <c r="H2" i="2"/>
  <c r="G2" i="2"/>
  <c r="H1" i="2"/>
  <c r="G1" i="2"/>
  <c r="F1" i="2"/>
  <c r="F2" i="2" s="1"/>
  <c r="F3" i="2" s="1"/>
  <c r="F4" i="2" s="1"/>
  <c r="F5" i="2" s="1"/>
  <c r="F6" i="2" s="1"/>
  <c r="I38" i="1"/>
  <c r="I34" i="1"/>
  <c r="J37" i="1"/>
  <c r="J35" i="1"/>
  <c r="J33" i="1"/>
  <c r="I37" i="1"/>
  <c r="I33" i="1"/>
  <c r="I36" i="1"/>
  <c r="I35" i="1"/>
  <c r="G21" i="2" l="1"/>
  <c r="G14" i="2"/>
  <c r="G15" i="2"/>
  <c r="G16" i="2" l="1"/>
  <c r="G17" i="2" l="1"/>
  <c r="G18" i="2" l="1"/>
  <c r="G19" i="2" l="1"/>
  <c r="G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tc={AE8EC12C-A724-4E4C-942A-60D4D41DE1A7}</author>
    <author>Karina Guo</author>
    <author>tc={085FDA8B-2A73-4E75-AB09-8F72CEE9F1A8}</author>
    <author>tc={F5EEB9FD-BB46-4AB1-99CB-92222AC5B373}</author>
    <author>tc={41EA9B2E-EE8A-4556-BB79-126A8CBD1AA6}</author>
    <author>tc={335E7B44-8458-4094-8008-48952DACEE82}</author>
    <author>tc={27AFFBDF-7140-4042-98F4-FFCAAAC83EC2}</author>
    <author>tc={9B9CF8AB-52E8-4123-9950-6475F74FD093}</author>
    <author>tc={96FF9DAD-1045-4469-A950-7D362B661CCB}</author>
  </authors>
  <commentList>
    <comment ref="R2" authorId="0" shapeId="0" xr:uid="{AE8EC12C-A724-4E4C-942A-60D4D41DE1A7}">
      <text>
        <t>[Threaded comment]
Your version of Excel allows you to read this threaded comment; however, any edits to it will get removed if the file is opened in a newer version of Excel. Learn more: https://go.microsoft.com/fwlink/?linkid=870924
Comment:
    HapA has a missing in the corresponding location to the putative duplication of HapB</t>
      </text>
    </comment>
    <comment ref="A31" authorId="1" shapeId="0" xr:uid="{9EABFCC4-9E0F-4CA4-B54D-9ADA7B261E38}">
      <text>
        <r>
          <rPr>
            <b/>
            <sz val="9"/>
            <color indexed="81"/>
            <rFont val="Tahoma"/>
            <charset val="1"/>
          </rPr>
          <t>Karina Guo:</t>
        </r>
        <r>
          <rPr>
            <sz val="9"/>
            <color indexed="81"/>
            <rFont val="Tahoma"/>
            <charset val="1"/>
          </rPr>
          <t xml:space="preserve">
From searching gene motif</t>
        </r>
      </text>
    </comment>
    <comment ref="C32" authorId="2" shapeId="0" xr:uid="{085FDA8B-2A73-4E75-AB09-8F72CEE9F1A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MAF alignment header</t>
      </text>
    </comment>
    <comment ref="D32" authorId="3" shapeId="0" xr:uid="{F5EEB9FD-BB46-4AB1-99CB-92222AC5B37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R Biostrings. How many base pairs in from REGION_START does the gene start</t>
      </text>
    </comment>
    <comment ref="G32" authorId="4" shapeId="0" xr:uid="{41EA9B2E-EE8A-4556-BB79-126A8CBD1AA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R Biostrings. Find same motif on the aligned region of HapB</t>
      </text>
    </comment>
    <comment ref="D38" authorId="5" shapeId="0" xr:uid="{335E7B44-8458-4094-8008-48952DACEE82}">
      <text>
        <t>[Threaded comment]
Your version of Excel allows you to read this threaded comment; however, any edits to it will get removed if the file is opened in a newer version of Excel. Learn more: https://go.microsoft.com/fwlink/?linkid=870924
Comment:
    10 mismatches out of 60 query</t>
      </text>
    </comment>
    <comment ref="G38" authorId="6" shapeId="0" xr:uid="{27AFFBDF-7140-4042-98F4-FFCAAAC83EC2}">
      <text>
        <t>[Threaded comment]
Your version of Excel allows you to read this threaded comment; however, any edits to it will get removed if the file is opened in a newer version of Excel. Learn more: https://go.microsoft.com/fwlink/?linkid=870924
Comment:
    9 mismatches, matched 23/29 in query</t>
      </text>
    </comment>
    <comment ref="A42" authorId="7" shapeId="0" xr:uid="{9B9CF8AB-52E8-4123-9950-6475F74FD093}">
      <text>
        <t>[Threaded comment]
Your version of Excel allows you to read this threaded comment; however, any edits to it will get removed if the file is opened in a newer version of Excel. Learn more: https://go.microsoft.com/fwlink/?linkid=870924
Comment:
    Blast hapA AA to hapB AA</t>
      </text>
    </comment>
    <comment ref="A47" authorId="8" shapeId="0" xr:uid="{96FF9DAD-1045-4469-A950-7D362B661CCB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Created AA sequence from MqA fastA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tc={DC5C2FB5-514E-4A9F-96E3-88589FCE76AB}</author>
  </authors>
  <commentList>
    <comment ref="A26" authorId="0" shapeId="0" xr:uid="{DC5C2FB5-514E-4A9F-96E3-88589FCE76AB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Created AA sequence from MqA fastA</t>
      </text>
    </comment>
  </commentList>
</comments>
</file>

<file path=xl/sharedStrings.xml><?xml version="1.0" encoding="utf-8"?>
<sst xmlns="http://schemas.openxmlformats.org/spreadsheetml/2006/main" count="418" uniqueCount="108">
  <si>
    <t>g93</t>
  </si>
  <si>
    <t>BLAST_res_HapA</t>
  </si>
  <si>
    <t>FastA</t>
  </si>
  <si>
    <t>&gt;MqA_CHR08:19333739-19337973
ATGGCTTCCAATCTTTTTCCACCTCTTGCTGCCGCTGCTTTTGCTGCTATACTGTTCCTT
TTTTTCTTGAAGAGAAGATCAAGGAAGATCAATGGAGGGGAGGCAAAAAGCAATGCGGCT
GCAAACGATGGAACAGCAGGAGGCGCTTCTTCCACTCACACTTCAACAGAAGGCAAAGGA
ATGGATACTCCATCAGGATATGACTATGAAGTATTCTTGAGTTTCAGAGGACCAGATACT
AGAGCAGCTTTTACCGACTTCCTTTACACTAGTTTGATAGATGCGGGAATCCGCACATAT
AAGGATGACAAAGAGCTCCCGGAGGGGGAAGAGTTTGGCCCAAAACTTCTCTAAGCAATT
AATCAATCCAAGGTCTCCATACCTATCTTTTCGAAAGGTTATGCCTCTAGTGTATGGTGT
CTCAAAGAGGTAGTCCAGATGGTCGAGTACCATAAGACTGGAAGACAAAATATCATGTCC
ATTTTTTATGATGTGGCCCCTTCAGAGGTTCGACACCAAACCGGAGACTATGGAAAGGCT
TTTCGTTCGCATGAAAAGAAGCAACGGTACGATGGAGAGACTATGTATCAGTGGAAGGCT
GCTCTCAATGCAGCTGGGGCAATAAACGGATGGGACCTGCACGACAAGACCAATAGGTTA
CTCCTGATGTGCCTTGTATCATTAAAACTGGGTGCAATTTCATTTGTTTTTCTTTCTCGT
TGATATTAATTTTCATGCTATTGAAGTTACAACGTAGAAACCGCCCTGAAAAATATCACA
ATCCCAAATTTGTCCTTTTATATTCCAAAGAACATTTTCTTCAGTTCAGGTCTCTTATTA
ACCCTTAGTACCAAAGTTAATTTATGTACAATGGAATAAATCCTTGAAGAACACATTGCA
AATAGGTTTGCGGTTTTCAATTTGGTCTTGTCAGAACAAAGTTGGGTTCAACATTATTTT
CTAACTCATTACCTCTTGATCTATAACAAACTCTAGGCGAGAAGGGGAGACCATAAGAGA
TATCGTCATGAAGGTTTTCAATGAGCTGAAAAAGTCATATACGGTGATATCAGACAACTT
GGTCAATGTCAACAACCAAGTGGATGCAATCATGGAAATGATAGGTGTTGGGACAAGTGA
AACTTGTATTATAGGAATTTACGGGATGGGTGGTATCGGAAAAACAACTATTGCCAAAAT
CATCTACAATCAGCTTTTAGCAGATTTTGAGGGATGTTGCTTTCTAGCCAACATCCGCGA
AATGTCAGAACGCAAAGGCATTGAATGCTTGCAGAATCAGCTCATCTTCGACATCCTCAA
GAACAAATGCACAAATATAAAAACCGCTGATGATGGGATCAAGATCATCAAAGATAGGCT
GTCTAATAAAAGAGTCCTCTTGCTTCTCGATGATGTGCATGAAAAGAGTCATATGGATGC
ACTTGTGGGCAACCGTGATTGGTTTGGTAAAGGGAGCAAACTTATTATTACGACCAGAAA
CAAAGAAGTTATTGATGTTCTTAAAGTGGATGGTCATTATGAGCTTAAGGGCATGGACCG
TGATCAATCTCTTCAACTTTTTAGCAAACATGCCTTCAAAAGAGATTCTCCATCGGACGA
GTATATCGACCAATCCAACAGGGTGATAGACATTGTTCAAGGTCTTCCACTAGCTCTTGA
AGTCATTGGTTCACTTTTATATCACACTGATAAGAAAAAGTGGAATGACATATTGGAGAA
GTTGGAAAAGGTTCCTCACATAGAAGTTCAACGGAACCTGAAAATAAGTTATGATGCATT
AGAAGTTAGACACAAGCATATATTCCTAGATATAGCTTGTCTTTTTATTGGATATAACAA
AGACATTATAGTTCATTTCTGGGAAAAGTCTACATTTTTTCCAAAAGAAGCTATGGAAGT
GTTGCAGAACATGTCTTTGATAAAGATTGAAGAGAATAACAGAGTGTGGATGCACGACCA
ACTCAGAGATCTAGGAAGAGAAATAGTTCGTCAAGAAAGCAACACAAAAATAACAAAGCA
AAGTAGAGTTTGGGATCCTAAGGAAGGTTTGGATTTGCTAAGGAAACATAAGGTAAACAC
CAACCTCCCCCCTCAAAAAAAAAAAATCCCAGTTTTCATGGATTTTTCCTTAAAAGAAAA
AAGCTAGTTATTTTTTTGTCTTGTCTAGCACCAATACGACTTCCTCAAGCTATAATTTTT
GGTTTTTTAAGACTACAGGAATGATGATGCTGAACTCAACCCCGGTTAATACAGTGGACT
TGAATAAAAGCGTTTCCGTTCAACTTTTTTTCGTTTTTAAAATTTACAGGGGAAAATGGA
AGTTGAAGCTCTTCGTCTCACATTGGACAATGAGCAGCAGCATTGTTTTACCTATGAGGG
CTTTGAGAACTTGTTAGATCTAAAGTTCCTTGAAGTGGACGGCTGGATGGGAAATTTTCA
CGTAGAAAAGAGGCTTCATTGGCAAGAATCGCCATCAAATGTTCTTCTAGCTAATGAGAA
TTCAGATCTCCTTCCAGAATTACGATGGCTTTCGTGGCACAATATTCCCCTTACATTTGA
CATTGCGAATTTTTCAATGGAGAATGTAGTTATTCTTAATCTATCTTGGAGTGAAATAAC
GCATGATTGGAAGGGGTGGAGCCACATAAAGGTATGCTATAAGATAGACAACACTTACTA
TTCCGTCTTATCAAATTCAAAAGTAATATTCATGATTTCTCTTTTTACAGGTGATGAAGA
GGTTGAAAGTTTTGGATTTGTCCAATTGCCGAAGATTGAAGAGAACCCCCAATTTTTCTG
CTCATTCCAACTTACAACGTTTGACCATGCGTAATTGTCGTTCATTAATCGAAATTGATG
AGTCAATTTGCCAGTTGTCATGCTTAGTTTCCTTGGATATACAGAATTGTCGGAGTCTTC
AGAGACCGCCAGATGAGCTGGGCGGAGATCTTAGAAGACTTGAGTACCTGTATCTAGTTA
TGTGCGTATCGTTGGAGAGGCTTCCGCATTGGATCGGAAATTTAGAGTCGCTCATTGAGT
TGGATATCTCTTGCACGTGGAGGCTCGAAGAACTACCTTATTCCATTGGGAATTTGAAAA
ATCTGAAAGTAGTGAGGATGTACGATTGCTACTTGAGCAAAATACCCGATGCCCTTTGGA
CGATTGGGAAGCTCGAGGAGATACAAGGCTTCGGAAGTGATAGTGCCCAGCGTTTCGATG
TGAACATTGGCCATTGCATCCATGCGAATCAATCCCTGAGGATCTTGAGATTGAGCTGCG
CGCAGATATACGCGCTACCATGGCTTCCCGAAAGTCTTGTCCATCTGCAACTTAATGATT
TGTACATGGACAAGTTCCCAGATCTCTCGAACCTCGCTCATCTGAAGAAATTGCGTCTGA
GATTTGCCTCCCGTCACCTTGATTGGAAATCTTATGGGCCCGTCGTAGATCCGATCCCAC
GGTGGATGGGGGGCCTAACCCATCTGGAGTCTCTGGACCTGCGCTTTCGTTGTGAGACCG
CCTCACCAGCAGACTTTATCCTCCCTCCTCAACTGAAGTCACTTTACCTCCGGTGCCGCT
GTCTGCGCCACCTCCCGAGGCTTCCGTCGAGTTTGTCCTCCTTACATTTGAAAAATTGCG
TGTCGCTTTGCTCTATGGAGGATCTATCGAATCTGAAGAAACTATCCACTCTCGCGATTG
ATGGAGCTCCAATTTCGGAGATTCGAGGCCTCGATCGTTTGGTGAGTTTACGAGATTTGA
AGCTCGATCGGCTTGTACATTTGGGGAGACTACCTGATCTAAGCAATTTAAACAAACTAA
GCCGTCTTCGAGTAGGAAGTTGTGACAAACTGGTTGAGTTTGAAGGCAAACTACCACCAT
CTTTGGGATACTTGCTTATTGGTATCTGTGGATCCTTACAAAAGTTACCTGATCTGTCAA
ATTCAGAGGGACTGCAAGAATTTAGAATAGCTGGATGTGATAATCTAGTTGAGCTTCAAT
TCGGACCACTTCCATCTTTGAGATTTATGAGAATTGAGGCCTGTAAATCTATATTGAAAG
TACCCGATCTGTCGAGCATGAAGAAACTGCGAGAAGTTGACTTAGTTAAATGTGGTAACT
TAGTTGAGATTAAAGGCGAGCTACCACAATCTTTGATAAGGCTGGGCATTGATGCTTGTC
CATCTATACGGCAGATGCCTAATCATTCACACTAG</t>
  </si>
  <si>
    <t>MqA_CHR08:19333739-19337973</t>
  </si>
  <si>
    <t>MqA_CHR08</t>
  </si>
  <si>
    <t>MqB_CHR08</t>
  </si>
  <si>
    <t>CHR</t>
  </si>
  <si>
    <t>REGION END</t>
  </si>
  <si>
    <t>POS_Gene_Start</t>
  </si>
  <si>
    <t>REGION_START</t>
  </si>
  <si>
    <t>POS_Gene_End</t>
  </si>
  <si>
    <t>MAF_Anchorwave</t>
  </si>
  <si>
    <t>qseqid</t>
  </si>
  <si>
    <t>sseqid</t>
  </si>
  <si>
    <t>pident</t>
  </si>
  <si>
    <t>length</t>
  </si>
  <si>
    <t>mismatch</t>
  </si>
  <si>
    <t>gapopen</t>
  </si>
  <si>
    <t>qstart</t>
  </si>
  <si>
    <t>qend</t>
  </si>
  <si>
    <t>sstart</t>
  </si>
  <si>
    <t>send</t>
  </si>
  <si>
    <t>evalue</t>
  </si>
  <si>
    <t>bitscore</t>
  </si>
  <si>
    <t>g97</t>
  </si>
  <si>
    <t>g98</t>
  </si>
  <si>
    <t>MQUIG19793</t>
  </si>
  <si>
    <t>MQUIG19794</t>
  </si>
  <si>
    <t>MQUIG19795</t>
  </si>
  <si>
    <t>MQUIG19796</t>
  </si>
  <si>
    <t>MqA_CHR08:19350110-19354857</t>
  </si>
  <si>
    <t>MqA_CHR08:19366800-19370889</t>
  </si>
  <si>
    <t>Length</t>
  </si>
  <si>
    <t>NA</t>
  </si>
  <si>
    <t>ReferenceFaLength</t>
  </si>
  <si>
    <t>&gt;MqA_CHR08:19350110-19354857
ATGGTTACTCCATCGGGATATGAGTACGAAGTATTCTTGAGCTTCAGAGGGCCAGATACT
CGATCTGGTTTTACCGATTTCCTTTACACTAGTCTTAATGATGCGGGGATCCGCACGTTC
AAGGACGATGAAGAGCTTCGCGTTGGGGAAGAGTTTTCCCCAGAACTTCTCCAAGCAATT
GATCAGTCGAAGATCTCGATACCTATTTTTTCAAAAGGTTATGCCTCTAGCCTGTGGTGC
CTGAAAGAGTTAGCTCAGATGGTCAAGTGCCAGAAAACTGGAAGACAAAAGATCATGCCC
CTTTTTTATGATGTAGCACCTTCAGAGGTTCGATGCCAAATTGGGGGTTATGGAGATGCC
CTTCTTATACATGAAAACAAGAAGCGATACAGCGAAGAGACTGTAAAGGAGTGGAAGGCT
GCGCTCAGTGCAGTCGGGAAGATAAGCGGATGGGACCTGCACTGCAAAAGCCCCAGGTGA
GTGCTTTCGGCATTTTATCTCCCGCGCCTTGTACCATTAAAACTTGATGTGTTTCAATCG
GTTTTCTTTTCTAGATATGTGTTAGTCTAGTTGAAATTGAACTCTATGCTATTGAAATCA
TGCCTTAGAATTCACTCTAAATGATGGCACAATTAGAAATTTGTCTCTTTTCATTTCAAA
CAACATACTTTTCAGTTTATATCATTCATTAACCCCTTGTACCAATGCTAATTCTTTTAC
AATAAATTAAATCCTCAAAGAACACATGTCGAATAGGTCTGGAGCTTCAATTTGGTCTTG
TTAGAGCATTGTATGGTTCAACACAATTTTCTAACTTATTGCCTTATGATCTCCAACAAG
CACTAGGCGAGAAGGTGAGTTTGCAAAAAAAATCACCGAGGAGATCTTCAGAGAATTGAA
AAAGGCTTATTTGGTGGTATCGGATTACTTGGTCAATGTTGACAAACATGTGGATGCAAT
CATGGAAATGATAGGTTCTCAGATAAGTGAAACACGGATTATAGGAATCCATGGGATGGG
TGGCATTGGAAAGACAACTGTTGCCAAATTAATCTACAATAAGCTCTCAGACGAGTTTCA
GAATTGTTGCTTCCTTCGTGATATTCGAGAAACGTCAAAAGATAATGGCATTCAATACCT
ACAGAATCAACTCATTTCTGGCATCCTCAAAACAAAATGCATGGATATAAAAGACATTGA
TGAAGGAACTCAAGCAATTAAAGACAGGCTGTCTAATAAAAGAGTCGTCCTTCTTCTCGA
TGATGTGGAAGAAGAGAATCATATTGATGCGCTCGTAGGTAAGCGTGATTGGTTTGGCAA
TGGAAGCAAAATTATTATTACTACTAGAAACAAAGATGTTCTCAATATTCCCAAAGTGGA
TTTCAGTTACGAGCTTACCATCATGAATCCCAATCAATCTCTCCAACTTTTCAGCAAACA
TGCATTCAGAAGAGATTCTCCTTTGGATGAGTATATCGACCAATCCAAGAGGGTGATAGG
CATTGCTGGAGGTCTTCCGCTTGCTCTTGAGGTCATTGGTTCACTTTTATGTCGCACAAA
AAAGGAAATGTGGGATACCAAATTGAAGAAGCTAGAAAGTGTTCTTGATGATAAAGTTTT
GAGTAAGTTGAAAATAAGCTATGATGCATTGAATTCTCGACAAGAGCGTATATTCCTCGA
TATAGCATGTCTTTTCATTGGACATAACAAAGATATTCTGGTTCATTTCTGGGATGAATA
TGATTTTTTTCCGGAAGAAGTCATGATAGTTTTAGAGAATATGTCTTTGATAAAAATTAA
CGAGGATAATACAGTGTGGATGCACGATCAACTCAGAGATCTTGGAAGAGAAATGGCTCG
TCAAAAAAGCAATTTGAAAATAGAGAAGCAAAGCAGGGTGTGGGATCCAAAGATAGGATT
CGATTTGCTGAGGAGACGTAAGGTACAATCTCCCGTTATATAAATTCCCAATATTTATGG
TTTTTTTTTTCCTTAAAAAGGCCAATTAATTTTTGTGTTGTCTAGCGACATCACAACTTC
CTCAGTCAATACTTAAGTCAATCGTTTAATAAAGTGGACTTGAATAAATGCATTACCCTC
CAACTCTTTTGTTTCTATATTTTTTTTTTGGACAGGGAAAAAAGGAAATTGAAGCTCTTT
GTCTCAAGTTGGACCAGCCGCAGCAATATCGTTTCACCTGTGAAGACTTTGAGAACCTAT
CAGATCTAAGGTTCCTCCAAGTTAATGGTCCGATGGATAATTTTTATGCAGAAGAGAAGC
TTCTTTGGCACGAATCCCCGTCAAATGTTCCTTCAACTGATGAGAATTTATATCTCCTTC
CACAATTGCGATGGCTTTCATGGAAAAACATCCCCCCAACATTTAACGTTACAAATTTCT
CCATGGAGGATGTGGTTGTTCTTGATCTATCTTATAGCAAAATAACGGATGATTGGAAGG
GATGGAATCACATGAAGGTAGGTGATATGTTAGACAACACTTATTATTCCATCTTATTAG
ATTCGAAATGAATCTTTGCATGATTTTTTCTTTTATAGGTGATGAAGAATTTGAAATCTC
TGGATCTATCCAAATGTCGGAATCTTCGGAATCTGCCAGATAAGTTGGGTAGCAATCTTG
CAAGCCTCGAATACCTATCTCTAAGAGAGTGCACATCCTTGGAGATGCTTCCAGATACAT
TCGGGAATTTGAAATCGTTGATTGAGTTGGATATTTCCAACACTAGCATCAAAGAACTAC
CTGATTCCATCGGAAAGTTGAAAAACTTGAAAGCAGTGAAGATGCGAGAGAGTGGTGTGA
GGAAAATACCCCATGAGTTTTGGACGATCGAGAAGTTGGAAGAAATAGAAGTCGGCAAAA
GATATAGTCGCAACGAGAAATTTCATGTGAGGATTGGCGATGGCATCTACAGGAATCAAT
CCCTGAGGATCTTGAGCTTGACTGGTGCGTCCATACACGCGCTGCCGCGGAGGCTTCCTG
AAAGTCTTATCGAATTGCGACTGAGGATGTTGCACACGGACATGTTTCCAGATCTCTCAA
ACCTCAATAATTTAAAGGCATTGGATCTGACGTTTAGCAGTCGTTACGATCGTAATTGGA
AATCGTATGGGTTTGTGGAAGATCCGATGCCGCGGTGGATTGGGAACTTGAGCAAATTGG
AGTCTCTGTCCCTCTCGTTCGGGTGTGAGACCGCCCCACCAACAGACATTAGCCTCCCAC
CTCGACTCAAGTCGCTTCGCCTCACGTGCCCTATTCTCCGTTGCCTCCCGAAGCTTCCCT
CGAGTTTATCCTCCTTACGTTTGCATAATTGCAGGTCACTTTGCTCAATGGAGGATGTAT
CGAATTTGAAGAATCTATCATCCCTCTACATTTCGGACGCTATGATTACAGAGATTCAAG
GCCTTAGTTGTCTGGAGAACCTACGAGACTTGCACCTCTCGAACCTAAAACAGTTGCAGA
GCCTACCTGATCTAAGCAATTTAAACATTTTAAGGAGTCTTCGAGAAGGGAATTGTGATA
ATCTAGTTGAGATTCAGGGCAAGCTACCACGATGTTTGGATAGATTGCGTATTTCTTCAT
GTCCTTCTTTACAGAATTTGCCCGATCTGTCGAGCTTGGTGGTTGAAATAAGTTGTTGCG
GTAAATTAAACGCGGAGGCCATTCTTGGATTTGCTCTGAAGAATCCACGAGATTTGAAGC
TTGTAGGCTTTAACCAGCTGCATATGCTACCTGATCTAAGTGAGTCAAACAAACTAAGAC
GTCTGGAAGTATCCTCCTGTCATAATCTAGTTGAGATTCAAGGTGAGCTACCACAATCTT
TGGAAAAGTTGGAGATTTCTTGCTGTAGATCTTTACAGAAGTTGCCTATTCTGTCAAACT
TGAAGAAACTGCAAAGCATTAAAATAACAGGTTGTGGGAAACTGAATGTGGAGGCAATTC
TTGGATTTGCTCGGAAGAATCCACTAGATTTGCAGCTGTATATCCAACCTGATCTAAGTA
ATTCAGACGAATCAAGATGTCTTCAAGTAGATAACCGTAGTAATCCAGTTGAGGTTCAAG
CTGATGTTCTAGAGTCTTTGGAAAAATTGGATATTTCTTTCTGTGAAGCTTTATATAAGT
TGACTGATCTGTCAAGTTTGATGGGGCTGCGAGAGGTTTGCATAAGTTCATGCCCTAATT
TGGTCGAGATTCAAGGCAAGCTACCAGAGTCTTTAGAAATATTAAATATTTCTTTCTGTG
AATCTTTATTGAAGTTGTCTGATCTGTCATGCTTGAAGAAACTGCGACGGCTTGACATAA
GAGATTGCACGAAACTAGAGGGGGAGGCCATTCTAGGCTCTTCTCGCAGAAGTCAGACGA
ATTTGTGGGAAAACCTGCAATATTTGCGAATTCGTGGCCTTGGACAGTTGGAGATACTAC
TTGATCTAAGTAACTCAAACAAGCTAAGACATCTTCGAGTAGAAAAGTGTGGTAATCTGC
TTGAGATTCAAGGCAAACTACCAGAATCTTTAAAAAAATTGGAGATTTTTTCTTGTAAAT
CTTTACAGAAGTTGCCTGATCTGTCAAGCTTGAAGGGACTACGAAGGCTTAGAATAGATC
GTTGCGGGAAATTGAATGTGGAGGTAAACTCTTGGCTTTGGTTGGAGAAGTCGGTGAAAT
TTGTAGTTGAATATCCTGAATCTGACTTCAACTCTGAAGATGAAACTGGGGGAGAAGATG
AGGAATAA</t>
  </si>
  <si>
    <t>&gt;MqA_CHR08:19366800-19370889
ATGGAGGTCTGTGCCAAAAAAAGACGCATCTGCATAAATGAGGGAATAGCAGGAGGCGCT
TCTTGTAGTCACACCTCAACAGAAGGTCACGAAATGGTTGCTCCACCGGGATATGAGTAC
GAAGTTTTCTTGAGCTTCAGAGGACCAGATACACGATCTGGTTTTACCGATTTCCTTTAC
ACTTGTCTTAATAATGTTCGAATCCGCACATTCAAGGACGATAAAGAGCTTCGTGTTGGG
GAAGAGTTTGCCCCAGAACTTCTCCGAGCAATTGATCAGTCGAAGATCTTGATACCTATA
TTTTCGAAAGGTTATGCCTCCAGTGCATGGTGTCTCAAGGAGTTAGTCCGGATGGTCAAG
TGCCAAAAAACTGAAAGACAAAAGATCATGCCCATTTTTCTTGACGTGTCACCTTCAGAG
GTTCGACACCAAAATGGGGATTTTGGAGCTGCCCTTCTTGATCATGAAAGCAAGAGGCGA
TACGGTGAAGACACTATAAAGGAGTGGAAGGCTGCGCTCAGGGCTGTCGCAGAGATAAAC
GGATGGGACCTGCACTGCCAAAGCCCCAGGTGAGTGCTTTCAGCATTTTATCTCCCGCGC
CTTGTACCATAAAAACTTGATGTGTTTCAATTGGTTTCTTTTTTAGATATGTGTTAGTCT
TGTTGAAGTGGAATTTCTGCTACTGAAGTCATGCCGCAGAATTCATGCTAAATGATGGCA
CAATCACAAATTTCTCTTTTCATTTCAAACAACGTATTATTCAGTTTAGGTCATTCATTA
ACCCTTAGTACCAACGCTAATTCTTTTACAATAATATGAATCCTCCAAAAACACATGTCG
GATAGGCCTGTAGCTTTCAATTTGGTCTTGTAAGAGCATTGTATGGTTCAACACAATTTT
CTAACTCAGTTGCCTTATGAACTCCAACAAACACAAGGCAATTAGGTGCGTTTGCAAAAA
GAATCAGCGAGGAGGTCTTACAAGAATTGAAAAAGGCTTATTTGGCAGGATCGAATTACT
TGGTTAATGTCGACGAACATGTGGATGAAATCATGAAAATGATAGGTGCTCAGACAAGTG
AAACACGGATTATAGGAATCTATGGGATGGGTGGCATCGGAAAGACGACTATTGCCCAAT
TAATCTACAATAAGCTCTTGCACAACTTTGAGAATTGTTGCTTCCTTCGTGATATTGGAG
AAACGTCAAAAGTTAAGGGCATTCCCTATGTGCAGTATCTACTTATTTCCAAAATCCTCA
ACACACAATGCATTCGTATAGAAGACATTAATGAAGGAATTCAGACAATTAAAGACAGGT
TGTCTAATAAAAAAGTCCTCCTCCTTCTTGATAATGTGGAAGAAGAGGATCATATTGATG
CGCTGGTAGGTAAGCGTGATTGGTTAGGCAATGGAAGCAAAATTATTGTTACTACAAGAA
ACAAATGTGTTCTCAATGTTCCCGAAGTGGATTGCAGTTATGAGCTTAGCATCATGGATT
CCTATCACTCTCTTCAACTTTTCAGCAAACATGCCTTTAGAAGAGATTTTCCTTTGGATG
AGGATATGGATCAATCCAAGAGGGCGATAAGCATTGCTGGAGGTCTTCCACTAGCTCTTG
AGGTCATTGGTTCACATTTATGTCGCATAGATAAGAGAGAGTGGGATGCCGTTTTGAAGA
AGCGAGAATGTGTTCCTCATGAGAAAGTTTTCAGTATGTTGAGTAGAAGCTATAATGCAT
TAGATTTTCGGCAACAGTGTGTATTCCTCGATATAGCTTGTCATTTCATTGGATATAAAA
AAGACATTTTGGTTCATTTTTGGGATGAAAATGTATTCTCAAAAGAAGCCATGATGGTTT
TGGAGAATATGTCTTTGATAAAGATTAATGAGGATAATGAAGTGTTGATGCACGATCAAC
TCAGAGATCTTGGAAGAGAAATAGTTTGTAAGGAAAGTAAGGGGAAAATAGAGAAGCAAA
GCAGGGTGTGGGATCCTAAAGGAGGACAGGATTTGCTGACGAGATATAAGGTAAAAAGTC
TCTCTTGATAAAAATTCCCCGTATTCAGGGATGTTTTGTTCAAAAAAAGCCAATTACTTT
TTGTGTTGTCTAGCAACATCACAACTTCCTCAATCTTTACTTAACTCAATCGCTTAATAA
AGTGGGCTTGGATAAAATGCATTTCACTTTAACTCTTCTATTTATATATATTTTTTCTGG
GCAGGGAACAAAAAAGGTTGAAGCTCTTCGTCTCGAGTTGGATTATCAACAACAGTATCA
TTTTACCTATGAGGGCTTTCGGGACCTATCAAGCCTAAGGTTCCTTGAAGTTATCAATGG
CAAATTATGCTTTGAATTGGACGGTTCGGCGGAAAATATTTGTGTAGAAGACAGGCTTCG
TTGGCGCGAATTGGCATCAGATATTCTTGCAACCGATGAGAATTCTTGTCTCCTTCCAAA
ATTACGATGGCTTTCATGGAAAAACATTCCCCCGACATTTAACATTACAAATTTCTTCAT
GGATGAAGTGGTTATTCTTGATTTATCTCATAGCAAATTTACGGATGATTGGAAGGGGTG
GAGTCACATGGAGGTAGGTTAAATGTTGGATAATACTTATTATTCCATCTTATTAGATTC
AAAAGTAATCTTCCTATGATTTTTTCTTTTACAGGCGATGAAGAAGCTGAAATCTCTAGA
TCTATCCTATTGTGAGAATTTTCGTAGGCTGCCAAACAAGTGGGGTAGCAATCTTACAAG
CCTCGAATACCTAAATCTACGAGGGTGCGAGTCATTGGAGATGCTTCCAGATACAATCGG
GAATTTGGAATCGCTGATTGAGTTGGATATGTTCTACACGAACATCAAAGAACTACCCAA
TTCCATCGGAAACTTGAAAAACTTGAAAGTAGTGGAGATGCAATCGGATCACATGAGGAA
AATACCCGATGCGTTTTGGACGATCGACAAGTTAGAAAAAATAAGACTCGACTTCTTTGG
TAAAGAGAATTTAGATGTGAGGATTTGCGATGGCATCAACAGGAAGCAATCCCTGAGGAT
CTTGAGATTGACTGGCGCGTCCATACACGCGATGCCACCGAGGCTTCCTGAAAGTCTCAT
CGAATTGCAATTGGATGTGTTGCGCACGGGCATGTTTCCGGATCTCTCAAACCTCATTAA
TTTAAAGGAATTGGATCTCATGTTTGGCAGCCGTTCCGATTTTGATGATTTTGTGGGAGA
TCCGATGCCGCGGTGGATTGGGAACTTGAGCAAATTGGAGTCTCTGGACCTCACGTTTCT
TTGTGAGACCACCCCACCGACAGACGTTAGCCTCCCACCACGACTCAAGTCGCTTAGCCT
CGATGGCCTTTGTATTCTCCCTTGCTTCCCGAAGCTTCCCTCGAGTTTATCCTCCTTACA
TTTGAAAAATACACTTTGCTGGATGGAGGATGTATCATTATCCCCCTCCATTTCTGAAGG
TGATCTACCGCAATCTTCGGAAGAGTTGAAGAATTCTTACTTCGGAGATTTATGTATGTT
GCCCGATCTGTCAAGTTTGATAGGGCTGCGAGAGGTTTGCATAAGTTTTTGTGCTGATTT
GGTCGAGATTCAAGGCGAACTACCACAGTCTTTGGAAAAATTGGAGATTATTTGCTGTAA
ATCTTTACAAAAGTTACCCGATCTATCAAGCTTGAAGAAATTGTATTGGGTTACCATACG
AAATTGCACGATGCTGGAGGGGGAGGCAATTCTCGGCTCTTCTTGCAGAAGTCAGGCGAA
TTTGTGGGAAAACCTGCAATTTTTACTAATTTGTGGCCTTCGACAGTTGGAGGTACTACC
TGATCTGAGTGACTCACGCAAACTAACATGTCTCCGAGTAGAGAACTGTGGTGATCTGGT
TGAGATTCAAGGCGAGCTACCACAATCTTTGAAAAGTTTGGCAATTTTATCTTGTAAATC
TTTACAAAAGTTACCTGATCTGTCAAGCTTGAATGGATTGCAAGAGGTTGAAATCCGTCA
TTGCTACAAATTAAATGTGGAGGCAATTTCTAGCCGTTGCTCGGAGAGAGTCATATGGAA
TGTATCTTAA</t>
  </si>
  <si>
    <t>FindPlantNLR</t>
  </si>
  <si>
    <t>FINDPlantNLR_Match</t>
  </si>
  <si>
    <t>g4848</t>
  </si>
  <si>
    <t>g4853</t>
  </si>
  <si>
    <t>g4856</t>
  </si>
  <si>
    <t>g4834</t>
  </si>
  <si>
    <t>g4859</t>
  </si>
  <si>
    <t>g4846</t>
  </si>
  <si>
    <t>g4833</t>
  </si>
  <si>
    <t>g4850</t>
  </si>
  <si>
    <t>g4861</t>
  </si>
  <si>
    <t>g4845</t>
  </si>
  <si>
    <t>POS_START</t>
  </si>
  <si>
    <t>POS_END</t>
  </si>
  <si>
    <t>Twoseqs</t>
  </si>
  <si>
    <t>Query</t>
  </si>
  <si>
    <t>Subject</t>
  </si>
  <si>
    <t>g4861.t1</t>
  </si>
  <si>
    <t>Max Score</t>
  </si>
  <si>
    <t>Total score</t>
  </si>
  <si>
    <t>Query Cover</t>
  </si>
  <si>
    <t>g4845.t2</t>
  </si>
  <si>
    <t>g4848.t1</t>
  </si>
  <si>
    <t>Gene_NLR</t>
  </si>
  <si>
    <t>Gene_NBARC</t>
  </si>
  <si>
    <t>g9176</t>
  </si>
  <si>
    <t>g9181</t>
  </si>
  <si>
    <t>g9180</t>
  </si>
  <si>
    <t>No matches</t>
  </si>
  <si>
    <t xml:space="preserve">g4853.t1 </t>
  </si>
  <si>
    <t xml:space="preserve">g4840.t1 </t>
  </si>
  <si>
    <t>g4856.t1</t>
  </si>
  <si>
    <t>g4846.t1</t>
  </si>
  <si>
    <t>g4859.t1</t>
  </si>
  <si>
    <t>MqA_CHR08:19350017-19354857</t>
  </si>
  <si>
    <t>HapB seq of subject</t>
  </si>
  <si>
    <t>Anchorwave_deletion_pres</t>
  </si>
  <si>
    <t>Yes</t>
  </si>
  <si>
    <t>Not covered</t>
  </si>
  <si>
    <t>No</t>
  </si>
  <si>
    <t>Nominated</t>
  </si>
  <si>
    <t>MqA_CHR08:19345417-19346460</t>
  </si>
  <si>
    <t>Gemoma</t>
  </si>
  <si>
    <t>MQUIG19798</t>
  </si>
  <si>
    <t>MQUIG19799</t>
  </si>
  <si>
    <t>MQUIG19800</t>
  </si>
  <si>
    <t>Not transposable</t>
  </si>
  <si>
    <t>RV</t>
  </si>
  <si>
    <t>MqA_CHR08:19342250-19342900</t>
  </si>
  <si>
    <t>Gene</t>
  </si>
  <si>
    <t>Concatenated Support</t>
  </si>
  <si>
    <t>NPA</t>
  </si>
  <si>
    <t>NP</t>
  </si>
  <si>
    <t>ps</t>
  </si>
  <si>
    <t>psend</t>
  </si>
  <si>
    <t>chr</t>
  </si>
  <si>
    <t>g93_B</t>
  </si>
  <si>
    <t>g98_B</t>
  </si>
  <si>
    <t>FeatureOne</t>
  </si>
  <si>
    <t>FeatureTwo</t>
  </si>
  <si>
    <t>Data</t>
  </si>
  <si>
    <t>seq_id</t>
  </si>
  <si>
    <t>seq_id2</t>
  </si>
  <si>
    <t>start</t>
  </si>
  <si>
    <t>end</t>
  </si>
  <si>
    <t>start2</t>
  </si>
  <si>
    <t>end2</t>
  </si>
  <si>
    <t>strand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</si>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</sst>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7"/>
      <color rgb="FF404040"/>
      <name val="Cascadia Mono"/>
      <family val="3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11" fontId="0" fillId="0" borderId="0" xfId="0" applyNumberFormat="1"/>
    <xf numFmtId="0" fontId="0" fillId="2" borderId="0" xfId="0" applyFill="1"/>
    <xf numFmtId="0" fontId="0" fillId="3" borderId="0" xfId="0" applyFill="1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2" borderId="0" xfId="0" applyFont="1" applyFill="1"/>
    <xf numFmtId="0" fontId="7" fillId="2" borderId="0" xfId="0" applyFont="1" applyFill="1"/>
    <xf numFmtId="0" fontId="0" fillId="4" borderId="0" xfId="0" applyFill="1"/>
    <xf numFmtId="0" fontId="1" fillId="4" borderId="0" xfId="0" applyFont="1" applyFill="1"/>
    <xf numFmtId="0" fontId="2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9" fontId="9" fillId="0" borderId="0" xfId="0" applyNumberFormat="1" applyFont="1"/>
    <xf numFmtId="10" fontId="9" fillId="0" borderId="0" xfId="0" applyNumberFormat="1" applyFont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rina Guo" id="{D5A55C31-70E3-4C15-B3CF-BF67E3159886}" userId="S::karina.guo@botanicgardens.nsw.gov.au::884a425a-36de-4195-add9-8412653394f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" dT="2025-03-24T05:35:26.57" personId="{D5A55C31-70E3-4C15-B3CF-BF67E3159886}" id="{AE8EC12C-A724-4E4C-942A-60D4D41DE1A7}">
    <text>HapA has a missing in the corresponding location to the putative duplication of HapB</text>
  </threadedComment>
  <threadedComment ref="C32" dT="2025-03-24T00:43:02.54" personId="{D5A55C31-70E3-4C15-B3CF-BF67E3159886}" id="{085FDA8B-2A73-4E75-AB09-8F72CEE9F1A8}">
    <text>From MAF alignment header</text>
  </threadedComment>
  <threadedComment ref="D32" dT="2025-03-24T00:42:49.68" personId="{D5A55C31-70E3-4C15-B3CF-BF67E3159886}" id="{F5EEB9FD-BB46-4AB1-99CB-92222AC5B373}">
    <text>From R Biostrings. How many base pairs in from REGION_START does the gene start</text>
  </threadedComment>
  <threadedComment ref="G32" dT="2025-03-24T00:42:49.68" personId="{D5A55C31-70E3-4C15-B3CF-BF67E3159886}" id="{41EA9B2E-EE8A-4556-BB79-126A8CBD1AA6}">
    <text>From R Biostrings. Find same motif on the aligned region of HapB</text>
  </threadedComment>
  <threadedComment ref="D38" dT="2025-03-24T02:31:36.43" personId="{D5A55C31-70E3-4C15-B3CF-BF67E3159886}" id="{335E7B44-8458-4094-8008-48952DACEE82}">
    <text>10 mismatches out of 60 query</text>
  </threadedComment>
  <threadedComment ref="G38" dT="2025-03-24T02:32:40.75" personId="{D5A55C31-70E3-4C15-B3CF-BF67E3159886}" id="{27AFFBDF-7140-4042-98F4-FFCAAAC83EC2}">
    <text>9 mismatches, matched 23/29 in query</text>
  </threadedComment>
  <threadedComment ref="A42" dT="2025-03-24T03:51:41.26" personId="{D5A55C31-70E3-4C15-B3CF-BF67E3159886}" id="{9B9CF8AB-52E8-4123-9950-6475F74FD093}">
    <text>Blast hapA AA to hapB AA</text>
  </threadedComment>
  <threadedComment ref="A47" dT="2025-03-24T04:10:02.92" personId="{D5A55C31-70E3-4C15-B3CF-BF67E3159886}" id="{96FF9DAD-1045-4469-A950-7D362B661CCB}">
    <text>Created AA sequence from MqA fastA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6" dT="2025-03-24T04:10:02.92" personId="{D5A55C31-70E3-4C15-B3CF-BF67E3159886}" id="{DC5C2FB5-514E-4A9F-96E3-88589FCE76AB}">
    <text>Created AA sequence from MqA fastA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A118-7813-47BA-BA4F-D3DFB0B16E60}">
  <sheetPr codeName="Sheet1"/>
  <dimension ref="A1:R63"/>
  <sheetViews>
    <sheetView topLeftCell="A29" workbookViewId="0">
      <selection activeCell="B53" sqref="B53:B54"/>
    </sheetView>
  </sheetViews>
  <sheetFormatPr defaultRowHeight="14.5" x14ac:dyDescent="0.35"/>
  <cols>
    <col min="1" max="1" width="11.6328125" bestFit="1" customWidth="1"/>
    <col min="2" max="2" width="11.7265625" bestFit="1" customWidth="1"/>
    <col min="4" max="5" width="28.36328125" bestFit="1" customWidth="1"/>
    <col min="6" max="6" width="11.1796875" bestFit="1" customWidth="1"/>
    <col min="16" max="16" width="18.36328125" bestFit="1" customWidth="1"/>
    <col min="17" max="17" width="10.81640625" bestFit="1" customWidth="1"/>
    <col min="18" max="18" width="13.453125" bestFit="1" customWidth="1"/>
    <col min="19" max="19" width="14.1796875" bestFit="1" customWidth="1"/>
    <col min="20" max="20" width="11.453125" bestFit="1" customWidth="1"/>
    <col min="21" max="21" width="13.453125" bestFit="1" customWidth="1"/>
    <col min="29" max="29" width="21.26953125" bestFit="1" customWidth="1"/>
    <col min="30" max="30" width="13.08984375" bestFit="1" customWidth="1"/>
  </cols>
  <sheetData>
    <row r="1" spans="1:18" x14ac:dyDescent="0.35">
      <c r="D1" t="s">
        <v>2</v>
      </c>
      <c r="E1" s="14" t="s">
        <v>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"/>
    </row>
    <row r="2" spans="1:18" ht="15" customHeight="1" x14ac:dyDescent="0.35">
      <c r="A2" t="s">
        <v>80</v>
      </c>
      <c r="B2" t="s">
        <v>61</v>
      </c>
      <c r="C2" t="s">
        <v>62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39</v>
      </c>
      <c r="R2" t="s">
        <v>74</v>
      </c>
    </row>
    <row r="3" spans="1:18" x14ac:dyDescent="0.35">
      <c r="A3" t="s">
        <v>34</v>
      </c>
      <c r="B3" t="s">
        <v>63</v>
      </c>
      <c r="C3" t="s">
        <v>0</v>
      </c>
      <c r="D3" t="s">
        <v>3</v>
      </c>
      <c r="E3" t="s">
        <v>4</v>
      </c>
      <c r="F3" t="s">
        <v>5</v>
      </c>
      <c r="G3">
        <v>100</v>
      </c>
      <c r="H3">
        <v>4235</v>
      </c>
      <c r="I3">
        <v>0</v>
      </c>
      <c r="J3">
        <v>0</v>
      </c>
      <c r="K3">
        <v>1</v>
      </c>
      <c r="L3">
        <v>4235</v>
      </c>
      <c r="M3">
        <v>19333739</v>
      </c>
      <c r="N3">
        <v>19337973</v>
      </c>
      <c r="O3">
        <v>0</v>
      </c>
      <c r="P3">
        <v>7821</v>
      </c>
    </row>
    <row r="4" spans="1:18" x14ac:dyDescent="0.35">
      <c r="A4" t="s">
        <v>34</v>
      </c>
      <c r="B4" t="s">
        <v>63</v>
      </c>
      <c r="C4" t="s">
        <v>0</v>
      </c>
      <c r="E4" t="s">
        <v>4</v>
      </c>
      <c r="F4" t="s">
        <v>6</v>
      </c>
      <c r="G4">
        <v>92.784999999999997</v>
      </c>
      <c r="H4">
        <v>4172</v>
      </c>
      <c r="I4">
        <v>273</v>
      </c>
      <c r="J4">
        <v>17</v>
      </c>
      <c r="K4">
        <v>70</v>
      </c>
      <c r="L4">
        <v>4233</v>
      </c>
      <c r="M4">
        <v>20235068</v>
      </c>
      <c r="N4">
        <v>20239219</v>
      </c>
      <c r="O4">
        <v>0</v>
      </c>
      <c r="P4">
        <v>6011</v>
      </c>
      <c r="Q4" t="s">
        <v>48</v>
      </c>
      <c r="R4" t="s">
        <v>76</v>
      </c>
    </row>
    <row r="5" spans="1:18" x14ac:dyDescent="0.35">
      <c r="A5" t="s">
        <v>34</v>
      </c>
      <c r="B5" t="s">
        <v>63</v>
      </c>
      <c r="C5" t="s">
        <v>0</v>
      </c>
      <c r="E5" t="s">
        <v>4</v>
      </c>
      <c r="F5" t="s">
        <v>6</v>
      </c>
      <c r="G5">
        <v>89.632000000000005</v>
      </c>
      <c r="H5">
        <v>4244</v>
      </c>
      <c r="I5">
        <v>403</v>
      </c>
      <c r="J5">
        <v>24</v>
      </c>
      <c r="K5">
        <v>1</v>
      </c>
      <c r="L5">
        <v>4233</v>
      </c>
      <c r="M5">
        <v>20079105</v>
      </c>
      <c r="N5">
        <v>20083322</v>
      </c>
      <c r="O5">
        <v>0</v>
      </c>
      <c r="P5">
        <v>5365</v>
      </c>
      <c r="Q5" t="s">
        <v>49</v>
      </c>
      <c r="R5" t="s">
        <v>75</v>
      </c>
    </row>
    <row r="6" spans="1:18" x14ac:dyDescent="0.35">
      <c r="A6" t="s">
        <v>34</v>
      </c>
      <c r="B6" t="s">
        <v>63</v>
      </c>
      <c r="C6" t="s">
        <v>0</v>
      </c>
      <c r="E6" t="s">
        <v>4</v>
      </c>
      <c r="F6" t="s">
        <v>6</v>
      </c>
      <c r="G6">
        <v>90.161000000000001</v>
      </c>
      <c r="H6">
        <v>3964</v>
      </c>
      <c r="I6">
        <v>362</v>
      </c>
      <c r="J6">
        <v>21</v>
      </c>
      <c r="K6">
        <v>1</v>
      </c>
      <c r="L6">
        <v>3955</v>
      </c>
      <c r="M6">
        <v>20115448</v>
      </c>
      <c r="N6">
        <v>20119392</v>
      </c>
      <c r="O6">
        <v>0</v>
      </c>
      <c r="P6">
        <v>5134</v>
      </c>
      <c r="Q6" s="11" t="s">
        <v>40</v>
      </c>
      <c r="R6" t="s">
        <v>78</v>
      </c>
    </row>
    <row r="7" spans="1:18" x14ac:dyDescent="0.35">
      <c r="A7" t="s">
        <v>34</v>
      </c>
      <c r="B7" t="s">
        <v>63</v>
      </c>
      <c r="C7" t="s">
        <v>0</v>
      </c>
      <c r="E7" t="s">
        <v>4</v>
      </c>
      <c r="F7" t="s">
        <v>6</v>
      </c>
      <c r="G7">
        <v>90.424000000000007</v>
      </c>
      <c r="H7">
        <v>3258</v>
      </c>
      <c r="I7">
        <v>261</v>
      </c>
      <c r="J7">
        <v>23</v>
      </c>
      <c r="K7">
        <v>1</v>
      </c>
      <c r="L7">
        <v>3248</v>
      </c>
      <c r="M7">
        <v>20135083</v>
      </c>
      <c r="N7">
        <v>20138299</v>
      </c>
      <c r="O7">
        <v>0</v>
      </c>
      <c r="P7">
        <v>4241</v>
      </c>
      <c r="Q7" s="8" t="s">
        <v>47</v>
      </c>
      <c r="R7" t="s">
        <v>75</v>
      </c>
    </row>
    <row r="8" spans="1:18" x14ac:dyDescent="0.35">
      <c r="A8" t="s">
        <v>34</v>
      </c>
      <c r="B8" s="8" t="s">
        <v>34</v>
      </c>
      <c r="C8" t="s">
        <v>25</v>
      </c>
      <c r="D8" t="s">
        <v>36</v>
      </c>
      <c r="E8" t="s">
        <v>31</v>
      </c>
      <c r="F8" t="s">
        <v>5</v>
      </c>
      <c r="G8">
        <v>100</v>
      </c>
      <c r="H8">
        <v>4748</v>
      </c>
      <c r="I8">
        <v>0</v>
      </c>
      <c r="J8">
        <v>0</v>
      </c>
      <c r="K8">
        <v>1</v>
      </c>
      <c r="L8">
        <v>4748</v>
      </c>
      <c r="M8">
        <v>19350110</v>
      </c>
      <c r="N8">
        <v>19354857</v>
      </c>
      <c r="O8">
        <v>0</v>
      </c>
      <c r="P8">
        <v>8769</v>
      </c>
    </row>
    <row r="9" spans="1:18" x14ac:dyDescent="0.35">
      <c r="A9" t="s">
        <v>34</v>
      </c>
      <c r="B9" s="8" t="s">
        <v>34</v>
      </c>
      <c r="C9" t="s">
        <v>25</v>
      </c>
      <c r="E9" t="s">
        <v>31</v>
      </c>
      <c r="F9" t="s">
        <v>6</v>
      </c>
      <c r="G9">
        <v>94.191999999999993</v>
      </c>
      <c r="H9">
        <v>4769</v>
      </c>
      <c r="I9">
        <v>236</v>
      </c>
      <c r="J9">
        <v>11</v>
      </c>
      <c r="K9">
        <v>1</v>
      </c>
      <c r="L9">
        <v>4748</v>
      </c>
      <c r="M9">
        <v>20217746</v>
      </c>
      <c r="N9">
        <v>20222494</v>
      </c>
      <c r="O9">
        <v>0</v>
      </c>
      <c r="P9">
        <v>7234</v>
      </c>
      <c r="Q9" s="9" t="s">
        <v>44</v>
      </c>
      <c r="R9" t="s">
        <v>75</v>
      </c>
    </row>
    <row r="10" spans="1:18" x14ac:dyDescent="0.35">
      <c r="A10" t="s">
        <v>34</v>
      </c>
      <c r="B10" s="8" t="s">
        <v>34</v>
      </c>
      <c r="C10" t="s">
        <v>25</v>
      </c>
      <c r="E10" t="s">
        <v>31</v>
      </c>
      <c r="F10" t="s">
        <v>6</v>
      </c>
      <c r="G10">
        <v>91.578999999999994</v>
      </c>
      <c r="H10">
        <v>4726</v>
      </c>
      <c r="I10">
        <v>379</v>
      </c>
      <c r="J10">
        <v>7</v>
      </c>
      <c r="K10">
        <v>1</v>
      </c>
      <c r="L10">
        <v>4713</v>
      </c>
      <c r="M10">
        <v>20090717</v>
      </c>
      <c r="N10">
        <v>20095436</v>
      </c>
      <c r="O10">
        <v>0</v>
      </c>
      <c r="P10">
        <v>6505</v>
      </c>
      <c r="Q10" s="9" t="s">
        <v>45</v>
      </c>
      <c r="R10" t="s">
        <v>75</v>
      </c>
    </row>
    <row r="11" spans="1:18" x14ac:dyDescent="0.35">
      <c r="A11" t="s">
        <v>34</v>
      </c>
      <c r="B11" s="8" t="s">
        <v>34</v>
      </c>
      <c r="C11" t="s">
        <v>25</v>
      </c>
      <c r="E11" t="s">
        <v>31</v>
      </c>
      <c r="F11" t="s">
        <v>6</v>
      </c>
      <c r="G11">
        <v>87.668000000000006</v>
      </c>
      <c r="H11">
        <v>4006</v>
      </c>
      <c r="I11">
        <v>460</v>
      </c>
      <c r="J11">
        <v>20</v>
      </c>
      <c r="K11">
        <v>312</v>
      </c>
      <c r="L11">
        <v>4297</v>
      </c>
      <c r="M11">
        <v>19977401</v>
      </c>
      <c r="N11">
        <v>19981392</v>
      </c>
      <c r="O11">
        <v>0</v>
      </c>
      <c r="P11">
        <v>4630</v>
      </c>
      <c r="Q11" s="8" t="s">
        <v>46</v>
      </c>
      <c r="R11" t="s">
        <v>76</v>
      </c>
    </row>
    <row r="12" spans="1:18" x14ac:dyDescent="0.35">
      <c r="A12" t="s">
        <v>34</v>
      </c>
      <c r="B12" s="8" t="s">
        <v>34</v>
      </c>
      <c r="C12" t="s">
        <v>25</v>
      </c>
      <c r="E12" t="s">
        <v>31</v>
      </c>
      <c r="F12" t="s">
        <v>6</v>
      </c>
      <c r="G12">
        <v>87.504000000000005</v>
      </c>
      <c r="H12">
        <v>3337</v>
      </c>
      <c r="I12">
        <v>370</v>
      </c>
      <c r="J12">
        <v>30</v>
      </c>
      <c r="K12">
        <v>1</v>
      </c>
      <c r="L12">
        <v>3323</v>
      </c>
      <c r="M12">
        <v>20165483</v>
      </c>
      <c r="N12">
        <v>20168786</v>
      </c>
      <c r="O12" s="3">
        <v>0</v>
      </c>
      <c r="P12">
        <v>3808</v>
      </c>
      <c r="Q12" s="12" t="s">
        <v>41</v>
      </c>
      <c r="R12" t="s">
        <v>77</v>
      </c>
    </row>
    <row r="13" spans="1:18" x14ac:dyDescent="0.35">
      <c r="A13" t="s">
        <v>34</v>
      </c>
      <c r="B13" t="s">
        <v>64</v>
      </c>
      <c r="C13" t="s">
        <v>26</v>
      </c>
      <c r="D13" t="s">
        <v>37</v>
      </c>
      <c r="E13" t="s">
        <v>32</v>
      </c>
      <c r="F13" t="s">
        <v>5</v>
      </c>
      <c r="G13">
        <v>100</v>
      </c>
      <c r="H13">
        <v>4090</v>
      </c>
      <c r="I13">
        <v>0</v>
      </c>
      <c r="J13">
        <v>0</v>
      </c>
      <c r="K13">
        <v>1</v>
      </c>
      <c r="L13">
        <v>4090</v>
      </c>
      <c r="M13">
        <v>19366800</v>
      </c>
      <c r="N13">
        <v>19370889</v>
      </c>
      <c r="O13">
        <v>0</v>
      </c>
      <c r="P13">
        <v>7553</v>
      </c>
    </row>
    <row r="14" spans="1:18" x14ac:dyDescent="0.35">
      <c r="A14" t="s">
        <v>34</v>
      </c>
      <c r="B14" t="s">
        <v>64</v>
      </c>
      <c r="C14" t="s">
        <v>26</v>
      </c>
      <c r="E14" t="s">
        <v>32</v>
      </c>
      <c r="F14" t="s">
        <v>6</v>
      </c>
      <c r="G14">
        <v>86.442999999999998</v>
      </c>
      <c r="H14">
        <v>3371</v>
      </c>
      <c r="I14">
        <v>375</v>
      </c>
      <c r="J14">
        <v>38</v>
      </c>
      <c r="K14">
        <v>43</v>
      </c>
      <c r="L14">
        <v>3364</v>
      </c>
      <c r="M14">
        <v>19994296</v>
      </c>
      <c r="N14">
        <v>19997633</v>
      </c>
      <c r="O14">
        <v>0</v>
      </c>
      <c r="P14">
        <v>3618</v>
      </c>
      <c r="Q14" s="8" t="s">
        <v>43</v>
      </c>
      <c r="R14" t="s">
        <v>75</v>
      </c>
    </row>
    <row r="15" spans="1:18" x14ac:dyDescent="0.35">
      <c r="A15" t="s">
        <v>34</v>
      </c>
      <c r="B15" t="s">
        <v>64</v>
      </c>
      <c r="C15" t="s">
        <v>26</v>
      </c>
      <c r="E15" t="s">
        <v>32</v>
      </c>
      <c r="F15" t="s">
        <v>6</v>
      </c>
      <c r="G15">
        <v>88.218999999999994</v>
      </c>
      <c r="H15">
        <v>2835</v>
      </c>
      <c r="I15">
        <v>301</v>
      </c>
      <c r="J15">
        <v>17</v>
      </c>
      <c r="K15">
        <v>1</v>
      </c>
      <c r="L15">
        <v>2827</v>
      </c>
      <c r="M15">
        <v>20200373</v>
      </c>
      <c r="N15">
        <v>20203182</v>
      </c>
      <c r="O15">
        <v>0</v>
      </c>
      <c r="P15">
        <v>3354</v>
      </c>
      <c r="Q15" t="s">
        <v>42</v>
      </c>
      <c r="R15" t="s">
        <v>77</v>
      </c>
    </row>
    <row r="16" spans="1:18" x14ac:dyDescent="0.35">
      <c r="A16" t="s">
        <v>34</v>
      </c>
      <c r="B16" t="s">
        <v>65</v>
      </c>
      <c r="C16" s="8" t="s">
        <v>34</v>
      </c>
      <c r="E16" t="s">
        <v>72</v>
      </c>
      <c r="F16" t="s">
        <v>5</v>
      </c>
      <c r="G16">
        <v>100</v>
      </c>
      <c r="H16">
        <v>4841</v>
      </c>
      <c r="I16">
        <v>0</v>
      </c>
      <c r="J16">
        <v>0</v>
      </c>
      <c r="K16">
        <v>1</v>
      </c>
      <c r="L16">
        <v>4841</v>
      </c>
      <c r="M16">
        <v>19350017</v>
      </c>
      <c r="N16">
        <v>19354857</v>
      </c>
      <c r="O16">
        <v>0</v>
      </c>
      <c r="P16">
        <v>8940</v>
      </c>
    </row>
    <row r="17" spans="1:18" x14ac:dyDescent="0.35">
      <c r="A17" t="s">
        <v>34</v>
      </c>
      <c r="B17" t="s">
        <v>65</v>
      </c>
      <c r="C17" s="8" t="s">
        <v>34</v>
      </c>
      <c r="E17" t="s">
        <v>72</v>
      </c>
      <c r="F17" t="s">
        <v>6</v>
      </c>
      <c r="G17">
        <v>94.159000000000006</v>
      </c>
      <c r="H17">
        <v>4862</v>
      </c>
      <c r="I17">
        <v>243</v>
      </c>
      <c r="J17">
        <v>11</v>
      </c>
      <c r="K17">
        <v>1</v>
      </c>
      <c r="L17">
        <v>4841</v>
      </c>
      <c r="M17">
        <v>20217653</v>
      </c>
      <c r="N17">
        <v>20222494</v>
      </c>
      <c r="O17">
        <v>0</v>
      </c>
      <c r="P17">
        <v>7367</v>
      </c>
      <c r="Q17" s="4" t="s">
        <v>44</v>
      </c>
      <c r="R17" t="s">
        <v>75</v>
      </c>
    </row>
    <row r="18" spans="1:18" x14ac:dyDescent="0.35">
      <c r="A18" t="s">
        <v>34</v>
      </c>
      <c r="B18" t="s">
        <v>65</v>
      </c>
      <c r="C18" s="8" t="s">
        <v>34</v>
      </c>
      <c r="E18" t="s">
        <v>72</v>
      </c>
      <c r="F18" t="s">
        <v>6</v>
      </c>
      <c r="G18">
        <v>91.7</v>
      </c>
      <c r="H18">
        <v>4819</v>
      </c>
      <c r="I18">
        <v>381</v>
      </c>
      <c r="J18">
        <v>7</v>
      </c>
      <c r="K18">
        <v>1</v>
      </c>
      <c r="L18">
        <v>4806</v>
      </c>
      <c r="M18">
        <v>20090624</v>
      </c>
      <c r="N18">
        <v>20095436</v>
      </c>
      <c r="O18">
        <v>0</v>
      </c>
      <c r="P18">
        <v>6665</v>
      </c>
      <c r="Q18" s="10" t="s">
        <v>45</v>
      </c>
      <c r="R18" t="s">
        <v>75</v>
      </c>
    </row>
    <row r="19" spans="1:18" x14ac:dyDescent="0.35">
      <c r="A19" t="s">
        <v>34</v>
      </c>
      <c r="B19" t="s">
        <v>65</v>
      </c>
      <c r="C19" s="8" t="s">
        <v>34</v>
      </c>
      <c r="E19" t="s">
        <v>72</v>
      </c>
      <c r="F19" t="s">
        <v>6</v>
      </c>
      <c r="G19">
        <v>87.668000000000006</v>
      </c>
      <c r="H19">
        <v>4006</v>
      </c>
      <c r="I19">
        <v>460</v>
      </c>
      <c r="J19">
        <v>20</v>
      </c>
      <c r="K19">
        <v>405</v>
      </c>
      <c r="L19">
        <v>4390</v>
      </c>
      <c r="M19">
        <v>19977401</v>
      </c>
      <c r="N19">
        <v>19981392</v>
      </c>
      <c r="O19">
        <v>0</v>
      </c>
      <c r="P19">
        <v>4630</v>
      </c>
      <c r="Q19" s="4" t="s">
        <v>46</v>
      </c>
      <c r="R19" t="s">
        <v>76</v>
      </c>
    </row>
    <row r="20" spans="1:18" x14ac:dyDescent="0.35">
      <c r="A20" t="s">
        <v>34</v>
      </c>
      <c r="B20" t="s">
        <v>65</v>
      </c>
      <c r="C20" s="8" t="s">
        <v>34</v>
      </c>
      <c r="E20" t="s">
        <v>72</v>
      </c>
      <c r="F20" t="s">
        <v>6</v>
      </c>
      <c r="G20">
        <v>87.405000000000001</v>
      </c>
      <c r="H20">
        <v>3430</v>
      </c>
      <c r="I20">
        <v>385</v>
      </c>
      <c r="J20">
        <v>30</v>
      </c>
      <c r="K20">
        <v>1</v>
      </c>
      <c r="L20">
        <v>3416</v>
      </c>
      <c r="M20">
        <v>20165390</v>
      </c>
      <c r="N20">
        <v>20168786</v>
      </c>
      <c r="O20">
        <v>0</v>
      </c>
      <c r="P20">
        <v>3897</v>
      </c>
      <c r="Q20" s="11" t="s">
        <v>41</v>
      </c>
      <c r="R20" t="s">
        <v>77</v>
      </c>
    </row>
    <row r="21" spans="1:18" x14ac:dyDescent="0.35">
      <c r="A21" t="s">
        <v>27</v>
      </c>
      <c r="B21" t="s">
        <v>34</v>
      </c>
      <c r="C21" t="s">
        <v>34</v>
      </c>
      <c r="Q21" s="11"/>
    </row>
    <row r="22" spans="1:18" x14ac:dyDescent="0.35">
      <c r="A22" t="s">
        <v>28</v>
      </c>
      <c r="B22" t="s">
        <v>34</v>
      </c>
      <c r="C22" t="s">
        <v>34</v>
      </c>
      <c r="E22" t="s">
        <v>79</v>
      </c>
      <c r="F22" t="s">
        <v>5</v>
      </c>
      <c r="G22">
        <v>100</v>
      </c>
      <c r="H22">
        <v>1044</v>
      </c>
      <c r="I22">
        <v>0</v>
      </c>
      <c r="J22">
        <v>0</v>
      </c>
      <c r="K22">
        <v>1</v>
      </c>
      <c r="L22">
        <v>1044</v>
      </c>
      <c r="M22">
        <v>19345417</v>
      </c>
      <c r="N22">
        <v>19346460</v>
      </c>
      <c r="O22">
        <v>0</v>
      </c>
      <c r="P22">
        <v>1929</v>
      </c>
      <c r="R22" t="s">
        <v>75</v>
      </c>
    </row>
    <row r="23" spans="1:18" x14ac:dyDescent="0.35">
      <c r="A23" t="s">
        <v>29</v>
      </c>
      <c r="B23" t="s">
        <v>34</v>
      </c>
      <c r="C23" t="s">
        <v>34</v>
      </c>
      <c r="E23" t="s">
        <v>86</v>
      </c>
      <c r="F23" t="s">
        <v>5</v>
      </c>
      <c r="G23">
        <v>100</v>
      </c>
      <c r="H23">
        <v>651</v>
      </c>
      <c r="I23">
        <v>0</v>
      </c>
      <c r="J23">
        <v>0</v>
      </c>
      <c r="K23">
        <v>1</v>
      </c>
      <c r="L23">
        <v>651</v>
      </c>
      <c r="M23">
        <v>19342250</v>
      </c>
      <c r="N23">
        <v>19342900</v>
      </c>
      <c r="O23">
        <v>0</v>
      </c>
      <c r="P23">
        <v>1203</v>
      </c>
      <c r="Q23" s="11"/>
    </row>
    <row r="24" spans="1:18" x14ac:dyDescent="0.35">
      <c r="A24" t="s">
        <v>30</v>
      </c>
      <c r="B24" t="s">
        <v>34</v>
      </c>
      <c r="C24" t="s">
        <v>34</v>
      </c>
    </row>
    <row r="25" spans="1:18" x14ac:dyDescent="0.35">
      <c r="A25" t="s">
        <v>81</v>
      </c>
      <c r="B25" t="s">
        <v>34</v>
      </c>
      <c r="C25" t="s">
        <v>34</v>
      </c>
    </row>
    <row r="26" spans="1:18" x14ac:dyDescent="0.35">
      <c r="A26" t="s">
        <v>82</v>
      </c>
      <c r="B26" t="s">
        <v>34</v>
      </c>
      <c r="C26" t="s">
        <v>34</v>
      </c>
    </row>
    <row r="27" spans="1:18" x14ac:dyDescent="0.35">
      <c r="A27" t="s">
        <v>83</v>
      </c>
      <c r="B27" t="s">
        <v>34</v>
      </c>
      <c r="C27" t="s">
        <v>34</v>
      </c>
    </row>
    <row r="28" spans="1:18" x14ac:dyDescent="0.35">
      <c r="B28" s="8"/>
    </row>
    <row r="29" spans="1:18" x14ac:dyDescent="0.35">
      <c r="B29" s="8"/>
    </row>
    <row r="30" spans="1:18" x14ac:dyDescent="0.35">
      <c r="B30" s="8"/>
    </row>
    <row r="31" spans="1:18" x14ac:dyDescent="0.35">
      <c r="A31" s="14" t="s">
        <v>12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8" x14ac:dyDescent="0.35">
      <c r="B32" t="s">
        <v>7</v>
      </c>
      <c r="C32" t="s">
        <v>10</v>
      </c>
      <c r="D32" t="s">
        <v>9</v>
      </c>
      <c r="E32" t="s">
        <v>50</v>
      </c>
      <c r="F32" t="s">
        <v>8</v>
      </c>
      <c r="G32" t="s">
        <v>11</v>
      </c>
      <c r="H32" t="s">
        <v>51</v>
      </c>
      <c r="I32" t="s">
        <v>33</v>
      </c>
      <c r="J32" t="s">
        <v>35</v>
      </c>
      <c r="K32" t="s">
        <v>38</v>
      </c>
    </row>
    <row r="33" spans="1:11" x14ac:dyDescent="0.35">
      <c r="A33" t="s">
        <v>0</v>
      </c>
      <c r="B33" t="s">
        <v>5</v>
      </c>
      <c r="C33">
        <v>19330054</v>
      </c>
      <c r="D33">
        <v>3712</v>
      </c>
      <c r="E33" s="13">
        <f>D33+C33</f>
        <v>19333766</v>
      </c>
      <c r="F33">
        <v>19337693</v>
      </c>
      <c r="G33">
        <v>290</v>
      </c>
      <c r="H33" s="13">
        <f>G33+F33</f>
        <v>19337983</v>
      </c>
      <c r="I33">
        <f t="shared" ref="I33:I38" si="0">(F33+G33)-(D33+C33)</f>
        <v>4217</v>
      </c>
      <c r="J33">
        <f>N3-M3</f>
        <v>4234</v>
      </c>
    </row>
    <row r="34" spans="1:11" x14ac:dyDescent="0.35">
      <c r="A34" t="s">
        <v>0</v>
      </c>
      <c r="B34" t="s">
        <v>6</v>
      </c>
      <c r="C34">
        <v>20111752</v>
      </c>
      <c r="D34">
        <v>3712</v>
      </c>
      <c r="E34" s="13">
        <f>D34+C34</f>
        <v>20115464</v>
      </c>
      <c r="F34">
        <v>20119392</v>
      </c>
      <c r="G34">
        <v>290</v>
      </c>
      <c r="H34" s="13">
        <f>G34+F34</f>
        <v>20119682</v>
      </c>
      <c r="I34">
        <f t="shared" si="0"/>
        <v>4218</v>
      </c>
      <c r="K34" s="11" t="s">
        <v>40</v>
      </c>
    </row>
    <row r="35" spans="1:11" x14ac:dyDescent="0.35">
      <c r="A35" t="s">
        <v>25</v>
      </c>
      <c r="B35" t="s">
        <v>5</v>
      </c>
      <c r="C35">
        <v>19330054</v>
      </c>
      <c r="D35" s="2">
        <v>21030</v>
      </c>
      <c r="E35" s="13">
        <f t="shared" ref="E35:E36" si="1">D35+C35</f>
        <v>19351084</v>
      </c>
      <c r="F35">
        <v>19330054</v>
      </c>
      <c r="G35" s="2">
        <v>28027</v>
      </c>
      <c r="H35" s="13">
        <f t="shared" ref="H35:H36" si="2">G35+F35</f>
        <v>19358081</v>
      </c>
      <c r="I35">
        <f t="shared" si="0"/>
        <v>6997</v>
      </c>
      <c r="J35">
        <f>N8-M8</f>
        <v>4747</v>
      </c>
    </row>
    <row r="36" spans="1:11" x14ac:dyDescent="0.35">
      <c r="A36" t="s">
        <v>25</v>
      </c>
      <c r="B36" t="s">
        <v>6</v>
      </c>
      <c r="C36">
        <v>20119392</v>
      </c>
      <c r="D36" s="2">
        <v>21030</v>
      </c>
      <c r="E36" s="13">
        <f t="shared" si="1"/>
        <v>20140422</v>
      </c>
      <c r="F36">
        <v>20119392</v>
      </c>
      <c r="G36" s="2">
        <v>28027</v>
      </c>
      <c r="H36" s="13">
        <f t="shared" si="2"/>
        <v>20147419</v>
      </c>
      <c r="I36">
        <f t="shared" si="0"/>
        <v>6997</v>
      </c>
    </row>
    <row r="37" spans="1:11" x14ac:dyDescent="0.35">
      <c r="A37" t="s">
        <v>26</v>
      </c>
      <c r="B37" t="s">
        <v>5</v>
      </c>
      <c r="C37">
        <v>19360362</v>
      </c>
      <c r="D37" s="2">
        <v>17398</v>
      </c>
      <c r="E37" s="13">
        <f t="shared" ref="E37:E38" si="3">D37+C37</f>
        <v>19377760</v>
      </c>
      <c r="F37">
        <v>19360362</v>
      </c>
      <c r="G37" s="2">
        <v>22426</v>
      </c>
      <c r="H37" s="13">
        <f t="shared" ref="H37:H38" si="4">G37+F37</f>
        <v>19382788</v>
      </c>
      <c r="I37">
        <f t="shared" si="0"/>
        <v>5028</v>
      </c>
      <c r="J37">
        <f>N13-M13</f>
        <v>4089</v>
      </c>
    </row>
    <row r="38" spans="1:11" x14ac:dyDescent="0.35">
      <c r="A38" t="s">
        <v>26</v>
      </c>
      <c r="B38" t="s">
        <v>6</v>
      </c>
      <c r="C38">
        <v>20152420</v>
      </c>
      <c r="D38" s="2">
        <v>17398</v>
      </c>
      <c r="E38" s="13">
        <f t="shared" si="3"/>
        <v>20169818</v>
      </c>
      <c r="F38">
        <v>20152420</v>
      </c>
      <c r="G38" s="2">
        <v>22388</v>
      </c>
      <c r="H38" s="13">
        <f t="shared" si="4"/>
        <v>20174808</v>
      </c>
      <c r="I38">
        <f t="shared" si="0"/>
        <v>4990</v>
      </c>
      <c r="K38" s="11" t="s">
        <v>41</v>
      </c>
    </row>
    <row r="39" spans="1:11" x14ac:dyDescent="0.35">
      <c r="A39" t="s">
        <v>29</v>
      </c>
      <c r="B39" t="s">
        <v>5</v>
      </c>
      <c r="C39">
        <v>19337693</v>
      </c>
    </row>
    <row r="40" spans="1:11" x14ac:dyDescent="0.35">
      <c r="A40" t="s">
        <v>29</v>
      </c>
      <c r="B40" t="s">
        <v>6</v>
      </c>
      <c r="C40">
        <v>20119392</v>
      </c>
    </row>
    <row r="42" spans="1:11" x14ac:dyDescent="0.35">
      <c r="A42" s="14" t="s">
        <v>52</v>
      </c>
      <c r="B42" s="14"/>
      <c r="C42" s="14"/>
      <c r="D42" s="14"/>
      <c r="E42" s="14"/>
      <c r="F42" s="14"/>
      <c r="G42" s="14"/>
      <c r="H42" s="14"/>
      <c r="I42" s="14"/>
    </row>
    <row r="43" spans="1:11" x14ac:dyDescent="0.35">
      <c r="A43" t="s">
        <v>53</v>
      </c>
      <c r="B43" t="s">
        <v>54</v>
      </c>
      <c r="C43" t="s">
        <v>73</v>
      </c>
      <c r="E43" t="s">
        <v>56</v>
      </c>
      <c r="F43" t="s">
        <v>57</v>
      </c>
      <c r="G43" t="s">
        <v>58</v>
      </c>
      <c r="H43" t="s">
        <v>23</v>
      </c>
      <c r="I43" t="s">
        <v>15</v>
      </c>
      <c r="J43" t="s">
        <v>16</v>
      </c>
    </row>
    <row r="44" spans="1:11" x14ac:dyDescent="0.35">
      <c r="A44" t="s">
        <v>0</v>
      </c>
      <c r="B44" t="s">
        <v>55</v>
      </c>
      <c r="C44">
        <v>20235035</v>
      </c>
      <c r="D44">
        <v>20239362</v>
      </c>
      <c r="E44">
        <v>1897</v>
      </c>
      <c r="F44">
        <v>1897</v>
      </c>
      <c r="G44" s="6">
        <v>1</v>
      </c>
      <c r="H44">
        <v>0</v>
      </c>
      <c r="I44" s="7">
        <v>0.81610000000000005</v>
      </c>
      <c r="J44">
        <v>1209</v>
      </c>
    </row>
    <row r="45" spans="1:11" x14ac:dyDescent="0.35">
      <c r="A45" t="s">
        <v>0</v>
      </c>
      <c r="B45" t="s">
        <v>59</v>
      </c>
      <c r="C45">
        <v>20077532</v>
      </c>
      <c r="D45">
        <v>20083354</v>
      </c>
      <c r="E45">
        <v>1755</v>
      </c>
      <c r="F45">
        <v>1839</v>
      </c>
      <c r="G45" s="6">
        <v>1</v>
      </c>
      <c r="H45">
        <v>0</v>
      </c>
      <c r="I45" s="7">
        <v>0.77010000000000001</v>
      </c>
      <c r="J45">
        <v>1202</v>
      </c>
    </row>
    <row r="46" spans="1:11" x14ac:dyDescent="0.35">
      <c r="A46" t="s">
        <v>0</v>
      </c>
      <c r="B46" s="11" t="s">
        <v>60</v>
      </c>
      <c r="C46">
        <v>20115448</v>
      </c>
      <c r="D46">
        <v>20119636</v>
      </c>
      <c r="E46">
        <v>1706</v>
      </c>
      <c r="F46">
        <v>1706</v>
      </c>
      <c r="G46" s="6">
        <v>1</v>
      </c>
      <c r="H46">
        <v>0</v>
      </c>
      <c r="I46" s="7">
        <v>0.78159999999999996</v>
      </c>
      <c r="J46">
        <v>1165</v>
      </c>
    </row>
    <row r="47" spans="1:11" x14ac:dyDescent="0.35">
      <c r="A47" t="s">
        <v>25</v>
      </c>
      <c r="B47" t="s">
        <v>66</v>
      </c>
    </row>
    <row r="48" spans="1:11" x14ac:dyDescent="0.35">
      <c r="A48" t="s">
        <v>26</v>
      </c>
      <c r="B48" t="s">
        <v>67</v>
      </c>
      <c r="C48">
        <v>20165390</v>
      </c>
      <c r="D48">
        <v>20170412</v>
      </c>
      <c r="E48">
        <v>1471</v>
      </c>
      <c r="F48">
        <v>1724</v>
      </c>
      <c r="G48" s="6">
        <v>1</v>
      </c>
      <c r="H48">
        <v>0</v>
      </c>
      <c r="I48" s="7">
        <v>0.70489999999999997</v>
      </c>
      <c r="J48">
        <v>1433</v>
      </c>
    </row>
    <row r="49" spans="1:13" x14ac:dyDescent="0.35">
      <c r="A49" t="s">
        <v>26</v>
      </c>
      <c r="B49" t="s">
        <v>68</v>
      </c>
      <c r="C49">
        <v>20051092</v>
      </c>
      <c r="D49">
        <v>20055814</v>
      </c>
      <c r="E49">
        <v>1376</v>
      </c>
      <c r="F49">
        <v>1615</v>
      </c>
      <c r="G49" s="6">
        <v>1</v>
      </c>
      <c r="H49">
        <v>0</v>
      </c>
      <c r="I49" s="7">
        <v>0.63100000000000001</v>
      </c>
      <c r="J49">
        <v>1362</v>
      </c>
      <c r="M49">
        <v>4853</v>
      </c>
    </row>
    <row r="50" spans="1:13" x14ac:dyDescent="0.35">
      <c r="A50" t="s">
        <v>26</v>
      </c>
      <c r="B50" t="s">
        <v>69</v>
      </c>
      <c r="C50">
        <v>20200466</v>
      </c>
      <c r="D50">
        <v>20205021</v>
      </c>
      <c r="E50">
        <v>1375</v>
      </c>
      <c r="F50">
        <v>1614</v>
      </c>
      <c r="G50" s="6">
        <v>0.97</v>
      </c>
      <c r="H50">
        <v>0</v>
      </c>
      <c r="I50" s="7">
        <v>0.64790000000000003</v>
      </c>
      <c r="J50">
        <v>1303</v>
      </c>
      <c r="M50">
        <v>4859</v>
      </c>
    </row>
    <row r="51" spans="1:13" s="15" customFormat="1" x14ac:dyDescent="0.35">
      <c r="A51" s="15" t="s">
        <v>26</v>
      </c>
      <c r="B51" s="15" t="s">
        <v>70</v>
      </c>
      <c r="C51" s="15">
        <v>20090624</v>
      </c>
      <c r="D51" s="15">
        <v>20099853</v>
      </c>
      <c r="E51" s="15">
        <v>1370</v>
      </c>
      <c r="F51" s="15">
        <v>1840</v>
      </c>
      <c r="G51" s="16">
        <v>1</v>
      </c>
      <c r="H51" s="15">
        <v>0</v>
      </c>
      <c r="I51" s="17">
        <v>0.64419999999999999</v>
      </c>
      <c r="J51" s="15">
        <v>1584</v>
      </c>
    </row>
    <row r="52" spans="1:13" s="15" customFormat="1" x14ac:dyDescent="0.35">
      <c r="A52" s="15" t="s">
        <v>26</v>
      </c>
      <c r="B52" s="15" t="s">
        <v>71</v>
      </c>
      <c r="C52" s="15">
        <v>20217653</v>
      </c>
      <c r="D52" s="15">
        <v>20222494</v>
      </c>
      <c r="E52" s="15">
        <v>1361</v>
      </c>
      <c r="F52" s="15">
        <v>1545</v>
      </c>
      <c r="G52" s="16">
        <v>1</v>
      </c>
      <c r="H52" s="15">
        <v>0</v>
      </c>
      <c r="I52" s="17">
        <v>0.66349999999999998</v>
      </c>
      <c r="J52" s="15">
        <v>1364</v>
      </c>
    </row>
    <row r="53" spans="1:13" x14ac:dyDescent="0.35">
      <c r="A53" t="s">
        <v>65</v>
      </c>
      <c r="B53" t="s">
        <v>71</v>
      </c>
      <c r="C53">
        <v>20217653</v>
      </c>
      <c r="D53">
        <v>20222494</v>
      </c>
      <c r="E53">
        <v>2408</v>
      </c>
      <c r="F53">
        <v>2408</v>
      </c>
      <c r="G53" s="6">
        <v>0.99</v>
      </c>
      <c r="H53">
        <v>0</v>
      </c>
      <c r="I53" s="7">
        <v>0.90369999999999995</v>
      </c>
      <c r="J53">
        <v>1364</v>
      </c>
    </row>
    <row r="54" spans="1:13" x14ac:dyDescent="0.35">
      <c r="A54" t="s">
        <v>65</v>
      </c>
      <c r="B54" t="s">
        <v>70</v>
      </c>
      <c r="C54">
        <v>20090624</v>
      </c>
      <c r="D54">
        <v>20099853</v>
      </c>
      <c r="E54">
        <v>2379</v>
      </c>
      <c r="F54">
        <v>2605</v>
      </c>
      <c r="G54" s="6">
        <v>0.99</v>
      </c>
      <c r="H54">
        <v>0</v>
      </c>
      <c r="I54" s="7">
        <v>0.87150000000000005</v>
      </c>
      <c r="J54">
        <v>1584</v>
      </c>
    </row>
    <row r="57" spans="1:13" x14ac:dyDescent="0.35">
      <c r="A57" t="s">
        <v>27</v>
      </c>
      <c r="B57" t="s">
        <v>84</v>
      </c>
    </row>
    <row r="58" spans="1:13" x14ac:dyDescent="0.35">
      <c r="A58" t="s">
        <v>28</v>
      </c>
      <c r="B58" t="s">
        <v>85</v>
      </c>
    </row>
    <row r="59" spans="1:13" x14ac:dyDescent="0.35">
      <c r="A59" t="s">
        <v>29</v>
      </c>
      <c r="B59" t="s">
        <v>85</v>
      </c>
    </row>
    <row r="60" spans="1:13" x14ac:dyDescent="0.35">
      <c r="A60" t="s">
        <v>30</v>
      </c>
      <c r="B60" t="s">
        <v>84</v>
      </c>
    </row>
    <row r="61" spans="1:13" x14ac:dyDescent="0.35">
      <c r="A61" t="s">
        <v>81</v>
      </c>
      <c r="B61" t="s">
        <v>84</v>
      </c>
    </row>
    <row r="62" spans="1:13" x14ac:dyDescent="0.35">
      <c r="A62" t="s">
        <v>82</v>
      </c>
      <c r="B62" t="s">
        <v>84</v>
      </c>
    </row>
    <row r="63" spans="1:13" x14ac:dyDescent="0.35">
      <c r="A63" t="s">
        <v>83</v>
      </c>
      <c r="B63" t="s">
        <v>84</v>
      </c>
    </row>
  </sheetData>
  <mergeCells count="3">
    <mergeCell ref="E1:P1"/>
    <mergeCell ref="A42:I42"/>
    <mergeCell ref="A31:K31"/>
  </mergeCells>
  <phoneticPr fontId="6" type="noConversion"/>
  <conditionalFormatting sqref="B44:B54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1188-9C52-4BF8-86DB-FE3A1ACCCB90}">
  <dimension ref="A1:L36"/>
  <sheetViews>
    <sheetView workbookViewId="0">
      <selection activeCell="F19" sqref="F13:F19"/>
    </sheetView>
  </sheetViews>
  <sheetFormatPr defaultRowHeight="14.5" x14ac:dyDescent="0.35"/>
  <cols>
    <col min="2" max="2" width="10.81640625" bestFit="1" customWidth="1"/>
  </cols>
  <sheetData>
    <row r="1" spans="1:12" x14ac:dyDescent="0.35">
      <c r="A1" s="5" t="s">
        <v>0</v>
      </c>
      <c r="B1" s="5" t="s">
        <v>5</v>
      </c>
      <c r="C1" s="5">
        <v>19333739</v>
      </c>
      <c r="D1" s="5">
        <v>19337973</v>
      </c>
      <c r="F1">
        <f>19330000</f>
        <v>19330000</v>
      </c>
      <c r="G1">
        <f>C1/1000000</f>
        <v>19.333739000000001</v>
      </c>
      <c r="H1">
        <f>D1/1000000</f>
        <v>19.337973000000002</v>
      </c>
    </row>
    <row r="2" spans="1:12" x14ac:dyDescent="0.35">
      <c r="A2" s="4" t="s">
        <v>0</v>
      </c>
      <c r="B2" s="4" t="s">
        <v>5</v>
      </c>
      <c r="C2" s="4">
        <v>19333766</v>
      </c>
      <c r="D2" s="4">
        <v>19337983</v>
      </c>
      <c r="F2">
        <f>F1+10000</f>
        <v>19340000</v>
      </c>
      <c r="G2">
        <f t="shared" ref="G2:G6" si="0">C2/1000000</f>
        <v>19.333766000000001</v>
      </c>
      <c r="H2">
        <f t="shared" ref="H2:H6" si="1">D2/1000000</f>
        <v>19.337983000000001</v>
      </c>
    </row>
    <row r="3" spans="1:12" x14ac:dyDescent="0.35">
      <c r="A3" s="5" t="s">
        <v>25</v>
      </c>
      <c r="B3" s="5" t="s">
        <v>5</v>
      </c>
      <c r="C3" s="5">
        <v>19350110</v>
      </c>
      <c r="D3" s="5">
        <v>19354857</v>
      </c>
      <c r="F3">
        <f>F2+10000</f>
        <v>19350000</v>
      </c>
      <c r="G3">
        <f t="shared" si="0"/>
        <v>19.350110000000001</v>
      </c>
      <c r="H3">
        <f t="shared" si="1"/>
        <v>19.354856999999999</v>
      </c>
    </row>
    <row r="4" spans="1:12" x14ac:dyDescent="0.35">
      <c r="A4" s="4" t="s">
        <v>25</v>
      </c>
      <c r="B4" s="4" t="s">
        <v>5</v>
      </c>
      <c r="C4" s="4">
        <v>19351084</v>
      </c>
      <c r="D4" s="4">
        <v>19358081</v>
      </c>
      <c r="F4">
        <f>F3+10000</f>
        <v>19360000</v>
      </c>
      <c r="G4">
        <f t="shared" si="0"/>
        <v>19.351084</v>
      </c>
      <c r="H4">
        <f t="shared" si="1"/>
        <v>19.358080999999999</v>
      </c>
    </row>
    <row r="5" spans="1:12" x14ac:dyDescent="0.35">
      <c r="A5" s="5" t="s">
        <v>26</v>
      </c>
      <c r="B5" s="5" t="s">
        <v>5</v>
      </c>
      <c r="C5" s="5">
        <v>19366800</v>
      </c>
      <c r="D5" s="5">
        <v>19370889</v>
      </c>
      <c r="F5">
        <f>F4+10000</f>
        <v>19370000</v>
      </c>
      <c r="G5">
        <f t="shared" si="0"/>
        <v>19.366800000000001</v>
      </c>
      <c r="H5">
        <f t="shared" si="1"/>
        <v>19.370888999999998</v>
      </c>
    </row>
    <row r="6" spans="1:12" x14ac:dyDescent="0.35">
      <c r="A6" s="4" t="s">
        <v>26</v>
      </c>
      <c r="B6" s="4" t="s">
        <v>5</v>
      </c>
      <c r="C6" s="4">
        <v>19377760</v>
      </c>
      <c r="D6" s="4">
        <v>19382788</v>
      </c>
      <c r="F6">
        <f>F5+10000</f>
        <v>19380000</v>
      </c>
      <c r="G6">
        <f t="shared" si="0"/>
        <v>19.377759999999999</v>
      </c>
      <c r="H6">
        <f t="shared" si="1"/>
        <v>19.382788000000001</v>
      </c>
    </row>
    <row r="13" spans="1:12" x14ac:dyDescent="0.35">
      <c r="A13" s="5" t="s">
        <v>25</v>
      </c>
      <c r="B13" s="5" t="s">
        <v>6</v>
      </c>
      <c r="C13" s="5">
        <v>19977401</v>
      </c>
      <c r="D13" s="5">
        <v>19981392</v>
      </c>
      <c r="F13">
        <v>19970000</v>
      </c>
      <c r="G13">
        <f>F13/1000000</f>
        <v>19.97</v>
      </c>
      <c r="H13">
        <f>C13/1000000</f>
        <v>19.977401</v>
      </c>
      <c r="I13">
        <f>D13/1000000</f>
        <v>19.981392</v>
      </c>
      <c r="K13">
        <v>19.97</v>
      </c>
    </row>
    <row r="14" spans="1:12" x14ac:dyDescent="0.35">
      <c r="A14" s="5" t="s">
        <v>26</v>
      </c>
      <c r="B14" s="5" t="s">
        <v>6</v>
      </c>
      <c r="C14" s="5">
        <v>19994296</v>
      </c>
      <c r="D14" s="5">
        <v>19997633</v>
      </c>
      <c r="F14">
        <f>F13+25000</f>
        <v>19995000</v>
      </c>
      <c r="G14">
        <f t="shared" ref="G14:G24" si="2">F14/1000000</f>
        <v>19.995000000000001</v>
      </c>
      <c r="H14">
        <f t="shared" ref="H14:H24" si="3">C14/1000000</f>
        <v>19.994295999999999</v>
      </c>
      <c r="I14">
        <f t="shared" ref="I14:I24" si="4">D14/1000000</f>
        <v>19.997633</v>
      </c>
      <c r="K14">
        <v>19.995000000000001</v>
      </c>
      <c r="L14">
        <f>K14-K13</f>
        <v>2.5000000000002132E-2</v>
      </c>
    </row>
    <row r="15" spans="1:12" x14ac:dyDescent="0.35">
      <c r="A15" s="5" t="s">
        <v>0</v>
      </c>
      <c r="B15" s="5" t="s">
        <v>6</v>
      </c>
      <c r="C15" s="5">
        <v>20079105</v>
      </c>
      <c r="D15" s="5">
        <v>20083322</v>
      </c>
      <c r="F15">
        <f t="shared" ref="F15:F24" si="5">F14+25000</f>
        <v>20020000</v>
      </c>
      <c r="G15">
        <f t="shared" si="2"/>
        <v>20.02</v>
      </c>
      <c r="H15">
        <f t="shared" si="3"/>
        <v>20.079104999999998</v>
      </c>
      <c r="I15">
        <f t="shared" si="4"/>
        <v>20.083321999999999</v>
      </c>
      <c r="K15">
        <v>20.02</v>
      </c>
      <c r="L15">
        <f t="shared" ref="L15:L24" si="6">K15-K14</f>
        <v>2.4999999999998579E-2</v>
      </c>
    </row>
    <row r="16" spans="1:12" x14ac:dyDescent="0.35">
      <c r="A16" s="5" t="s">
        <v>25</v>
      </c>
      <c r="B16" s="5" t="s">
        <v>6</v>
      </c>
      <c r="C16" s="5">
        <v>20090717</v>
      </c>
      <c r="D16" s="5">
        <v>20095436</v>
      </c>
      <c r="F16">
        <f t="shared" si="5"/>
        <v>20045000</v>
      </c>
      <c r="G16">
        <f t="shared" si="2"/>
        <v>20.045000000000002</v>
      </c>
      <c r="H16">
        <f t="shared" si="3"/>
        <v>20.090717000000001</v>
      </c>
      <c r="I16">
        <f t="shared" si="4"/>
        <v>20.095435999999999</v>
      </c>
      <c r="K16">
        <v>20.045000000000002</v>
      </c>
      <c r="L16">
        <f t="shared" si="6"/>
        <v>2.5000000000002132E-2</v>
      </c>
    </row>
    <row r="17" spans="1:12" x14ac:dyDescent="0.35">
      <c r="A17" s="5" t="s">
        <v>0</v>
      </c>
      <c r="B17" s="5" t="s">
        <v>6</v>
      </c>
      <c r="C17" s="5">
        <v>20115448</v>
      </c>
      <c r="D17" s="5">
        <v>20119392</v>
      </c>
      <c r="F17">
        <f t="shared" si="5"/>
        <v>20070000</v>
      </c>
      <c r="G17">
        <f t="shared" si="2"/>
        <v>20.07</v>
      </c>
      <c r="H17">
        <f t="shared" si="3"/>
        <v>20.115448000000001</v>
      </c>
      <c r="I17">
        <f t="shared" si="4"/>
        <v>20.119392000000001</v>
      </c>
      <c r="K17">
        <v>20.07</v>
      </c>
      <c r="L17">
        <f t="shared" si="6"/>
        <v>2.4999999999998579E-2</v>
      </c>
    </row>
    <row r="18" spans="1:12" x14ac:dyDescent="0.35">
      <c r="A18" s="4" t="s">
        <v>0</v>
      </c>
      <c r="B18" s="4" t="s">
        <v>6</v>
      </c>
      <c r="C18" s="4">
        <v>20115464</v>
      </c>
      <c r="D18" s="4">
        <v>20119682</v>
      </c>
      <c r="F18">
        <f t="shared" si="5"/>
        <v>20095000</v>
      </c>
      <c r="G18">
        <f t="shared" si="2"/>
        <v>20.094999999999999</v>
      </c>
      <c r="H18">
        <f t="shared" si="3"/>
        <v>20.115463999999999</v>
      </c>
      <c r="I18">
        <f t="shared" si="4"/>
        <v>20.119682000000001</v>
      </c>
      <c r="K18">
        <v>20.094999999999999</v>
      </c>
      <c r="L18">
        <f t="shared" si="6"/>
        <v>2.4999999999998579E-2</v>
      </c>
    </row>
    <row r="19" spans="1:12" x14ac:dyDescent="0.35">
      <c r="A19" s="4" t="s">
        <v>25</v>
      </c>
      <c r="B19" s="4" t="s">
        <v>6</v>
      </c>
      <c r="C19" s="4">
        <v>20140422</v>
      </c>
      <c r="D19" s="4">
        <v>20147419</v>
      </c>
      <c r="F19">
        <f t="shared" si="5"/>
        <v>20120000</v>
      </c>
      <c r="G19">
        <f t="shared" si="2"/>
        <v>20.12</v>
      </c>
      <c r="H19">
        <f t="shared" si="3"/>
        <v>20.140422000000001</v>
      </c>
      <c r="I19">
        <f t="shared" si="4"/>
        <v>20.147418999999999</v>
      </c>
      <c r="K19">
        <v>20.12</v>
      </c>
      <c r="L19">
        <f t="shared" si="6"/>
        <v>2.5000000000002132E-2</v>
      </c>
    </row>
    <row r="20" spans="1:12" x14ac:dyDescent="0.35">
      <c r="A20" s="5" t="s">
        <v>25</v>
      </c>
      <c r="B20" s="5" t="s">
        <v>6</v>
      </c>
      <c r="C20" s="5">
        <v>20165483</v>
      </c>
      <c r="D20" s="5">
        <v>20168786</v>
      </c>
      <c r="F20">
        <f t="shared" si="5"/>
        <v>20145000</v>
      </c>
      <c r="G20">
        <f t="shared" si="2"/>
        <v>20.145</v>
      </c>
      <c r="H20">
        <f t="shared" si="3"/>
        <v>20.165482999999998</v>
      </c>
      <c r="I20">
        <f t="shared" si="4"/>
        <v>20.168786000000001</v>
      </c>
      <c r="K20">
        <v>20.145</v>
      </c>
      <c r="L20">
        <f t="shared" si="6"/>
        <v>2.4999999999998579E-2</v>
      </c>
    </row>
    <row r="21" spans="1:12" x14ac:dyDescent="0.35">
      <c r="A21" s="4" t="s">
        <v>26</v>
      </c>
      <c r="B21" s="4" t="s">
        <v>6</v>
      </c>
      <c r="C21" s="4">
        <v>20169818</v>
      </c>
      <c r="D21" s="4">
        <v>20174808</v>
      </c>
      <c r="F21">
        <f t="shared" si="5"/>
        <v>20170000</v>
      </c>
      <c r="G21">
        <f t="shared" si="2"/>
        <v>20.170000000000002</v>
      </c>
      <c r="H21">
        <f t="shared" si="3"/>
        <v>20.169817999999999</v>
      </c>
      <c r="I21">
        <f t="shared" si="4"/>
        <v>20.174807999999999</v>
      </c>
      <c r="K21">
        <v>20.170000000000002</v>
      </c>
      <c r="L21">
        <f t="shared" si="6"/>
        <v>2.5000000000002132E-2</v>
      </c>
    </row>
    <row r="22" spans="1:12" x14ac:dyDescent="0.35">
      <c r="A22" s="5" t="s">
        <v>26</v>
      </c>
      <c r="B22" s="5" t="s">
        <v>6</v>
      </c>
      <c r="C22" s="5">
        <v>20200373</v>
      </c>
      <c r="D22" s="5">
        <v>20203182</v>
      </c>
      <c r="F22">
        <f t="shared" si="5"/>
        <v>20195000</v>
      </c>
      <c r="G22">
        <f t="shared" si="2"/>
        <v>20.195</v>
      </c>
      <c r="H22">
        <f t="shared" si="3"/>
        <v>20.200372999999999</v>
      </c>
      <c r="I22">
        <f t="shared" si="4"/>
        <v>20.203182000000002</v>
      </c>
      <c r="K22">
        <v>20.195</v>
      </c>
      <c r="L22">
        <f t="shared" si="6"/>
        <v>2.4999999999998579E-2</v>
      </c>
    </row>
    <row r="23" spans="1:12" x14ac:dyDescent="0.35">
      <c r="A23" s="5" t="s">
        <v>25</v>
      </c>
      <c r="B23" s="5" t="s">
        <v>6</v>
      </c>
      <c r="C23" s="5">
        <v>20217746</v>
      </c>
      <c r="D23" s="5">
        <v>20222494</v>
      </c>
      <c r="F23">
        <f t="shared" si="5"/>
        <v>20220000</v>
      </c>
      <c r="G23">
        <f t="shared" si="2"/>
        <v>20.22</v>
      </c>
      <c r="H23">
        <f t="shared" si="3"/>
        <v>20.217746000000002</v>
      </c>
      <c r="I23">
        <f t="shared" si="4"/>
        <v>20.222494000000001</v>
      </c>
      <c r="K23">
        <v>20.22</v>
      </c>
      <c r="L23">
        <f t="shared" si="6"/>
        <v>2.4999999999998579E-2</v>
      </c>
    </row>
    <row r="24" spans="1:12" x14ac:dyDescent="0.35">
      <c r="A24" s="5" t="s">
        <v>0</v>
      </c>
      <c r="B24" s="5" t="s">
        <v>6</v>
      </c>
      <c r="C24" s="5">
        <v>20235068</v>
      </c>
      <c r="D24" s="5">
        <v>20239219</v>
      </c>
      <c r="F24">
        <f t="shared" si="5"/>
        <v>20245000</v>
      </c>
      <c r="G24">
        <f t="shared" si="2"/>
        <v>20.245000000000001</v>
      </c>
      <c r="H24">
        <f t="shared" si="3"/>
        <v>20.235067999999998</v>
      </c>
      <c r="I24">
        <f t="shared" si="4"/>
        <v>20.239218999999999</v>
      </c>
      <c r="K24">
        <v>20.245000000000001</v>
      </c>
      <c r="L24">
        <f t="shared" si="6"/>
        <v>2.5000000000002132E-2</v>
      </c>
    </row>
    <row r="26" spans="1:12" x14ac:dyDescent="0.35">
      <c r="A26" t="s">
        <v>25</v>
      </c>
      <c r="B26" t="s">
        <v>66</v>
      </c>
      <c r="H26">
        <f t="shared" ref="H26:H36" si="7">C26/1000000</f>
        <v>0</v>
      </c>
      <c r="I26">
        <f t="shared" ref="I26:I36" si="8">D26/1000000</f>
        <v>0</v>
      </c>
    </row>
    <row r="27" spans="1:12" x14ac:dyDescent="0.35">
      <c r="A27" t="s">
        <v>26</v>
      </c>
      <c r="B27" t="s">
        <v>68</v>
      </c>
      <c r="C27">
        <v>20051092</v>
      </c>
      <c r="D27">
        <v>20055814</v>
      </c>
      <c r="H27">
        <f t="shared" si="7"/>
        <v>20.051092000000001</v>
      </c>
      <c r="I27">
        <f t="shared" si="8"/>
        <v>20.055814000000002</v>
      </c>
    </row>
    <row r="28" spans="1:12" x14ac:dyDescent="0.35">
      <c r="A28" t="s">
        <v>0</v>
      </c>
      <c r="B28" t="s">
        <v>59</v>
      </c>
      <c r="C28">
        <v>20077532</v>
      </c>
      <c r="D28">
        <v>20083354</v>
      </c>
      <c r="H28">
        <f t="shared" si="7"/>
        <v>20.077532000000001</v>
      </c>
      <c r="I28">
        <f t="shared" si="8"/>
        <v>20.083354</v>
      </c>
    </row>
    <row r="29" spans="1:12" x14ac:dyDescent="0.35">
      <c r="A29" t="s">
        <v>65</v>
      </c>
      <c r="B29" t="s">
        <v>70</v>
      </c>
      <c r="C29">
        <v>20090624</v>
      </c>
      <c r="D29">
        <v>20099853</v>
      </c>
      <c r="H29">
        <f t="shared" si="7"/>
        <v>20.090623999999998</v>
      </c>
      <c r="I29">
        <f t="shared" si="8"/>
        <v>20.099853</v>
      </c>
    </row>
    <row r="30" spans="1:12" x14ac:dyDescent="0.35">
      <c r="A30" t="s">
        <v>26</v>
      </c>
      <c r="B30" t="s">
        <v>70</v>
      </c>
      <c r="C30">
        <v>20090624</v>
      </c>
      <c r="D30">
        <v>20099853</v>
      </c>
      <c r="H30">
        <f t="shared" si="7"/>
        <v>20.090623999999998</v>
      </c>
      <c r="I30">
        <f t="shared" si="8"/>
        <v>20.099853</v>
      </c>
    </row>
    <row r="31" spans="1:12" x14ac:dyDescent="0.35">
      <c r="A31" t="s">
        <v>0</v>
      </c>
      <c r="B31" s="11" t="s">
        <v>60</v>
      </c>
      <c r="C31" s="11">
        <v>20115448</v>
      </c>
      <c r="D31">
        <v>20119636</v>
      </c>
      <c r="H31">
        <f t="shared" si="7"/>
        <v>20.115448000000001</v>
      </c>
      <c r="I31">
        <f t="shared" si="8"/>
        <v>20.119636</v>
      </c>
    </row>
    <row r="32" spans="1:12" x14ac:dyDescent="0.35">
      <c r="A32" t="s">
        <v>26</v>
      </c>
      <c r="B32" t="s">
        <v>67</v>
      </c>
      <c r="C32">
        <v>20165390</v>
      </c>
      <c r="D32">
        <v>20170412</v>
      </c>
      <c r="H32">
        <f t="shared" si="7"/>
        <v>20.165389999999999</v>
      </c>
      <c r="I32">
        <f t="shared" si="8"/>
        <v>20.170411999999999</v>
      </c>
    </row>
    <row r="33" spans="1:9" x14ac:dyDescent="0.35">
      <c r="A33" t="s">
        <v>26</v>
      </c>
      <c r="B33" t="s">
        <v>69</v>
      </c>
      <c r="C33">
        <v>20200466</v>
      </c>
      <c r="D33">
        <v>20205021</v>
      </c>
      <c r="H33">
        <f t="shared" si="7"/>
        <v>20.200465999999999</v>
      </c>
      <c r="I33">
        <f t="shared" si="8"/>
        <v>20.205020999999999</v>
      </c>
    </row>
    <row r="34" spans="1:9" x14ac:dyDescent="0.35">
      <c r="A34" t="s">
        <v>65</v>
      </c>
      <c r="B34" t="s">
        <v>71</v>
      </c>
      <c r="C34">
        <v>20217653</v>
      </c>
      <c r="D34">
        <v>20222494</v>
      </c>
      <c r="H34">
        <f t="shared" si="7"/>
        <v>20.217652999999999</v>
      </c>
      <c r="I34">
        <f t="shared" si="8"/>
        <v>20.222494000000001</v>
      </c>
    </row>
    <row r="35" spans="1:9" x14ac:dyDescent="0.35">
      <c r="A35" t="s">
        <v>26</v>
      </c>
      <c r="B35" t="s">
        <v>71</v>
      </c>
      <c r="C35">
        <v>20217653</v>
      </c>
      <c r="D35">
        <v>20222494</v>
      </c>
      <c r="H35">
        <f t="shared" si="7"/>
        <v>20.217652999999999</v>
      </c>
      <c r="I35">
        <f t="shared" si="8"/>
        <v>20.222494000000001</v>
      </c>
    </row>
    <row r="36" spans="1:9" x14ac:dyDescent="0.35">
      <c r="A36" t="s">
        <v>0</v>
      </c>
      <c r="B36" t="s">
        <v>55</v>
      </c>
      <c r="C36">
        <v>20235035</v>
      </c>
      <c r="D36">
        <v>20239362</v>
      </c>
      <c r="H36">
        <f t="shared" si="7"/>
        <v>20.235035</v>
      </c>
      <c r="I36">
        <f t="shared" si="8"/>
        <v>20.239362</v>
      </c>
    </row>
  </sheetData>
  <sortState xmlns:xlrd2="http://schemas.microsoft.com/office/spreadsheetml/2017/richdata2" ref="A26:I36">
    <sortCondition ref="I26:I36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5B937-46AF-43AC-A0A9-03B93D9745D3}">
  <dimension ref="A1:I9"/>
  <sheetViews>
    <sheetView workbookViewId="0">
      <selection activeCell="F8" sqref="F8"/>
    </sheetView>
  </sheetViews>
  <sheetFormatPr defaultRowHeight="14.5" x14ac:dyDescent="0.35"/>
  <cols>
    <col min="8" max="8" width="10.81640625" bestFit="1" customWidth="1"/>
  </cols>
  <sheetData>
    <row r="1" spans="1:9" x14ac:dyDescent="0.35">
      <c r="A1" t="s">
        <v>96</v>
      </c>
      <c r="B1" t="s">
        <v>99</v>
      </c>
      <c r="C1" t="s">
        <v>101</v>
      </c>
      <c r="D1" t="s">
        <v>102</v>
      </c>
      <c r="E1" t="s">
        <v>97</v>
      </c>
      <c r="F1" t="s">
        <v>103</v>
      </c>
      <c r="G1" t="s">
        <v>104</v>
      </c>
      <c r="H1" t="s">
        <v>100</v>
      </c>
      <c r="I1" t="s">
        <v>98</v>
      </c>
    </row>
    <row r="2" spans="1:9" x14ac:dyDescent="0.35">
      <c r="A2" t="s">
        <v>0</v>
      </c>
      <c r="B2" t="s">
        <v>5</v>
      </c>
      <c r="C2">
        <v>19333739</v>
      </c>
      <c r="D2">
        <v>19337973</v>
      </c>
      <c r="E2" t="s">
        <v>49</v>
      </c>
      <c r="F2">
        <v>20079105</v>
      </c>
      <c r="G2">
        <v>20083322</v>
      </c>
      <c r="H2" t="s">
        <v>6</v>
      </c>
      <c r="I2" t="s">
        <v>89</v>
      </c>
    </row>
    <row r="3" spans="1:9" x14ac:dyDescent="0.35">
      <c r="A3" t="s">
        <v>0</v>
      </c>
      <c r="B3" t="s">
        <v>5</v>
      </c>
      <c r="C3">
        <v>19333739</v>
      </c>
      <c r="D3">
        <v>19337973</v>
      </c>
      <c r="E3" s="11" t="s">
        <v>40</v>
      </c>
      <c r="F3">
        <v>20115448</v>
      </c>
      <c r="G3">
        <v>20119392</v>
      </c>
      <c r="H3" t="s">
        <v>6</v>
      </c>
      <c r="I3" t="s">
        <v>89</v>
      </c>
    </row>
    <row r="4" spans="1:9" x14ac:dyDescent="0.35">
      <c r="A4" t="s">
        <v>0</v>
      </c>
      <c r="B4" t="s">
        <v>5</v>
      </c>
      <c r="C4">
        <v>19333739</v>
      </c>
      <c r="D4">
        <v>19337973</v>
      </c>
      <c r="E4" t="s">
        <v>94</v>
      </c>
      <c r="F4">
        <v>20135083</v>
      </c>
      <c r="G4">
        <v>20138299</v>
      </c>
      <c r="H4" t="s">
        <v>6</v>
      </c>
      <c r="I4" t="s">
        <v>34</v>
      </c>
    </row>
    <row r="5" spans="1:9" x14ac:dyDescent="0.35">
      <c r="A5" t="s">
        <v>25</v>
      </c>
      <c r="B5" t="s">
        <v>5</v>
      </c>
      <c r="C5">
        <v>19350110</v>
      </c>
      <c r="D5">
        <v>19354857</v>
      </c>
      <c r="E5" s="4" t="s">
        <v>44</v>
      </c>
      <c r="F5">
        <v>20217746</v>
      </c>
      <c r="G5">
        <v>20222494</v>
      </c>
      <c r="H5" t="s">
        <v>6</v>
      </c>
      <c r="I5" t="s">
        <v>89</v>
      </c>
    </row>
    <row r="6" spans="1:9" x14ac:dyDescent="0.35">
      <c r="A6" t="s">
        <v>25</v>
      </c>
      <c r="B6" t="s">
        <v>5</v>
      </c>
      <c r="C6">
        <v>19350110</v>
      </c>
      <c r="D6">
        <v>19354857</v>
      </c>
      <c r="E6" s="10" t="s">
        <v>45</v>
      </c>
      <c r="F6">
        <v>20090717</v>
      </c>
      <c r="G6">
        <v>20095436</v>
      </c>
      <c r="H6" t="s">
        <v>6</v>
      </c>
      <c r="I6" t="s">
        <v>89</v>
      </c>
    </row>
    <row r="7" spans="1:9" x14ac:dyDescent="0.35">
      <c r="A7" t="s">
        <v>25</v>
      </c>
      <c r="B7" t="s">
        <v>5</v>
      </c>
      <c r="C7">
        <v>19350110</v>
      </c>
      <c r="D7">
        <v>19354857</v>
      </c>
      <c r="E7" s="11" t="s">
        <v>41</v>
      </c>
      <c r="F7">
        <v>20165483</v>
      </c>
      <c r="G7">
        <v>20168786</v>
      </c>
      <c r="H7" t="s">
        <v>6</v>
      </c>
      <c r="I7" t="s">
        <v>90</v>
      </c>
    </row>
    <row r="8" spans="1:9" x14ac:dyDescent="0.35">
      <c r="A8" t="s">
        <v>26</v>
      </c>
      <c r="B8" t="s">
        <v>5</v>
      </c>
      <c r="C8">
        <v>19366800</v>
      </c>
      <c r="D8">
        <v>19370889</v>
      </c>
      <c r="E8" t="s">
        <v>95</v>
      </c>
      <c r="F8">
        <v>19994296</v>
      </c>
      <c r="G8">
        <v>19997633</v>
      </c>
      <c r="H8" t="s">
        <v>6</v>
      </c>
      <c r="I8" t="s">
        <v>34</v>
      </c>
    </row>
    <row r="9" spans="1:9" x14ac:dyDescent="0.35">
      <c r="A9" t="s">
        <v>26</v>
      </c>
      <c r="B9" t="s">
        <v>5</v>
      </c>
      <c r="C9">
        <v>19366800</v>
      </c>
      <c r="D9">
        <v>19370889</v>
      </c>
      <c r="E9" t="s">
        <v>42</v>
      </c>
      <c r="F9">
        <v>20200373</v>
      </c>
      <c r="G9">
        <v>20203182</v>
      </c>
      <c r="H9" t="s">
        <v>6</v>
      </c>
      <c r="I9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6782-674F-4EB8-953E-65E708AB0138}">
  <dimension ref="A1:F17"/>
  <sheetViews>
    <sheetView tabSelected="1" workbookViewId="0">
      <selection activeCell="D2" sqref="D2"/>
    </sheetView>
  </sheetViews>
  <sheetFormatPr defaultRowHeight="14.5" x14ac:dyDescent="0.35"/>
  <cols>
    <col min="1" max="1" width="11.6328125" bestFit="1" customWidth="1"/>
  </cols>
  <sheetData>
    <row r="1" spans="1:6" x14ac:dyDescent="0.35">
      <c r="A1" t="s">
        <v>87</v>
      </c>
      <c r="B1" t="s">
        <v>93</v>
      </c>
      <c r="C1" t="s">
        <v>91</v>
      </c>
      <c r="D1" t="s">
        <v>92</v>
      </c>
      <c r="E1" t="s">
        <v>105</v>
      </c>
      <c r="F1" t="s">
        <v>88</v>
      </c>
    </row>
    <row r="2" spans="1:6" x14ac:dyDescent="0.35">
      <c r="A2" t="s">
        <v>0</v>
      </c>
      <c r="B2" t="s">
        <v>5</v>
      </c>
      <c r="C2">
        <v>19333739</v>
      </c>
      <c r="D2">
        <v>19337973</v>
      </c>
      <c r="E2" s="18" t="s">
        <v>106</v>
      </c>
      <c r="F2" t="s">
        <v>89</v>
      </c>
    </row>
    <row r="3" spans="1:6" x14ac:dyDescent="0.35">
      <c r="A3" t="s">
        <v>49</v>
      </c>
      <c r="B3" t="s">
        <v>6</v>
      </c>
      <c r="C3">
        <v>20079105</v>
      </c>
      <c r="D3">
        <v>20083322</v>
      </c>
      <c r="E3" s="18" t="s">
        <v>106</v>
      </c>
      <c r="F3" t="s">
        <v>89</v>
      </c>
    </row>
    <row r="4" spans="1:6" x14ac:dyDescent="0.35">
      <c r="A4" s="11" t="s">
        <v>40</v>
      </c>
      <c r="B4" t="s">
        <v>6</v>
      </c>
      <c r="C4">
        <v>20115448</v>
      </c>
      <c r="D4">
        <v>20119392</v>
      </c>
      <c r="E4" s="18" t="s">
        <v>106</v>
      </c>
      <c r="F4" t="s">
        <v>89</v>
      </c>
    </row>
    <row r="5" spans="1:6" x14ac:dyDescent="0.35">
      <c r="A5" t="s">
        <v>94</v>
      </c>
      <c r="B5" t="s">
        <v>6</v>
      </c>
      <c r="C5">
        <v>20135083</v>
      </c>
      <c r="D5">
        <v>20138299</v>
      </c>
      <c r="E5" s="18" t="s">
        <v>106</v>
      </c>
      <c r="F5" t="s">
        <v>34</v>
      </c>
    </row>
    <row r="6" spans="1:6" x14ac:dyDescent="0.35">
      <c r="A6" t="s">
        <v>25</v>
      </c>
      <c r="B6" t="s">
        <v>5</v>
      </c>
      <c r="C6">
        <v>19350110</v>
      </c>
      <c r="D6">
        <v>19354857</v>
      </c>
      <c r="E6" s="18" t="s">
        <v>106</v>
      </c>
      <c r="F6" t="s">
        <v>89</v>
      </c>
    </row>
    <row r="7" spans="1:6" x14ac:dyDescent="0.35">
      <c r="A7" s="4" t="s">
        <v>44</v>
      </c>
      <c r="B7" t="s">
        <v>6</v>
      </c>
      <c r="C7">
        <v>20217746</v>
      </c>
      <c r="D7">
        <v>20222494</v>
      </c>
      <c r="E7" s="18" t="s">
        <v>106</v>
      </c>
      <c r="F7" t="s">
        <v>89</v>
      </c>
    </row>
    <row r="8" spans="1:6" x14ac:dyDescent="0.35">
      <c r="A8" s="10" t="s">
        <v>45</v>
      </c>
      <c r="B8" t="s">
        <v>6</v>
      </c>
      <c r="C8">
        <v>20090717</v>
      </c>
      <c r="D8">
        <v>20095436</v>
      </c>
      <c r="E8" s="18" t="s">
        <v>106</v>
      </c>
      <c r="F8" t="s">
        <v>89</v>
      </c>
    </row>
    <row r="9" spans="1:6" x14ac:dyDescent="0.35">
      <c r="A9" s="11" t="s">
        <v>41</v>
      </c>
      <c r="B9" t="s">
        <v>6</v>
      </c>
      <c r="C9">
        <v>20165483</v>
      </c>
      <c r="D9">
        <v>20168786</v>
      </c>
      <c r="E9" s="18" t="s">
        <v>106</v>
      </c>
      <c r="F9" t="s">
        <v>90</v>
      </c>
    </row>
    <row r="10" spans="1:6" x14ac:dyDescent="0.35">
      <c r="A10" t="s">
        <v>26</v>
      </c>
      <c r="B10" t="s">
        <v>5</v>
      </c>
      <c r="C10">
        <v>19366800</v>
      </c>
      <c r="D10">
        <v>19370889</v>
      </c>
      <c r="E10" s="18" t="s">
        <v>106</v>
      </c>
      <c r="F10" t="s">
        <v>89</v>
      </c>
    </row>
    <row r="11" spans="1:6" x14ac:dyDescent="0.35">
      <c r="A11" t="s">
        <v>95</v>
      </c>
      <c r="B11" t="s">
        <v>6</v>
      </c>
      <c r="C11">
        <v>19994296</v>
      </c>
      <c r="D11">
        <v>19997633</v>
      </c>
      <c r="E11" s="18" t="s">
        <v>106</v>
      </c>
      <c r="F11" t="s">
        <v>34</v>
      </c>
    </row>
    <row r="12" spans="1:6" x14ac:dyDescent="0.35">
      <c r="A12" t="s">
        <v>42</v>
      </c>
      <c r="B12" t="s">
        <v>6</v>
      </c>
      <c r="C12">
        <v>20200373</v>
      </c>
      <c r="D12">
        <v>20203182</v>
      </c>
      <c r="E12" s="18" t="s">
        <v>106</v>
      </c>
      <c r="F12" t="s">
        <v>90</v>
      </c>
    </row>
    <row r="13" spans="1:6" x14ac:dyDescent="0.35">
      <c r="A13" t="s">
        <v>27</v>
      </c>
      <c r="B13" t="s">
        <v>5</v>
      </c>
      <c r="C13">
        <v>19335000</v>
      </c>
      <c r="D13">
        <v>19337973</v>
      </c>
      <c r="E13" s="18" t="s">
        <v>106</v>
      </c>
      <c r="F13" t="s">
        <v>84</v>
      </c>
    </row>
    <row r="14" spans="1:6" x14ac:dyDescent="0.35">
      <c r="A14" t="s">
        <v>28</v>
      </c>
      <c r="B14" t="s">
        <v>5</v>
      </c>
      <c r="C14">
        <v>19342250</v>
      </c>
      <c r="D14">
        <v>19342900</v>
      </c>
      <c r="E14" s="18" t="s">
        <v>106</v>
      </c>
      <c r="F14" t="s">
        <v>85</v>
      </c>
    </row>
    <row r="15" spans="1:6" x14ac:dyDescent="0.35">
      <c r="A15" t="s">
        <v>29</v>
      </c>
      <c r="B15" t="s">
        <v>5</v>
      </c>
      <c r="C15">
        <v>19345417</v>
      </c>
      <c r="D15">
        <v>19346460</v>
      </c>
      <c r="E15" s="18" t="s">
        <v>106</v>
      </c>
      <c r="F15" t="s">
        <v>85</v>
      </c>
    </row>
    <row r="16" spans="1:6" x14ac:dyDescent="0.35">
      <c r="A16" t="s">
        <v>30</v>
      </c>
      <c r="B16" t="s">
        <v>5</v>
      </c>
      <c r="C16">
        <v>19350017</v>
      </c>
      <c r="D16">
        <v>19354857</v>
      </c>
      <c r="E16" s="18" t="s">
        <v>106</v>
      </c>
      <c r="F16" t="s">
        <v>84</v>
      </c>
    </row>
    <row r="17" spans="1:6" x14ac:dyDescent="0.35">
      <c r="A17" t="s">
        <v>81</v>
      </c>
      <c r="B17" t="s">
        <v>5</v>
      </c>
      <c r="C17">
        <v>19367151</v>
      </c>
      <c r="D17">
        <v>19368521</v>
      </c>
      <c r="E17" s="18" t="s">
        <v>107</v>
      </c>
      <c r="F17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link_file</vt:lpstr>
      <vt:lpstr>data_file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Guo</dc:creator>
  <cp:lastModifiedBy>Karina Guo</cp:lastModifiedBy>
  <dcterms:created xsi:type="dcterms:W3CDTF">2025-03-24T00:39:59Z</dcterms:created>
  <dcterms:modified xsi:type="dcterms:W3CDTF">2025-03-25T04:02:04Z</dcterms:modified>
</cp:coreProperties>
</file>