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.xml" ContentType="application/vnd.ms-excel.person+xml"/>
  <Override PartName="/xl/persons/person1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3a94493175bf9e0b/Área de Trabalho/UFRGS/3º SEMESTRE/MICRO I/"/>
    </mc:Choice>
  </mc:AlternateContent>
  <xr:revisionPtr revIDLastSave="6" documentId="8_{F29C12E2-6B81-4DD9-9C14-976B8C63318E}" xr6:coauthVersionLast="47" xr6:coauthVersionMax="47" xr10:uidLastSave="{3BC4E00D-98A1-4D6F-918C-81766B655D08}"/>
  <bookViews>
    <workbookView xWindow="-120" yWindow="-120" windowWidth="20730" windowHeight="11040" xr2:uid="{F34D3403-74FC-437F-B81F-8FB05D7DE554}"/>
  </bookViews>
  <sheets>
    <sheet name="BASE DE DADOS - GRÁFICOS" sheetId="3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'BASE DE DADOS - GRÁFICOS'!$H$54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3" l="1"/>
  <c r="I18" i="3"/>
  <c r="C35" i="3"/>
  <c r="H17" i="3" s="1"/>
  <c r="D35" i="3"/>
  <c r="H18" i="3" s="1"/>
  <c r="E35" i="3"/>
  <c r="H19" i="3" s="1"/>
  <c r="I14" i="3"/>
  <c r="I13" i="3"/>
  <c r="C19" i="3"/>
  <c r="D19" i="3"/>
  <c r="E19" i="3"/>
  <c r="H41" i="3"/>
  <c r="H42" i="3"/>
  <c r="H43" i="3"/>
  <c r="H44" i="3"/>
  <c r="H45" i="3"/>
  <c r="H46" i="3"/>
  <c r="H47" i="3"/>
  <c r="H48" i="3"/>
  <c r="H49" i="3"/>
  <c r="H50" i="3"/>
  <c r="H51" i="3"/>
  <c r="H40" i="3"/>
  <c r="E43" i="3"/>
  <c r="E44" i="3"/>
  <c r="E45" i="3"/>
  <c r="E46" i="3"/>
  <c r="E47" i="3"/>
  <c r="E48" i="3"/>
  <c r="E49" i="3"/>
  <c r="E50" i="3"/>
  <c r="E51" i="3"/>
  <c r="K41" i="3"/>
  <c r="K42" i="3"/>
  <c r="K43" i="3"/>
  <c r="K44" i="3"/>
  <c r="K45" i="3"/>
  <c r="K46" i="3"/>
  <c r="K47" i="3"/>
  <c r="K48" i="3"/>
  <c r="K49" i="3"/>
  <c r="K50" i="3"/>
  <c r="K51" i="3"/>
  <c r="K40" i="3"/>
  <c r="E42" i="3"/>
  <c r="E41" i="3"/>
  <c r="E40" i="3"/>
  <c r="H7" i="3"/>
  <c r="E52" i="3"/>
  <c r="K52" i="3"/>
  <c r="H9" i="3"/>
  <c r="I9" i="3"/>
  <c r="H52" i="3"/>
  <c r="H8" i="3"/>
  <c r="I8" i="3"/>
</calcChain>
</file>

<file path=xl/sharedStrings.xml><?xml version="1.0" encoding="utf-8"?>
<sst xmlns="http://schemas.openxmlformats.org/spreadsheetml/2006/main" count="68" uniqueCount="29">
  <si>
    <t>PREÇO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</si>
  <si>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</si>
  <si>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</si>
  <si>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</si>
  <si>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</si>
  <si>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</si>
  <si>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</si>
  <si>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</si>
  <si>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</si>
  <si>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</si>
  <si>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</si>
  <si>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</si>
  <si>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</si>
  <si>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ANO/MÊS</t>
  </si>
  <si>
    <t>LEITE AO PRODUTOR CEPEA/ESALQ (R$/litro) - líquido</t>
  </si>
  <si>
    <t xml:space="preserve">PRODUÇÃO DE LEITE (MIL LITROS) - FONTE: IBGE </t>
  </si>
  <si>
    <t>PRODUÇÃO X PREÇO</t>
  </si>
  <si>
    <t>MÊS/ANO</t>
  </si>
  <si>
    <t>PROD</t>
  </si>
  <si>
    <t>PXP</t>
  </si>
  <si>
    <t>JAN/20 - DEZ/22</t>
  </si>
  <si>
    <t>ANÁLISE DO MERCADO DO LEITE NO BRASIL</t>
  </si>
  <si>
    <t>ANO</t>
  </si>
  <si>
    <t>VARIAÇÃO</t>
  </si>
  <si>
    <t>MÉDIA PREÇO X QUANT</t>
  </si>
  <si>
    <t>MÉDIA PREÇO</t>
  </si>
  <si>
    <t>-</t>
  </si>
  <si>
    <t>MEDIA</t>
  </si>
  <si>
    <t>MÉDIA 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</si>
</sst>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666666"/>
      <name val="Arial"/>
      <family val="2"/>
    </font>
    <font>
      <sz val="9"/>
      <color rgb="FF6F6F6F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99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ck">
        <color rgb="FFFF7D7D"/>
      </left>
      <right style="thick">
        <color rgb="FFFF7D7D"/>
      </right>
      <top style="thick">
        <color rgb="FFFF7D7D"/>
      </top>
      <bottom style="thick">
        <color rgb="FFFF7D7D"/>
      </bottom>
      <diagonal/>
    </border>
    <border>
      <left style="thick">
        <color rgb="FFFF7D7D"/>
      </left>
      <right style="thin">
        <color rgb="FF7F7F7F"/>
      </right>
      <top style="thick">
        <color rgb="FFFF7D7D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ck">
        <color rgb="FFFF7D7D"/>
      </top>
      <bottom style="thin">
        <color rgb="FF7F7F7F"/>
      </bottom>
      <diagonal/>
    </border>
    <border>
      <left style="thin">
        <color rgb="FF7F7F7F"/>
      </left>
      <right style="thick">
        <color rgb="FFFF7D7D"/>
      </right>
      <top style="thick">
        <color rgb="FFFF7D7D"/>
      </top>
      <bottom style="thin">
        <color rgb="FF7F7F7F"/>
      </bottom>
      <diagonal/>
    </border>
    <border>
      <left style="thick">
        <color rgb="FFFF7D7D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ck">
        <color rgb="FFFF7D7D"/>
      </right>
      <top style="thin">
        <color rgb="FF7F7F7F"/>
      </top>
      <bottom style="thin">
        <color rgb="FF7F7F7F"/>
      </bottom>
      <diagonal/>
    </border>
    <border>
      <left style="thick">
        <color rgb="FFFF7D7D"/>
      </left>
      <right style="thin">
        <color rgb="FF7F7F7F"/>
      </right>
      <top style="thick">
        <color rgb="FFFF7D7D"/>
      </top>
      <bottom style="thick">
        <color rgb="FFFF7D7D"/>
      </bottom>
      <diagonal/>
    </border>
    <border>
      <left style="thin">
        <color rgb="FF7F7F7F"/>
      </left>
      <right style="thin">
        <color rgb="FF7F7F7F"/>
      </right>
      <top style="thick">
        <color rgb="FFFF7D7D"/>
      </top>
      <bottom style="thick">
        <color rgb="FFFF7D7D"/>
      </bottom>
      <diagonal/>
    </border>
    <border>
      <left style="thin">
        <color rgb="FF7F7F7F"/>
      </left>
      <right style="thick">
        <color rgb="FFFF7D7D"/>
      </right>
      <top style="thick">
        <color rgb="FFFF7D7D"/>
      </top>
      <bottom style="thick">
        <color rgb="FFFF7D7D"/>
      </bottom>
      <diagonal/>
    </border>
    <border>
      <left style="thick">
        <color rgb="FFFF7D7D"/>
      </left>
      <right style="thick">
        <color rgb="FFFF7D7D"/>
      </right>
      <top style="thick">
        <color rgb="FFFF7D7D"/>
      </top>
      <bottom style="thin">
        <color rgb="FF7F7F7F"/>
      </bottom>
      <diagonal/>
    </border>
    <border>
      <left style="thick">
        <color rgb="FFFF7D7D"/>
      </left>
      <right style="thick">
        <color rgb="FFFF7D7D"/>
      </right>
      <top style="thin">
        <color rgb="FF7F7F7F"/>
      </top>
      <bottom style="thin">
        <color rgb="FF7F7F7F"/>
      </bottom>
      <diagonal/>
    </border>
    <border>
      <left/>
      <right style="thick">
        <color rgb="FFFF7D7D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7D7D"/>
      </left>
      <right style="thick">
        <color rgb="FFFF7D7D"/>
      </right>
      <top style="thin">
        <color rgb="FF7F7F7F"/>
      </top>
      <bottom/>
      <diagonal/>
    </border>
    <border>
      <left style="thick">
        <color rgb="FFFF7D7D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ck">
        <color rgb="FFFF7D7D"/>
      </right>
      <top style="thin">
        <color rgb="FF7F7F7F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71">
    <xf numFmtId="0" fontId="0" fillId="0" borderId="0" xfId="0"/>
    <xf numFmtId="0" fontId="0" fillId="5" borderId="0" xfId="0" applyFill="1"/>
    <xf numFmtId="0" fontId="0" fillId="0" borderId="14" xfId="0" applyBorder="1"/>
    <xf numFmtId="0" fontId="5" fillId="4" borderId="1" xfId="1" applyFont="1" applyFill="1" applyAlignment="1">
      <alignment horizontal="center"/>
    </xf>
    <xf numFmtId="0" fontId="5" fillId="0" borderId="1" xfId="1" applyFont="1" applyFill="1" applyAlignment="1">
      <alignment horizontal="center"/>
    </xf>
    <xf numFmtId="44" fontId="6" fillId="0" borderId="1" xfId="1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5" fillId="4" borderId="2" xfId="1" applyFont="1" applyFill="1" applyBorder="1" applyAlignment="1">
      <alignment horizontal="center"/>
    </xf>
    <xf numFmtId="0" fontId="5" fillId="0" borderId="18" xfId="1" applyFont="1" applyFill="1" applyBorder="1" applyAlignment="1">
      <alignment horizontal="center"/>
    </xf>
    <xf numFmtId="1" fontId="6" fillId="0" borderId="21" xfId="1" applyNumberFormat="1" applyFont="1" applyFill="1" applyBorder="1" applyAlignment="1">
      <alignment horizontal="center"/>
    </xf>
    <xf numFmtId="0" fontId="6" fillId="0" borderId="15" xfId="1" applyFont="1" applyFill="1" applyBorder="1" applyAlignment="1">
      <alignment horizontal="center"/>
    </xf>
    <xf numFmtId="0" fontId="5" fillId="0" borderId="19" xfId="1" applyFont="1" applyFill="1" applyBorder="1" applyAlignment="1">
      <alignment horizontal="center"/>
    </xf>
    <xf numFmtId="1" fontId="6" fillId="0" borderId="22" xfId="1" applyNumberFormat="1" applyFont="1" applyFill="1" applyBorder="1" applyAlignment="1">
      <alignment horizontal="center"/>
    </xf>
    <xf numFmtId="0" fontId="6" fillId="0" borderId="16" xfId="1" applyFont="1" applyFill="1" applyBorder="1" applyAlignment="1">
      <alignment horizontal="center"/>
    </xf>
    <xf numFmtId="0" fontId="6" fillId="0" borderId="22" xfId="1" applyFont="1" applyFill="1" applyBorder="1" applyAlignment="1">
      <alignment horizontal="center"/>
    </xf>
    <xf numFmtId="0" fontId="5" fillId="0" borderId="20" xfId="1" applyFont="1" applyFill="1" applyBorder="1" applyAlignment="1">
      <alignment horizontal="center"/>
    </xf>
    <xf numFmtId="0" fontId="6" fillId="0" borderId="23" xfId="1" applyFont="1" applyFill="1" applyBorder="1" applyAlignment="1">
      <alignment horizontal="center"/>
    </xf>
    <xf numFmtId="0" fontId="6" fillId="0" borderId="17" xfId="1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44" fontId="5" fillId="0" borderId="4" xfId="1" applyNumberFormat="1" applyFont="1" applyFill="1" applyBorder="1" applyAlignment="1">
      <alignment horizontal="center"/>
    </xf>
    <xf numFmtId="0" fontId="5" fillId="0" borderId="5" xfId="1" applyFont="1" applyFill="1" applyBorder="1" applyAlignment="1">
      <alignment horizontal="center"/>
    </xf>
    <xf numFmtId="0" fontId="5" fillId="0" borderId="6" xfId="1" applyFont="1" applyFill="1" applyBorder="1" applyAlignment="1">
      <alignment horizontal="center"/>
    </xf>
    <xf numFmtId="0" fontId="5" fillId="0" borderId="12" xfId="1" applyFont="1" applyFill="1" applyBorder="1" applyAlignment="1">
      <alignment horizontal="center"/>
    </xf>
    <xf numFmtId="1" fontId="6" fillId="0" borderId="7" xfId="1" applyNumberFormat="1" applyFont="1" applyFill="1" applyBorder="1" applyAlignment="1">
      <alignment horizontal="center"/>
    </xf>
    <xf numFmtId="44" fontId="6" fillId="0" borderId="8" xfId="1" applyNumberFormat="1" applyFont="1" applyFill="1" applyBorder="1" applyAlignment="1">
      <alignment horizontal="center"/>
    </xf>
    <xf numFmtId="0" fontId="6" fillId="0" borderId="7" xfId="1" applyFont="1" applyFill="1" applyBorder="1" applyAlignment="1">
      <alignment horizontal="center"/>
    </xf>
    <xf numFmtId="44" fontId="6" fillId="0" borderId="8" xfId="1" applyNumberFormat="1" applyFont="1" applyFill="1" applyBorder="1"/>
    <xf numFmtId="0" fontId="5" fillId="0" borderId="13" xfId="1" applyFont="1" applyFill="1" applyBorder="1" applyAlignment="1">
      <alignment horizontal="center"/>
    </xf>
    <xf numFmtId="1" fontId="0" fillId="0" borderId="0" xfId="0" applyNumberFormat="1"/>
    <xf numFmtId="0" fontId="7" fillId="0" borderId="0" xfId="0" applyFont="1" applyAlignment="1">
      <alignment horizontal="center" vertical="center" wrapText="1"/>
    </xf>
    <xf numFmtId="44" fontId="6" fillId="0" borderId="0" xfId="1" applyNumberFormat="1" applyFont="1" applyFill="1" applyBorder="1" applyAlignment="1">
      <alignment horizontal="center"/>
    </xf>
    <xf numFmtId="2" fontId="6" fillId="0" borderId="0" xfId="1" applyNumberFormat="1" applyFont="1" applyFill="1" applyBorder="1" applyAlignment="1">
      <alignment horizontal="center"/>
    </xf>
    <xf numFmtId="17" fontId="8" fillId="0" borderId="0" xfId="0" applyNumberFormat="1" applyFont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" fontId="8" fillId="0" borderId="0" xfId="0" applyNumberFormat="1" applyFont="1" applyAlignment="1">
      <alignment horizontal="center" vertical="center" wrapText="1"/>
    </xf>
    <xf numFmtId="44" fontId="6" fillId="0" borderId="26" xfId="1" applyNumberFormat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44" fontId="6" fillId="0" borderId="2" xfId="1" applyNumberFormat="1" applyFont="1" applyFill="1" applyBorder="1" applyAlignment="1">
      <alignment horizontal="center"/>
    </xf>
    <xf numFmtId="0" fontId="5" fillId="0" borderId="27" xfId="1" applyFont="1" applyFill="1" applyBorder="1" applyAlignment="1">
      <alignment horizontal="center"/>
    </xf>
    <xf numFmtId="44" fontId="6" fillId="0" borderId="27" xfId="1" applyNumberFormat="1" applyFont="1" applyFill="1" applyBorder="1" applyAlignment="1">
      <alignment horizontal="center"/>
    </xf>
    <xf numFmtId="0" fontId="0" fillId="0" borderId="28" xfId="0" applyBorder="1"/>
    <xf numFmtId="0" fontId="5" fillId="4" borderId="29" xfId="1" applyFont="1" applyFill="1" applyBorder="1" applyAlignment="1">
      <alignment horizontal="center"/>
    </xf>
    <xf numFmtId="0" fontId="4" fillId="0" borderId="0" xfId="0" applyFont="1"/>
    <xf numFmtId="10" fontId="6" fillId="0" borderId="29" xfId="1" applyNumberFormat="1" applyFont="1" applyFill="1" applyBorder="1" applyAlignment="1">
      <alignment horizontal="center"/>
    </xf>
    <xf numFmtId="10" fontId="6" fillId="0" borderId="30" xfId="1" applyNumberFormat="1" applyFont="1" applyFill="1" applyBorder="1" applyAlignment="1">
      <alignment horizontal="center"/>
    </xf>
    <xf numFmtId="0" fontId="5" fillId="6" borderId="31" xfId="1" applyFont="1" applyFill="1" applyBorder="1" applyAlignment="1">
      <alignment horizontal="center"/>
    </xf>
    <xf numFmtId="44" fontId="0" fillId="6" borderId="31" xfId="0" applyNumberFormat="1" applyFill="1" applyBorder="1" applyAlignment="1">
      <alignment horizontal="center"/>
    </xf>
    <xf numFmtId="1" fontId="0" fillId="6" borderId="31" xfId="0" applyNumberFormat="1" applyFill="1" applyBorder="1"/>
    <xf numFmtId="0" fontId="0" fillId="6" borderId="31" xfId="0" applyFill="1" applyBorder="1"/>
    <xf numFmtId="0" fontId="5" fillId="0" borderId="32" xfId="1" applyFont="1" applyFill="1" applyBorder="1" applyAlignment="1">
      <alignment horizontal="center"/>
    </xf>
    <xf numFmtId="0" fontId="6" fillId="0" borderId="33" xfId="1" applyFont="1" applyFill="1" applyBorder="1" applyAlignment="1">
      <alignment horizontal="center"/>
    </xf>
    <xf numFmtId="44" fontId="6" fillId="0" borderId="34" xfId="1" applyNumberFormat="1" applyFont="1" applyFill="1" applyBorder="1" applyAlignment="1">
      <alignment horizontal="center"/>
    </xf>
    <xf numFmtId="44" fontId="6" fillId="0" borderId="34" xfId="1" applyNumberFormat="1" applyFont="1" applyFill="1" applyBorder="1"/>
    <xf numFmtId="44" fontId="0" fillId="6" borderId="31" xfId="0" applyNumberFormat="1" applyFill="1" applyBorder="1"/>
    <xf numFmtId="2" fontId="6" fillId="0" borderId="1" xfId="1" applyNumberFormat="1" applyFont="1" applyFill="1" applyAlignment="1">
      <alignment horizontal="center"/>
    </xf>
    <xf numFmtId="2" fontId="6" fillId="0" borderId="27" xfId="1" applyNumberFormat="1" applyFont="1" applyFill="1" applyBorder="1" applyAlignment="1">
      <alignment horizontal="center"/>
    </xf>
    <xf numFmtId="44" fontId="0" fillId="6" borderId="31" xfId="2" applyFont="1" applyFill="1" applyBorder="1" applyAlignment="1">
      <alignment horizontal="center"/>
    </xf>
    <xf numFmtId="9" fontId="0" fillId="0" borderId="0" xfId="3" applyFont="1"/>
    <xf numFmtId="0" fontId="5" fillId="3" borderId="2" xfId="1" applyFont="1" applyFill="1" applyBorder="1" applyAlignment="1">
      <alignment horizontal="center"/>
    </xf>
    <xf numFmtId="0" fontId="5" fillId="4" borderId="9" xfId="1" applyFont="1" applyFill="1" applyBorder="1" applyAlignment="1">
      <alignment horizontal="center"/>
    </xf>
    <xf numFmtId="0" fontId="5" fillId="4" borderId="10" xfId="1" applyFont="1" applyFill="1" applyBorder="1" applyAlignment="1">
      <alignment horizontal="center"/>
    </xf>
    <xf numFmtId="0" fontId="5" fillId="4" borderId="11" xfId="1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4">
    <cellStyle name="Cálculo" xfId="1" builtinId="22"/>
    <cellStyle name="Moeda" xfId="2" builtinId="4"/>
    <cellStyle name="Normal" xfId="0" builtinId="0"/>
    <cellStyle name="Porcentagem" xfId="3" builtinId="5"/>
  </cellStyles>
  <dxfs count="0"/>
  <tableStyles count="0" defaultTableStyle="TableStyleMedium2" defaultPivotStyle="PivotStyleLight16"/>
  <colors>
    <mruColors>
      <color rgb="FFFFCCCC"/>
      <color rgb="FFFF7D7D"/>
      <color rgb="FFFF999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13" Type="http://schemas.microsoft.com/office/2017/10/relationships/person" Target="persons/person5.xml"/><Relationship Id="rId3" Type="http://schemas.openxmlformats.org/officeDocument/2006/relationships/styles" Target="styles.xml"/><Relationship Id="rId12" Type="http://schemas.microsoft.com/office/2017/10/relationships/person" Target="persons/person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schemas.microsoft.com/office/2017/10/relationships/person" Target="persons/person2.xml"/><Relationship Id="rId5" Type="http://schemas.openxmlformats.org/officeDocument/2006/relationships/calcChain" Target="calcChain.xml"/><Relationship Id="rId10" Type="http://schemas.microsoft.com/office/2017/10/relationships/person" Target="persons/person1.xml"/><Relationship Id="rId4" Type="http://schemas.openxmlformats.org/officeDocument/2006/relationships/sharedStrings" Target="sharedStrings.xml"/><Relationship Id="rId14" Type="http://schemas.microsoft.com/office/2017/10/relationships/person" Target="persons/person.xml"/><Relationship Id="rId9" Type="http://schemas.microsoft.com/office/2017/10/relationships/person" Target="persons/pers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PRODUÇÃO DE LEITE (MIL LITROS) - FONTE: IBGE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073362100939071"/>
          <c:y val="0.17377514312389308"/>
          <c:w val="0.86397902724608067"/>
          <c:h val="0.61791620125222912"/>
        </c:manualLayout>
      </c:layout>
      <c:lineChart>
        <c:grouping val="standard"/>
        <c:varyColors val="0"/>
        <c:ser>
          <c:idx val="0"/>
          <c:order val="0"/>
          <c:tx>
            <c:strRef>
              <c:f>'BASE DE DADOS - GRÁFICOS'!$C$22</c:f>
              <c:strCache>
                <c:ptCount val="1"/>
                <c:pt idx="0">
                  <c:v>2020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'BASE DE DADOS - GRÁFICOS'!$B$23:$B$34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'BASE DE DADOS - GRÁFICOS'!$C$23:$C$34</c:f>
              <c:numCache>
                <c:formatCode>0</c:formatCode>
                <c:ptCount val="12"/>
                <c:pt idx="0">
                  <c:v>2272445</c:v>
                </c:pt>
                <c:pt idx="1">
                  <c:v>2066001</c:v>
                </c:pt>
                <c:pt idx="2">
                  <c:v>2108715</c:v>
                </c:pt>
                <c:pt idx="3">
                  <c:v>1968960</c:v>
                </c:pt>
                <c:pt idx="4">
                  <c:v>1956660</c:v>
                </c:pt>
                <c:pt idx="5">
                  <c:v>1948902</c:v>
                </c:pt>
                <c:pt idx="6" formatCode="General">
                  <c:v>2143393</c:v>
                </c:pt>
                <c:pt idx="7" formatCode="General">
                  <c:v>2199019</c:v>
                </c:pt>
                <c:pt idx="8" formatCode="General">
                  <c:v>2174458</c:v>
                </c:pt>
                <c:pt idx="9" formatCode="General">
                  <c:v>2235648</c:v>
                </c:pt>
                <c:pt idx="10" formatCode="General">
                  <c:v>2224396</c:v>
                </c:pt>
                <c:pt idx="11" formatCode="General">
                  <c:v>2342665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5-4032-BFD8-46EF936A7337}"/>
            </c:ext>
          </c:extLst>
        </c:ser>
        <c:ser>
          <c:idx val="1"/>
          <c:order val="1"/>
          <c:tx>
            <c:strRef>
              <c:f>'BASE DE DADOS - GRÁFICOS'!$D$22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'BASE DE DADOS - GRÁFICOS'!$B$23:$B$34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'BASE DE DADOS - GRÁFICOS'!$D$23:$D$34</c:f>
              <c:numCache>
                <c:formatCode>General</c:formatCode>
                <c:ptCount val="12"/>
                <c:pt idx="0">
                  <c:v>2348087</c:v>
                </c:pt>
                <c:pt idx="1">
                  <c:v>2050830</c:v>
                </c:pt>
                <c:pt idx="2">
                  <c:v>2176123</c:v>
                </c:pt>
                <c:pt idx="3">
                  <c:v>1945779</c:v>
                </c:pt>
                <c:pt idx="4">
                  <c:v>1960000</c:v>
                </c:pt>
                <c:pt idx="5">
                  <c:v>1932339</c:v>
                </c:pt>
                <c:pt idx="6">
                  <c:v>2039552</c:v>
                </c:pt>
                <c:pt idx="7">
                  <c:v>2087985</c:v>
                </c:pt>
                <c:pt idx="8">
                  <c:v>2078884</c:v>
                </c:pt>
                <c:pt idx="9">
                  <c:v>2130461</c:v>
                </c:pt>
                <c:pt idx="10">
                  <c:v>2135312</c:v>
                </c:pt>
                <c:pt idx="11">
                  <c:v>2193986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5-4032-BFD8-46EF936A7337}"/>
            </c:ext>
          </c:extLst>
        </c:ser>
        <c:ser>
          <c:idx val="2"/>
          <c:order val="2"/>
          <c:tx>
            <c:strRef>
              <c:f>'BASE DE DADOS - GRÁFICOS'!$E$22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'BASE DE DADOS - GRÁFICOS'!$B$23:$B$34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'BASE DE DADOS - GRÁFICOS'!$E$23:$E$34</c:f>
              <c:numCache>
                <c:formatCode>General</c:formatCode>
                <c:ptCount val="12"/>
                <c:pt idx="0">
                  <c:v>2094759</c:v>
                </c:pt>
                <c:pt idx="1">
                  <c:v>1882111</c:v>
                </c:pt>
                <c:pt idx="2">
                  <c:v>1960372</c:v>
                </c:pt>
                <c:pt idx="3">
                  <c:v>1794302</c:v>
                </c:pt>
                <c:pt idx="4">
                  <c:v>1826963</c:v>
                </c:pt>
                <c:pt idx="5">
                  <c:v>1768599</c:v>
                </c:pt>
                <c:pt idx="6">
                  <c:v>1960977</c:v>
                </c:pt>
                <c:pt idx="7">
                  <c:v>2035229</c:v>
                </c:pt>
                <c:pt idx="8">
                  <c:v>2000970</c:v>
                </c:pt>
                <c:pt idx="9">
                  <c:v>2081379</c:v>
                </c:pt>
                <c:pt idx="10">
                  <c:v>2040478</c:v>
                </c:pt>
                <c:pt idx="11">
                  <c:v>2103181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5-4032-BFD8-46EF936A7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16665855"/>
        <c:axId val="500218575"/>
      </c:lineChart>
      <c:catAx>
        <c:axId val="4166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218575"/>
        <c:crosses val="autoZero"/>
        <c:auto val="1"/>
        <c:lblAlgn val="ctr"/>
        <c:lblOffset val="100"/>
        <c:noMultiLvlLbl val="0"/>
      </c:catAx>
      <c:valAx>
        <c:axId val="5002185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6658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PRODUÇÃO X PREÇO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2020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'BASE DE DADOS - GRÁFICOS'!$B$40:$B$51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'BASE DE DADOS - GRÁFICOS'!$E$40:$E$51</c:f>
              <c:numCache>
                <c:formatCode>_("R$"* #,##0.00_);_("R$"* \(#,##0.00\);_("R$"* "-"??_);_(@_)</c:formatCode>
                <c:ptCount val="12"/>
                <c:pt idx="0">
                  <c:v>3221190.7875000001</c:v>
                </c:pt>
                <c:pt idx="1">
                  <c:v>2970083.0375999999</c:v>
                </c:pt>
                <c:pt idx="2">
                  <c:v>3060799.8225000002</c:v>
                </c:pt>
                <c:pt idx="3">
                  <c:v>2713817.568</c:v>
                </c:pt>
                <c:pt idx="4">
                  <c:v>2961404.91</c:v>
                </c:pt>
                <c:pt idx="5">
                  <c:v>3424805.4846000001</c:v>
                </c:pt>
                <c:pt idx="6">
                  <c:v>4163755.2418000004</c:v>
                </c:pt>
                <c:pt idx="7">
                  <c:v>4688088.6060999995</c:v>
                </c:pt>
                <c:pt idx="8">
                  <c:v>4693785.0387999993</c:v>
                </c:pt>
                <c:pt idx="9">
                  <c:v>4568323.1232000003</c:v>
                </c:pt>
                <c:pt idx="10">
                  <c:v>4729510.7752</c:v>
                </c:pt>
                <c:pt idx="11">
                  <c:v>4765917.6760000009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5-43E1-B5E5-967E419A61F5}"/>
            </c:ext>
          </c:extLst>
        </c:ser>
        <c:ser>
          <c:idx val="5"/>
          <c:order val="5"/>
          <c:tx>
            <c:v>2021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'BASE DE DADOS - GRÁFICOS'!$B$40:$B$51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'BASE DE DADOS - GRÁFICOS'!$H$40:$H$51</c:f>
              <c:numCache>
                <c:formatCode>_("R$"* #,##0.00_);_("R$"* \(#,##0.00\);_("R$"* "-"??_);_(@_)</c:formatCode>
                <c:ptCount val="12"/>
                <c:pt idx="0">
                  <c:v>4670110.2342999997</c:v>
                </c:pt>
                <c:pt idx="1">
                  <c:v>3975328.872</c:v>
                </c:pt>
                <c:pt idx="2">
                  <c:v>4316775.1951000001</c:v>
                </c:pt>
                <c:pt idx="3">
                  <c:v>3962384.3555999999</c:v>
                </c:pt>
                <c:pt idx="4">
                  <c:v>4313960</c:v>
                </c:pt>
                <c:pt idx="5">
                  <c:v>4465248.9611999998</c:v>
                </c:pt>
                <c:pt idx="6">
                  <c:v>4812322.9440000001</c:v>
                </c:pt>
                <c:pt idx="7">
                  <c:v>4975041.8594999993</c:v>
                </c:pt>
                <c:pt idx="8">
                  <c:v>4844839.1619999995</c:v>
                </c:pt>
                <c:pt idx="9">
                  <c:v>4656548.6077000005</c:v>
                </c:pt>
                <c:pt idx="10">
                  <c:v>4528996.7520000003</c:v>
                </c:pt>
                <c:pt idx="11">
                  <c:v>4627774.6698000003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75-43E1-B5E5-967E419A61F5}"/>
            </c:ext>
          </c:extLst>
        </c:ser>
        <c:ser>
          <c:idx val="8"/>
          <c:order val="8"/>
          <c:tx>
            <c:v>2022</c:v>
          </c:tx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'BASE DE DADOS - GRÁFICOS'!$B$40:$B$51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'BASE DE DADOS - GRÁFICOS'!$K$40:$K$51</c:f>
              <c:numCache>
                <c:formatCode>_("R$"* #,##0.00_);_("R$"* \(#,##0.00\);_("R$"* "-"??_);_(@_)</c:formatCode>
                <c:ptCount val="12"/>
                <c:pt idx="0">
                  <c:v>4482155.8322999999</c:v>
                </c:pt>
                <c:pt idx="1">
                  <c:v>4160218.1543999999</c:v>
                </c:pt>
                <c:pt idx="2">
                  <c:v>4757626.8067999994</c:v>
                </c:pt>
                <c:pt idx="3">
                  <c:v>4565422.0088</c:v>
                </c:pt>
                <c:pt idx="4">
                  <c:v>4896443.5362999998</c:v>
                </c:pt>
                <c:pt idx="5">
                  <c:v>5647490.3267999999</c:v>
                </c:pt>
                <c:pt idx="6">
                  <c:v>7002060.5739000002</c:v>
                </c:pt>
                <c:pt idx="7">
                  <c:v>6202563.9004000006</c:v>
                </c:pt>
                <c:pt idx="8">
                  <c:v>5698962.6570000006</c:v>
                </c:pt>
                <c:pt idx="9">
                  <c:v>5612854.7492999993</c:v>
                </c:pt>
                <c:pt idx="10">
                  <c:v>5159756.7186000003</c:v>
                </c:pt>
                <c:pt idx="11">
                  <c:v>5302960.5734000001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75-43E1-B5E5-967E419A6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96766047"/>
        <c:axId val="6967670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'BASE DE DADOS - GRÁFICOS'!$C$39</c15:sqref>
                        </c15:formulaRef>
                      </c:ext>
                    </c:extLst>
                    <c:strCache>
                      <c:ptCount val="1"/>
                      <c:pt idx="0">
                        <c:v> PROD 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'BASE DE DADOS - GRÁFICOS'!$B$40:$B$51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'BASE DE DADOS - GRÁFICOS'!$C$40:$C$51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2272445</c:v>
                      </c:pt>
                      <c:pt idx="1">
                        <c:v>2066001</c:v>
                      </c:pt>
                      <c:pt idx="2">
                        <c:v>2108715</c:v>
                      </c:pt>
                      <c:pt idx="3">
                        <c:v>1968960</c:v>
                      </c:pt>
                      <c:pt idx="4">
                        <c:v>1956660</c:v>
                      </c:pt>
                      <c:pt idx="5">
                        <c:v>1948902</c:v>
                      </c:pt>
                      <c:pt idx="6" formatCode="General">
                        <c:v>2143393</c:v>
                      </c:pt>
                      <c:pt idx="7" formatCode="General">
                        <c:v>2199019</c:v>
                      </c:pt>
                      <c:pt idx="8" formatCode="General">
                        <c:v>2174458</c:v>
                      </c:pt>
                      <c:pt idx="9" formatCode="General">
                        <c:v>2235648</c:v>
                      </c:pt>
                      <c:pt idx="10" formatCode="General">
                        <c:v>2224396</c:v>
                      </c:pt>
                      <c:pt idx="11" formatCode="General">
                        <c:v>2342665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E75-43E1-B5E5-967E419A61F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DE DADOS - GRÁFICOS'!$D$39</c15:sqref>
                        </c15:formulaRef>
                      </c:ext>
                    </c:extLst>
                    <c:strCache>
                      <c:ptCount val="1"/>
                      <c:pt idx="0">
                        <c:v>PREÇO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DE DADOS - GRÁFICOS'!$B$40:$B$51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DE DADOS - GRÁFICOS'!$D$40:$D$51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12"/>
                      <c:pt idx="0">
                        <c:v>1.4175</c:v>
                      </c:pt>
                      <c:pt idx="1">
                        <c:v>1.4376</c:v>
                      </c:pt>
                      <c:pt idx="2">
                        <c:v>1.4515</c:v>
                      </c:pt>
                      <c:pt idx="3">
                        <c:v>1.3783000000000001</c:v>
                      </c:pt>
                      <c:pt idx="4">
                        <c:v>1.5135000000000001</c:v>
                      </c:pt>
                      <c:pt idx="5">
                        <c:v>1.7573000000000001</c:v>
                      </c:pt>
                      <c:pt idx="6">
                        <c:v>1.9426000000000001</c:v>
                      </c:pt>
                      <c:pt idx="7">
                        <c:v>2.1318999999999999</c:v>
                      </c:pt>
                      <c:pt idx="8">
                        <c:v>2.1585999999999999</c:v>
                      </c:pt>
                      <c:pt idx="9">
                        <c:v>2.0434000000000001</c:v>
                      </c:pt>
                      <c:pt idx="10">
                        <c:v>2.1261999999999999</c:v>
                      </c:pt>
                      <c:pt idx="11">
                        <c:v>2.0344000000000002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E75-43E1-B5E5-967E419A61F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DE DADOS - GRÁFICOS'!$F$39</c15:sqref>
                        </c15:formulaRef>
                      </c:ext>
                    </c:extLst>
                    <c:strCache>
                      <c:ptCount val="1"/>
                      <c:pt idx="0">
                        <c:v> PROD 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DE DADOS - GRÁFICOS'!$B$40:$B$51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DE DADOS - GRÁFICOS'!$F$40:$F$51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2348087</c:v>
                      </c:pt>
                      <c:pt idx="1">
                        <c:v>2050830</c:v>
                      </c:pt>
                      <c:pt idx="2">
                        <c:v>2176123</c:v>
                      </c:pt>
                      <c:pt idx="3">
                        <c:v>1945779</c:v>
                      </c:pt>
                      <c:pt idx="4">
                        <c:v>1960000</c:v>
                      </c:pt>
                      <c:pt idx="5">
                        <c:v>1932339</c:v>
                      </c:pt>
                      <c:pt idx="6">
                        <c:v>2039552</c:v>
                      </c:pt>
                      <c:pt idx="7">
                        <c:v>2087985</c:v>
                      </c:pt>
                      <c:pt idx="8">
                        <c:v>2078884</c:v>
                      </c:pt>
                      <c:pt idx="9">
                        <c:v>2130461</c:v>
                      </c:pt>
                      <c:pt idx="10">
                        <c:v>2135312</c:v>
                      </c:pt>
                      <c:pt idx="11">
                        <c:v>2193986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E75-43E1-B5E5-967E419A61F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DE DADOS - GRÁFICOS'!$G$39</c15:sqref>
                        </c15:formulaRef>
                      </c:ext>
                    </c:extLst>
                    <c:strCache>
                      <c:ptCount val="1"/>
                      <c:pt idx="0">
                        <c:v>PREÇO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DE DADOS - GRÁFICOS'!$B$40:$B$51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DE DADOS - GRÁFICOS'!$G$40:$G$51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12"/>
                      <c:pt idx="0">
                        <c:v>1.9888999999999999</c:v>
                      </c:pt>
                      <c:pt idx="1">
                        <c:v>1.9383999999999999</c:v>
                      </c:pt>
                      <c:pt idx="2">
                        <c:v>1.9837</c:v>
                      </c:pt>
                      <c:pt idx="3">
                        <c:v>2.0364</c:v>
                      </c:pt>
                      <c:pt idx="4">
                        <c:v>2.2010000000000001</c:v>
                      </c:pt>
                      <c:pt idx="5">
                        <c:v>2.3108</c:v>
                      </c:pt>
                      <c:pt idx="6">
                        <c:v>2.3595000000000002</c:v>
                      </c:pt>
                      <c:pt idx="7">
                        <c:v>2.3826999999999998</c:v>
                      </c:pt>
                      <c:pt idx="8">
                        <c:v>2.3304999999999998</c:v>
                      </c:pt>
                      <c:pt idx="9">
                        <c:v>2.1857000000000002</c:v>
                      </c:pt>
                      <c:pt idx="10">
                        <c:v>2.121</c:v>
                      </c:pt>
                      <c:pt idx="11">
                        <c:v>2.1093000000000002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E75-43E1-B5E5-967E419A61F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DE DADOS - GRÁFICOS'!$I$39</c15:sqref>
                        </c15:formulaRef>
                      </c:ext>
                    </c:extLst>
                    <c:strCache>
                      <c:ptCount val="1"/>
                      <c:pt idx="0">
                        <c:v> PROD 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DE DADOS - GRÁFICOS'!$B$40:$B$51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DE DADOS - GRÁFICOS'!$I$40:$I$51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2094759</c:v>
                      </c:pt>
                      <c:pt idx="1">
                        <c:v>1882111</c:v>
                      </c:pt>
                      <c:pt idx="2">
                        <c:v>1960372</c:v>
                      </c:pt>
                      <c:pt idx="3">
                        <c:v>1794302</c:v>
                      </c:pt>
                      <c:pt idx="4">
                        <c:v>1826963</c:v>
                      </c:pt>
                      <c:pt idx="5">
                        <c:v>1768599</c:v>
                      </c:pt>
                      <c:pt idx="6">
                        <c:v>1960977</c:v>
                      </c:pt>
                      <c:pt idx="7">
                        <c:v>2035229</c:v>
                      </c:pt>
                      <c:pt idx="8">
                        <c:v>2000970</c:v>
                      </c:pt>
                      <c:pt idx="9">
                        <c:v>2081379</c:v>
                      </c:pt>
                      <c:pt idx="10">
                        <c:v>2040478</c:v>
                      </c:pt>
                      <c:pt idx="11">
                        <c:v>2103181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E75-43E1-B5E5-967E419A61F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DE DADOS - GRÁFICOS'!$J$39</c15:sqref>
                        </c15:formulaRef>
                      </c:ext>
                    </c:extLst>
                    <c:strCache>
                      <c:ptCount val="1"/>
                      <c:pt idx="0">
                        <c:v>PREÇO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DE DADOS - GRÁFICOS'!$B$40:$B$51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DE DADOS - GRÁFICOS'!$J$40:$J$51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12"/>
                      <c:pt idx="0">
                        <c:v>2.1396999999999999</c:v>
                      </c:pt>
                      <c:pt idx="1">
                        <c:v>2.2103999999999999</c:v>
                      </c:pt>
                      <c:pt idx="2">
                        <c:v>2.4268999999999998</c:v>
                      </c:pt>
                      <c:pt idx="3">
                        <c:v>2.5444</c:v>
                      </c:pt>
                      <c:pt idx="4">
                        <c:v>2.6800999999999999</c:v>
                      </c:pt>
                      <c:pt idx="5">
                        <c:v>3.1932</c:v>
                      </c:pt>
                      <c:pt idx="6">
                        <c:v>3.5707</c:v>
                      </c:pt>
                      <c:pt idx="7">
                        <c:v>3.0476000000000001</c:v>
                      </c:pt>
                      <c:pt idx="8">
                        <c:v>2.8481000000000001</c:v>
                      </c:pt>
                      <c:pt idx="9">
                        <c:v>2.6966999999999999</c:v>
                      </c:pt>
                      <c:pt idx="10">
                        <c:v>2.5287000000000002</c:v>
                      </c:pt>
                      <c:pt idx="11">
                        <c:v>2.5213999999999999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E75-43E1-B5E5-967E419A61F5}"/>
                  </c:ext>
                </c:extLst>
              </c15:ser>
            </c15:filteredLineSeries>
          </c:ext>
        </c:extLst>
      </c:lineChart>
      <c:catAx>
        <c:axId val="69676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767007"/>
        <c:crosses val="autoZero"/>
        <c:auto val="1"/>
        <c:lblAlgn val="ctr"/>
        <c:lblOffset val="100"/>
        <c:noMultiLvlLbl val="0"/>
      </c:catAx>
      <c:valAx>
        <c:axId val="696767007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76604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0" i="0" u="none" strike="noStrike" cap="none" baseline="0">
                <a:effectLst/>
              </a:rPr>
              <a:t>LEITE AO PRODUTOR CEPEA/ESALQ (R$/litro) - líquido</a:t>
            </a:r>
            <a:r>
              <a:rPr lang="pt-BR" sz="1100" b="0" i="0" u="none" strike="noStrike" cap="none" baseline="0"/>
              <a:t> </a:t>
            </a:r>
            <a:endParaRPr lang="pt-BR" sz="11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DE DADOS - GRÁFICOS'!$C$6</c:f>
              <c:strCache>
                <c:ptCount val="1"/>
                <c:pt idx="0">
                  <c:v>2020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'BASE DE DADOS - GRÁFICOS'!$B$7:$B$18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'BASE DE DADOS - GRÁFICOS'!$C$7:$C$18</c:f>
              <c:numCache>
                <c:formatCode>_("R$"* #,##0.00_);_("R$"* \(#,##0.00\);_("R$"* "-"??_);_(@_)</c:formatCode>
                <c:ptCount val="12"/>
                <c:pt idx="0">
                  <c:v>1.4175</c:v>
                </c:pt>
                <c:pt idx="1">
                  <c:v>1.4376</c:v>
                </c:pt>
                <c:pt idx="2">
                  <c:v>1.4515</c:v>
                </c:pt>
                <c:pt idx="3">
                  <c:v>1.3783000000000001</c:v>
                </c:pt>
                <c:pt idx="4">
                  <c:v>1.5135000000000001</c:v>
                </c:pt>
                <c:pt idx="5">
                  <c:v>1.7573000000000001</c:v>
                </c:pt>
                <c:pt idx="6">
                  <c:v>1.9426000000000001</c:v>
                </c:pt>
                <c:pt idx="7">
                  <c:v>2.1318999999999999</c:v>
                </c:pt>
                <c:pt idx="8">
                  <c:v>2.1585999999999999</c:v>
                </c:pt>
                <c:pt idx="9">
                  <c:v>2.0434000000000001</c:v>
                </c:pt>
                <c:pt idx="10">
                  <c:v>2.1261999999999999</c:v>
                </c:pt>
                <c:pt idx="11">
                  <c:v>2.0344000000000002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5-4B44-B4C0-8222CFA41531}"/>
            </c:ext>
          </c:extLst>
        </c:ser>
        <c:ser>
          <c:idx val="1"/>
          <c:order val="1"/>
          <c:tx>
            <c:strRef>
              <c:f>'BASE DE DADOS - GRÁFICOS'!$D$6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'BASE DE DADOS - GRÁFICOS'!$B$7:$B$18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'BASE DE DADOS - GRÁFICOS'!$D$7:$D$18</c:f>
              <c:numCache>
                <c:formatCode>_("R$"* #,##0.00_);_("R$"* \(#,##0.00\);_("R$"* "-"??_);_(@_)</c:formatCode>
                <c:ptCount val="12"/>
                <c:pt idx="0">
                  <c:v>1.9888999999999999</c:v>
                </c:pt>
                <c:pt idx="1">
                  <c:v>1.9383999999999999</c:v>
                </c:pt>
                <c:pt idx="2">
                  <c:v>1.9837</c:v>
                </c:pt>
                <c:pt idx="3">
                  <c:v>2.0364</c:v>
                </c:pt>
                <c:pt idx="4">
                  <c:v>2.2010000000000001</c:v>
                </c:pt>
                <c:pt idx="5">
                  <c:v>2.3108</c:v>
                </c:pt>
                <c:pt idx="6">
                  <c:v>2.3595000000000002</c:v>
                </c:pt>
                <c:pt idx="7">
                  <c:v>2.3826999999999998</c:v>
                </c:pt>
                <c:pt idx="8">
                  <c:v>2.3304999999999998</c:v>
                </c:pt>
                <c:pt idx="9">
                  <c:v>2.1857000000000002</c:v>
                </c:pt>
                <c:pt idx="10">
                  <c:v>2.121</c:v>
                </c:pt>
                <c:pt idx="11">
                  <c:v>2.1093000000000002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5-4B44-B4C0-8222CFA41531}"/>
            </c:ext>
          </c:extLst>
        </c:ser>
        <c:ser>
          <c:idx val="2"/>
          <c:order val="2"/>
          <c:tx>
            <c:strRef>
              <c:f>'BASE DE DADOS - GRÁFICOS'!$E$6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'BASE DE DADOS - GRÁFICOS'!$B$7:$B$18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'BASE DE DADOS - GRÁFICOS'!$E$7:$E$18</c:f>
              <c:numCache>
                <c:formatCode>_("R$"* #,##0.00_);_("R$"* \(#,##0.00\);_("R$"* "-"??_);_(@_)</c:formatCode>
                <c:ptCount val="12"/>
                <c:pt idx="0">
                  <c:v>2.1396999999999999</c:v>
                </c:pt>
                <c:pt idx="1">
                  <c:v>2.2103999999999999</c:v>
                </c:pt>
                <c:pt idx="2">
                  <c:v>2.4268999999999998</c:v>
                </c:pt>
                <c:pt idx="3">
                  <c:v>2.5444</c:v>
                </c:pt>
                <c:pt idx="4">
                  <c:v>2.6800999999999999</c:v>
                </c:pt>
                <c:pt idx="5">
                  <c:v>3.1932</c:v>
                </c:pt>
                <c:pt idx="6">
                  <c:v>3.5707</c:v>
                </c:pt>
                <c:pt idx="7">
                  <c:v>3.0476000000000001</c:v>
                </c:pt>
                <c:pt idx="8">
                  <c:v>2.8481000000000001</c:v>
                </c:pt>
                <c:pt idx="9">
                  <c:v>2.6966999999999999</c:v>
                </c:pt>
                <c:pt idx="10">
                  <c:v>2.5287000000000002</c:v>
                </c:pt>
                <c:pt idx="11">
                  <c:v>2.5213999999999999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15-4B44-B4C0-8222CFA41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96753087"/>
        <c:axId val="696753567"/>
      </c:lineChart>
      <c:catAx>
        <c:axId val="69675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753567"/>
        <c:crosses val="autoZero"/>
        <c:auto val="1"/>
        <c:lblAlgn val="ctr"/>
        <c:lblOffset val="100"/>
        <c:noMultiLvlLbl val="0"/>
      </c:catAx>
      <c:valAx>
        <c:axId val="696753567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75308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20</xdr:row>
      <xdr:rowOff>52387</xdr:rowOff>
    </xdr:from>
    <xdr:to>
      <xdr:col>22</xdr:col>
      <xdr:colOff>247650</xdr:colOff>
      <xdr:row>33</xdr:row>
      <xdr:rowOff>19050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DA49AD4-3930-C27F-959B-A64B50172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605518</xdr:colOff>
      <xdr:row>34</xdr:row>
      <xdr:rowOff>170769</xdr:rowOff>
    </xdr:from>
    <xdr:to>
      <xdr:col>27</xdr:col>
      <xdr:colOff>598714</xdr:colOff>
      <xdr:row>50</xdr:row>
      <xdr:rowOff>157842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C361D29-3C40-4D6F-D766-126DA54A1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5</xdr:row>
      <xdr:rowOff>0</xdr:rowOff>
    </xdr:from>
    <xdr:to>
      <xdr:col>22</xdr:col>
      <xdr:colOff>228600</xdr:colOff>
      <xdr:row>18</xdr:row>
      <xdr:rowOff>152400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52F720E-EB5C-358A-0D72-00B2F243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Vermelho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C06C4-2B6B-46E9-AC31-B1EFF715A2CA}">
  <dimension ref="A2:AC52"/>
  <sheetViews>
    <sheetView tabSelected="1" topLeftCell="A2" zoomScaleNormal="100" workbookViewId="0">
      <selection activeCell="L12" sqref="L12"/>
    </sheetView>
  </sheetViews>
  <sheetFormatPr defaultRowHeight="15" x14ac:dyDescent="0.25"/>
  <cols>
    <col min="2" max="2" width="9.28515625" bestFit="1" customWidth="1"/>
    <col min="3" max="3" width="12.85546875" customWidth="1"/>
    <col min="4" max="4" width="13.28515625" customWidth="1"/>
    <col min="5" max="5" width="16.7109375" bestFit="1" customWidth="1"/>
    <col min="6" max="6" width="13.5703125" customWidth="1"/>
    <col min="7" max="7" width="14.28515625" customWidth="1"/>
    <col min="8" max="8" width="23.140625" bestFit="1" customWidth="1"/>
    <col min="9" max="9" width="12.42578125" customWidth="1"/>
    <col min="10" max="10" width="13.5703125" customWidth="1"/>
    <col min="11" max="11" width="16.7109375" bestFit="1" customWidth="1"/>
    <col min="14" max="14" width="9.85546875" bestFit="1" customWidth="1"/>
    <col min="15" max="15" width="8.5703125" bestFit="1" customWidth="1"/>
    <col min="16" max="17" width="8.5703125" customWidth="1"/>
    <col min="18" max="18" width="8.5703125" bestFit="1" customWidth="1"/>
    <col min="19" max="20" width="8.5703125" customWidth="1"/>
    <col min="21" max="21" width="8.5703125" bestFit="1" customWidth="1"/>
    <col min="22" max="22" width="10" customWidth="1"/>
    <col min="23" max="23" width="10" bestFit="1" customWidth="1"/>
    <col min="25" max="25" width="15.28515625" bestFit="1" customWidth="1"/>
    <col min="28" max="28" width="15.28515625" bestFit="1" customWidth="1"/>
  </cols>
  <sheetData>
    <row r="2" spans="2:29" x14ac:dyDescent="0.25">
      <c r="B2" s="67" t="s">
        <v>21</v>
      </c>
      <c r="C2" s="67"/>
      <c r="D2" s="67"/>
      <c r="E2" s="67"/>
    </row>
    <row r="3" spans="2:29" x14ac:dyDescent="0.25">
      <c r="B3" s="1"/>
      <c r="C3" s="67" t="s">
        <v>20</v>
      </c>
      <c r="D3" s="67"/>
      <c r="E3" s="1"/>
    </row>
    <row r="4" spans="2:29" x14ac:dyDescent="0.25">
      <c r="N4" s="70"/>
      <c r="O4" s="70"/>
      <c r="P4" s="7"/>
      <c r="Q4" s="7"/>
    </row>
    <row r="5" spans="2:29" x14ac:dyDescent="0.25">
      <c r="B5" s="68" t="s">
        <v>14</v>
      </c>
      <c r="C5" s="69"/>
      <c r="D5" s="69"/>
      <c r="E5" s="69"/>
      <c r="G5" s="47"/>
      <c r="I5" s="45"/>
      <c r="N5" s="21"/>
      <c r="O5" s="21"/>
      <c r="P5" s="21"/>
      <c r="Q5" s="21"/>
      <c r="R5" s="21"/>
      <c r="S5" s="21"/>
      <c r="T5" s="21"/>
      <c r="U5" s="21"/>
      <c r="V5" s="21"/>
      <c r="W5" s="21"/>
      <c r="Y5" s="32"/>
      <c r="Z5" s="36"/>
      <c r="AA5" s="36"/>
      <c r="AB5" s="36"/>
      <c r="AC5" s="37"/>
    </row>
    <row r="6" spans="2:29" x14ac:dyDescent="0.25">
      <c r="B6" s="3" t="s">
        <v>13</v>
      </c>
      <c r="C6" s="3">
        <v>2020</v>
      </c>
      <c r="D6" s="3">
        <v>2021</v>
      </c>
      <c r="E6" s="3">
        <v>2022</v>
      </c>
      <c r="G6" s="3" t="s">
        <v>22</v>
      </c>
      <c r="H6" s="3" t="s">
        <v>24</v>
      </c>
      <c r="I6" s="46" t="s">
        <v>23</v>
      </c>
      <c r="J6" s="21"/>
      <c r="N6" s="21"/>
      <c r="O6" s="33"/>
      <c r="P6" s="34"/>
      <c r="Q6" s="34"/>
      <c r="R6" s="33"/>
      <c r="S6" s="34"/>
      <c r="T6" s="34"/>
      <c r="U6" s="33"/>
      <c r="V6" s="34"/>
      <c r="W6" s="34"/>
      <c r="Y6" s="35"/>
      <c r="Z6" s="38"/>
      <c r="AA6" s="38"/>
      <c r="AB6" s="38"/>
      <c r="AC6" s="39"/>
    </row>
    <row r="7" spans="2:29" x14ac:dyDescent="0.25">
      <c r="B7" s="4" t="s">
        <v>1</v>
      </c>
      <c r="C7" s="5">
        <v>1.4175</v>
      </c>
      <c r="D7" s="5">
        <v>1.9888999999999999</v>
      </c>
      <c r="E7" s="5">
        <v>2.1396999999999999</v>
      </c>
      <c r="G7" s="4">
        <v>2020</v>
      </c>
      <c r="H7" s="5">
        <f ca="1">E52</f>
        <v>3830123.5059416667</v>
      </c>
      <c r="I7" s="48" t="s">
        <v>26</v>
      </c>
      <c r="J7" s="33"/>
      <c r="N7" s="21"/>
      <c r="O7" s="33"/>
      <c r="P7" s="34"/>
      <c r="Q7" s="34"/>
      <c r="R7" s="33"/>
      <c r="S7" s="34"/>
      <c r="T7" s="34"/>
      <c r="U7" s="33"/>
      <c r="V7" s="34"/>
      <c r="W7" s="34"/>
      <c r="Y7" s="35"/>
      <c r="Z7" s="38"/>
      <c r="AA7" s="38"/>
      <c r="AB7" s="38"/>
      <c r="AC7" s="39"/>
    </row>
    <row r="8" spans="2:29" x14ac:dyDescent="0.25">
      <c r="B8" s="4" t="s">
        <v>2</v>
      </c>
      <c r="C8" s="5">
        <v>1.4376</v>
      </c>
      <c r="D8" s="5">
        <v>1.9383999999999999</v>
      </c>
      <c r="E8" s="5">
        <v>2.2103999999999999</v>
      </c>
      <c r="G8" s="4">
        <v>2021</v>
      </c>
      <c r="H8" s="5">
        <f ca="1">H52</f>
        <v>4512444.3010999998</v>
      </c>
      <c r="I8" s="48">
        <f ca="1">H8/H7-1</f>
        <v>0.17814589897684741</v>
      </c>
      <c r="J8" s="33"/>
      <c r="N8" s="21"/>
      <c r="O8" s="33"/>
      <c r="P8" s="34"/>
      <c r="Q8" s="34"/>
      <c r="R8" s="33"/>
      <c r="S8" s="34"/>
      <c r="T8" s="34"/>
      <c r="U8" s="33"/>
      <c r="V8" s="34"/>
      <c r="W8" s="34"/>
      <c r="Y8" s="35"/>
      <c r="Z8" s="38"/>
      <c r="AA8" s="38"/>
      <c r="AB8" s="38"/>
      <c r="AC8" s="39"/>
    </row>
    <row r="9" spans="2:29" x14ac:dyDescent="0.25">
      <c r="B9" s="4" t="s">
        <v>3</v>
      </c>
      <c r="C9" s="5">
        <v>1.4515</v>
      </c>
      <c r="D9" s="5">
        <v>1.9837</v>
      </c>
      <c r="E9" s="5">
        <v>2.4268999999999998</v>
      </c>
      <c r="G9" s="43">
        <v>2022</v>
      </c>
      <c r="H9" s="44">
        <f ca="1">K52</f>
        <v>5290709.6531666657</v>
      </c>
      <c r="I9" s="49">
        <f ca="1">H9/H8-1</f>
        <v>0.17247090493215578</v>
      </c>
      <c r="J9" s="33"/>
      <c r="N9" s="21"/>
      <c r="O9" s="33"/>
      <c r="P9" s="34"/>
      <c r="Q9" s="34"/>
      <c r="R9" s="33"/>
      <c r="S9" s="34"/>
      <c r="T9" s="34"/>
      <c r="U9" s="33"/>
      <c r="V9" s="34"/>
      <c r="W9" s="34"/>
      <c r="Y9" s="35"/>
      <c r="Z9" s="38"/>
      <c r="AA9" s="38"/>
      <c r="AB9" s="38"/>
      <c r="AC9" s="39"/>
    </row>
    <row r="10" spans="2:29" x14ac:dyDescent="0.25">
      <c r="B10" s="4" t="s">
        <v>4</v>
      </c>
      <c r="C10" s="5">
        <v>1.3783000000000001</v>
      </c>
      <c r="D10" s="5">
        <v>2.0364</v>
      </c>
      <c r="E10" s="40">
        <v>2.5444</v>
      </c>
      <c r="G10" s="21"/>
      <c r="H10" s="33"/>
      <c r="I10" s="33"/>
      <c r="J10" s="33"/>
      <c r="N10" s="21"/>
      <c r="O10" s="33"/>
      <c r="P10" s="34"/>
      <c r="Q10" s="34"/>
      <c r="R10" s="33"/>
      <c r="S10" s="34"/>
      <c r="T10" s="34"/>
      <c r="U10" s="33"/>
      <c r="V10" s="34"/>
      <c r="W10" s="34"/>
      <c r="Y10" s="35"/>
      <c r="Z10" s="38"/>
      <c r="AA10" s="38"/>
      <c r="AB10" s="38"/>
      <c r="AC10" s="39"/>
    </row>
    <row r="11" spans="2:29" x14ac:dyDescent="0.25">
      <c r="B11" s="4" t="s">
        <v>5</v>
      </c>
      <c r="C11" s="5">
        <v>1.5135000000000001</v>
      </c>
      <c r="D11" s="5">
        <v>2.2010000000000001</v>
      </c>
      <c r="E11" s="40">
        <v>2.6800999999999999</v>
      </c>
      <c r="G11" s="3" t="s">
        <v>22</v>
      </c>
      <c r="H11" s="3" t="s">
        <v>25</v>
      </c>
      <c r="I11" s="46" t="s">
        <v>23</v>
      </c>
      <c r="N11" s="21"/>
      <c r="O11" s="33"/>
      <c r="P11" s="34"/>
      <c r="Q11" s="34"/>
      <c r="R11" s="33"/>
      <c r="S11" s="34"/>
      <c r="T11" s="34"/>
      <c r="U11" s="33"/>
      <c r="V11" s="34"/>
      <c r="W11" s="34"/>
      <c r="Y11" s="35"/>
      <c r="Z11" s="38"/>
      <c r="AA11" s="38"/>
      <c r="AB11" s="38"/>
      <c r="AC11" s="39"/>
    </row>
    <row r="12" spans="2:29" x14ac:dyDescent="0.25">
      <c r="B12" s="4" t="s">
        <v>6</v>
      </c>
      <c r="C12" s="5">
        <v>1.7573000000000001</v>
      </c>
      <c r="D12" s="5">
        <v>2.3108</v>
      </c>
      <c r="E12" s="5">
        <v>3.1932</v>
      </c>
      <c r="G12" s="4">
        <v>2020</v>
      </c>
      <c r="H12" s="5">
        <v>1.78</v>
      </c>
      <c r="I12" s="48" t="s">
        <v>26</v>
      </c>
      <c r="J12" s="62"/>
      <c r="N12" s="21"/>
      <c r="O12" s="33"/>
      <c r="P12" s="34"/>
      <c r="Q12" s="34"/>
      <c r="R12" s="33"/>
      <c r="S12" s="34"/>
      <c r="T12" s="34"/>
      <c r="U12" s="33"/>
      <c r="V12" s="34"/>
      <c r="W12" s="34"/>
      <c r="Y12" s="35"/>
      <c r="Z12" s="38"/>
      <c r="AA12" s="38"/>
      <c r="AB12" s="38"/>
      <c r="AC12" s="39"/>
    </row>
    <row r="13" spans="2:29" x14ac:dyDescent="0.25">
      <c r="B13" s="4" t="s">
        <v>7</v>
      </c>
      <c r="C13" s="5">
        <v>1.9426000000000001</v>
      </c>
      <c r="D13" s="5">
        <v>2.3595000000000002</v>
      </c>
      <c r="E13" s="5">
        <v>3.5707</v>
      </c>
      <c r="G13" s="4">
        <v>2021</v>
      </c>
      <c r="H13" s="5">
        <v>2.16</v>
      </c>
      <c r="I13" s="48">
        <f>H13/H12-1</f>
        <v>0.21348314606741581</v>
      </c>
      <c r="N13" s="21"/>
      <c r="O13" s="33"/>
      <c r="P13" s="34"/>
      <c r="Q13" s="34"/>
      <c r="R13" s="33"/>
      <c r="S13" s="34"/>
      <c r="T13" s="34"/>
      <c r="U13" s="33"/>
      <c r="V13" s="34"/>
      <c r="W13" s="34"/>
      <c r="Y13" s="35"/>
      <c r="Z13" s="38"/>
      <c r="AA13" s="38"/>
      <c r="AB13" s="38"/>
      <c r="AC13" s="39"/>
    </row>
    <row r="14" spans="2:29" x14ac:dyDescent="0.25">
      <c r="B14" s="4" t="s">
        <v>8</v>
      </c>
      <c r="C14" s="5">
        <v>2.1318999999999999</v>
      </c>
      <c r="D14" s="5">
        <v>2.3826999999999998</v>
      </c>
      <c r="E14" s="5">
        <v>3.0476000000000001</v>
      </c>
      <c r="G14" s="43">
        <v>2022</v>
      </c>
      <c r="H14" s="44">
        <v>2.7</v>
      </c>
      <c r="I14" s="49">
        <f>H14/H13-1</f>
        <v>0.25</v>
      </c>
      <c r="N14" s="21"/>
      <c r="O14" s="33"/>
      <c r="P14" s="34"/>
      <c r="Q14" s="34"/>
      <c r="R14" s="33"/>
      <c r="S14" s="34"/>
      <c r="T14" s="34"/>
      <c r="U14" s="33"/>
      <c r="V14" s="34"/>
      <c r="W14" s="34"/>
      <c r="Y14" s="35"/>
      <c r="Z14" s="38"/>
      <c r="AA14" s="38"/>
      <c r="AB14" s="38"/>
      <c r="AC14" s="39"/>
    </row>
    <row r="15" spans="2:29" x14ac:dyDescent="0.25">
      <c r="B15" s="4" t="s">
        <v>9</v>
      </c>
      <c r="C15" s="5">
        <v>2.1585999999999999</v>
      </c>
      <c r="D15" s="5">
        <v>2.3304999999999998</v>
      </c>
      <c r="E15" s="5">
        <v>2.8481000000000001</v>
      </c>
      <c r="N15" s="21"/>
      <c r="O15" s="33"/>
      <c r="P15" s="34"/>
      <c r="Q15" s="34"/>
      <c r="R15" s="33"/>
      <c r="S15" s="34"/>
      <c r="T15" s="34"/>
      <c r="U15" s="33"/>
      <c r="V15" s="34"/>
      <c r="W15" s="34"/>
      <c r="Y15" s="35"/>
      <c r="Z15" s="38"/>
      <c r="AA15" s="38"/>
      <c r="AB15" s="38"/>
      <c r="AC15" s="39"/>
    </row>
    <row r="16" spans="2:29" x14ac:dyDescent="0.25">
      <c r="B16" s="4" t="s">
        <v>10</v>
      </c>
      <c r="C16" s="5">
        <v>2.0434000000000001</v>
      </c>
      <c r="D16" s="5">
        <v>2.1857000000000002</v>
      </c>
      <c r="E16" s="5">
        <v>2.6966999999999999</v>
      </c>
      <c r="G16" s="3" t="s">
        <v>22</v>
      </c>
      <c r="H16" s="3" t="s">
        <v>28</v>
      </c>
      <c r="I16" s="46" t="s">
        <v>23</v>
      </c>
      <c r="N16" s="21"/>
      <c r="O16" s="33"/>
      <c r="P16" s="34"/>
      <c r="Q16" s="34"/>
      <c r="R16" s="33"/>
      <c r="S16" s="34"/>
      <c r="T16" s="34"/>
      <c r="U16" s="33"/>
      <c r="V16" s="34"/>
      <c r="W16" s="34"/>
      <c r="Y16" s="35"/>
      <c r="Z16" s="38"/>
      <c r="AA16" s="38"/>
      <c r="AB16" s="38"/>
      <c r="AC16" s="39"/>
    </row>
    <row r="17" spans="2:29" x14ac:dyDescent="0.25">
      <c r="B17" s="4" t="s">
        <v>11</v>
      </c>
      <c r="C17" s="5">
        <v>2.1261999999999999</v>
      </c>
      <c r="D17" s="5">
        <v>2.121</v>
      </c>
      <c r="E17" s="5">
        <v>2.5287000000000002</v>
      </c>
      <c r="G17" s="4">
        <v>2020</v>
      </c>
      <c r="H17" s="59">
        <f>C35</f>
        <v>2136771.8333333335</v>
      </c>
      <c r="I17" s="48" t="s">
        <v>26</v>
      </c>
      <c r="N17" s="21"/>
      <c r="O17" s="33"/>
      <c r="P17" s="34"/>
      <c r="Q17" s="34"/>
      <c r="R17" s="33"/>
      <c r="S17" s="34"/>
      <c r="T17" s="34"/>
      <c r="U17" s="33"/>
      <c r="V17" s="34"/>
      <c r="W17" s="34"/>
      <c r="Y17" s="35"/>
      <c r="Z17" s="38"/>
      <c r="AA17" s="38"/>
      <c r="AB17" s="38"/>
      <c r="AC17" s="39"/>
    </row>
    <row r="18" spans="2:29" x14ac:dyDescent="0.25">
      <c r="B18" s="41" t="s">
        <v>12</v>
      </c>
      <c r="C18" s="42">
        <v>2.0344000000000002</v>
      </c>
      <c r="D18" s="42">
        <v>2.1093000000000002</v>
      </c>
      <c r="E18" s="42">
        <v>2.5213999999999999</v>
      </c>
      <c r="G18" s="4">
        <v>2021</v>
      </c>
      <c r="H18" s="59">
        <f>D35</f>
        <v>2089944.8333333333</v>
      </c>
      <c r="I18" s="48">
        <f>H18/H17-1</f>
        <v>-2.1914833989060356E-2</v>
      </c>
    </row>
    <row r="19" spans="2:29" x14ac:dyDescent="0.25">
      <c r="B19" s="50" t="s">
        <v>27</v>
      </c>
      <c r="C19" s="61">
        <f>AVERAGE(C7:C18)</f>
        <v>1.7827333333333337</v>
      </c>
      <c r="D19" s="51">
        <f>AVERAGE(D7:D18)</f>
        <v>2.1623250000000001</v>
      </c>
      <c r="E19" s="51">
        <f>AVERAGE(E7:E18)</f>
        <v>2.7006583333333332</v>
      </c>
      <c r="G19" s="43">
        <v>2022</v>
      </c>
      <c r="H19" s="60">
        <f>E35</f>
        <v>1962443.3333333333</v>
      </c>
      <c r="I19" s="49">
        <f>H19/H18-1</f>
        <v>-6.1007112707679889E-2</v>
      </c>
    </row>
    <row r="20" spans="2:29" x14ac:dyDescent="0.25">
      <c r="C20" s="6"/>
      <c r="D20" s="7"/>
      <c r="E20" s="8"/>
    </row>
    <row r="21" spans="2:29" x14ac:dyDescent="0.25">
      <c r="B21" s="68" t="s">
        <v>15</v>
      </c>
      <c r="C21" s="69"/>
      <c r="D21" s="69"/>
      <c r="E21" s="69"/>
      <c r="R21" s="8"/>
      <c r="S21" s="8"/>
      <c r="T21" s="8"/>
    </row>
    <row r="22" spans="2:29" x14ac:dyDescent="0.25">
      <c r="B22" s="9" t="s">
        <v>13</v>
      </c>
      <c r="C22" s="9">
        <v>2020</v>
      </c>
      <c r="D22" s="9">
        <v>2021</v>
      </c>
      <c r="E22" s="9">
        <v>2022</v>
      </c>
      <c r="O22" s="31"/>
      <c r="P22" s="31"/>
      <c r="Q22" s="31"/>
    </row>
    <row r="23" spans="2:29" x14ac:dyDescent="0.25">
      <c r="B23" s="10" t="s">
        <v>1</v>
      </c>
      <c r="C23" s="11">
        <v>2272445</v>
      </c>
      <c r="D23" s="12">
        <v>2348087</v>
      </c>
      <c r="E23" s="12">
        <v>2094759</v>
      </c>
    </row>
    <row r="24" spans="2:29" x14ac:dyDescent="0.25">
      <c r="B24" s="13" t="s">
        <v>2</v>
      </c>
      <c r="C24" s="14">
        <v>2066001</v>
      </c>
      <c r="D24" s="15">
        <v>2050830</v>
      </c>
      <c r="E24" s="15">
        <v>1882111</v>
      </c>
    </row>
    <row r="25" spans="2:29" x14ac:dyDescent="0.25">
      <c r="B25" s="13" t="s">
        <v>3</v>
      </c>
      <c r="C25" s="14">
        <v>2108715</v>
      </c>
      <c r="D25" s="15">
        <v>2176123</v>
      </c>
      <c r="E25" s="15">
        <v>1960372</v>
      </c>
    </row>
    <row r="26" spans="2:29" x14ac:dyDescent="0.25">
      <c r="B26" s="13" t="s">
        <v>4</v>
      </c>
      <c r="C26" s="14">
        <v>1968960</v>
      </c>
      <c r="D26" s="15">
        <v>1945779</v>
      </c>
      <c r="E26" s="15">
        <v>1794302</v>
      </c>
    </row>
    <row r="27" spans="2:29" x14ac:dyDescent="0.25">
      <c r="B27" s="13" t="s">
        <v>5</v>
      </c>
      <c r="C27" s="14">
        <v>1956660</v>
      </c>
      <c r="D27" s="15">
        <v>1960000</v>
      </c>
      <c r="E27" s="15">
        <v>1826963</v>
      </c>
    </row>
    <row r="28" spans="2:29" x14ac:dyDescent="0.25">
      <c r="B28" s="13" t="s">
        <v>6</v>
      </c>
      <c r="C28" s="14">
        <v>1948902</v>
      </c>
      <c r="D28" s="15">
        <v>1932339</v>
      </c>
      <c r="E28" s="15">
        <v>1768599</v>
      </c>
    </row>
    <row r="29" spans="2:29" x14ac:dyDescent="0.25">
      <c r="B29" s="13" t="s">
        <v>7</v>
      </c>
      <c r="C29" s="16">
        <v>2143393</v>
      </c>
      <c r="D29" s="15">
        <v>2039552</v>
      </c>
      <c r="E29" s="15">
        <v>1960977</v>
      </c>
    </row>
    <row r="30" spans="2:29" x14ac:dyDescent="0.25">
      <c r="B30" s="13" t="s">
        <v>8</v>
      </c>
      <c r="C30" s="16">
        <v>2199019</v>
      </c>
      <c r="D30" s="15">
        <v>2087985</v>
      </c>
      <c r="E30" s="15">
        <v>2035229</v>
      </c>
    </row>
    <row r="31" spans="2:29" x14ac:dyDescent="0.25">
      <c r="B31" s="13" t="s">
        <v>9</v>
      </c>
      <c r="C31" s="16">
        <v>2174458</v>
      </c>
      <c r="D31" s="15">
        <v>2078884</v>
      </c>
      <c r="E31" s="15">
        <v>2000970</v>
      </c>
    </row>
    <row r="32" spans="2:29" x14ac:dyDescent="0.25">
      <c r="B32" s="13" t="s">
        <v>10</v>
      </c>
      <c r="C32" s="16">
        <v>2235648</v>
      </c>
      <c r="D32" s="15">
        <v>2130461</v>
      </c>
      <c r="E32" s="15">
        <v>2081379</v>
      </c>
    </row>
    <row r="33" spans="1:11" x14ac:dyDescent="0.25">
      <c r="B33" s="13" t="s">
        <v>11</v>
      </c>
      <c r="C33" s="16">
        <v>2224396</v>
      </c>
      <c r="D33" s="15">
        <v>2135312</v>
      </c>
      <c r="E33" s="15">
        <v>2040478</v>
      </c>
    </row>
    <row r="34" spans="1:11" x14ac:dyDescent="0.25">
      <c r="B34" s="17" t="s">
        <v>12</v>
      </c>
      <c r="C34" s="18">
        <v>2342665</v>
      </c>
      <c r="D34" s="19">
        <v>2193986</v>
      </c>
      <c r="E34" s="19">
        <v>2103181</v>
      </c>
    </row>
    <row r="35" spans="1:11" x14ac:dyDescent="0.25">
      <c r="B35" s="50" t="s">
        <v>27</v>
      </c>
      <c r="C35" s="52">
        <f>AVERAGE(C23:C34)</f>
        <v>2136771.8333333335</v>
      </c>
      <c r="D35" s="53">
        <f>AVERAGE(D23:D34)</f>
        <v>2089944.8333333333</v>
      </c>
      <c r="E35" s="53">
        <f>AVERAGE(E23:E34)</f>
        <v>1962443.3333333333</v>
      </c>
    </row>
    <row r="36" spans="1:11" x14ac:dyDescent="0.25">
      <c r="C36" s="31"/>
    </row>
    <row r="37" spans="1:11" ht="15.75" thickBot="1" x14ac:dyDescent="0.3">
      <c r="B37" s="63" t="s">
        <v>16</v>
      </c>
      <c r="C37" s="63"/>
      <c r="D37" s="63"/>
      <c r="E37" s="63"/>
      <c r="F37" s="63"/>
      <c r="G37" s="63"/>
      <c r="H37" s="63"/>
      <c r="I37" s="63"/>
      <c r="J37" s="63"/>
      <c r="K37" s="63"/>
    </row>
    <row r="38" spans="1:11" ht="16.5" thickTop="1" thickBot="1" x14ac:dyDescent="0.3">
      <c r="A38" s="2"/>
      <c r="B38" s="20" t="s">
        <v>17</v>
      </c>
      <c r="C38" s="64">
        <v>2020</v>
      </c>
      <c r="D38" s="65"/>
      <c r="E38" s="66"/>
      <c r="F38" s="64">
        <v>2021</v>
      </c>
      <c r="G38" s="65"/>
      <c r="H38" s="66"/>
      <c r="I38" s="64">
        <v>2022</v>
      </c>
      <c r="J38" s="65"/>
      <c r="K38" s="66"/>
    </row>
    <row r="39" spans="1:11" ht="16.5" thickTop="1" thickBot="1" x14ac:dyDescent="0.3">
      <c r="A39" s="2"/>
      <c r="B39" s="21"/>
      <c r="C39" s="22" t="s">
        <v>18</v>
      </c>
      <c r="D39" s="23" t="s">
        <v>0</v>
      </c>
      <c r="E39" s="24" t="s">
        <v>19</v>
      </c>
      <c r="F39" s="22" t="s">
        <v>18</v>
      </c>
      <c r="G39" s="23" t="s">
        <v>0</v>
      </c>
      <c r="H39" s="24" t="s">
        <v>19</v>
      </c>
      <c r="I39" s="22" t="s">
        <v>18</v>
      </c>
      <c r="J39" s="23" t="s">
        <v>0</v>
      </c>
      <c r="K39" s="24" t="s">
        <v>19</v>
      </c>
    </row>
    <row r="40" spans="1:11" ht="15.75" thickTop="1" x14ac:dyDescent="0.25">
      <c r="B40" s="25" t="s">
        <v>1</v>
      </c>
      <c r="C40" s="26">
        <v>2272445</v>
      </c>
      <c r="D40" s="5">
        <v>1.4175</v>
      </c>
      <c r="E40" s="27">
        <f>C40*D40</f>
        <v>3221190.7875000001</v>
      </c>
      <c r="F40" s="28">
        <v>2348087</v>
      </c>
      <c r="G40" s="5">
        <v>1.9888999999999999</v>
      </c>
      <c r="H40" s="29">
        <f>F40*G40</f>
        <v>4670110.2342999997</v>
      </c>
      <c r="I40" s="28">
        <v>2094759</v>
      </c>
      <c r="J40" s="5">
        <v>2.1396999999999999</v>
      </c>
      <c r="K40" s="29">
        <f>I40*J40</f>
        <v>4482155.8322999999</v>
      </c>
    </row>
    <row r="41" spans="1:11" x14ac:dyDescent="0.25">
      <c r="B41" s="30" t="s">
        <v>2</v>
      </c>
      <c r="C41" s="26">
        <v>2066001</v>
      </c>
      <c r="D41" s="5">
        <v>1.4376</v>
      </c>
      <c r="E41" s="27">
        <f t="shared" ref="E41:E51" si="0">C41*D41</f>
        <v>2970083.0375999999</v>
      </c>
      <c r="F41" s="28">
        <v>2050830</v>
      </c>
      <c r="G41" s="5">
        <v>1.9383999999999999</v>
      </c>
      <c r="H41" s="29">
        <f t="shared" ref="H41:H51" si="1">F41*G41</f>
        <v>3975328.872</v>
      </c>
      <c r="I41" s="28">
        <v>1882111</v>
      </c>
      <c r="J41" s="5">
        <v>2.2103999999999999</v>
      </c>
      <c r="K41" s="29">
        <f t="shared" ref="K41:K51" si="2">I41*J41</f>
        <v>4160218.1543999999</v>
      </c>
    </row>
    <row r="42" spans="1:11" x14ac:dyDescent="0.25">
      <c r="B42" s="30" t="s">
        <v>3</v>
      </c>
      <c r="C42" s="26">
        <v>2108715</v>
      </c>
      <c r="D42" s="5">
        <v>1.4515</v>
      </c>
      <c r="E42" s="27">
        <f t="shared" si="0"/>
        <v>3060799.8225000002</v>
      </c>
      <c r="F42" s="28">
        <v>2176123</v>
      </c>
      <c r="G42" s="5">
        <v>1.9837</v>
      </c>
      <c r="H42" s="29">
        <f t="shared" si="1"/>
        <v>4316775.1951000001</v>
      </c>
      <c r="I42" s="28">
        <v>1960372</v>
      </c>
      <c r="J42" s="5">
        <v>2.4268999999999998</v>
      </c>
      <c r="K42" s="29">
        <f t="shared" si="2"/>
        <v>4757626.8067999994</v>
      </c>
    </row>
    <row r="43" spans="1:11" x14ac:dyDescent="0.25">
      <c r="B43" s="30" t="s">
        <v>4</v>
      </c>
      <c r="C43" s="26">
        <v>1968960</v>
      </c>
      <c r="D43" s="5">
        <v>1.3783000000000001</v>
      </c>
      <c r="E43" s="27">
        <f t="shared" si="0"/>
        <v>2713817.568</v>
      </c>
      <c r="F43" s="28">
        <v>1945779</v>
      </c>
      <c r="G43" s="5">
        <v>2.0364</v>
      </c>
      <c r="H43" s="29">
        <f t="shared" si="1"/>
        <v>3962384.3555999999</v>
      </c>
      <c r="I43" s="28">
        <v>1794302</v>
      </c>
      <c r="J43" s="5">
        <v>2.5444</v>
      </c>
      <c r="K43" s="29">
        <f t="shared" si="2"/>
        <v>4565422.0088</v>
      </c>
    </row>
    <row r="44" spans="1:11" x14ac:dyDescent="0.25">
      <c r="B44" s="30" t="s">
        <v>5</v>
      </c>
      <c r="C44" s="26">
        <v>1956660</v>
      </c>
      <c r="D44" s="5">
        <v>1.5135000000000001</v>
      </c>
      <c r="E44" s="27">
        <f t="shared" si="0"/>
        <v>2961404.91</v>
      </c>
      <c r="F44" s="28">
        <v>1960000</v>
      </c>
      <c r="G44" s="5">
        <v>2.2010000000000001</v>
      </c>
      <c r="H44" s="29">
        <f t="shared" si="1"/>
        <v>4313960</v>
      </c>
      <c r="I44" s="28">
        <v>1826963</v>
      </c>
      <c r="J44" s="5">
        <v>2.6800999999999999</v>
      </c>
      <c r="K44" s="29">
        <f t="shared" si="2"/>
        <v>4896443.5362999998</v>
      </c>
    </row>
    <row r="45" spans="1:11" x14ac:dyDescent="0.25">
      <c r="B45" s="30" t="s">
        <v>6</v>
      </c>
      <c r="C45" s="26">
        <v>1948902</v>
      </c>
      <c r="D45" s="5">
        <v>1.7573000000000001</v>
      </c>
      <c r="E45" s="27">
        <f t="shared" si="0"/>
        <v>3424805.4846000001</v>
      </c>
      <c r="F45" s="28">
        <v>1932339</v>
      </c>
      <c r="G45" s="5">
        <v>2.3108</v>
      </c>
      <c r="H45" s="29">
        <f t="shared" si="1"/>
        <v>4465248.9611999998</v>
      </c>
      <c r="I45" s="28">
        <v>1768599</v>
      </c>
      <c r="J45" s="5">
        <v>3.1932</v>
      </c>
      <c r="K45" s="29">
        <f t="shared" si="2"/>
        <v>5647490.3267999999</v>
      </c>
    </row>
    <row r="46" spans="1:11" x14ac:dyDescent="0.25">
      <c r="B46" s="30" t="s">
        <v>7</v>
      </c>
      <c r="C46" s="28">
        <v>2143393</v>
      </c>
      <c r="D46" s="5">
        <v>1.9426000000000001</v>
      </c>
      <c r="E46" s="27">
        <f t="shared" si="0"/>
        <v>4163755.2418000004</v>
      </c>
      <c r="F46" s="28">
        <v>2039552</v>
      </c>
      <c r="G46" s="5">
        <v>2.3595000000000002</v>
      </c>
      <c r="H46" s="29">
        <f t="shared" si="1"/>
        <v>4812322.9440000001</v>
      </c>
      <c r="I46" s="28">
        <v>1960977</v>
      </c>
      <c r="J46" s="5">
        <v>3.5707</v>
      </c>
      <c r="K46" s="29">
        <f t="shared" si="2"/>
        <v>7002060.5739000002</v>
      </c>
    </row>
    <row r="47" spans="1:11" x14ac:dyDescent="0.25">
      <c r="B47" s="30" t="s">
        <v>8</v>
      </c>
      <c r="C47" s="28">
        <v>2199019</v>
      </c>
      <c r="D47" s="5">
        <v>2.1318999999999999</v>
      </c>
      <c r="E47" s="27">
        <f t="shared" si="0"/>
        <v>4688088.6060999995</v>
      </c>
      <c r="F47" s="28">
        <v>2087985</v>
      </c>
      <c r="G47" s="5">
        <v>2.3826999999999998</v>
      </c>
      <c r="H47" s="29">
        <f t="shared" si="1"/>
        <v>4975041.8594999993</v>
      </c>
      <c r="I47" s="28">
        <v>2035229</v>
      </c>
      <c r="J47" s="5">
        <v>3.0476000000000001</v>
      </c>
      <c r="K47" s="29">
        <f t="shared" si="2"/>
        <v>6202563.9004000006</v>
      </c>
    </row>
    <row r="48" spans="1:11" x14ac:dyDescent="0.25">
      <c r="B48" s="30" t="s">
        <v>9</v>
      </c>
      <c r="C48" s="28">
        <v>2174458</v>
      </c>
      <c r="D48" s="5">
        <v>2.1585999999999999</v>
      </c>
      <c r="E48" s="27">
        <f t="shared" si="0"/>
        <v>4693785.0387999993</v>
      </c>
      <c r="F48" s="28">
        <v>2078884</v>
      </c>
      <c r="G48" s="5">
        <v>2.3304999999999998</v>
      </c>
      <c r="H48" s="29">
        <f t="shared" si="1"/>
        <v>4844839.1619999995</v>
      </c>
      <c r="I48" s="28">
        <v>2000970</v>
      </c>
      <c r="J48" s="5">
        <v>2.8481000000000001</v>
      </c>
      <c r="K48" s="29">
        <f t="shared" si="2"/>
        <v>5698962.6570000006</v>
      </c>
    </row>
    <row r="49" spans="2:11" x14ac:dyDescent="0.25">
      <c r="B49" s="30" t="s">
        <v>10</v>
      </c>
      <c r="C49" s="28">
        <v>2235648</v>
      </c>
      <c r="D49" s="5">
        <v>2.0434000000000001</v>
      </c>
      <c r="E49" s="27">
        <f t="shared" si="0"/>
        <v>4568323.1232000003</v>
      </c>
      <c r="F49" s="28">
        <v>2130461</v>
      </c>
      <c r="G49" s="5">
        <v>2.1857000000000002</v>
      </c>
      <c r="H49" s="29">
        <f t="shared" si="1"/>
        <v>4656548.6077000005</v>
      </c>
      <c r="I49" s="28">
        <v>2081379</v>
      </c>
      <c r="J49" s="5">
        <v>2.6966999999999999</v>
      </c>
      <c r="K49" s="29">
        <f t="shared" si="2"/>
        <v>5612854.7492999993</v>
      </c>
    </row>
    <row r="50" spans="2:11" x14ac:dyDescent="0.25">
      <c r="B50" s="30" t="s">
        <v>11</v>
      </c>
      <c r="C50" s="28">
        <v>2224396</v>
      </c>
      <c r="D50" s="5">
        <v>2.1261999999999999</v>
      </c>
      <c r="E50" s="27">
        <f t="shared" si="0"/>
        <v>4729510.7752</v>
      </c>
      <c r="F50" s="28">
        <v>2135312</v>
      </c>
      <c r="G50" s="5">
        <v>2.121</v>
      </c>
      <c r="H50" s="29">
        <f t="shared" si="1"/>
        <v>4528996.7520000003</v>
      </c>
      <c r="I50" s="28">
        <v>2040478</v>
      </c>
      <c r="J50" s="5">
        <v>2.5287000000000002</v>
      </c>
      <c r="K50" s="29">
        <f t="shared" si="2"/>
        <v>5159756.7186000003</v>
      </c>
    </row>
    <row r="51" spans="2:11" x14ac:dyDescent="0.25">
      <c r="B51" s="54" t="s">
        <v>12</v>
      </c>
      <c r="C51" s="55">
        <v>2342665</v>
      </c>
      <c r="D51" s="42">
        <v>2.0344000000000002</v>
      </c>
      <c r="E51" s="56">
        <f t="shared" si="0"/>
        <v>4765917.6760000009</v>
      </c>
      <c r="F51" s="55">
        <v>2193986</v>
      </c>
      <c r="G51" s="42">
        <v>2.1093000000000002</v>
      </c>
      <c r="H51" s="57">
        <f t="shared" si="1"/>
        <v>4627774.6698000003</v>
      </c>
      <c r="I51" s="55">
        <v>2103181</v>
      </c>
      <c r="J51" s="42">
        <v>2.5213999999999999</v>
      </c>
      <c r="K51" s="57">
        <f t="shared" si="2"/>
        <v>5302960.5734000001</v>
      </c>
    </row>
    <row r="52" spans="2:11" x14ac:dyDescent="0.25">
      <c r="B52" s="50" t="s">
        <v>27</v>
      </c>
      <c r="C52" s="53"/>
      <c r="D52" s="53"/>
      <c r="E52" s="58">
        <f ca="1">AVERAGE(E40:E52)</f>
        <v>3830123.5059416667</v>
      </c>
      <c r="F52" s="53"/>
      <c r="G52" s="53"/>
      <c r="H52" s="58">
        <f ca="1">AVERAGE(H40:H52)</f>
        <v>4512444.3010999998</v>
      </c>
      <c r="I52" s="53"/>
      <c r="J52" s="58"/>
      <c r="K52" s="58">
        <f ca="1">AVERAGE(K40:K52)</f>
        <v>5290709.6531666657</v>
      </c>
    </row>
  </sheetData>
  <mergeCells count="9">
    <mergeCell ref="N4:O4"/>
    <mergeCell ref="B37:K37"/>
    <mergeCell ref="C38:E38"/>
    <mergeCell ref="F38:H38"/>
    <mergeCell ref="I38:K38"/>
    <mergeCell ref="B2:E2"/>
    <mergeCell ref="C3:D3"/>
    <mergeCell ref="B5:E5"/>
    <mergeCell ref="B21:E21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 DE DADOS - 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Cussioli Ferrari</dc:creator>
  <cp:lastModifiedBy>Karine Cussioli Ferrari</cp:lastModifiedBy>
  <dcterms:created xsi:type="dcterms:W3CDTF">2023-05-24T10:17:34Z</dcterms:created>
  <dcterms:modified xsi:type="dcterms:W3CDTF">2023-05-28T21:02:44Z</dcterms:modified>
</cp:coreProperties>
</file>