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1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83" i="1"/>
  <c r="H284"/>
  <c r="H293"/>
  <c r="H292"/>
  <c r="H291"/>
  <c r="H290"/>
  <c r="H289"/>
  <c r="H288"/>
  <c r="H287"/>
  <c r="H286"/>
  <c r="H285"/>
  <c r="H282"/>
  <c r="H268"/>
  <c r="H269"/>
  <c r="H270"/>
  <c r="H271"/>
  <c r="H272"/>
  <c r="H273"/>
  <c r="H274"/>
  <c r="H275"/>
  <c r="H276"/>
  <c r="H277"/>
  <c r="H278"/>
  <c r="H279"/>
  <c r="H267"/>
  <c r="H251"/>
  <c r="H252"/>
  <c r="H253"/>
  <c r="H254"/>
  <c r="H255"/>
  <c r="H256"/>
  <c r="H257"/>
  <c r="H258"/>
  <c r="H259"/>
  <c r="H260"/>
  <c r="H261"/>
  <c r="H262"/>
  <c r="H263"/>
  <c r="H264"/>
  <c r="H265"/>
  <c r="H250"/>
  <c r="H266" s="1"/>
  <c r="F25" s="1"/>
  <c r="H233"/>
  <c r="H234"/>
  <c r="H235"/>
  <c r="H236"/>
  <c r="H237"/>
  <c r="H238"/>
  <c r="H239"/>
  <c r="H240"/>
  <c r="H241"/>
  <c r="H242"/>
  <c r="H243"/>
  <c r="H244"/>
  <c r="H245"/>
  <c r="H246"/>
  <c r="H247"/>
  <c r="H232"/>
  <c r="H248" s="1"/>
  <c r="F24" s="1"/>
  <c r="H225"/>
  <c r="H226"/>
  <c r="H227"/>
  <c r="H228"/>
  <c r="H229"/>
  <c r="H224"/>
  <c r="H230" s="1"/>
  <c r="F23" s="1"/>
  <c r="H211"/>
  <c r="H212"/>
  <c r="H213"/>
  <c r="H214"/>
  <c r="H215"/>
  <c r="H216"/>
  <c r="H217"/>
  <c r="H218"/>
  <c r="H219"/>
  <c r="H220"/>
  <c r="H210"/>
  <c r="H206"/>
  <c r="H205"/>
  <c r="H200"/>
  <c r="H201"/>
  <c r="H199"/>
  <c r="H192"/>
  <c r="H193"/>
  <c r="H194"/>
  <c r="H195"/>
  <c r="H196"/>
  <c r="H191"/>
  <c r="H197" s="1"/>
  <c r="F19" s="1"/>
  <c r="H187"/>
  <c r="H188" s="1"/>
  <c r="F18" s="1"/>
  <c r="H181"/>
  <c r="H182"/>
  <c r="H18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40"/>
  <c r="H128"/>
  <c r="H129"/>
  <c r="H130"/>
  <c r="H131"/>
  <c r="H132"/>
  <c r="H133"/>
  <c r="H134"/>
  <c r="H135"/>
  <c r="H136"/>
  <c r="H137"/>
  <c r="H115"/>
  <c r="H116"/>
  <c r="H117"/>
  <c r="H118"/>
  <c r="H119"/>
  <c r="H120"/>
  <c r="H121"/>
  <c r="H122"/>
  <c r="H123"/>
  <c r="H124"/>
  <c r="H125"/>
  <c r="H126"/>
  <c r="H12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97"/>
  <c r="H138" s="1"/>
  <c r="F15" s="1"/>
  <c r="H82"/>
  <c r="H83"/>
  <c r="H84"/>
  <c r="H85"/>
  <c r="H86"/>
  <c r="H87"/>
  <c r="H88"/>
  <c r="H89"/>
  <c r="H90"/>
  <c r="H91"/>
  <c r="H92"/>
  <c r="H93"/>
  <c r="H94"/>
  <c r="H95"/>
  <c r="H80"/>
  <c r="H81"/>
  <c r="H7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59"/>
  <c r="H78" s="1"/>
  <c r="F13" s="1"/>
  <c r="H46"/>
  <c r="H47"/>
  <c r="H48"/>
  <c r="H49"/>
  <c r="H50"/>
  <c r="H51"/>
  <c r="H52"/>
  <c r="H53"/>
  <c r="H54"/>
  <c r="H55"/>
  <c r="H45"/>
  <c r="H56" s="1"/>
  <c r="F12" s="1"/>
  <c r="H38"/>
  <c r="H39"/>
  <c r="H40"/>
  <c r="H41"/>
  <c r="H37"/>
  <c r="H42" l="1"/>
  <c r="F11" s="1"/>
  <c r="H179"/>
  <c r="F16" s="1"/>
  <c r="H183"/>
  <c r="F17" s="1"/>
  <c r="H280"/>
  <c r="F26" s="1"/>
  <c r="H96"/>
  <c r="F14" s="1"/>
  <c r="H202"/>
  <c r="F20" s="1"/>
  <c r="H207"/>
  <c r="F21" s="1"/>
  <c r="H221"/>
  <c r="F22" s="1"/>
  <c r="H294"/>
  <c r="F10" s="1"/>
  <c r="F27" l="1"/>
  <c r="L294"/>
  <c r="L295" s="1"/>
  <c r="K294"/>
  <c r="K295" s="1"/>
  <c r="J294"/>
  <c r="J295" s="1"/>
  <c r="M294"/>
  <c r="M295" s="1"/>
  <c r="I294"/>
  <c r="I295" s="1"/>
</calcChain>
</file>

<file path=xl/sharedStrings.xml><?xml version="1.0" encoding="utf-8"?>
<sst xmlns="http://schemas.openxmlformats.org/spreadsheetml/2006/main" count="587" uniqueCount="320">
  <si>
    <t>SCHEDULE OF PRICED QUANTITIES</t>
  </si>
  <si>
    <t>PROJECT SUMMARY</t>
  </si>
  <si>
    <t>TRADE SECTION</t>
  </si>
  <si>
    <t xml:space="preserve">COST </t>
  </si>
  <si>
    <t>NET COST ESTIMATE - Excluding G.S.T</t>
  </si>
  <si>
    <t>QUANTITIES  - PRICING SCHEDULE</t>
  </si>
  <si>
    <t>SECTION:</t>
  </si>
  <si>
    <t>SUB SECTION</t>
  </si>
  <si>
    <t>Item</t>
  </si>
  <si>
    <t>Description</t>
  </si>
  <si>
    <t>unit</t>
  </si>
  <si>
    <t>Qty</t>
  </si>
  <si>
    <t>Rate</t>
  </si>
  <si>
    <t>Cost</t>
  </si>
  <si>
    <t>excl GST</t>
  </si>
  <si>
    <t>SITEWORKS</t>
  </si>
  <si>
    <t>Sub contract (materials &amp; labour)</t>
  </si>
  <si>
    <t>engineer certificate</t>
  </si>
  <si>
    <t>termite treatment: Spraying</t>
  </si>
  <si>
    <t>m2</t>
  </si>
  <si>
    <t>OR: Termi-mesh</t>
  </si>
  <si>
    <t xml:space="preserve">m </t>
  </si>
  <si>
    <t>Penetrations</t>
  </si>
  <si>
    <t>no.</t>
  </si>
  <si>
    <t>Provisional sum</t>
  </si>
  <si>
    <t>cut &amp; fill</t>
  </si>
  <si>
    <t>item</t>
  </si>
  <si>
    <t>SUB-TOTAL</t>
  </si>
  <si>
    <t>CONCRETE</t>
  </si>
  <si>
    <t>Materials</t>
  </si>
  <si>
    <t>concrete in footings</t>
  </si>
  <si>
    <t>m3</t>
  </si>
  <si>
    <t>concrete in ground slab</t>
  </si>
  <si>
    <t>Trench mesh to footings</t>
  </si>
  <si>
    <t>length</t>
  </si>
  <si>
    <t>Fabric mesh to ground slab</t>
  </si>
  <si>
    <t>sheet</t>
  </si>
  <si>
    <t>polyethene sheeting - 4m wide</t>
  </si>
  <si>
    <t>m</t>
  </si>
  <si>
    <t>Bar chairs</t>
  </si>
  <si>
    <t>delivery: Rienforcement, Plastic, Bar chairs</t>
  </si>
  <si>
    <t>Labour</t>
  </si>
  <si>
    <t>labour to set out ,excavate and place concrete in footings</t>
  </si>
  <si>
    <t>labour to form up, prepare and place concrete in ground slab</t>
  </si>
  <si>
    <t>Curing of concrete slab</t>
  </si>
  <si>
    <t>setout, form, pour and finish concrete to carport, verndah, driveway and crossover</t>
  </si>
  <si>
    <t>CONCRETEWORK</t>
  </si>
  <si>
    <t>BRICKWORK</t>
  </si>
  <si>
    <t>Face bricks 230x110x76mm</t>
  </si>
  <si>
    <t>thou</t>
  </si>
  <si>
    <t>Check PC amounts</t>
  </si>
  <si>
    <t>Common bricks 305x90x162mm</t>
  </si>
  <si>
    <t>stated in Spec</t>
  </si>
  <si>
    <t>Longreach bricks 305x90x76mm</t>
  </si>
  <si>
    <t>Solid Sill- face brick</t>
  </si>
  <si>
    <t>deliver brick - face &amp; commons</t>
  </si>
  <si>
    <t>sand</t>
  </si>
  <si>
    <t>cement 40kg</t>
  </si>
  <si>
    <t>bag</t>
  </si>
  <si>
    <t>lime 20kg</t>
  </si>
  <si>
    <t>damp proof course additive</t>
  </si>
  <si>
    <t>4 litre</t>
  </si>
  <si>
    <t>wire ties in bundles of 100</t>
  </si>
  <si>
    <t>bundle</t>
  </si>
  <si>
    <t>straps - tie down</t>
  </si>
  <si>
    <t>no</t>
  </si>
  <si>
    <t>flashings</t>
  </si>
  <si>
    <t>6m roll</t>
  </si>
  <si>
    <t>delivery - sundry items</t>
  </si>
  <si>
    <t xml:space="preserve">Lay facings </t>
  </si>
  <si>
    <t xml:space="preserve">Lay commons </t>
  </si>
  <si>
    <t>materials and labour to clean face brickwork</t>
  </si>
  <si>
    <t>Scaffold</t>
  </si>
  <si>
    <t xml:space="preserve">scaffold kit hire </t>
  </si>
  <si>
    <t>delivery of kit</t>
  </si>
  <si>
    <t>pick up kit</t>
  </si>
  <si>
    <t>METALWORK</t>
  </si>
  <si>
    <t>Aluminium window &amp; sliding door frames - Lump sum quote</t>
  </si>
  <si>
    <t xml:space="preserve"> - Door frames</t>
  </si>
  <si>
    <t>620 LH ( Standard or W.C )</t>
  </si>
  <si>
    <t>620 RH ( Standard or W.C )</t>
  </si>
  <si>
    <t>520 LH</t>
  </si>
  <si>
    <t>520 RH</t>
  </si>
  <si>
    <t>720 LH</t>
  </si>
  <si>
    <t>720 RH</t>
  </si>
  <si>
    <t>820 LH</t>
  </si>
  <si>
    <t>820 RH</t>
  </si>
  <si>
    <t>Other _________________</t>
  </si>
  <si>
    <t xml:space="preserve">  - Lintels</t>
  </si>
  <si>
    <t xml:space="preserve"> 90  x  90  x 6 mm angle</t>
  </si>
  <si>
    <t xml:space="preserve"> 90  x  90  x 8 mm angle</t>
  </si>
  <si>
    <t xml:space="preserve"> 100  x  100  x 6 mm angle</t>
  </si>
  <si>
    <t xml:space="preserve"> 100  x  100  x 8 mm angle</t>
  </si>
  <si>
    <t xml:space="preserve"> 150  x  90  x 8 mm angle</t>
  </si>
  <si>
    <t>meterbox</t>
  </si>
  <si>
    <t>delivery</t>
  </si>
  <si>
    <t>CARPENTRY</t>
  </si>
  <si>
    <t>Materials  - ceiling framing</t>
  </si>
  <si>
    <t>wall plates - 90  X  35 mm</t>
  </si>
  <si>
    <t>ceiling joists - 90 X  35  mm</t>
  </si>
  <si>
    <t>hanging beams - 170 X 35 mm</t>
  </si>
  <si>
    <t>hanging beams - 190 X 45 mm</t>
  </si>
  <si>
    <t>hanging straps</t>
  </si>
  <si>
    <t xml:space="preserve"> - roof framing</t>
  </si>
  <si>
    <t>rafters- 120 X 35  mm</t>
  </si>
  <si>
    <t>rafters- ____ X ____  mm</t>
  </si>
  <si>
    <t>hips &amp; Valleys - 170 X 35 mm</t>
  </si>
  <si>
    <t>valleys - 170 X 35 mm</t>
  </si>
  <si>
    <t>Valley boards 150 x 25mm</t>
  </si>
  <si>
    <t>ridge - 200 X 25 mm</t>
  </si>
  <si>
    <t>underpurlins - 100 X 75 mm</t>
  </si>
  <si>
    <t>collar tie -  120 X 35 mm</t>
  </si>
  <si>
    <t>struts - 75 X 75 mm</t>
  </si>
  <si>
    <t>Eaves trimmer &amp;struts 70 x 35mm</t>
  </si>
  <si>
    <t>Eaves struts 40 x 19mm</t>
  </si>
  <si>
    <t>beams: ______ x ______ mm</t>
  </si>
  <si>
    <t>posts -  _____  X  _____  mm</t>
  </si>
  <si>
    <t>steel beams - 150UB14</t>
  </si>
  <si>
    <t xml:space="preserve"> Linings    - Eaves</t>
  </si>
  <si>
    <t>Square metre rate</t>
  </si>
  <si>
    <t xml:space="preserve"> - Verandah, carport</t>
  </si>
  <si>
    <t xml:space="preserve"> 2400 X 750 mm</t>
  </si>
  <si>
    <t>No</t>
  </si>
  <si>
    <t>&amp; gables</t>
  </si>
  <si>
    <t xml:space="preserve"> 1800 X 900 mm</t>
  </si>
  <si>
    <t xml:space="preserve"> 2400 X 900 mm</t>
  </si>
  <si>
    <t xml:space="preserve"> 2400 X 1200 mm</t>
  </si>
  <si>
    <t xml:space="preserve"> 2700 X 900 mm</t>
  </si>
  <si>
    <t xml:space="preserve"> 2700 X 1200 mm</t>
  </si>
  <si>
    <t xml:space="preserve"> 3000 X 900 mm</t>
  </si>
  <si>
    <t xml:space="preserve"> 3000 X 1200 mm</t>
  </si>
  <si>
    <t>jointing strip - 3m</t>
  </si>
  <si>
    <t>lengths</t>
  </si>
  <si>
    <t xml:space="preserve"> - mouldings</t>
  </si>
  <si>
    <t>barge</t>
  </si>
  <si>
    <t xml:space="preserve">fascia -Metal </t>
  </si>
  <si>
    <t>Fascia Corners- External</t>
  </si>
  <si>
    <t>Fascia Corners- Internal</t>
  </si>
  <si>
    <t>Fascia - Joining sleeves</t>
  </si>
  <si>
    <t xml:space="preserve"> - sundries</t>
  </si>
  <si>
    <t>bolts</t>
  </si>
  <si>
    <t>brackets</t>
  </si>
  <si>
    <t xml:space="preserve">labour to erect roof framing </t>
  </si>
  <si>
    <t>ditto. but lining</t>
  </si>
  <si>
    <t>JOINERY</t>
  </si>
  <si>
    <t>Materials - doors / windows</t>
  </si>
  <si>
    <t>Timber frame - size / type  single standard frame</t>
  </si>
  <si>
    <t>external door - Size / type. Allow PC $300.00</t>
  </si>
  <si>
    <t xml:space="preserve"> - Internal doors</t>
  </si>
  <si>
    <t>520 mm</t>
  </si>
  <si>
    <t>620 mm</t>
  </si>
  <si>
    <t>720 mm</t>
  </si>
  <si>
    <t>820 mm</t>
  </si>
  <si>
    <t>skirting 67 X 25 mm MDF</t>
  </si>
  <si>
    <t>Nosing 140 X 25 mm MDF</t>
  </si>
  <si>
    <t>Capping ____  X 25 mm MDF</t>
  </si>
  <si>
    <t>Scotia 28 X 28 mm MDF</t>
  </si>
  <si>
    <t>Trim 18 X 18 mm MDF</t>
  </si>
  <si>
    <t>Balustrade &amp; handrail</t>
  </si>
  <si>
    <t xml:space="preserve"> - shelving</t>
  </si>
  <si>
    <t>Framing 42 X 19 mm mdf</t>
  </si>
  <si>
    <t>lining  450  mm wide melamine</t>
  </si>
  <si>
    <t>Hanging rail</t>
  </si>
  <si>
    <t>End / centre pillar</t>
  </si>
  <si>
    <t xml:space="preserve"> - hardware</t>
  </si>
  <si>
    <t>hinges</t>
  </si>
  <si>
    <t>External door furniture (PC $200.00)</t>
  </si>
  <si>
    <t>Passage sets</t>
  </si>
  <si>
    <t>Privacy sets</t>
  </si>
  <si>
    <t>Dummy sets</t>
  </si>
  <si>
    <t>Door buffers</t>
  </si>
  <si>
    <t>Weather seal</t>
  </si>
  <si>
    <t xml:space="preserve"> </t>
  </si>
  <si>
    <t>toilet roll holder</t>
  </si>
  <si>
    <t xml:space="preserve">Towel rail </t>
  </si>
  <si>
    <t>Labour - including fixing accessories</t>
  </si>
  <si>
    <t>external door</t>
  </si>
  <si>
    <t>internal door</t>
  </si>
  <si>
    <t>skirtings</t>
  </si>
  <si>
    <t>nosing &amp; scotia</t>
  </si>
  <si>
    <t>capping &amp; scotia</t>
  </si>
  <si>
    <t>trim</t>
  </si>
  <si>
    <t>Door hardware/ latchsets</t>
  </si>
  <si>
    <t>Shelving - 450mm wide</t>
  </si>
  <si>
    <t>shelf framing 40 x 19 MDF</t>
  </si>
  <si>
    <t>toilet paper holder</t>
  </si>
  <si>
    <t>towel rail</t>
  </si>
  <si>
    <t>CABINET WORKS</t>
  </si>
  <si>
    <t>kitchen benches</t>
  </si>
  <si>
    <t>laundry benches</t>
  </si>
  <si>
    <t>vanity bench</t>
  </si>
  <si>
    <t>NO.</t>
  </si>
  <si>
    <t>CABINETWORK</t>
  </si>
  <si>
    <t>ROOFING</t>
  </si>
  <si>
    <t>Subcontract</t>
  </si>
  <si>
    <t>roof tiles including battens</t>
  </si>
  <si>
    <t>(materials &amp; labour)</t>
  </si>
  <si>
    <t>m2             enter area here</t>
  </si>
  <si>
    <t>ROOF PLUMBING</t>
  </si>
  <si>
    <t>gutters: Type / size ___________</t>
  </si>
  <si>
    <t>valley gutters</t>
  </si>
  <si>
    <t>Gutter straps</t>
  </si>
  <si>
    <t>downpipes: Type/ size ________</t>
  </si>
  <si>
    <t>Soakwells</t>
  </si>
  <si>
    <t>DP straps</t>
  </si>
  <si>
    <t>SOLID PLASTER</t>
  </si>
  <si>
    <t>float &amp; set to walls</t>
  </si>
  <si>
    <t>Corner beads</t>
  </si>
  <si>
    <t>Sand</t>
  </si>
  <si>
    <t>SOLID PLASTERING</t>
  </si>
  <si>
    <t>SHEET PLASTER</t>
  </si>
  <si>
    <t>Plasterboard ceilings including standard cornice</t>
  </si>
  <si>
    <t xml:space="preserve">Extra for Non-Standard cornices </t>
  </si>
  <si>
    <t>SHEET PLASTERING</t>
  </si>
  <si>
    <t>TILING</t>
  </si>
  <si>
    <t>wall tiles: PC $ 40 / m2</t>
  </si>
  <si>
    <t>floor tiles: $ 40 /m2</t>
  </si>
  <si>
    <t>Soap holder</t>
  </si>
  <si>
    <t>division strips</t>
  </si>
  <si>
    <t>Labour / preparation work</t>
  </si>
  <si>
    <t>labour to lay wall tiles including supply of adhesive, grout etc.</t>
  </si>
  <si>
    <t>labour to lay floor tiles including supply of adhesive, grout etc.</t>
  </si>
  <si>
    <t xml:space="preserve"> floor screed</t>
  </si>
  <si>
    <t>waterproofing</t>
  </si>
  <si>
    <t>brick build up - bath</t>
  </si>
  <si>
    <t>brick build up -shower hob</t>
  </si>
  <si>
    <t>WALL &amp; FLOOR TILING</t>
  </si>
  <si>
    <t>GLASS WORK</t>
  </si>
  <si>
    <t>glazing to timber frames</t>
  </si>
  <si>
    <t>mirrors</t>
  </si>
  <si>
    <t>Curtain rod</t>
  </si>
  <si>
    <t>shower screen - fixed panel</t>
  </si>
  <si>
    <t>shower screen - sliding panel</t>
  </si>
  <si>
    <t>shower screen - pivotting door</t>
  </si>
  <si>
    <t>GLASSWORK</t>
  </si>
  <si>
    <t>External metalwork : -                          gutters / fascia</t>
  </si>
  <si>
    <t>flashings / valley gutter</t>
  </si>
  <si>
    <t>downpipes</t>
  </si>
  <si>
    <t>External timber     - door &amp; frame</t>
  </si>
  <si>
    <t>rafters  /  beams</t>
  </si>
  <si>
    <t>post</t>
  </si>
  <si>
    <t>External other     - wall linings</t>
  </si>
  <si>
    <t>ceilings / eaves linings</t>
  </si>
  <si>
    <t>Interior   - Walls   -  Solid plaster</t>
  </si>
  <si>
    <t>ceilings - sheet plaster</t>
  </si>
  <si>
    <t>metalwork - door frames</t>
  </si>
  <si>
    <t>timber   -  doors</t>
  </si>
  <si>
    <t xml:space="preserve"> -  skirtings</t>
  </si>
  <si>
    <t xml:space="preserve"> -  nosing &amp; scotia</t>
  </si>
  <si>
    <t xml:space="preserve"> -  capping &amp; scotia</t>
  </si>
  <si>
    <t xml:space="preserve">  - other trim</t>
  </si>
  <si>
    <t xml:space="preserve"> PAINTWORK</t>
  </si>
  <si>
    <t>PLUMBING &amp; GAS SERVICES</t>
  </si>
  <si>
    <t xml:space="preserve">soil, waste, vent pipes and hot &amp; cold water supply incl. connections to mains, fixtures &amp; appliances and </t>
  </si>
  <si>
    <t xml:space="preserve">Gas services pipework </t>
  </si>
  <si>
    <t>gas points - internal</t>
  </si>
  <si>
    <t>Materials (Sanitary fixtures)</t>
  </si>
  <si>
    <t>wc &amp; cistern</t>
  </si>
  <si>
    <t>vanity basin</t>
  </si>
  <si>
    <t>wall basin</t>
  </si>
  <si>
    <t>bath</t>
  </si>
  <si>
    <t>kitchen sink</t>
  </si>
  <si>
    <t>laundry trough</t>
  </si>
  <si>
    <t>Tapsets</t>
  </si>
  <si>
    <t>standpipes</t>
  </si>
  <si>
    <t>Materials - Appliances</t>
  </si>
  <si>
    <t>Oven (PC - $1000.00)</t>
  </si>
  <si>
    <t>Check amounts</t>
  </si>
  <si>
    <t>Hot plates (PC $850.00)</t>
  </si>
  <si>
    <t>hot water unit (PC $1,500.00)</t>
  </si>
  <si>
    <t xml:space="preserve">PLUMBING &amp; GAS </t>
  </si>
  <si>
    <t>ELECTRICAL SERVICES</t>
  </si>
  <si>
    <t>mains supply and connection to appliances &amp; service points including:</t>
  </si>
  <si>
    <t>switchboard</t>
  </si>
  <si>
    <t>underground power</t>
  </si>
  <si>
    <t>m or item</t>
  </si>
  <si>
    <t>single power point</t>
  </si>
  <si>
    <t>double power point</t>
  </si>
  <si>
    <t>ext. power point</t>
  </si>
  <si>
    <t>light point</t>
  </si>
  <si>
    <t>Light point - 2 - way</t>
  </si>
  <si>
    <t>Exhaust fan</t>
  </si>
  <si>
    <t>Extra for points in suspended slab</t>
  </si>
  <si>
    <t>wall oven (PC $ 1000.00)</t>
  </si>
  <si>
    <t>hot plate (PC $ 850.00)</t>
  </si>
  <si>
    <t>PRELIMINARIES</t>
  </si>
  <si>
    <t>Building lic. Fee</t>
  </si>
  <si>
    <t>Site shed</t>
  </si>
  <si>
    <t>week</t>
  </si>
  <si>
    <t>toilet</t>
  </si>
  <si>
    <t>Insurances</t>
  </si>
  <si>
    <t>Final clean</t>
  </si>
  <si>
    <t>Handover</t>
  </si>
  <si>
    <t>Training levy</t>
  </si>
  <si>
    <t>Progressive Site clean</t>
  </si>
  <si>
    <t>Defects liability</t>
  </si>
  <si>
    <t>CV</t>
  </si>
  <si>
    <t>Water corp fees</t>
  </si>
  <si>
    <t>Plant &amp; equipment</t>
  </si>
  <si>
    <t>PAINT WORK</t>
  </si>
  <si>
    <t>METAL WORK</t>
  </si>
  <si>
    <t>BRICK WORK</t>
  </si>
  <si>
    <t>CARPENT RY</t>
  </si>
  <si>
    <t>PRELIMIN ARIES</t>
  </si>
  <si>
    <t>PROGRESS PAYMENT</t>
  </si>
  <si>
    <t>Enter % complete</t>
  </si>
  <si>
    <t>Slab</t>
  </si>
  <si>
    <t>down</t>
  </si>
  <si>
    <t>Bwk</t>
  </si>
  <si>
    <t>Comp</t>
  </si>
  <si>
    <t>Roof</t>
  </si>
  <si>
    <t>cover</t>
  </si>
  <si>
    <t>Lock</t>
  </si>
  <si>
    <t>up</t>
  </si>
  <si>
    <t>footpath deposit</t>
  </si>
  <si>
    <t>OVERALL % COMPLETE</t>
  </si>
  <si>
    <t>Final</t>
  </si>
  <si>
    <t>amt</t>
  </si>
  <si>
    <t>SELECT &amp; PREPARE A CONSTRUCTION CONTRACT</t>
  </si>
  <si>
    <t>PREPARATION OF SCHEDULE OF PROGRESS PAYMENT VALUATIONS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</si>
</sst>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164" formatCode="&quot;$&quot;#,##0.00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</font>
    <font>
      <b/>
      <sz val="10"/>
      <name val="Arial"/>
    </font>
    <font>
      <b/>
      <u/>
      <sz val="16"/>
      <name val="Arial"/>
    </font>
    <font>
      <b/>
      <sz val="12"/>
      <name val="Arial"/>
    </font>
    <font>
      <sz val="12"/>
      <name val="Arial"/>
    </font>
    <font>
      <b/>
      <u/>
      <sz val="12"/>
      <name val="Arial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6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/>
    <xf numFmtId="0" fontId="6" fillId="0" borderId="5" xfId="0" applyFont="1" applyBorder="1" applyAlignment="1">
      <alignment vertical="top" wrapText="1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/>
    <xf numFmtId="0" fontId="7" fillId="0" borderId="5" xfId="0" applyFont="1" applyBorder="1"/>
    <xf numFmtId="0" fontId="8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top"/>
    </xf>
    <xf numFmtId="0" fontId="2" fillId="0" borderId="0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/>
    <xf numFmtId="164" fontId="0" fillId="0" borderId="8" xfId="0" applyNumberFormat="1" applyBorder="1"/>
    <xf numFmtId="0" fontId="11" fillId="0" borderId="1" xfId="0" applyFont="1" applyBorder="1" applyAlignment="1">
      <alignment vertical="top" wrapText="1"/>
    </xf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/>
    </xf>
    <xf numFmtId="164" fontId="11" fillId="0" borderId="8" xfId="0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64" fontId="13" fillId="0" borderId="8" xfId="0" applyNumberFormat="1" applyFont="1" applyBorder="1" applyAlignment="1">
      <alignment horizontal="center"/>
    </xf>
    <xf numFmtId="0" fontId="14" fillId="0" borderId="0" xfId="0" applyFont="1"/>
    <xf numFmtId="164" fontId="14" fillId="0" borderId="8" xfId="0" applyNumberFormat="1" applyFont="1" applyBorder="1"/>
    <xf numFmtId="0" fontId="0" fillId="0" borderId="0" xfId="0" applyAlignment="1">
      <alignment vertical="top" wrapText="1"/>
    </xf>
    <xf numFmtId="1" fontId="14" fillId="0" borderId="1" xfId="0" applyNumberFormat="1" applyFont="1" applyBorder="1"/>
    <xf numFmtId="0" fontId="2" fillId="0" borderId="9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center"/>
    </xf>
    <xf numFmtId="0" fontId="14" fillId="0" borderId="9" xfId="0" applyFont="1" applyBorder="1"/>
    <xf numFmtId="164" fontId="14" fillId="0" borderId="10" xfId="0" applyNumberFormat="1" applyFont="1" applyBorder="1"/>
    <xf numFmtId="0" fontId="14" fillId="0" borderId="2" xfId="0" applyFont="1" applyBorder="1"/>
    <xf numFmtId="0" fontId="2" fillId="0" borderId="11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4" fillId="0" borderId="12" xfId="0" applyFont="1" applyBorder="1" applyAlignment="1">
      <alignment horizontal="center"/>
    </xf>
    <xf numFmtId="0" fontId="15" fillId="0" borderId="11" xfId="0" applyFont="1" applyBorder="1" applyAlignment="1">
      <alignment horizontal="right" vertical="top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/>
    <xf numFmtId="164" fontId="15" fillId="0" borderId="13" xfId="0" applyNumberFormat="1" applyFont="1" applyBorder="1" applyAlignment="1">
      <alignment horizontal="right"/>
    </xf>
    <xf numFmtId="0" fontId="14" fillId="0" borderId="12" xfId="0" applyFont="1" applyBorder="1"/>
    <xf numFmtId="0" fontId="13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center"/>
    </xf>
    <xf numFmtId="0" fontId="15" fillId="0" borderId="1" xfId="0" applyFont="1" applyBorder="1" applyAlignment="1">
      <alignment horizontal="right" vertical="top" wrapText="1"/>
    </xf>
    <xf numFmtId="164" fontId="15" fillId="0" borderId="8" xfId="0" applyNumberFormat="1" applyFont="1" applyBorder="1" applyAlignment="1">
      <alignment horizontal="right"/>
    </xf>
    <xf numFmtId="0" fontId="14" fillId="0" borderId="0" xfId="0" applyFont="1" applyBorder="1"/>
    <xf numFmtId="0" fontId="14" fillId="0" borderId="0" xfId="0" applyFont="1" applyAlignment="1">
      <alignment horizontal="center" vertical="top"/>
    </xf>
    <xf numFmtId="0" fontId="13" fillId="0" borderId="0" xfId="0" applyFont="1" applyAlignment="1">
      <alignment vertical="top" wrapText="1"/>
    </xf>
    <xf numFmtId="0" fontId="14" fillId="0" borderId="2" xfId="0" applyFont="1" applyBorder="1" applyAlignment="1">
      <alignment horizontal="center" vertical="top"/>
    </xf>
    <xf numFmtId="0" fontId="13" fillId="0" borderId="14" xfId="0" applyFont="1" applyBorder="1" applyAlignment="1">
      <alignment vertical="top" wrapText="1"/>
    </xf>
    <xf numFmtId="0" fontId="14" fillId="0" borderId="1" xfId="0" applyFont="1" applyBorder="1" applyAlignment="1">
      <alignment horizontal="left" wrapText="1"/>
    </xf>
    <xf numFmtId="0" fontId="14" fillId="0" borderId="12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6" fillId="0" borderId="0" xfId="0" applyFont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1" xfId="0" applyFont="1" applyBorder="1" applyAlignment="1">
      <alignment horizontal="left" vertical="top" wrapText="1"/>
    </xf>
    <xf numFmtId="0" fontId="17" fillId="0" borderId="1" xfId="0" applyFont="1" applyBorder="1"/>
    <xf numFmtId="164" fontId="17" fillId="0" borderId="8" xfId="0" applyNumberFormat="1" applyFont="1" applyBorder="1"/>
    <xf numFmtId="0" fontId="13" fillId="0" borderId="0" xfId="0" applyFont="1" applyAlignment="1">
      <alignment horizontal="right" vertical="top" wrapText="1"/>
    </xf>
    <xf numFmtId="1" fontId="17" fillId="0" borderId="1" xfId="0" applyNumberFormat="1" applyFont="1" applyBorder="1"/>
    <xf numFmtId="2" fontId="17" fillId="0" borderId="1" xfId="0" applyNumberFormat="1" applyFont="1" applyBorder="1"/>
    <xf numFmtId="0" fontId="17" fillId="0" borderId="9" xfId="0" applyFont="1" applyBorder="1"/>
    <xf numFmtId="164" fontId="17" fillId="0" borderId="10" xfId="0" applyNumberFormat="1" applyFont="1" applyBorder="1"/>
    <xf numFmtId="0" fontId="0" fillId="0" borderId="2" xfId="0" applyBorder="1"/>
    <xf numFmtId="0" fontId="0" fillId="0" borderId="11" xfId="0" applyBorder="1"/>
    <xf numFmtId="164" fontId="0" fillId="0" borderId="13" xfId="0" applyNumberFormat="1" applyBorder="1" applyAlignment="1">
      <alignment horizontal="right"/>
    </xf>
    <xf numFmtId="0" fontId="0" fillId="0" borderId="12" xfId="0" applyBorder="1"/>
    <xf numFmtId="0" fontId="13" fillId="0" borderId="15" xfId="0" applyFont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top" wrapText="1"/>
    </xf>
    <xf numFmtId="0" fontId="2" fillId="0" borderId="16" xfId="0" applyFont="1" applyBorder="1" applyAlignment="1">
      <alignment vertical="top" wrapText="1"/>
    </xf>
    <xf numFmtId="164" fontId="0" fillId="0" borderId="8" xfId="0" applyNumberFormat="1" applyBorder="1" applyAlignment="1">
      <alignment horizontal="right"/>
    </xf>
    <xf numFmtId="0" fontId="14" fillId="0" borderId="9" xfId="0" applyFont="1" applyBorder="1" applyAlignment="1">
      <alignment vertical="top" wrapText="1"/>
    </xf>
    <xf numFmtId="1" fontId="17" fillId="0" borderId="9" xfId="0" applyNumberFormat="1" applyFont="1" applyBorder="1"/>
    <xf numFmtId="0" fontId="14" fillId="0" borderId="1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top"/>
    </xf>
    <xf numFmtId="0" fontId="13" fillId="0" borderId="17" xfId="0" applyFont="1" applyBorder="1" applyAlignment="1">
      <alignment vertical="top" wrapText="1"/>
    </xf>
    <xf numFmtId="0" fontId="14" fillId="0" borderId="17" xfId="0" applyFont="1" applyBorder="1" applyAlignment="1">
      <alignment horizontal="center" vertical="top"/>
    </xf>
    <xf numFmtId="0" fontId="15" fillId="0" borderId="16" xfId="0" applyFont="1" applyBorder="1" applyAlignment="1">
      <alignment horizontal="right" vertical="top" wrapText="1"/>
    </xf>
    <xf numFmtId="0" fontId="14" fillId="0" borderId="16" xfId="0" applyFont="1" applyBorder="1" applyAlignment="1">
      <alignment horizontal="center"/>
    </xf>
    <xf numFmtId="0" fontId="0" fillId="0" borderId="16" xfId="0" applyBorder="1"/>
    <xf numFmtId="164" fontId="0" fillId="0" borderId="18" xfId="0" applyNumberFormat="1" applyBorder="1" applyAlignment="1">
      <alignment horizontal="right"/>
    </xf>
    <xf numFmtId="0" fontId="0" fillId="0" borderId="1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3" fillId="0" borderId="1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4" fillId="0" borderId="0" xfId="0" applyFont="1" applyAlignment="1">
      <alignment vertical="top" wrapText="1"/>
    </xf>
    <xf numFmtId="1" fontId="0" fillId="0" borderId="1" xfId="0" applyNumberFormat="1" applyBorder="1"/>
    <xf numFmtId="164" fontId="17" fillId="0" borderId="8" xfId="0" applyNumberFormat="1" applyFont="1" applyBorder="1" applyAlignment="1"/>
    <xf numFmtId="10" fontId="17" fillId="0" borderId="1" xfId="0" applyNumberFormat="1" applyFont="1" applyBorder="1" applyAlignment="1"/>
    <xf numFmtId="9" fontId="17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5" fontId="14" fillId="0" borderId="1" xfId="1" applyNumberFormat="1" applyFont="1" applyBorder="1"/>
    <xf numFmtId="165" fontId="14" fillId="0" borderId="11" xfId="1" applyNumberFormat="1" applyFont="1" applyBorder="1"/>
    <xf numFmtId="164" fontId="14" fillId="0" borderId="1" xfId="0" applyNumberFormat="1" applyFont="1" applyBorder="1"/>
    <xf numFmtId="165" fontId="17" fillId="0" borderId="11" xfId="1" applyNumberFormat="1" applyFont="1" applyBorder="1"/>
    <xf numFmtId="165" fontId="17" fillId="0" borderId="1" xfId="1" applyNumberFormat="1" applyFont="1" applyBorder="1"/>
    <xf numFmtId="165" fontId="17" fillId="0" borderId="16" xfId="1" applyNumberFormat="1" applyFont="1" applyBorder="1"/>
    <xf numFmtId="164" fontId="17" fillId="0" borderId="1" xfId="0" applyNumberFormat="1" applyFont="1" applyBorder="1"/>
    <xf numFmtId="165" fontId="14" fillId="0" borderId="1" xfId="1" applyNumberFormat="1" applyFont="1" applyBorder="1" applyAlignment="1"/>
    <xf numFmtId="0" fontId="14" fillId="0" borderId="8" xfId="0" applyFont="1" applyBorder="1"/>
    <xf numFmtId="0" fontId="0" fillId="0" borderId="10" xfId="0" applyBorder="1"/>
    <xf numFmtId="0" fontId="13" fillId="0" borderId="0" xfId="0" applyFont="1" applyAlignment="1">
      <alignment wrapText="1"/>
    </xf>
    <xf numFmtId="0" fontId="14" fillId="0" borderId="1" xfId="0" applyFont="1" applyBorder="1" applyAlignment="1"/>
    <xf numFmtId="164" fontId="14" fillId="0" borderId="8" xfId="0" applyNumberFormat="1" applyFont="1" applyBorder="1" applyAlignment="1"/>
    <xf numFmtId="9" fontId="14" fillId="0" borderId="1" xfId="2" applyFont="1" applyBorder="1"/>
    <xf numFmtId="9" fontId="14" fillId="0" borderId="8" xfId="2" applyFont="1" applyBorder="1"/>
    <xf numFmtId="9" fontId="14" fillId="0" borderId="9" xfId="2" applyFont="1" applyBorder="1"/>
    <xf numFmtId="9" fontId="14" fillId="0" borderId="11" xfId="2" applyFont="1" applyBorder="1"/>
    <xf numFmtId="0" fontId="13" fillId="0" borderId="0" xfId="0" applyFont="1" applyBorder="1" applyAlignment="1">
      <alignment wrapText="1"/>
    </xf>
    <xf numFmtId="0" fontId="17" fillId="0" borderId="1" xfId="0" applyFont="1" applyBorder="1" applyAlignment="1"/>
    <xf numFmtId="9" fontId="18" fillId="0" borderId="1" xfId="2" applyFont="1" applyBorder="1"/>
    <xf numFmtId="0" fontId="18" fillId="0" borderId="1" xfId="0" applyFont="1" applyBorder="1"/>
    <xf numFmtId="0" fontId="18" fillId="0" borderId="8" xfId="0" applyFont="1" applyBorder="1"/>
    <xf numFmtId="0" fontId="18" fillId="0" borderId="0" xfId="0" applyFont="1"/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9" fontId="18" fillId="0" borderId="9" xfId="2" applyFont="1" applyBorder="1"/>
    <xf numFmtId="9" fontId="18" fillId="0" borderId="11" xfId="2" applyFont="1" applyBorder="1"/>
    <xf numFmtId="9" fontId="18" fillId="0" borderId="16" xfId="2" applyFont="1" applyBorder="1"/>
    <xf numFmtId="9" fontId="18" fillId="0" borderId="1" xfId="2" applyFont="1" applyBorder="1" applyAlignment="1"/>
    <xf numFmtId="0" fontId="20" fillId="0" borderId="1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166" fontId="14" fillId="0" borderId="11" xfId="1" applyNumberFormat="1" applyFont="1" applyBorder="1"/>
    <xf numFmtId="0" fontId="20" fillId="0" borderId="1" xfId="0" applyFont="1" applyFill="1" applyBorder="1" applyAlignment="1">
      <alignment horizontal="center"/>
    </xf>
    <xf numFmtId="9" fontId="14" fillId="0" borderId="13" xfId="2" applyFont="1" applyBorder="1"/>
    <xf numFmtId="9" fontId="18" fillId="0" borderId="8" xfId="2" applyFont="1" applyBorder="1"/>
    <xf numFmtId="9" fontId="18" fillId="0" borderId="13" xfId="2" applyFont="1" applyBorder="1"/>
    <xf numFmtId="9" fontId="18" fillId="0" borderId="10" xfId="2" applyFont="1" applyBorder="1"/>
    <xf numFmtId="9" fontId="18" fillId="0" borderId="18" xfId="2" applyFont="1" applyBorder="1"/>
    <xf numFmtId="9" fontId="18" fillId="0" borderId="8" xfId="2" applyFont="1" applyBorder="1" applyAlignment="1"/>
    <xf numFmtId="166" fontId="14" fillId="0" borderId="13" xfId="1" applyNumberFormat="1" applyFont="1" applyBorder="1"/>
    <xf numFmtId="0" fontId="2" fillId="0" borderId="20" xfId="0" applyFont="1" applyBorder="1" applyAlignment="1">
      <alignment vertical="top" wrapText="1"/>
    </xf>
    <xf numFmtId="0" fontId="4" fillId="0" borderId="19" xfId="0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 vertical="top" wrapText="1"/>
    </xf>
    <xf numFmtId="0" fontId="0" fillId="0" borderId="20" xfId="0" applyBorder="1" applyAlignment="1">
      <alignment horizontal="center"/>
    </xf>
    <xf numFmtId="0" fontId="0" fillId="0" borderId="20" xfId="0" applyBorder="1"/>
    <xf numFmtId="164" fontId="0" fillId="0" borderId="21" xfId="0" applyNumberFormat="1" applyBorder="1"/>
    <xf numFmtId="0" fontId="0" fillId="0" borderId="20" xfId="0" applyBorder="1" applyAlignment="1">
      <alignment horizontal="right"/>
    </xf>
    <xf numFmtId="0" fontId="0" fillId="0" borderId="19" xfId="0" applyBorder="1"/>
    <xf numFmtId="9" fontId="22" fillId="0" borderId="20" xfId="2" applyFont="1" applyBorder="1"/>
    <xf numFmtId="9" fontId="22" fillId="0" borderId="21" xfId="2" applyFont="1" applyBorder="1"/>
    <xf numFmtId="0" fontId="21" fillId="0" borderId="13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65" fontId="7" fillId="0" borderId="7" xfId="1" applyNumberFormat="1" applyFont="1" applyBorder="1" applyAlignment="1">
      <alignment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7" fillId="0" borderId="0" xfId="0" applyFont="1" applyBorder="1" applyAlignment="1">
      <alignment horizontal="left" wrapText="1"/>
    </xf>
    <xf numFmtId="165" fontId="7" fillId="0" borderId="0" xfId="1" applyNumberFormat="1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165" fontId="7" fillId="0" borderId="0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/>
    </xf>
    <xf numFmtId="165" fontId="7" fillId="0" borderId="0" xfId="1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7" fillId="0" borderId="4" xfId="0" applyFont="1" applyBorder="1"/>
    <xf numFmtId="0" fontId="7" fillId="0" borderId="0" xfId="0" applyFont="1" applyBorder="1"/>
    <xf numFmtId="0" fontId="21" fillId="0" borderId="10" xfId="0" applyFont="1" applyBorder="1" applyAlignment="1">
      <alignment horizontal="center"/>
    </xf>
    <xf numFmtId="0" fontId="18" fillId="0" borderId="0" xfId="0" applyFont="1" applyBorder="1"/>
    <xf numFmtId="0" fontId="14" fillId="0" borderId="0" xfId="0" applyFont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5"/>
  <sheetViews>
    <sheetView tabSelected="1" topLeftCell="B16" workbookViewId="0">
      <selection activeCell="J5" sqref="J5"/>
    </sheetView>
  </sheetViews>
  <sheetFormatPr defaultRowHeight="15"/>
  <cols>
    <col min="1" max="1" width="12.28515625" style="26" customWidth="1"/>
    <col min="2" max="2" width="18.42578125" style="7" customWidth="1"/>
    <col min="3" max="3" width="5.140625" style="2" customWidth="1"/>
    <col min="4" max="4" width="26.85546875" style="3" customWidth="1"/>
    <col min="5" max="5" width="7.140625" style="4" bestFit="1" customWidth="1"/>
    <col min="6" max="6" width="6.140625" style="30" bestFit="1" customWidth="1"/>
    <col min="7" max="7" width="9.7109375" style="31" customWidth="1"/>
    <col min="8" max="8" width="9.85546875" style="30" customWidth="1"/>
    <col min="9" max="9" width="7.7109375" style="142" bestFit="1" customWidth="1"/>
    <col min="10" max="12" width="7.7109375" style="143" bestFit="1" customWidth="1"/>
    <col min="13" max="13" width="7.7109375" style="144" bestFit="1" customWidth="1"/>
    <col min="257" max="257" width="12.85546875" customWidth="1"/>
    <col min="258" max="258" width="18.7109375" customWidth="1"/>
    <col min="259" max="259" width="5.140625" customWidth="1"/>
    <col min="260" max="260" width="26.85546875" customWidth="1"/>
    <col min="261" max="261" width="6.85546875" customWidth="1"/>
    <col min="262" max="262" width="7" customWidth="1"/>
    <col min="263" max="263" width="9" customWidth="1"/>
    <col min="264" max="264" width="9.85546875" customWidth="1"/>
    <col min="513" max="513" width="12.85546875" customWidth="1"/>
    <col min="514" max="514" width="18.7109375" customWidth="1"/>
    <col min="515" max="515" width="5.140625" customWidth="1"/>
    <col min="516" max="516" width="26.85546875" customWidth="1"/>
    <col min="517" max="517" width="6.85546875" customWidth="1"/>
    <col min="518" max="518" width="7" customWidth="1"/>
    <col min="519" max="519" width="9" customWidth="1"/>
    <col min="520" max="520" width="9.85546875" customWidth="1"/>
    <col min="769" max="769" width="12.85546875" customWidth="1"/>
    <col min="770" max="770" width="18.7109375" customWidth="1"/>
    <col min="771" max="771" width="5.140625" customWidth="1"/>
    <col min="772" max="772" width="26.85546875" customWidth="1"/>
    <col min="773" max="773" width="6.85546875" customWidth="1"/>
    <col min="774" max="774" width="7" customWidth="1"/>
    <col min="775" max="775" width="9" customWidth="1"/>
    <col min="776" max="776" width="9.85546875" customWidth="1"/>
    <col min="1025" max="1025" width="12.85546875" customWidth="1"/>
    <col min="1026" max="1026" width="18.7109375" customWidth="1"/>
    <col min="1027" max="1027" width="5.140625" customWidth="1"/>
    <col min="1028" max="1028" width="26.85546875" customWidth="1"/>
    <col min="1029" max="1029" width="6.85546875" customWidth="1"/>
    <col min="1030" max="1030" width="7" customWidth="1"/>
    <col min="1031" max="1031" width="9" customWidth="1"/>
    <col min="1032" max="1032" width="9.85546875" customWidth="1"/>
    <col min="1281" max="1281" width="12.85546875" customWidth="1"/>
    <col min="1282" max="1282" width="18.7109375" customWidth="1"/>
    <col min="1283" max="1283" width="5.140625" customWidth="1"/>
    <col min="1284" max="1284" width="26.85546875" customWidth="1"/>
    <col min="1285" max="1285" width="6.85546875" customWidth="1"/>
    <col min="1286" max="1286" width="7" customWidth="1"/>
    <col min="1287" max="1287" width="9" customWidth="1"/>
    <col min="1288" max="1288" width="9.85546875" customWidth="1"/>
    <col min="1537" max="1537" width="12.85546875" customWidth="1"/>
    <col min="1538" max="1538" width="18.7109375" customWidth="1"/>
    <col min="1539" max="1539" width="5.140625" customWidth="1"/>
    <col min="1540" max="1540" width="26.85546875" customWidth="1"/>
    <col min="1541" max="1541" width="6.85546875" customWidth="1"/>
    <col min="1542" max="1542" width="7" customWidth="1"/>
    <col min="1543" max="1543" width="9" customWidth="1"/>
    <col min="1544" max="1544" width="9.85546875" customWidth="1"/>
    <col min="1793" max="1793" width="12.85546875" customWidth="1"/>
    <col min="1794" max="1794" width="18.7109375" customWidth="1"/>
    <col min="1795" max="1795" width="5.140625" customWidth="1"/>
    <col min="1796" max="1796" width="26.85546875" customWidth="1"/>
    <col min="1797" max="1797" width="6.85546875" customWidth="1"/>
    <col min="1798" max="1798" width="7" customWidth="1"/>
    <col min="1799" max="1799" width="9" customWidth="1"/>
    <col min="1800" max="1800" width="9.85546875" customWidth="1"/>
    <col min="2049" max="2049" width="12.85546875" customWidth="1"/>
    <col min="2050" max="2050" width="18.7109375" customWidth="1"/>
    <col min="2051" max="2051" width="5.140625" customWidth="1"/>
    <col min="2052" max="2052" width="26.85546875" customWidth="1"/>
    <col min="2053" max="2053" width="6.85546875" customWidth="1"/>
    <col min="2054" max="2054" width="7" customWidth="1"/>
    <col min="2055" max="2055" width="9" customWidth="1"/>
    <col min="2056" max="2056" width="9.85546875" customWidth="1"/>
    <col min="2305" max="2305" width="12.85546875" customWidth="1"/>
    <col min="2306" max="2306" width="18.7109375" customWidth="1"/>
    <col min="2307" max="2307" width="5.140625" customWidth="1"/>
    <col min="2308" max="2308" width="26.85546875" customWidth="1"/>
    <col min="2309" max="2309" width="6.85546875" customWidth="1"/>
    <col min="2310" max="2310" width="7" customWidth="1"/>
    <col min="2311" max="2311" width="9" customWidth="1"/>
    <col min="2312" max="2312" width="9.85546875" customWidth="1"/>
    <col min="2561" max="2561" width="12.85546875" customWidth="1"/>
    <col min="2562" max="2562" width="18.7109375" customWidth="1"/>
    <col min="2563" max="2563" width="5.140625" customWidth="1"/>
    <col min="2564" max="2564" width="26.85546875" customWidth="1"/>
    <col min="2565" max="2565" width="6.85546875" customWidth="1"/>
    <col min="2566" max="2566" width="7" customWidth="1"/>
    <col min="2567" max="2567" width="9" customWidth="1"/>
    <col min="2568" max="2568" width="9.85546875" customWidth="1"/>
    <col min="2817" max="2817" width="12.85546875" customWidth="1"/>
    <col min="2818" max="2818" width="18.7109375" customWidth="1"/>
    <col min="2819" max="2819" width="5.140625" customWidth="1"/>
    <col min="2820" max="2820" width="26.85546875" customWidth="1"/>
    <col min="2821" max="2821" width="6.85546875" customWidth="1"/>
    <col min="2822" max="2822" width="7" customWidth="1"/>
    <col min="2823" max="2823" width="9" customWidth="1"/>
    <col min="2824" max="2824" width="9.85546875" customWidth="1"/>
    <col min="3073" max="3073" width="12.85546875" customWidth="1"/>
    <col min="3074" max="3074" width="18.7109375" customWidth="1"/>
    <col min="3075" max="3075" width="5.140625" customWidth="1"/>
    <col min="3076" max="3076" width="26.85546875" customWidth="1"/>
    <col min="3077" max="3077" width="6.85546875" customWidth="1"/>
    <col min="3078" max="3078" width="7" customWidth="1"/>
    <col min="3079" max="3079" width="9" customWidth="1"/>
    <col min="3080" max="3080" width="9.85546875" customWidth="1"/>
    <col min="3329" max="3329" width="12.85546875" customWidth="1"/>
    <col min="3330" max="3330" width="18.7109375" customWidth="1"/>
    <col min="3331" max="3331" width="5.140625" customWidth="1"/>
    <col min="3332" max="3332" width="26.85546875" customWidth="1"/>
    <col min="3333" max="3333" width="6.85546875" customWidth="1"/>
    <col min="3334" max="3334" width="7" customWidth="1"/>
    <col min="3335" max="3335" width="9" customWidth="1"/>
    <col min="3336" max="3336" width="9.85546875" customWidth="1"/>
    <col min="3585" max="3585" width="12.85546875" customWidth="1"/>
    <col min="3586" max="3586" width="18.7109375" customWidth="1"/>
    <col min="3587" max="3587" width="5.140625" customWidth="1"/>
    <col min="3588" max="3588" width="26.85546875" customWidth="1"/>
    <col min="3589" max="3589" width="6.85546875" customWidth="1"/>
    <col min="3590" max="3590" width="7" customWidth="1"/>
    <col min="3591" max="3591" width="9" customWidth="1"/>
    <col min="3592" max="3592" width="9.85546875" customWidth="1"/>
    <col min="3841" max="3841" width="12.85546875" customWidth="1"/>
    <col min="3842" max="3842" width="18.7109375" customWidth="1"/>
    <col min="3843" max="3843" width="5.140625" customWidth="1"/>
    <col min="3844" max="3844" width="26.85546875" customWidth="1"/>
    <col min="3845" max="3845" width="6.85546875" customWidth="1"/>
    <col min="3846" max="3846" width="7" customWidth="1"/>
    <col min="3847" max="3847" width="9" customWidth="1"/>
    <col min="3848" max="3848" width="9.85546875" customWidth="1"/>
    <col min="4097" max="4097" width="12.85546875" customWidth="1"/>
    <col min="4098" max="4098" width="18.7109375" customWidth="1"/>
    <col min="4099" max="4099" width="5.140625" customWidth="1"/>
    <col min="4100" max="4100" width="26.85546875" customWidth="1"/>
    <col min="4101" max="4101" width="6.85546875" customWidth="1"/>
    <col min="4102" max="4102" width="7" customWidth="1"/>
    <col min="4103" max="4103" width="9" customWidth="1"/>
    <col min="4104" max="4104" width="9.85546875" customWidth="1"/>
    <col min="4353" max="4353" width="12.85546875" customWidth="1"/>
    <col min="4354" max="4354" width="18.7109375" customWidth="1"/>
    <col min="4355" max="4355" width="5.140625" customWidth="1"/>
    <col min="4356" max="4356" width="26.85546875" customWidth="1"/>
    <col min="4357" max="4357" width="6.85546875" customWidth="1"/>
    <col min="4358" max="4358" width="7" customWidth="1"/>
    <col min="4359" max="4359" width="9" customWidth="1"/>
    <col min="4360" max="4360" width="9.85546875" customWidth="1"/>
    <col min="4609" max="4609" width="12.85546875" customWidth="1"/>
    <col min="4610" max="4610" width="18.7109375" customWidth="1"/>
    <col min="4611" max="4611" width="5.140625" customWidth="1"/>
    <col min="4612" max="4612" width="26.85546875" customWidth="1"/>
    <col min="4613" max="4613" width="6.85546875" customWidth="1"/>
    <col min="4614" max="4614" width="7" customWidth="1"/>
    <col min="4615" max="4615" width="9" customWidth="1"/>
    <col min="4616" max="4616" width="9.85546875" customWidth="1"/>
    <col min="4865" max="4865" width="12.85546875" customWidth="1"/>
    <col min="4866" max="4866" width="18.7109375" customWidth="1"/>
    <col min="4867" max="4867" width="5.140625" customWidth="1"/>
    <col min="4868" max="4868" width="26.85546875" customWidth="1"/>
    <col min="4869" max="4869" width="6.85546875" customWidth="1"/>
    <col min="4870" max="4870" width="7" customWidth="1"/>
    <col min="4871" max="4871" width="9" customWidth="1"/>
    <col min="4872" max="4872" width="9.85546875" customWidth="1"/>
    <col min="5121" max="5121" width="12.85546875" customWidth="1"/>
    <col min="5122" max="5122" width="18.7109375" customWidth="1"/>
    <col min="5123" max="5123" width="5.140625" customWidth="1"/>
    <col min="5124" max="5124" width="26.85546875" customWidth="1"/>
    <col min="5125" max="5125" width="6.85546875" customWidth="1"/>
    <col min="5126" max="5126" width="7" customWidth="1"/>
    <col min="5127" max="5127" width="9" customWidth="1"/>
    <col min="5128" max="5128" width="9.85546875" customWidth="1"/>
    <col min="5377" max="5377" width="12.85546875" customWidth="1"/>
    <col min="5378" max="5378" width="18.7109375" customWidth="1"/>
    <col min="5379" max="5379" width="5.140625" customWidth="1"/>
    <col min="5380" max="5380" width="26.85546875" customWidth="1"/>
    <col min="5381" max="5381" width="6.85546875" customWidth="1"/>
    <col min="5382" max="5382" width="7" customWidth="1"/>
    <col min="5383" max="5383" width="9" customWidth="1"/>
    <col min="5384" max="5384" width="9.85546875" customWidth="1"/>
    <col min="5633" max="5633" width="12.85546875" customWidth="1"/>
    <col min="5634" max="5634" width="18.7109375" customWidth="1"/>
    <col min="5635" max="5635" width="5.140625" customWidth="1"/>
    <col min="5636" max="5636" width="26.85546875" customWidth="1"/>
    <col min="5637" max="5637" width="6.85546875" customWidth="1"/>
    <col min="5638" max="5638" width="7" customWidth="1"/>
    <col min="5639" max="5639" width="9" customWidth="1"/>
    <col min="5640" max="5640" width="9.85546875" customWidth="1"/>
    <col min="5889" max="5889" width="12.85546875" customWidth="1"/>
    <col min="5890" max="5890" width="18.7109375" customWidth="1"/>
    <col min="5891" max="5891" width="5.140625" customWidth="1"/>
    <col min="5892" max="5892" width="26.85546875" customWidth="1"/>
    <col min="5893" max="5893" width="6.85546875" customWidth="1"/>
    <col min="5894" max="5894" width="7" customWidth="1"/>
    <col min="5895" max="5895" width="9" customWidth="1"/>
    <col min="5896" max="5896" width="9.85546875" customWidth="1"/>
    <col min="6145" max="6145" width="12.85546875" customWidth="1"/>
    <col min="6146" max="6146" width="18.7109375" customWidth="1"/>
    <col min="6147" max="6147" width="5.140625" customWidth="1"/>
    <col min="6148" max="6148" width="26.85546875" customWidth="1"/>
    <col min="6149" max="6149" width="6.85546875" customWidth="1"/>
    <col min="6150" max="6150" width="7" customWidth="1"/>
    <col min="6151" max="6151" width="9" customWidth="1"/>
    <col min="6152" max="6152" width="9.85546875" customWidth="1"/>
    <col min="6401" max="6401" width="12.85546875" customWidth="1"/>
    <col min="6402" max="6402" width="18.7109375" customWidth="1"/>
    <col min="6403" max="6403" width="5.140625" customWidth="1"/>
    <col min="6404" max="6404" width="26.85546875" customWidth="1"/>
    <col min="6405" max="6405" width="6.85546875" customWidth="1"/>
    <col min="6406" max="6406" width="7" customWidth="1"/>
    <col min="6407" max="6407" width="9" customWidth="1"/>
    <col min="6408" max="6408" width="9.85546875" customWidth="1"/>
    <col min="6657" max="6657" width="12.85546875" customWidth="1"/>
    <col min="6658" max="6658" width="18.7109375" customWidth="1"/>
    <col min="6659" max="6659" width="5.140625" customWidth="1"/>
    <col min="6660" max="6660" width="26.85546875" customWidth="1"/>
    <col min="6661" max="6661" width="6.85546875" customWidth="1"/>
    <col min="6662" max="6662" width="7" customWidth="1"/>
    <col min="6663" max="6663" width="9" customWidth="1"/>
    <col min="6664" max="6664" width="9.85546875" customWidth="1"/>
    <col min="6913" max="6913" width="12.85546875" customWidth="1"/>
    <col min="6914" max="6914" width="18.7109375" customWidth="1"/>
    <col min="6915" max="6915" width="5.140625" customWidth="1"/>
    <col min="6916" max="6916" width="26.85546875" customWidth="1"/>
    <col min="6917" max="6917" width="6.85546875" customWidth="1"/>
    <col min="6918" max="6918" width="7" customWidth="1"/>
    <col min="6919" max="6919" width="9" customWidth="1"/>
    <col min="6920" max="6920" width="9.85546875" customWidth="1"/>
    <col min="7169" max="7169" width="12.85546875" customWidth="1"/>
    <col min="7170" max="7170" width="18.7109375" customWidth="1"/>
    <col min="7171" max="7171" width="5.140625" customWidth="1"/>
    <col min="7172" max="7172" width="26.85546875" customWidth="1"/>
    <col min="7173" max="7173" width="6.85546875" customWidth="1"/>
    <col min="7174" max="7174" width="7" customWidth="1"/>
    <col min="7175" max="7175" width="9" customWidth="1"/>
    <col min="7176" max="7176" width="9.85546875" customWidth="1"/>
    <col min="7425" max="7425" width="12.85546875" customWidth="1"/>
    <col min="7426" max="7426" width="18.7109375" customWidth="1"/>
    <col min="7427" max="7427" width="5.140625" customWidth="1"/>
    <col min="7428" max="7428" width="26.85546875" customWidth="1"/>
    <col min="7429" max="7429" width="6.85546875" customWidth="1"/>
    <col min="7430" max="7430" width="7" customWidth="1"/>
    <col min="7431" max="7431" width="9" customWidth="1"/>
    <col min="7432" max="7432" width="9.85546875" customWidth="1"/>
    <col min="7681" max="7681" width="12.85546875" customWidth="1"/>
    <col min="7682" max="7682" width="18.7109375" customWidth="1"/>
    <col min="7683" max="7683" width="5.140625" customWidth="1"/>
    <col min="7684" max="7684" width="26.85546875" customWidth="1"/>
    <col min="7685" max="7685" width="6.85546875" customWidth="1"/>
    <col min="7686" max="7686" width="7" customWidth="1"/>
    <col min="7687" max="7687" width="9" customWidth="1"/>
    <col min="7688" max="7688" width="9.85546875" customWidth="1"/>
    <col min="7937" max="7937" width="12.85546875" customWidth="1"/>
    <col min="7938" max="7938" width="18.7109375" customWidth="1"/>
    <col min="7939" max="7939" width="5.140625" customWidth="1"/>
    <col min="7940" max="7940" width="26.85546875" customWidth="1"/>
    <col min="7941" max="7941" width="6.85546875" customWidth="1"/>
    <col min="7942" max="7942" width="7" customWidth="1"/>
    <col min="7943" max="7943" width="9" customWidth="1"/>
    <col min="7944" max="7944" width="9.85546875" customWidth="1"/>
    <col min="8193" max="8193" width="12.85546875" customWidth="1"/>
    <col min="8194" max="8194" width="18.7109375" customWidth="1"/>
    <col min="8195" max="8195" width="5.140625" customWidth="1"/>
    <col min="8196" max="8196" width="26.85546875" customWidth="1"/>
    <col min="8197" max="8197" width="6.85546875" customWidth="1"/>
    <col min="8198" max="8198" width="7" customWidth="1"/>
    <col min="8199" max="8199" width="9" customWidth="1"/>
    <col min="8200" max="8200" width="9.85546875" customWidth="1"/>
    <col min="8449" max="8449" width="12.85546875" customWidth="1"/>
    <col min="8450" max="8450" width="18.7109375" customWidth="1"/>
    <col min="8451" max="8451" width="5.140625" customWidth="1"/>
    <col min="8452" max="8452" width="26.85546875" customWidth="1"/>
    <col min="8453" max="8453" width="6.85546875" customWidth="1"/>
    <col min="8454" max="8454" width="7" customWidth="1"/>
    <col min="8455" max="8455" width="9" customWidth="1"/>
    <col min="8456" max="8456" width="9.85546875" customWidth="1"/>
    <col min="8705" max="8705" width="12.85546875" customWidth="1"/>
    <col min="8706" max="8706" width="18.7109375" customWidth="1"/>
    <col min="8707" max="8707" width="5.140625" customWidth="1"/>
    <col min="8708" max="8708" width="26.85546875" customWidth="1"/>
    <col min="8709" max="8709" width="6.85546875" customWidth="1"/>
    <col min="8710" max="8710" width="7" customWidth="1"/>
    <col min="8711" max="8711" width="9" customWidth="1"/>
    <col min="8712" max="8712" width="9.85546875" customWidth="1"/>
    <col min="8961" max="8961" width="12.85546875" customWidth="1"/>
    <col min="8962" max="8962" width="18.7109375" customWidth="1"/>
    <col min="8963" max="8963" width="5.140625" customWidth="1"/>
    <col min="8964" max="8964" width="26.85546875" customWidth="1"/>
    <col min="8965" max="8965" width="6.85546875" customWidth="1"/>
    <col min="8966" max="8966" width="7" customWidth="1"/>
    <col min="8967" max="8967" width="9" customWidth="1"/>
    <col min="8968" max="8968" width="9.85546875" customWidth="1"/>
    <col min="9217" max="9217" width="12.85546875" customWidth="1"/>
    <col min="9218" max="9218" width="18.7109375" customWidth="1"/>
    <col min="9219" max="9219" width="5.140625" customWidth="1"/>
    <col min="9220" max="9220" width="26.85546875" customWidth="1"/>
    <col min="9221" max="9221" width="6.85546875" customWidth="1"/>
    <col min="9222" max="9222" width="7" customWidth="1"/>
    <col min="9223" max="9223" width="9" customWidth="1"/>
    <col min="9224" max="9224" width="9.85546875" customWidth="1"/>
    <col min="9473" max="9473" width="12.85546875" customWidth="1"/>
    <col min="9474" max="9474" width="18.7109375" customWidth="1"/>
    <col min="9475" max="9475" width="5.140625" customWidth="1"/>
    <col min="9476" max="9476" width="26.85546875" customWidth="1"/>
    <col min="9477" max="9477" width="6.85546875" customWidth="1"/>
    <col min="9478" max="9478" width="7" customWidth="1"/>
    <col min="9479" max="9479" width="9" customWidth="1"/>
    <col min="9480" max="9480" width="9.85546875" customWidth="1"/>
    <col min="9729" max="9729" width="12.85546875" customWidth="1"/>
    <col min="9730" max="9730" width="18.7109375" customWidth="1"/>
    <col min="9731" max="9731" width="5.140625" customWidth="1"/>
    <col min="9732" max="9732" width="26.85546875" customWidth="1"/>
    <col min="9733" max="9733" width="6.85546875" customWidth="1"/>
    <col min="9734" max="9734" width="7" customWidth="1"/>
    <col min="9735" max="9735" width="9" customWidth="1"/>
    <col min="9736" max="9736" width="9.85546875" customWidth="1"/>
    <col min="9985" max="9985" width="12.85546875" customWidth="1"/>
    <col min="9986" max="9986" width="18.7109375" customWidth="1"/>
    <col min="9987" max="9987" width="5.140625" customWidth="1"/>
    <col min="9988" max="9988" width="26.85546875" customWidth="1"/>
    <col min="9989" max="9989" width="6.85546875" customWidth="1"/>
    <col min="9990" max="9990" width="7" customWidth="1"/>
    <col min="9991" max="9991" width="9" customWidth="1"/>
    <col min="9992" max="9992" width="9.85546875" customWidth="1"/>
    <col min="10241" max="10241" width="12.85546875" customWidth="1"/>
    <col min="10242" max="10242" width="18.7109375" customWidth="1"/>
    <col min="10243" max="10243" width="5.140625" customWidth="1"/>
    <col min="10244" max="10244" width="26.85546875" customWidth="1"/>
    <col min="10245" max="10245" width="6.85546875" customWidth="1"/>
    <col min="10246" max="10246" width="7" customWidth="1"/>
    <col min="10247" max="10247" width="9" customWidth="1"/>
    <col min="10248" max="10248" width="9.85546875" customWidth="1"/>
    <col min="10497" max="10497" width="12.85546875" customWidth="1"/>
    <col min="10498" max="10498" width="18.7109375" customWidth="1"/>
    <col min="10499" max="10499" width="5.140625" customWidth="1"/>
    <col min="10500" max="10500" width="26.85546875" customWidth="1"/>
    <col min="10501" max="10501" width="6.85546875" customWidth="1"/>
    <col min="10502" max="10502" width="7" customWidth="1"/>
    <col min="10503" max="10503" width="9" customWidth="1"/>
    <col min="10504" max="10504" width="9.85546875" customWidth="1"/>
    <col min="10753" max="10753" width="12.85546875" customWidth="1"/>
    <col min="10754" max="10754" width="18.7109375" customWidth="1"/>
    <col min="10755" max="10755" width="5.140625" customWidth="1"/>
    <col min="10756" max="10756" width="26.85546875" customWidth="1"/>
    <col min="10757" max="10757" width="6.85546875" customWidth="1"/>
    <col min="10758" max="10758" width="7" customWidth="1"/>
    <col min="10759" max="10759" width="9" customWidth="1"/>
    <col min="10760" max="10760" width="9.85546875" customWidth="1"/>
    <col min="11009" max="11009" width="12.85546875" customWidth="1"/>
    <col min="11010" max="11010" width="18.7109375" customWidth="1"/>
    <col min="11011" max="11011" width="5.140625" customWidth="1"/>
    <col min="11012" max="11012" width="26.85546875" customWidth="1"/>
    <col min="11013" max="11013" width="6.85546875" customWidth="1"/>
    <col min="11014" max="11014" width="7" customWidth="1"/>
    <col min="11015" max="11015" width="9" customWidth="1"/>
    <col min="11016" max="11016" width="9.85546875" customWidth="1"/>
    <col min="11265" max="11265" width="12.85546875" customWidth="1"/>
    <col min="11266" max="11266" width="18.7109375" customWidth="1"/>
    <col min="11267" max="11267" width="5.140625" customWidth="1"/>
    <col min="11268" max="11268" width="26.85546875" customWidth="1"/>
    <col min="11269" max="11269" width="6.85546875" customWidth="1"/>
    <col min="11270" max="11270" width="7" customWidth="1"/>
    <col min="11271" max="11271" width="9" customWidth="1"/>
    <col min="11272" max="11272" width="9.85546875" customWidth="1"/>
    <col min="11521" max="11521" width="12.85546875" customWidth="1"/>
    <col min="11522" max="11522" width="18.7109375" customWidth="1"/>
    <col min="11523" max="11523" width="5.140625" customWidth="1"/>
    <col min="11524" max="11524" width="26.85546875" customWidth="1"/>
    <col min="11525" max="11525" width="6.85546875" customWidth="1"/>
    <col min="11526" max="11526" width="7" customWidth="1"/>
    <col min="11527" max="11527" width="9" customWidth="1"/>
    <col min="11528" max="11528" width="9.85546875" customWidth="1"/>
    <col min="11777" max="11777" width="12.85546875" customWidth="1"/>
    <col min="11778" max="11778" width="18.7109375" customWidth="1"/>
    <col min="11779" max="11779" width="5.140625" customWidth="1"/>
    <col min="11780" max="11780" width="26.85546875" customWidth="1"/>
    <col min="11781" max="11781" width="6.85546875" customWidth="1"/>
    <col min="11782" max="11782" width="7" customWidth="1"/>
    <col min="11783" max="11783" width="9" customWidth="1"/>
    <col min="11784" max="11784" width="9.85546875" customWidth="1"/>
    <col min="12033" max="12033" width="12.85546875" customWidth="1"/>
    <col min="12034" max="12034" width="18.7109375" customWidth="1"/>
    <col min="12035" max="12035" width="5.140625" customWidth="1"/>
    <col min="12036" max="12036" width="26.85546875" customWidth="1"/>
    <col min="12037" max="12037" width="6.85546875" customWidth="1"/>
    <col min="12038" max="12038" width="7" customWidth="1"/>
    <col min="12039" max="12039" width="9" customWidth="1"/>
    <col min="12040" max="12040" width="9.85546875" customWidth="1"/>
    <col min="12289" max="12289" width="12.85546875" customWidth="1"/>
    <col min="12290" max="12290" width="18.7109375" customWidth="1"/>
    <col min="12291" max="12291" width="5.140625" customWidth="1"/>
    <col min="12292" max="12292" width="26.85546875" customWidth="1"/>
    <col min="12293" max="12293" width="6.85546875" customWidth="1"/>
    <col min="12294" max="12294" width="7" customWidth="1"/>
    <col min="12295" max="12295" width="9" customWidth="1"/>
    <col min="12296" max="12296" width="9.85546875" customWidth="1"/>
    <col min="12545" max="12545" width="12.85546875" customWidth="1"/>
    <col min="12546" max="12546" width="18.7109375" customWidth="1"/>
    <col min="12547" max="12547" width="5.140625" customWidth="1"/>
    <col min="12548" max="12548" width="26.85546875" customWidth="1"/>
    <col min="12549" max="12549" width="6.85546875" customWidth="1"/>
    <col min="12550" max="12550" width="7" customWidth="1"/>
    <col min="12551" max="12551" width="9" customWidth="1"/>
    <col min="12552" max="12552" width="9.85546875" customWidth="1"/>
    <col min="12801" max="12801" width="12.85546875" customWidth="1"/>
    <col min="12802" max="12802" width="18.7109375" customWidth="1"/>
    <col min="12803" max="12803" width="5.140625" customWidth="1"/>
    <col min="12804" max="12804" width="26.85546875" customWidth="1"/>
    <col min="12805" max="12805" width="6.85546875" customWidth="1"/>
    <col min="12806" max="12806" width="7" customWidth="1"/>
    <col min="12807" max="12807" width="9" customWidth="1"/>
    <col min="12808" max="12808" width="9.85546875" customWidth="1"/>
    <col min="13057" max="13057" width="12.85546875" customWidth="1"/>
    <col min="13058" max="13058" width="18.7109375" customWidth="1"/>
    <col min="13059" max="13059" width="5.140625" customWidth="1"/>
    <col min="13060" max="13060" width="26.85546875" customWidth="1"/>
    <col min="13061" max="13061" width="6.85546875" customWidth="1"/>
    <col min="13062" max="13062" width="7" customWidth="1"/>
    <col min="13063" max="13063" width="9" customWidth="1"/>
    <col min="13064" max="13064" width="9.85546875" customWidth="1"/>
    <col min="13313" max="13313" width="12.85546875" customWidth="1"/>
    <col min="13314" max="13314" width="18.7109375" customWidth="1"/>
    <col min="13315" max="13315" width="5.140625" customWidth="1"/>
    <col min="13316" max="13316" width="26.85546875" customWidth="1"/>
    <col min="13317" max="13317" width="6.85546875" customWidth="1"/>
    <col min="13318" max="13318" width="7" customWidth="1"/>
    <col min="13319" max="13319" width="9" customWidth="1"/>
    <col min="13320" max="13320" width="9.85546875" customWidth="1"/>
    <col min="13569" max="13569" width="12.85546875" customWidth="1"/>
    <col min="13570" max="13570" width="18.7109375" customWidth="1"/>
    <col min="13571" max="13571" width="5.140625" customWidth="1"/>
    <col min="13572" max="13572" width="26.85546875" customWidth="1"/>
    <col min="13573" max="13573" width="6.85546875" customWidth="1"/>
    <col min="13574" max="13574" width="7" customWidth="1"/>
    <col min="13575" max="13575" width="9" customWidth="1"/>
    <col min="13576" max="13576" width="9.85546875" customWidth="1"/>
    <col min="13825" max="13825" width="12.85546875" customWidth="1"/>
    <col min="13826" max="13826" width="18.7109375" customWidth="1"/>
    <col min="13827" max="13827" width="5.140625" customWidth="1"/>
    <col min="13828" max="13828" width="26.85546875" customWidth="1"/>
    <col min="13829" max="13829" width="6.85546875" customWidth="1"/>
    <col min="13830" max="13830" width="7" customWidth="1"/>
    <col min="13831" max="13831" width="9" customWidth="1"/>
    <col min="13832" max="13832" width="9.85546875" customWidth="1"/>
    <col min="14081" max="14081" width="12.85546875" customWidth="1"/>
    <col min="14082" max="14082" width="18.7109375" customWidth="1"/>
    <col min="14083" max="14083" width="5.140625" customWidth="1"/>
    <col min="14084" max="14084" width="26.85546875" customWidth="1"/>
    <col min="14085" max="14085" width="6.85546875" customWidth="1"/>
    <col min="14086" max="14086" width="7" customWidth="1"/>
    <col min="14087" max="14087" width="9" customWidth="1"/>
    <col min="14088" max="14088" width="9.85546875" customWidth="1"/>
    <col min="14337" max="14337" width="12.85546875" customWidth="1"/>
    <col min="14338" max="14338" width="18.7109375" customWidth="1"/>
    <col min="14339" max="14339" width="5.140625" customWidth="1"/>
    <col min="14340" max="14340" width="26.85546875" customWidth="1"/>
    <col min="14341" max="14341" width="6.85546875" customWidth="1"/>
    <col min="14342" max="14342" width="7" customWidth="1"/>
    <col min="14343" max="14343" width="9" customWidth="1"/>
    <col min="14344" max="14344" width="9.85546875" customWidth="1"/>
    <col min="14593" max="14593" width="12.85546875" customWidth="1"/>
    <col min="14594" max="14594" width="18.7109375" customWidth="1"/>
    <col min="14595" max="14595" width="5.140625" customWidth="1"/>
    <col min="14596" max="14596" width="26.85546875" customWidth="1"/>
    <col min="14597" max="14597" width="6.85546875" customWidth="1"/>
    <col min="14598" max="14598" width="7" customWidth="1"/>
    <col min="14599" max="14599" width="9" customWidth="1"/>
    <col min="14600" max="14600" width="9.85546875" customWidth="1"/>
    <col min="14849" max="14849" width="12.85546875" customWidth="1"/>
    <col min="14850" max="14850" width="18.7109375" customWidth="1"/>
    <col min="14851" max="14851" width="5.140625" customWidth="1"/>
    <col min="14852" max="14852" width="26.85546875" customWidth="1"/>
    <col min="14853" max="14853" width="6.85546875" customWidth="1"/>
    <col min="14854" max="14854" width="7" customWidth="1"/>
    <col min="14855" max="14855" width="9" customWidth="1"/>
    <col min="14856" max="14856" width="9.85546875" customWidth="1"/>
    <col min="15105" max="15105" width="12.85546875" customWidth="1"/>
    <col min="15106" max="15106" width="18.7109375" customWidth="1"/>
    <col min="15107" max="15107" width="5.140625" customWidth="1"/>
    <col min="15108" max="15108" width="26.85546875" customWidth="1"/>
    <col min="15109" max="15109" width="6.85546875" customWidth="1"/>
    <col min="15110" max="15110" width="7" customWidth="1"/>
    <col min="15111" max="15111" width="9" customWidth="1"/>
    <col min="15112" max="15112" width="9.85546875" customWidth="1"/>
    <col min="15361" max="15361" width="12.85546875" customWidth="1"/>
    <col min="15362" max="15362" width="18.7109375" customWidth="1"/>
    <col min="15363" max="15363" width="5.140625" customWidth="1"/>
    <col min="15364" max="15364" width="26.85546875" customWidth="1"/>
    <col min="15365" max="15365" width="6.85546875" customWidth="1"/>
    <col min="15366" max="15366" width="7" customWidth="1"/>
    <col min="15367" max="15367" width="9" customWidth="1"/>
    <col min="15368" max="15368" width="9.85546875" customWidth="1"/>
    <col min="15617" max="15617" width="12.85546875" customWidth="1"/>
    <col min="15618" max="15618" width="18.7109375" customWidth="1"/>
    <col min="15619" max="15619" width="5.140625" customWidth="1"/>
    <col min="15620" max="15620" width="26.85546875" customWidth="1"/>
    <col min="15621" max="15621" width="6.85546875" customWidth="1"/>
    <col min="15622" max="15622" width="7" customWidth="1"/>
    <col min="15623" max="15623" width="9" customWidth="1"/>
    <col min="15624" max="15624" width="9.85546875" customWidth="1"/>
    <col min="15873" max="15873" width="12.85546875" customWidth="1"/>
    <col min="15874" max="15874" width="18.7109375" customWidth="1"/>
    <col min="15875" max="15875" width="5.140625" customWidth="1"/>
    <col min="15876" max="15876" width="26.85546875" customWidth="1"/>
    <col min="15877" max="15877" width="6.85546875" customWidth="1"/>
    <col min="15878" max="15878" width="7" customWidth="1"/>
    <col min="15879" max="15879" width="9" customWidth="1"/>
    <col min="15880" max="15880" width="9.85546875" customWidth="1"/>
    <col min="16129" max="16129" width="12.85546875" customWidth="1"/>
    <col min="16130" max="16130" width="18.7109375" customWidth="1"/>
    <col min="16131" max="16131" width="5.140625" customWidth="1"/>
    <col min="16132" max="16132" width="26.85546875" customWidth="1"/>
    <col min="16133" max="16133" width="6.85546875" customWidth="1"/>
    <col min="16134" max="16134" width="7" customWidth="1"/>
    <col min="16135" max="16135" width="9" customWidth="1"/>
    <col min="16136" max="16136" width="9.85546875" customWidth="1"/>
  </cols>
  <sheetData>
    <row r="1" spans="1:13" ht="23.25">
      <c r="A1" s="1"/>
      <c r="B1" s="190" t="s">
        <v>318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>
      <c r="A2" s="1"/>
      <c r="D2" s="8"/>
      <c r="E2" s="9"/>
      <c r="F2" s="5"/>
      <c r="G2" s="6"/>
      <c r="H2" s="5"/>
      <c r="I2" s="195"/>
      <c r="J2" s="195"/>
      <c r="K2" s="195"/>
      <c r="L2" s="195"/>
      <c r="M2" s="195"/>
    </row>
    <row r="3" spans="1:13" ht="23.25">
      <c r="A3" s="1"/>
      <c r="B3" s="191" t="s">
        <v>319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</row>
    <row r="4" spans="1:13">
      <c r="A4" s="1"/>
      <c r="D4" s="8"/>
      <c r="E4" s="9"/>
      <c r="F4" s="5"/>
      <c r="G4" s="6"/>
      <c r="H4" s="5"/>
      <c r="I4" s="195"/>
      <c r="J4" s="195"/>
      <c r="K4" s="195"/>
      <c r="L4" s="195"/>
      <c r="M4" s="195"/>
    </row>
    <row r="5" spans="1:13" ht="20.25">
      <c r="A5" s="1"/>
      <c r="B5" s="185" t="s">
        <v>0</v>
      </c>
      <c r="C5" s="185"/>
      <c r="D5" s="185"/>
      <c r="E5" s="185"/>
      <c r="F5" s="185"/>
      <c r="G5" s="185"/>
      <c r="H5" s="185"/>
      <c r="I5" s="195"/>
      <c r="J5" s="195"/>
      <c r="K5" s="195"/>
      <c r="L5" s="195"/>
      <c r="M5" s="195"/>
    </row>
    <row r="6" spans="1:13" ht="15.75" thickBot="1">
      <c r="A6" s="1"/>
      <c r="D6" s="8"/>
      <c r="E6" s="9"/>
      <c r="F6" s="5"/>
      <c r="G6" s="6"/>
      <c r="H6" s="5"/>
      <c r="I6" s="195"/>
      <c r="J6" s="195"/>
      <c r="K6" s="195"/>
      <c r="L6" s="195"/>
      <c r="M6" s="195"/>
    </row>
    <row r="7" spans="1:13" s="13" customFormat="1" ht="15.75">
      <c r="A7" s="1"/>
      <c r="B7" s="10"/>
      <c r="C7" s="11"/>
      <c r="D7" s="12"/>
      <c r="E7" s="11"/>
      <c r="F7" s="186"/>
      <c r="G7" s="186"/>
      <c r="H7" s="192"/>
      <c r="I7" s="67"/>
      <c r="J7" s="67"/>
      <c r="K7" s="67"/>
      <c r="L7" s="67"/>
      <c r="M7" s="67"/>
    </row>
    <row r="8" spans="1:13" s="13" customFormat="1" ht="40.5" customHeight="1">
      <c r="A8" s="1"/>
      <c r="B8" s="14"/>
      <c r="C8" s="15"/>
      <c r="D8" s="187" t="s">
        <v>1</v>
      </c>
      <c r="E8" s="187"/>
      <c r="F8" s="187"/>
      <c r="G8" s="16"/>
      <c r="H8" s="193"/>
      <c r="I8" s="67"/>
      <c r="J8" s="67"/>
      <c r="K8" s="67"/>
      <c r="L8" s="67"/>
      <c r="M8" s="67"/>
    </row>
    <row r="9" spans="1:13" s="13" customFormat="1" ht="15.75">
      <c r="A9" s="1"/>
      <c r="B9" s="17"/>
      <c r="C9" s="15"/>
      <c r="D9" s="18" t="s">
        <v>2</v>
      </c>
      <c r="E9" s="15"/>
      <c r="F9" s="188" t="s">
        <v>3</v>
      </c>
      <c r="G9" s="188"/>
      <c r="H9" s="193"/>
      <c r="I9" s="67"/>
      <c r="J9" s="67"/>
      <c r="K9" s="67"/>
      <c r="L9" s="67"/>
      <c r="M9" s="67"/>
    </row>
    <row r="10" spans="1:13" s="13" customFormat="1">
      <c r="A10" s="1"/>
      <c r="B10" s="20">
        <v>1</v>
      </c>
      <c r="C10" s="181" t="s">
        <v>285</v>
      </c>
      <c r="D10" s="181"/>
      <c r="E10" s="15"/>
      <c r="F10" s="182">
        <f>H294</f>
        <v>7675</v>
      </c>
      <c r="G10" s="182"/>
      <c r="H10" s="193"/>
      <c r="I10" s="67"/>
      <c r="J10" s="67"/>
      <c r="K10" s="67"/>
      <c r="L10" s="67"/>
      <c r="M10" s="67"/>
    </row>
    <row r="11" spans="1:13" s="13" customFormat="1" ht="15" customHeight="1">
      <c r="A11" s="1"/>
      <c r="B11" s="19">
        <v>2</v>
      </c>
      <c r="C11" s="181" t="s">
        <v>15</v>
      </c>
      <c r="D11" s="181"/>
      <c r="E11" s="15"/>
      <c r="F11" s="189">
        <f>H42</f>
        <v>4145</v>
      </c>
      <c r="G11" s="189"/>
      <c r="H11" s="193"/>
      <c r="I11" s="67"/>
      <c r="J11" s="67"/>
      <c r="K11" s="67"/>
      <c r="L11" s="67"/>
      <c r="M11" s="67"/>
    </row>
    <row r="12" spans="1:13" s="13" customFormat="1">
      <c r="A12" s="1"/>
      <c r="B12" s="20">
        <v>3</v>
      </c>
      <c r="C12" s="181" t="s">
        <v>46</v>
      </c>
      <c r="D12" s="181"/>
      <c r="E12" s="15"/>
      <c r="F12" s="182">
        <f>H56</f>
        <v>6177</v>
      </c>
      <c r="G12" s="182"/>
      <c r="H12" s="193"/>
      <c r="I12" s="67"/>
      <c r="J12" s="67"/>
      <c r="K12" s="67"/>
      <c r="L12" s="67"/>
      <c r="M12" s="67"/>
    </row>
    <row r="13" spans="1:13" s="13" customFormat="1">
      <c r="A13" s="1"/>
      <c r="B13" s="19">
        <v>4</v>
      </c>
      <c r="C13" s="181" t="s">
        <v>47</v>
      </c>
      <c r="D13" s="181"/>
      <c r="E13" s="15"/>
      <c r="F13" s="182">
        <f>H78</f>
        <v>16397.8</v>
      </c>
      <c r="G13" s="182"/>
      <c r="H13" s="193"/>
      <c r="I13" s="67"/>
      <c r="J13" s="67"/>
      <c r="K13" s="67"/>
      <c r="L13" s="67"/>
      <c r="M13" s="67"/>
    </row>
    <row r="14" spans="1:13" s="13" customFormat="1">
      <c r="A14" s="1"/>
      <c r="B14" s="20">
        <v>5</v>
      </c>
      <c r="C14" s="181" t="s">
        <v>76</v>
      </c>
      <c r="D14" s="181"/>
      <c r="E14" s="15"/>
      <c r="F14" s="182">
        <f>H96</f>
        <v>5716.1500000000005</v>
      </c>
      <c r="G14" s="182"/>
      <c r="H14" s="193"/>
      <c r="I14" s="67"/>
      <c r="J14" s="67"/>
      <c r="K14" s="67"/>
      <c r="L14" s="67"/>
      <c r="M14" s="67"/>
    </row>
    <row r="15" spans="1:13" s="13" customFormat="1">
      <c r="A15" s="1"/>
      <c r="B15" s="19">
        <v>6</v>
      </c>
      <c r="C15" s="181" t="s">
        <v>96</v>
      </c>
      <c r="D15" s="181"/>
      <c r="E15" s="15"/>
      <c r="F15" s="182">
        <f>H138</f>
        <v>7153.59</v>
      </c>
      <c r="G15" s="182"/>
      <c r="H15" s="193"/>
      <c r="I15" s="67"/>
      <c r="J15" s="67"/>
      <c r="K15" s="67"/>
      <c r="L15" s="67"/>
      <c r="M15" s="67"/>
    </row>
    <row r="16" spans="1:13" s="13" customFormat="1">
      <c r="A16" s="1"/>
      <c r="B16" s="20">
        <v>7</v>
      </c>
      <c r="C16" s="181" t="s">
        <v>144</v>
      </c>
      <c r="D16" s="181"/>
      <c r="E16" s="15"/>
      <c r="F16" s="182">
        <f>H179</f>
        <v>2689.7</v>
      </c>
      <c r="G16" s="182"/>
      <c r="H16" s="193"/>
      <c r="I16" s="67"/>
      <c r="J16" s="67"/>
      <c r="K16" s="67"/>
      <c r="L16" s="67"/>
      <c r="M16" s="67"/>
    </row>
    <row r="17" spans="1:13" s="13" customFormat="1">
      <c r="A17" s="1"/>
      <c r="B17" s="19">
        <v>8</v>
      </c>
      <c r="C17" s="181" t="s">
        <v>192</v>
      </c>
      <c r="D17" s="181"/>
      <c r="E17" s="15"/>
      <c r="F17" s="182">
        <f>H183</f>
        <v>2420</v>
      </c>
      <c r="G17" s="182"/>
      <c r="H17" s="193"/>
      <c r="I17" s="67"/>
      <c r="J17" s="67"/>
      <c r="K17" s="67"/>
      <c r="L17" s="67"/>
      <c r="M17" s="67"/>
    </row>
    <row r="18" spans="1:13" s="13" customFormat="1">
      <c r="A18" s="1"/>
      <c r="B18" s="20">
        <v>9</v>
      </c>
      <c r="C18" s="181" t="s">
        <v>193</v>
      </c>
      <c r="D18" s="181"/>
      <c r="E18" s="15"/>
      <c r="F18" s="182">
        <f>H188</f>
        <v>7920</v>
      </c>
      <c r="G18" s="182"/>
      <c r="H18" s="193"/>
      <c r="I18" s="67"/>
      <c r="J18" s="67"/>
      <c r="K18" s="67"/>
      <c r="L18" s="67"/>
      <c r="M18" s="67"/>
    </row>
    <row r="19" spans="1:13" s="13" customFormat="1">
      <c r="A19" s="1"/>
      <c r="B19" s="19">
        <v>10</v>
      </c>
      <c r="C19" s="181" t="s">
        <v>198</v>
      </c>
      <c r="D19" s="181"/>
      <c r="E19" s="15"/>
      <c r="F19" s="182">
        <f>H197</f>
        <v>2004.4</v>
      </c>
      <c r="G19" s="182"/>
      <c r="H19" s="193"/>
      <c r="I19" s="67"/>
      <c r="J19" s="67"/>
      <c r="K19" s="67"/>
      <c r="L19" s="67"/>
      <c r="M19" s="67"/>
    </row>
    <row r="20" spans="1:13" s="13" customFormat="1">
      <c r="A20" s="1"/>
      <c r="B20" s="20">
        <v>11</v>
      </c>
      <c r="C20" s="181" t="s">
        <v>209</v>
      </c>
      <c r="D20" s="181"/>
      <c r="E20" s="15"/>
      <c r="F20" s="182">
        <f>H202</f>
        <v>6520</v>
      </c>
      <c r="G20" s="182"/>
      <c r="H20" s="193"/>
      <c r="I20" s="67"/>
      <c r="J20" s="67"/>
      <c r="K20" s="67"/>
      <c r="L20" s="67"/>
      <c r="M20" s="67"/>
    </row>
    <row r="21" spans="1:13" s="13" customFormat="1">
      <c r="A21" s="1"/>
      <c r="B21" s="19">
        <v>12</v>
      </c>
      <c r="C21" s="181" t="s">
        <v>213</v>
      </c>
      <c r="D21" s="181"/>
      <c r="E21" s="15"/>
      <c r="F21" s="182">
        <f>H207</f>
        <v>2970</v>
      </c>
      <c r="G21" s="182"/>
      <c r="H21" s="193"/>
      <c r="I21" s="67"/>
      <c r="J21" s="67"/>
      <c r="K21" s="67"/>
      <c r="L21" s="67"/>
      <c r="M21" s="67"/>
    </row>
    <row r="22" spans="1:13" s="13" customFormat="1">
      <c r="A22" s="1"/>
      <c r="B22" s="20">
        <v>13</v>
      </c>
      <c r="C22" s="181" t="s">
        <v>226</v>
      </c>
      <c r="D22" s="181"/>
      <c r="E22" s="15"/>
      <c r="F22" s="182">
        <f>H221</f>
        <v>1776.6</v>
      </c>
      <c r="G22" s="182"/>
      <c r="H22" s="193"/>
      <c r="I22" s="67"/>
      <c r="J22" s="67"/>
      <c r="K22" s="67"/>
      <c r="L22" s="67"/>
      <c r="M22" s="67"/>
    </row>
    <row r="23" spans="1:13" s="13" customFormat="1">
      <c r="A23" s="1"/>
      <c r="B23" s="19">
        <v>14</v>
      </c>
      <c r="C23" s="181" t="s">
        <v>234</v>
      </c>
      <c r="D23" s="181"/>
      <c r="E23" s="15"/>
      <c r="F23" s="182">
        <f>H230</f>
        <v>320</v>
      </c>
      <c r="G23" s="182"/>
      <c r="H23" s="193"/>
      <c r="I23" s="67"/>
      <c r="J23" s="67"/>
      <c r="K23" s="67"/>
      <c r="L23" s="67"/>
      <c r="M23" s="67"/>
    </row>
    <row r="24" spans="1:13" s="13" customFormat="1">
      <c r="A24" s="1"/>
      <c r="B24" s="20">
        <v>15</v>
      </c>
      <c r="C24" s="181" t="s">
        <v>251</v>
      </c>
      <c r="D24" s="181"/>
      <c r="E24" s="15"/>
      <c r="F24" s="182">
        <f>H248</f>
        <v>4090.14</v>
      </c>
      <c r="G24" s="182"/>
      <c r="H24" s="193"/>
      <c r="I24" s="67"/>
      <c r="J24" s="67"/>
      <c r="K24" s="67"/>
      <c r="L24" s="67"/>
      <c r="M24" s="67"/>
    </row>
    <row r="25" spans="1:13" s="13" customFormat="1" ht="30.75" customHeight="1">
      <c r="A25" s="1"/>
      <c r="B25" s="19">
        <v>16</v>
      </c>
      <c r="C25" s="183" t="s">
        <v>252</v>
      </c>
      <c r="D25" s="183"/>
      <c r="E25" s="15"/>
      <c r="F25" s="184">
        <f>H266</f>
        <v>10780</v>
      </c>
      <c r="G25" s="184"/>
      <c r="H25" s="193"/>
      <c r="I25" s="67"/>
      <c r="J25" s="67"/>
      <c r="K25" s="67"/>
      <c r="L25" s="67"/>
      <c r="M25" s="67"/>
    </row>
    <row r="26" spans="1:13" s="13" customFormat="1" ht="15.75" thickBot="1">
      <c r="A26" s="1"/>
      <c r="B26" s="20">
        <v>17</v>
      </c>
      <c r="C26" s="181" t="s">
        <v>271</v>
      </c>
      <c r="D26" s="181"/>
      <c r="E26" s="15"/>
      <c r="F26" s="182">
        <f>H280</f>
        <v>7695</v>
      </c>
      <c r="G26" s="182"/>
      <c r="H26" s="193"/>
      <c r="I26" s="67"/>
      <c r="J26" s="67"/>
      <c r="K26" s="67"/>
      <c r="L26" s="67"/>
      <c r="M26" s="67"/>
    </row>
    <row r="27" spans="1:13" s="24" customFormat="1" ht="31.5" customHeight="1" thickBot="1">
      <c r="A27" s="21"/>
      <c r="B27" s="22"/>
      <c r="C27" s="175" t="s">
        <v>4</v>
      </c>
      <c r="D27" s="175"/>
      <c r="E27" s="23"/>
      <c r="F27" s="176">
        <f>SUM(F10:G26)</f>
        <v>96450.380000000019</v>
      </c>
      <c r="G27" s="176"/>
      <c r="H27" s="23"/>
      <c r="I27" s="196"/>
      <c r="J27" s="196"/>
      <c r="K27" s="196"/>
      <c r="L27" s="196"/>
      <c r="M27" s="196"/>
    </row>
    <row r="28" spans="1:13">
      <c r="A28" s="1"/>
      <c r="D28" s="8"/>
      <c r="E28" s="9"/>
      <c r="F28" s="5"/>
      <c r="G28" s="6"/>
      <c r="H28" s="5"/>
      <c r="I28" s="195"/>
      <c r="J28" s="195"/>
      <c r="K28" s="195"/>
      <c r="L28" s="195"/>
      <c r="M28" s="195"/>
    </row>
    <row r="29" spans="1:13">
      <c r="A29" s="1"/>
      <c r="D29" s="8"/>
      <c r="E29" s="9"/>
      <c r="F29" s="5"/>
      <c r="G29" s="6"/>
      <c r="H29" s="5"/>
      <c r="I29" s="195"/>
      <c r="J29" s="195"/>
      <c r="K29" s="195"/>
      <c r="L29" s="195"/>
      <c r="M29" s="195"/>
    </row>
    <row r="30" spans="1:13">
      <c r="A30" s="1"/>
      <c r="D30" s="8"/>
      <c r="E30" s="9"/>
      <c r="F30" s="5"/>
      <c r="G30" s="6"/>
      <c r="H30" s="5"/>
      <c r="I30" s="195"/>
      <c r="J30" s="195"/>
      <c r="K30" s="195"/>
      <c r="L30" s="195"/>
      <c r="M30" s="195"/>
    </row>
    <row r="31" spans="1:13" ht="15.75" thickBot="1">
      <c r="A31" s="1"/>
      <c r="D31" s="8"/>
      <c r="E31" s="9"/>
      <c r="F31" s="5"/>
      <c r="G31" s="6"/>
      <c r="H31" s="5"/>
      <c r="I31" s="194" t="s">
        <v>304</v>
      </c>
      <c r="J31" s="194"/>
      <c r="K31" s="194"/>
      <c r="L31" s="194"/>
      <c r="M31" s="194"/>
    </row>
    <row r="32" spans="1:13" ht="16.5" thickBot="1">
      <c r="A32" s="177" t="s">
        <v>5</v>
      </c>
      <c r="B32" s="178"/>
      <c r="C32" s="178"/>
      <c r="D32" s="178"/>
      <c r="E32" s="178"/>
      <c r="F32" s="178"/>
      <c r="G32" s="178"/>
      <c r="H32" s="178"/>
      <c r="I32" s="174" t="s">
        <v>305</v>
      </c>
      <c r="J32" s="174"/>
      <c r="K32" s="174"/>
      <c r="L32" s="174"/>
      <c r="M32" s="174"/>
    </row>
    <row r="33" spans="1:13" ht="15.75">
      <c r="A33" s="25"/>
      <c r="B33" s="25"/>
      <c r="C33" s="25"/>
      <c r="D33" s="25"/>
      <c r="E33" s="25"/>
      <c r="F33" s="25"/>
      <c r="G33" s="25"/>
      <c r="H33" s="120"/>
      <c r="I33" s="145">
        <v>1</v>
      </c>
      <c r="J33" s="146">
        <v>2</v>
      </c>
      <c r="K33" s="145">
        <v>3</v>
      </c>
      <c r="L33" s="146">
        <v>4</v>
      </c>
      <c r="M33" s="145">
        <v>5</v>
      </c>
    </row>
    <row r="34" spans="1:13" ht="15.75">
      <c r="B34" s="27"/>
      <c r="C34" s="28"/>
      <c r="D34" s="29"/>
      <c r="I34" s="151" t="s">
        <v>306</v>
      </c>
      <c r="J34" s="152" t="s">
        <v>308</v>
      </c>
      <c r="K34" s="152" t="s">
        <v>310</v>
      </c>
      <c r="L34" s="153" t="s">
        <v>312</v>
      </c>
      <c r="M34" s="155" t="s">
        <v>316</v>
      </c>
    </row>
    <row r="35" spans="1:13">
      <c r="A35" s="32" t="s">
        <v>6</v>
      </c>
      <c r="B35" s="33" t="s">
        <v>7</v>
      </c>
      <c r="C35" s="34" t="s">
        <v>8</v>
      </c>
      <c r="D35" s="35" t="s">
        <v>9</v>
      </c>
      <c r="E35" s="36" t="s">
        <v>10</v>
      </c>
      <c r="F35" s="36" t="s">
        <v>11</v>
      </c>
      <c r="G35" s="37" t="s">
        <v>12</v>
      </c>
      <c r="H35" s="121" t="s">
        <v>13</v>
      </c>
      <c r="I35" s="151" t="s">
        <v>307</v>
      </c>
      <c r="J35" s="152" t="s">
        <v>309</v>
      </c>
      <c r="K35" s="152" t="s">
        <v>311</v>
      </c>
      <c r="L35" s="153" t="s">
        <v>313</v>
      </c>
      <c r="M35" s="155" t="s">
        <v>317</v>
      </c>
    </row>
    <row r="36" spans="1:13" s="44" customFormat="1" ht="12.75">
      <c r="A36" s="26"/>
      <c r="B36" s="38"/>
      <c r="C36" s="39"/>
      <c r="D36" s="40"/>
      <c r="E36" s="41"/>
      <c r="F36" s="42"/>
      <c r="G36" s="43" t="s">
        <v>14</v>
      </c>
      <c r="H36" s="42"/>
      <c r="I36" s="42"/>
      <c r="J36" s="130"/>
      <c r="K36" s="130"/>
      <c r="L36" s="130"/>
      <c r="M36" s="42"/>
    </row>
    <row r="37" spans="1:13" s="44" customFormat="1" ht="12.75">
      <c r="A37" s="26" t="s">
        <v>15</v>
      </c>
      <c r="B37" s="179" t="s">
        <v>16</v>
      </c>
      <c r="C37" s="39">
        <v>1</v>
      </c>
      <c r="D37" s="40" t="s">
        <v>17</v>
      </c>
      <c r="E37" s="41" t="s">
        <v>8</v>
      </c>
      <c r="F37" s="42">
        <v>1</v>
      </c>
      <c r="G37" s="45">
        <v>150</v>
      </c>
      <c r="H37" s="122">
        <f>F37*G37</f>
        <v>150</v>
      </c>
      <c r="I37" s="135">
        <v>1</v>
      </c>
      <c r="J37" s="135">
        <v>1</v>
      </c>
      <c r="K37" s="135">
        <v>1</v>
      </c>
      <c r="L37" s="136">
        <v>1</v>
      </c>
      <c r="M37" s="135">
        <v>1</v>
      </c>
    </row>
    <row r="38" spans="1:13" s="44" customFormat="1" ht="12.75">
      <c r="A38" s="26"/>
      <c r="B38" s="180"/>
      <c r="C38" s="39">
        <v>2</v>
      </c>
      <c r="D38" s="40" t="s">
        <v>18</v>
      </c>
      <c r="E38" s="41" t="s">
        <v>19</v>
      </c>
      <c r="F38" s="42">
        <v>90</v>
      </c>
      <c r="G38" s="45">
        <v>5.5</v>
      </c>
      <c r="H38" s="122">
        <f t="shared" ref="H38:H41" si="0">F38*G38</f>
        <v>495</v>
      </c>
      <c r="I38" s="135">
        <v>1</v>
      </c>
      <c r="J38" s="135">
        <v>1</v>
      </c>
      <c r="K38" s="135">
        <v>1</v>
      </c>
      <c r="L38" s="136">
        <v>1</v>
      </c>
      <c r="M38" s="135">
        <v>1</v>
      </c>
    </row>
    <row r="39" spans="1:13" s="44" customFormat="1">
      <c r="A39" s="26"/>
      <c r="B39" s="46"/>
      <c r="C39" s="39">
        <v>3</v>
      </c>
      <c r="D39" s="40" t="s">
        <v>20</v>
      </c>
      <c r="E39" s="41" t="s">
        <v>21</v>
      </c>
      <c r="F39" s="42">
        <v>0</v>
      </c>
      <c r="G39" s="45">
        <v>15</v>
      </c>
      <c r="H39" s="122">
        <f t="shared" si="0"/>
        <v>0</v>
      </c>
      <c r="I39" s="135"/>
      <c r="J39" s="135"/>
      <c r="K39" s="135"/>
      <c r="L39" s="136"/>
      <c r="M39" s="135">
        <v>1</v>
      </c>
    </row>
    <row r="40" spans="1:13" s="44" customFormat="1">
      <c r="A40" s="26"/>
      <c r="B40" s="46"/>
      <c r="C40" s="39">
        <v>4</v>
      </c>
      <c r="D40" s="40" t="s">
        <v>22</v>
      </c>
      <c r="E40" s="41" t="s">
        <v>23</v>
      </c>
      <c r="F40" s="47">
        <v>0</v>
      </c>
      <c r="G40" s="45">
        <v>20</v>
      </c>
      <c r="H40" s="122">
        <f t="shared" si="0"/>
        <v>0</v>
      </c>
      <c r="I40" s="135"/>
      <c r="J40" s="135"/>
      <c r="K40" s="135"/>
      <c r="L40" s="136"/>
      <c r="M40" s="135">
        <v>1</v>
      </c>
    </row>
    <row r="41" spans="1:13" s="54" customFormat="1" ht="12.75">
      <c r="A41" s="48"/>
      <c r="B41" s="49" t="s">
        <v>24</v>
      </c>
      <c r="C41" s="39">
        <v>5</v>
      </c>
      <c r="D41" s="50" t="s">
        <v>25</v>
      </c>
      <c r="E41" s="51" t="s">
        <v>26</v>
      </c>
      <c r="F41" s="52">
        <v>1</v>
      </c>
      <c r="G41" s="53">
        <v>3500</v>
      </c>
      <c r="H41" s="122">
        <f t="shared" si="0"/>
        <v>3500</v>
      </c>
      <c r="I41" s="135">
        <v>1</v>
      </c>
      <c r="J41" s="135">
        <v>1</v>
      </c>
      <c r="K41" s="135">
        <v>1</v>
      </c>
      <c r="L41" s="136">
        <v>1</v>
      </c>
      <c r="M41" s="135">
        <v>1</v>
      </c>
    </row>
    <row r="42" spans="1:13" s="62" customFormat="1" ht="12.75">
      <c r="A42" s="55"/>
      <c r="B42" s="56"/>
      <c r="C42" s="57"/>
      <c r="D42" s="58" t="s">
        <v>27</v>
      </c>
      <c r="E42" s="59"/>
      <c r="F42" s="60"/>
      <c r="G42" s="61" t="s">
        <v>15</v>
      </c>
      <c r="H42" s="123">
        <f>SUM(H37:H41)</f>
        <v>4145</v>
      </c>
      <c r="I42" s="138"/>
      <c r="J42" s="138"/>
      <c r="K42" s="138"/>
      <c r="L42" s="156"/>
      <c r="M42" s="138"/>
    </row>
    <row r="43" spans="1:13" s="67" customFormat="1" ht="12.75">
      <c r="A43" s="26"/>
      <c r="B43" s="63"/>
      <c r="C43" s="64"/>
      <c r="D43" s="65"/>
      <c r="E43" s="41"/>
      <c r="F43" s="42"/>
      <c r="G43" s="66"/>
      <c r="H43" s="122"/>
      <c r="I43" s="135"/>
      <c r="J43" s="135"/>
      <c r="K43" s="135"/>
      <c r="L43" s="136"/>
      <c r="M43" s="135"/>
    </row>
    <row r="44" spans="1:13" s="67" customFormat="1" ht="12.75">
      <c r="A44" s="26"/>
      <c r="B44" s="63"/>
      <c r="C44" s="64"/>
      <c r="D44" s="65"/>
      <c r="E44" s="41"/>
      <c r="F44" s="42"/>
      <c r="G44" s="66"/>
      <c r="H44" s="122"/>
      <c r="I44" s="135"/>
      <c r="J44" s="135"/>
      <c r="K44" s="135"/>
      <c r="L44" s="136"/>
      <c r="M44" s="135"/>
    </row>
    <row r="45" spans="1:13" s="44" customFormat="1" ht="12.75">
      <c r="A45" s="26" t="s">
        <v>28</v>
      </c>
      <c r="B45" s="39" t="s">
        <v>29</v>
      </c>
      <c r="C45" s="39">
        <v>1</v>
      </c>
      <c r="D45" s="40" t="s">
        <v>30</v>
      </c>
      <c r="E45" s="41" t="s">
        <v>31</v>
      </c>
      <c r="F45" s="42">
        <v>4.8000000000000007</v>
      </c>
      <c r="G45" s="45">
        <v>145</v>
      </c>
      <c r="H45" s="122">
        <f>F45*G45</f>
        <v>696.00000000000011</v>
      </c>
      <c r="I45" s="135">
        <v>1</v>
      </c>
      <c r="J45" s="135">
        <v>1</v>
      </c>
      <c r="K45" s="135">
        <v>1</v>
      </c>
      <c r="L45" s="136">
        <v>1</v>
      </c>
      <c r="M45" s="135">
        <v>1</v>
      </c>
    </row>
    <row r="46" spans="1:13" s="44" customFormat="1" ht="12.75">
      <c r="A46" s="26"/>
      <c r="B46" s="39"/>
      <c r="C46" s="39">
        <v>2</v>
      </c>
      <c r="D46" s="40" t="s">
        <v>32</v>
      </c>
      <c r="E46" s="41" t="s">
        <v>31</v>
      </c>
      <c r="F46" s="42">
        <v>10</v>
      </c>
      <c r="G46" s="45">
        <v>145</v>
      </c>
      <c r="H46" s="122">
        <f t="shared" ref="H46:H55" si="1">F46*G46</f>
        <v>1450</v>
      </c>
      <c r="I46" s="135">
        <v>1</v>
      </c>
      <c r="J46" s="135">
        <v>1</v>
      </c>
      <c r="K46" s="135">
        <v>1</v>
      </c>
      <c r="L46" s="136">
        <v>1</v>
      </c>
      <c r="M46" s="135">
        <v>1</v>
      </c>
    </row>
    <row r="47" spans="1:13" s="44" customFormat="1" ht="12.75">
      <c r="A47" s="26"/>
      <c r="B47" s="68"/>
      <c r="C47" s="39">
        <v>3</v>
      </c>
      <c r="D47" s="40" t="s">
        <v>33</v>
      </c>
      <c r="E47" s="41" t="s">
        <v>34</v>
      </c>
      <c r="F47" s="42">
        <v>8</v>
      </c>
      <c r="G47" s="45">
        <v>28</v>
      </c>
      <c r="H47" s="122">
        <f t="shared" si="1"/>
        <v>224</v>
      </c>
      <c r="I47" s="135">
        <v>1</v>
      </c>
      <c r="J47" s="135">
        <v>1</v>
      </c>
      <c r="K47" s="135">
        <v>1</v>
      </c>
      <c r="L47" s="136">
        <v>1</v>
      </c>
      <c r="M47" s="135">
        <v>1</v>
      </c>
    </row>
    <row r="48" spans="1:13" s="44" customFormat="1" ht="12.75">
      <c r="A48" s="26"/>
      <c r="B48" s="69"/>
      <c r="C48" s="68">
        <v>4</v>
      </c>
      <c r="D48" s="40" t="s">
        <v>35</v>
      </c>
      <c r="E48" s="41" t="s">
        <v>36</v>
      </c>
      <c r="F48" s="42">
        <v>7</v>
      </c>
      <c r="G48" s="45">
        <v>65</v>
      </c>
      <c r="H48" s="122">
        <f t="shared" si="1"/>
        <v>455</v>
      </c>
      <c r="I48" s="135">
        <v>1</v>
      </c>
      <c r="J48" s="135">
        <v>1</v>
      </c>
      <c r="K48" s="135">
        <v>1</v>
      </c>
      <c r="L48" s="136">
        <v>1</v>
      </c>
      <c r="M48" s="135">
        <v>1</v>
      </c>
    </row>
    <row r="49" spans="1:13" s="44" customFormat="1" ht="12.75">
      <c r="A49" s="26"/>
      <c r="B49" s="69"/>
      <c r="C49" s="68">
        <v>5</v>
      </c>
      <c r="D49" s="40" t="s">
        <v>37</v>
      </c>
      <c r="E49" s="41" t="s">
        <v>38</v>
      </c>
      <c r="F49" s="42">
        <v>26</v>
      </c>
      <c r="G49" s="45">
        <v>2</v>
      </c>
      <c r="H49" s="122">
        <f t="shared" si="1"/>
        <v>52</v>
      </c>
      <c r="I49" s="135">
        <v>1</v>
      </c>
      <c r="J49" s="135">
        <v>1</v>
      </c>
      <c r="K49" s="135">
        <v>1</v>
      </c>
      <c r="L49" s="136">
        <v>1</v>
      </c>
      <c r="M49" s="135">
        <v>1</v>
      </c>
    </row>
    <row r="50" spans="1:13" s="44" customFormat="1" ht="12.75">
      <c r="A50" s="26"/>
      <c r="B50" s="69"/>
      <c r="C50" s="68">
        <v>6</v>
      </c>
      <c r="D50" s="40" t="s">
        <v>39</v>
      </c>
      <c r="E50" s="41" t="s">
        <v>23</v>
      </c>
      <c r="F50" s="42">
        <v>150</v>
      </c>
      <c r="G50" s="45">
        <v>0.5</v>
      </c>
      <c r="H50" s="122">
        <f t="shared" si="1"/>
        <v>75</v>
      </c>
      <c r="I50" s="135">
        <v>1</v>
      </c>
      <c r="J50" s="135">
        <v>1</v>
      </c>
      <c r="K50" s="135">
        <v>1</v>
      </c>
      <c r="L50" s="136">
        <v>1</v>
      </c>
      <c r="M50" s="135">
        <v>1</v>
      </c>
    </row>
    <row r="51" spans="1:13" s="44" customFormat="1" ht="22.5">
      <c r="A51" s="26"/>
      <c r="B51" s="49"/>
      <c r="C51" s="70">
        <v>7</v>
      </c>
      <c r="D51" s="50" t="s">
        <v>40</v>
      </c>
      <c r="E51" s="51" t="s">
        <v>26</v>
      </c>
      <c r="F51" s="42">
        <v>1</v>
      </c>
      <c r="G51" s="45">
        <v>100</v>
      </c>
      <c r="H51" s="122">
        <f t="shared" si="1"/>
        <v>100</v>
      </c>
      <c r="I51" s="135">
        <v>1</v>
      </c>
      <c r="J51" s="135">
        <v>1</v>
      </c>
      <c r="K51" s="135">
        <v>1</v>
      </c>
      <c r="L51" s="136">
        <v>1</v>
      </c>
      <c r="M51" s="135">
        <v>1</v>
      </c>
    </row>
    <row r="52" spans="1:13" s="44" customFormat="1" ht="22.5">
      <c r="A52" s="26"/>
      <c r="B52" s="69" t="s">
        <v>41</v>
      </c>
      <c r="C52" s="68">
        <v>8</v>
      </c>
      <c r="D52" s="40" t="s">
        <v>42</v>
      </c>
      <c r="E52" s="41" t="s">
        <v>31</v>
      </c>
      <c r="F52" s="42">
        <v>4.8000000000000007</v>
      </c>
      <c r="G52" s="45">
        <v>65</v>
      </c>
      <c r="H52" s="122">
        <f t="shared" si="1"/>
        <v>312.00000000000006</v>
      </c>
      <c r="I52" s="135">
        <v>1</v>
      </c>
      <c r="J52" s="135">
        <v>1</v>
      </c>
      <c r="K52" s="135">
        <v>1</v>
      </c>
      <c r="L52" s="136">
        <v>1</v>
      </c>
      <c r="M52" s="135">
        <v>1</v>
      </c>
    </row>
    <row r="53" spans="1:13" s="44" customFormat="1" ht="22.5">
      <c r="A53" s="26"/>
      <c r="B53" s="71"/>
      <c r="C53" s="70">
        <v>9</v>
      </c>
      <c r="D53" s="50" t="s">
        <v>43</v>
      </c>
      <c r="E53" s="51" t="s">
        <v>31</v>
      </c>
      <c r="F53" s="42">
        <v>10</v>
      </c>
      <c r="G53" s="45">
        <v>65</v>
      </c>
      <c r="H53" s="122">
        <f t="shared" si="1"/>
        <v>650</v>
      </c>
      <c r="I53" s="135">
        <v>1</v>
      </c>
      <c r="J53" s="135">
        <v>1</v>
      </c>
      <c r="K53" s="135">
        <v>1</v>
      </c>
      <c r="L53" s="136">
        <v>1</v>
      </c>
      <c r="M53" s="135">
        <v>1</v>
      </c>
    </row>
    <row r="54" spans="1:13" s="44" customFormat="1" ht="22.5">
      <c r="A54" s="26"/>
      <c r="B54" s="63" t="s">
        <v>16</v>
      </c>
      <c r="C54" s="64">
        <v>10</v>
      </c>
      <c r="D54" s="72" t="s">
        <v>44</v>
      </c>
      <c r="E54" s="41" t="s">
        <v>19</v>
      </c>
      <c r="F54" s="42">
        <v>84</v>
      </c>
      <c r="G54" s="45">
        <v>4.5</v>
      </c>
      <c r="H54" s="122">
        <f t="shared" si="1"/>
        <v>378</v>
      </c>
      <c r="I54" s="135">
        <v>1</v>
      </c>
      <c r="J54" s="135">
        <v>1</v>
      </c>
      <c r="K54" s="135">
        <v>1</v>
      </c>
      <c r="L54" s="136">
        <v>1</v>
      </c>
      <c r="M54" s="135">
        <v>1</v>
      </c>
    </row>
    <row r="55" spans="1:13" s="54" customFormat="1" ht="33.75">
      <c r="A55" s="48"/>
      <c r="C55" s="70">
        <v>11</v>
      </c>
      <c r="D55" s="50" t="s">
        <v>45</v>
      </c>
      <c r="E55" s="51" t="s">
        <v>19</v>
      </c>
      <c r="F55" s="52">
        <v>51</v>
      </c>
      <c r="G55" s="53">
        <v>35</v>
      </c>
      <c r="H55" s="122">
        <f t="shared" si="1"/>
        <v>1785</v>
      </c>
      <c r="I55" s="135">
        <v>1</v>
      </c>
      <c r="J55" s="135">
        <v>1</v>
      </c>
      <c r="K55" s="135">
        <v>1</v>
      </c>
      <c r="L55" s="136">
        <v>1</v>
      </c>
      <c r="M55" s="135">
        <v>1</v>
      </c>
    </row>
    <row r="56" spans="1:13" s="62" customFormat="1" ht="12.75">
      <c r="A56" s="55"/>
      <c r="B56" s="56"/>
      <c r="C56" s="73"/>
      <c r="D56" s="58" t="s">
        <v>27</v>
      </c>
      <c r="E56" s="59"/>
      <c r="F56" s="60"/>
      <c r="G56" s="61" t="s">
        <v>46</v>
      </c>
      <c r="H56" s="123">
        <f>SUM(H45:H55)</f>
        <v>6177</v>
      </c>
      <c r="I56" s="138"/>
      <c r="J56" s="138"/>
      <c r="K56" s="138"/>
      <c r="L56" s="156"/>
      <c r="M56" s="138"/>
    </row>
    <row r="57" spans="1:13" s="67" customFormat="1" ht="12.75">
      <c r="A57" s="26"/>
      <c r="B57" s="63"/>
      <c r="C57" s="74"/>
      <c r="D57" s="65"/>
      <c r="E57" s="41"/>
      <c r="F57" s="42"/>
      <c r="G57" s="66"/>
      <c r="H57" s="124"/>
      <c r="I57" s="135"/>
      <c r="J57" s="135"/>
      <c r="K57" s="135"/>
      <c r="L57" s="136"/>
      <c r="M57" s="135"/>
    </row>
    <row r="58" spans="1:13" s="67" customFormat="1" ht="12.75">
      <c r="A58" s="26"/>
      <c r="B58" s="63"/>
      <c r="C58" s="74"/>
      <c r="D58" s="65"/>
      <c r="E58" s="41"/>
      <c r="F58" s="42"/>
      <c r="G58" s="66"/>
      <c r="H58" s="124"/>
      <c r="I58" s="135"/>
      <c r="J58" s="135"/>
      <c r="K58" s="135"/>
      <c r="L58" s="136"/>
      <c r="M58" s="135"/>
    </row>
    <row r="59" spans="1:13" s="44" customFormat="1" ht="25.5">
      <c r="A59" s="26" t="s">
        <v>301</v>
      </c>
      <c r="B59" s="132" t="s">
        <v>29</v>
      </c>
      <c r="C59" s="39">
        <v>1</v>
      </c>
      <c r="D59" s="72" t="s">
        <v>48</v>
      </c>
      <c r="E59" s="41" t="s">
        <v>49</v>
      </c>
      <c r="F59" s="133">
        <v>4.0919999999999996</v>
      </c>
      <c r="G59" s="134">
        <v>750</v>
      </c>
      <c r="H59" s="129">
        <f t="shared" ref="H59:H122" si="2">F59*G59</f>
        <v>3068.9999999999995</v>
      </c>
      <c r="I59" s="135"/>
      <c r="J59" s="135">
        <v>1</v>
      </c>
      <c r="K59" s="135">
        <v>1</v>
      </c>
      <c r="L59" s="136">
        <v>1</v>
      </c>
      <c r="M59" s="135">
        <v>1</v>
      </c>
    </row>
    <row r="60" spans="1:13" s="44" customFormat="1" ht="12.75">
      <c r="A60" s="26"/>
      <c r="B60" s="75" t="s">
        <v>50</v>
      </c>
      <c r="C60" s="68">
        <v>2</v>
      </c>
      <c r="D60" s="40" t="s">
        <v>51</v>
      </c>
      <c r="E60" s="41" t="s">
        <v>49</v>
      </c>
      <c r="F60" s="42">
        <v>2.5830000000000002</v>
      </c>
      <c r="G60" s="45">
        <v>500</v>
      </c>
      <c r="H60" s="122">
        <f t="shared" si="2"/>
        <v>1291.5</v>
      </c>
      <c r="I60" s="135"/>
      <c r="J60" s="135">
        <v>1</v>
      </c>
      <c r="K60" s="135">
        <v>1</v>
      </c>
      <c r="L60" s="136">
        <v>1</v>
      </c>
      <c r="M60" s="135">
        <v>1</v>
      </c>
    </row>
    <row r="61" spans="1:13" s="44" customFormat="1" ht="12.75">
      <c r="A61" s="26"/>
      <c r="B61" s="75" t="s">
        <v>52</v>
      </c>
      <c r="C61" s="68">
        <v>3</v>
      </c>
      <c r="D61" s="40" t="s">
        <v>53</v>
      </c>
      <c r="E61" s="41" t="s">
        <v>49</v>
      </c>
      <c r="F61" s="42">
        <v>0.252</v>
      </c>
      <c r="G61" s="45">
        <v>950</v>
      </c>
      <c r="H61" s="122">
        <f t="shared" si="2"/>
        <v>239.4</v>
      </c>
      <c r="I61" s="135"/>
      <c r="J61" s="135">
        <v>1</v>
      </c>
      <c r="K61" s="135">
        <v>1</v>
      </c>
      <c r="L61" s="136">
        <v>1</v>
      </c>
      <c r="M61" s="135">
        <v>1</v>
      </c>
    </row>
    <row r="62" spans="1:13" s="44" customFormat="1" ht="12.75">
      <c r="A62" s="26"/>
      <c r="B62" s="69"/>
      <c r="C62" s="68">
        <v>4</v>
      </c>
      <c r="D62" s="40" t="s">
        <v>54</v>
      </c>
      <c r="E62" s="41" t="s">
        <v>49</v>
      </c>
      <c r="F62" s="42">
        <v>4.9500000000000002E-2</v>
      </c>
      <c r="G62" s="45">
        <v>850</v>
      </c>
      <c r="H62" s="122">
        <f t="shared" si="2"/>
        <v>42.075000000000003</v>
      </c>
      <c r="I62" s="135"/>
      <c r="J62" s="135">
        <v>1</v>
      </c>
      <c r="K62" s="135">
        <v>1</v>
      </c>
      <c r="L62" s="136">
        <v>1</v>
      </c>
      <c r="M62" s="135">
        <v>1</v>
      </c>
    </row>
    <row r="63" spans="1:13" s="44" customFormat="1" ht="12.75">
      <c r="A63" s="26"/>
      <c r="B63" s="69"/>
      <c r="C63" s="68">
        <v>5</v>
      </c>
      <c r="D63" s="40" t="s">
        <v>55</v>
      </c>
      <c r="E63" s="41" t="s">
        <v>49</v>
      </c>
      <c r="F63" s="42">
        <v>6.9764999999999997</v>
      </c>
      <c r="G63" s="45">
        <v>50</v>
      </c>
      <c r="H63" s="122">
        <f t="shared" si="2"/>
        <v>348.82499999999999</v>
      </c>
      <c r="I63" s="135"/>
      <c r="J63" s="135">
        <v>1</v>
      </c>
      <c r="K63" s="135">
        <v>1</v>
      </c>
      <c r="L63" s="136">
        <v>1</v>
      </c>
      <c r="M63" s="135">
        <v>1</v>
      </c>
    </row>
    <row r="64" spans="1:13" s="44" customFormat="1" ht="12.75">
      <c r="A64" s="26"/>
      <c r="B64" s="69"/>
      <c r="C64" s="68">
        <v>6</v>
      </c>
      <c r="D64" s="76" t="s">
        <v>56</v>
      </c>
      <c r="E64" s="41" t="s">
        <v>31</v>
      </c>
      <c r="F64" s="42">
        <v>5</v>
      </c>
      <c r="G64" s="45">
        <v>15</v>
      </c>
      <c r="H64" s="122">
        <f t="shared" si="2"/>
        <v>75</v>
      </c>
      <c r="I64" s="135"/>
      <c r="J64" s="135">
        <v>1</v>
      </c>
      <c r="K64" s="135">
        <v>1</v>
      </c>
      <c r="L64" s="136">
        <v>1</v>
      </c>
      <c r="M64" s="135">
        <v>1</v>
      </c>
    </row>
    <row r="65" spans="1:13" s="44" customFormat="1" ht="12.75">
      <c r="A65" s="26"/>
      <c r="B65" s="69"/>
      <c r="C65" s="68">
        <v>7</v>
      </c>
      <c r="D65" s="76" t="s">
        <v>57</v>
      </c>
      <c r="E65" s="41" t="s">
        <v>58</v>
      </c>
      <c r="F65" s="42">
        <v>21</v>
      </c>
      <c r="G65" s="45">
        <v>9</v>
      </c>
      <c r="H65" s="122">
        <f t="shared" si="2"/>
        <v>189</v>
      </c>
      <c r="I65" s="135"/>
      <c r="J65" s="135">
        <v>1</v>
      </c>
      <c r="K65" s="135">
        <v>1</v>
      </c>
      <c r="L65" s="136">
        <v>1</v>
      </c>
      <c r="M65" s="135">
        <v>1</v>
      </c>
    </row>
    <row r="66" spans="1:13" s="44" customFormat="1" ht="12.75">
      <c r="A66" s="26"/>
      <c r="B66" s="69"/>
      <c r="C66" s="68">
        <v>8</v>
      </c>
      <c r="D66" s="76" t="s">
        <v>59</v>
      </c>
      <c r="E66" s="41" t="s">
        <v>58</v>
      </c>
      <c r="F66" s="42">
        <v>14</v>
      </c>
      <c r="G66" s="45">
        <v>6</v>
      </c>
      <c r="H66" s="122">
        <f t="shared" si="2"/>
        <v>84</v>
      </c>
      <c r="I66" s="135"/>
      <c r="J66" s="135">
        <v>1</v>
      </c>
      <c r="K66" s="135">
        <v>1</v>
      </c>
      <c r="L66" s="136">
        <v>1</v>
      </c>
      <c r="M66" s="135">
        <v>1</v>
      </c>
    </row>
    <row r="67" spans="1:13" s="44" customFormat="1" ht="12.75">
      <c r="A67" s="26"/>
      <c r="B67" s="69"/>
      <c r="C67" s="68">
        <v>9</v>
      </c>
      <c r="D67" s="76" t="s">
        <v>60</v>
      </c>
      <c r="E67" s="41" t="s">
        <v>61</v>
      </c>
      <c r="F67" s="42">
        <v>4</v>
      </c>
      <c r="G67" s="45">
        <v>10</v>
      </c>
      <c r="H67" s="122">
        <f t="shared" si="2"/>
        <v>40</v>
      </c>
      <c r="I67" s="135"/>
      <c r="J67" s="135">
        <v>1</v>
      </c>
      <c r="K67" s="135">
        <v>1</v>
      </c>
      <c r="L67" s="136">
        <v>1</v>
      </c>
      <c r="M67" s="135">
        <v>1</v>
      </c>
    </row>
    <row r="68" spans="1:13" s="44" customFormat="1" ht="12.75">
      <c r="A68" s="26"/>
      <c r="B68" s="69"/>
      <c r="C68" s="68">
        <v>10</v>
      </c>
      <c r="D68" s="76" t="s">
        <v>62</v>
      </c>
      <c r="E68" s="41" t="s">
        <v>63</v>
      </c>
      <c r="F68" s="42">
        <v>300</v>
      </c>
      <c r="G68" s="45">
        <v>7</v>
      </c>
      <c r="H68" s="122">
        <f t="shared" si="2"/>
        <v>2100</v>
      </c>
      <c r="I68" s="135"/>
      <c r="J68" s="135">
        <v>1</v>
      </c>
      <c r="K68" s="135">
        <v>1</v>
      </c>
      <c r="L68" s="136">
        <v>1</v>
      </c>
      <c r="M68" s="135">
        <v>1</v>
      </c>
    </row>
    <row r="69" spans="1:13" s="44" customFormat="1" ht="12.75">
      <c r="A69" s="26"/>
      <c r="B69" s="69"/>
      <c r="C69" s="68">
        <v>11</v>
      </c>
      <c r="D69" s="76" t="s">
        <v>64</v>
      </c>
      <c r="E69" s="41" t="s">
        <v>65</v>
      </c>
      <c r="F69" s="47">
        <v>36</v>
      </c>
      <c r="G69" s="45">
        <v>5</v>
      </c>
      <c r="H69" s="122">
        <f t="shared" si="2"/>
        <v>180</v>
      </c>
      <c r="I69" s="135"/>
      <c r="J69" s="135">
        <v>1</v>
      </c>
      <c r="K69" s="135">
        <v>1</v>
      </c>
      <c r="L69" s="136">
        <v>1</v>
      </c>
      <c r="M69" s="135">
        <v>1</v>
      </c>
    </row>
    <row r="70" spans="1:13" s="44" customFormat="1" ht="12.75">
      <c r="A70" s="26"/>
      <c r="B70" s="69"/>
      <c r="C70" s="68">
        <v>12</v>
      </c>
      <c r="D70" s="76" t="s">
        <v>66</v>
      </c>
      <c r="E70" s="41" t="s">
        <v>67</v>
      </c>
      <c r="F70" s="42">
        <v>5.6000000000000005</v>
      </c>
      <c r="G70" s="45">
        <v>20</v>
      </c>
      <c r="H70" s="122">
        <f t="shared" si="2"/>
        <v>112.00000000000001</v>
      </c>
      <c r="I70" s="135"/>
      <c r="J70" s="135">
        <v>1</v>
      </c>
      <c r="K70" s="135">
        <v>1</v>
      </c>
      <c r="L70" s="136">
        <v>1</v>
      </c>
      <c r="M70" s="135">
        <v>1</v>
      </c>
    </row>
    <row r="71" spans="1:13" s="44" customFormat="1" ht="12.75">
      <c r="A71" s="26"/>
      <c r="B71" s="49"/>
      <c r="C71" s="70">
        <v>13</v>
      </c>
      <c r="D71" s="50" t="s">
        <v>68</v>
      </c>
      <c r="E71" s="51" t="s">
        <v>26</v>
      </c>
      <c r="F71" s="42">
        <v>1</v>
      </c>
      <c r="G71" s="45">
        <v>100</v>
      </c>
      <c r="H71" s="122">
        <f t="shared" si="2"/>
        <v>100</v>
      </c>
      <c r="I71" s="135"/>
      <c r="J71" s="135">
        <v>1</v>
      </c>
      <c r="K71" s="135">
        <v>1</v>
      </c>
      <c r="L71" s="136">
        <v>1</v>
      </c>
      <c r="M71" s="135">
        <v>1</v>
      </c>
    </row>
    <row r="72" spans="1:13" s="67" customFormat="1" ht="12.75">
      <c r="A72" s="26"/>
      <c r="B72" s="69" t="s">
        <v>41</v>
      </c>
      <c r="C72" s="74">
        <v>14</v>
      </c>
      <c r="D72" s="40" t="s">
        <v>69</v>
      </c>
      <c r="E72" s="41" t="s">
        <v>49</v>
      </c>
      <c r="F72" s="42">
        <v>4.1050000000000004</v>
      </c>
      <c r="G72" s="45">
        <v>1000</v>
      </c>
      <c r="H72" s="122">
        <f t="shared" si="2"/>
        <v>4105</v>
      </c>
      <c r="I72" s="135"/>
      <c r="J72" s="135">
        <v>1</v>
      </c>
      <c r="K72" s="135">
        <v>1</v>
      </c>
      <c r="L72" s="136">
        <v>1</v>
      </c>
      <c r="M72" s="135">
        <v>1</v>
      </c>
    </row>
    <row r="73" spans="1:13" s="67" customFormat="1" ht="12.75">
      <c r="A73" s="26"/>
      <c r="B73" s="69"/>
      <c r="C73" s="70">
        <v>15</v>
      </c>
      <c r="D73" s="40" t="s">
        <v>70</v>
      </c>
      <c r="E73" s="41" t="s">
        <v>49</v>
      </c>
      <c r="F73" s="42">
        <v>2.8220000000000001</v>
      </c>
      <c r="G73" s="45">
        <v>1000</v>
      </c>
      <c r="H73" s="122">
        <f t="shared" si="2"/>
        <v>2822</v>
      </c>
      <c r="I73" s="135"/>
      <c r="J73" s="135">
        <v>1</v>
      </c>
      <c r="K73" s="135">
        <v>1</v>
      </c>
      <c r="L73" s="136">
        <v>1</v>
      </c>
      <c r="M73" s="135">
        <v>1</v>
      </c>
    </row>
    <row r="74" spans="1:13" s="44" customFormat="1" ht="22.5">
      <c r="A74" s="26"/>
      <c r="B74" s="56" t="s">
        <v>16</v>
      </c>
      <c r="C74" s="70">
        <v>16</v>
      </c>
      <c r="D74" s="77" t="s">
        <v>71</v>
      </c>
      <c r="E74" s="59" t="s">
        <v>49</v>
      </c>
      <c r="F74" s="42">
        <v>4</v>
      </c>
      <c r="G74" s="45">
        <v>50</v>
      </c>
      <c r="H74" s="122">
        <f t="shared" si="2"/>
        <v>200</v>
      </c>
      <c r="I74" s="135"/>
      <c r="J74" s="135">
        <v>1</v>
      </c>
      <c r="K74" s="135">
        <v>1</v>
      </c>
      <c r="L74" s="136">
        <v>1</v>
      </c>
      <c r="M74" s="135">
        <v>1</v>
      </c>
    </row>
    <row r="75" spans="1:13" s="44" customFormat="1" ht="12.75">
      <c r="A75" s="26"/>
      <c r="B75" s="69" t="s">
        <v>72</v>
      </c>
      <c r="C75" s="74">
        <v>17</v>
      </c>
      <c r="D75" s="40" t="s">
        <v>73</v>
      </c>
      <c r="E75" s="41" t="s">
        <v>26</v>
      </c>
      <c r="F75" s="42">
        <v>1</v>
      </c>
      <c r="G75" s="45">
        <v>1000</v>
      </c>
      <c r="H75" s="122">
        <f t="shared" si="2"/>
        <v>1000</v>
      </c>
      <c r="I75" s="135"/>
      <c r="J75" s="135">
        <v>1</v>
      </c>
      <c r="K75" s="135">
        <v>1</v>
      </c>
      <c r="L75" s="136">
        <v>1</v>
      </c>
      <c r="M75" s="135">
        <v>1</v>
      </c>
    </row>
    <row r="76" spans="1:13" s="44" customFormat="1" ht="12.75">
      <c r="A76" s="26"/>
      <c r="B76" s="69"/>
      <c r="C76" s="74">
        <v>18</v>
      </c>
      <c r="D76" s="40" t="s">
        <v>74</v>
      </c>
      <c r="E76" s="41" t="s">
        <v>26</v>
      </c>
      <c r="F76" s="42">
        <v>1</v>
      </c>
      <c r="G76" s="45">
        <v>200</v>
      </c>
      <c r="H76" s="122">
        <f t="shared" si="2"/>
        <v>200</v>
      </c>
      <c r="I76" s="135"/>
      <c r="J76" s="135">
        <v>1</v>
      </c>
      <c r="K76" s="135">
        <v>1</v>
      </c>
      <c r="L76" s="136">
        <v>1</v>
      </c>
      <c r="M76" s="135">
        <v>1</v>
      </c>
    </row>
    <row r="77" spans="1:13" s="54" customFormat="1" ht="12.75">
      <c r="A77" s="48"/>
      <c r="B77" s="49"/>
      <c r="C77" s="70">
        <v>19</v>
      </c>
      <c r="D77" s="50" t="s">
        <v>75</v>
      </c>
      <c r="E77" s="51" t="s">
        <v>26</v>
      </c>
      <c r="F77" s="52">
        <v>1</v>
      </c>
      <c r="G77" s="53">
        <v>200</v>
      </c>
      <c r="H77" s="122">
        <f t="shared" si="2"/>
        <v>200</v>
      </c>
      <c r="I77" s="137"/>
      <c r="J77" s="135">
        <v>1</v>
      </c>
      <c r="K77" s="135">
        <v>1</v>
      </c>
      <c r="L77" s="136">
        <v>1</v>
      </c>
      <c r="M77" s="135">
        <v>1</v>
      </c>
    </row>
    <row r="78" spans="1:13" s="62" customFormat="1" ht="12.75">
      <c r="A78" s="55"/>
      <c r="B78" s="56"/>
      <c r="C78" s="73"/>
      <c r="D78" s="58" t="s">
        <v>27</v>
      </c>
      <c r="E78" s="59"/>
      <c r="F78" s="60"/>
      <c r="G78" s="61" t="s">
        <v>47</v>
      </c>
      <c r="H78" s="123">
        <f>SUM(H59:H77)</f>
        <v>16397.8</v>
      </c>
      <c r="I78" s="138"/>
      <c r="J78" s="138"/>
      <c r="K78" s="138"/>
      <c r="L78" s="156"/>
      <c r="M78" s="138"/>
    </row>
    <row r="79" spans="1:13" ht="25.5">
      <c r="A79" s="26" t="s">
        <v>300</v>
      </c>
      <c r="B79" s="69" t="s">
        <v>29</v>
      </c>
      <c r="C79" s="74">
        <v>1</v>
      </c>
      <c r="D79" s="40" t="s">
        <v>77</v>
      </c>
      <c r="E79" s="41" t="s">
        <v>26</v>
      </c>
      <c r="F79" s="78">
        <v>1</v>
      </c>
      <c r="G79" s="79">
        <v>5000</v>
      </c>
      <c r="H79" s="122">
        <f t="shared" si="2"/>
        <v>5000</v>
      </c>
      <c r="I79" s="141"/>
      <c r="J79" s="141">
        <v>0.5</v>
      </c>
      <c r="K79" s="141">
        <v>0.5</v>
      </c>
      <c r="L79" s="157">
        <v>1</v>
      </c>
      <c r="M79" s="141">
        <v>1</v>
      </c>
    </row>
    <row r="80" spans="1:13">
      <c r="B80" s="80" t="s">
        <v>78</v>
      </c>
      <c r="C80" s="74">
        <v>2</v>
      </c>
      <c r="D80" s="40" t="s">
        <v>79</v>
      </c>
      <c r="E80" s="41" t="s">
        <v>65</v>
      </c>
      <c r="F80" s="81">
        <v>1</v>
      </c>
      <c r="G80" s="79">
        <v>50</v>
      </c>
      <c r="H80" s="122">
        <f t="shared" si="2"/>
        <v>50</v>
      </c>
      <c r="I80" s="141"/>
      <c r="J80" s="141">
        <v>1</v>
      </c>
      <c r="K80" s="141">
        <v>1</v>
      </c>
      <c r="L80" s="157">
        <v>1</v>
      </c>
      <c r="M80" s="141">
        <v>1</v>
      </c>
    </row>
    <row r="81" spans="1:13">
      <c r="B81" s="80"/>
      <c r="C81" s="74">
        <v>3</v>
      </c>
      <c r="D81" s="40" t="s">
        <v>80</v>
      </c>
      <c r="E81" s="41" t="s">
        <v>65</v>
      </c>
      <c r="F81" s="78"/>
      <c r="G81" s="79">
        <v>50</v>
      </c>
      <c r="H81" s="122">
        <f t="shared" si="2"/>
        <v>0</v>
      </c>
      <c r="I81" s="141"/>
      <c r="J81" s="141">
        <v>1</v>
      </c>
      <c r="K81" s="141">
        <v>1</v>
      </c>
      <c r="L81" s="157">
        <v>1</v>
      </c>
      <c r="M81" s="141">
        <v>1</v>
      </c>
    </row>
    <row r="82" spans="1:13">
      <c r="B82" s="80"/>
      <c r="C82" s="74">
        <v>4</v>
      </c>
      <c r="D82" s="40" t="s">
        <v>81</v>
      </c>
      <c r="E82" s="41" t="s">
        <v>65</v>
      </c>
      <c r="F82" s="78"/>
      <c r="G82" s="79">
        <v>50</v>
      </c>
      <c r="H82" s="122">
        <f t="shared" si="2"/>
        <v>0</v>
      </c>
      <c r="I82" s="141"/>
      <c r="J82" s="141">
        <v>1</v>
      </c>
      <c r="K82" s="141">
        <v>1</v>
      </c>
      <c r="L82" s="157">
        <v>1</v>
      </c>
      <c r="M82" s="141">
        <v>1</v>
      </c>
    </row>
    <row r="83" spans="1:13">
      <c r="B83" s="80"/>
      <c r="C83" s="74">
        <v>5</v>
      </c>
      <c r="D83" s="40" t="s">
        <v>82</v>
      </c>
      <c r="E83" s="41" t="s">
        <v>65</v>
      </c>
      <c r="F83" s="78"/>
      <c r="G83" s="79">
        <v>50</v>
      </c>
      <c r="H83" s="122">
        <f t="shared" si="2"/>
        <v>0</v>
      </c>
      <c r="I83" s="141"/>
      <c r="J83" s="141">
        <v>1</v>
      </c>
      <c r="K83" s="141">
        <v>1</v>
      </c>
      <c r="L83" s="157">
        <v>1</v>
      </c>
      <c r="M83" s="141">
        <v>1</v>
      </c>
    </row>
    <row r="84" spans="1:13">
      <c r="B84" s="80"/>
      <c r="C84" s="74">
        <v>6</v>
      </c>
      <c r="D84" s="40" t="s">
        <v>83</v>
      </c>
      <c r="E84" s="41" t="s">
        <v>65</v>
      </c>
      <c r="F84" s="81">
        <v>1</v>
      </c>
      <c r="G84" s="79">
        <v>50</v>
      </c>
      <c r="H84" s="122">
        <f t="shared" si="2"/>
        <v>50</v>
      </c>
      <c r="I84" s="141"/>
      <c r="J84" s="141">
        <v>1</v>
      </c>
      <c r="K84" s="141">
        <v>1</v>
      </c>
      <c r="L84" s="157">
        <v>1</v>
      </c>
      <c r="M84" s="141">
        <v>1</v>
      </c>
    </row>
    <row r="85" spans="1:13">
      <c r="B85" s="80"/>
      <c r="C85" s="74">
        <v>7</v>
      </c>
      <c r="D85" s="40" t="s">
        <v>84</v>
      </c>
      <c r="E85" s="41" t="s">
        <v>65</v>
      </c>
      <c r="F85" s="81">
        <v>0</v>
      </c>
      <c r="G85" s="79">
        <v>50</v>
      </c>
      <c r="H85" s="122">
        <f t="shared" si="2"/>
        <v>0</v>
      </c>
      <c r="I85" s="141"/>
      <c r="J85" s="141">
        <v>1</v>
      </c>
      <c r="K85" s="141">
        <v>1</v>
      </c>
      <c r="L85" s="157">
        <v>1</v>
      </c>
      <c r="M85" s="141">
        <v>1</v>
      </c>
    </row>
    <row r="86" spans="1:13">
      <c r="B86" s="80"/>
      <c r="C86" s="74">
        <v>8</v>
      </c>
      <c r="D86" s="40" t="s">
        <v>85</v>
      </c>
      <c r="E86" s="41" t="s">
        <v>65</v>
      </c>
      <c r="F86" s="81">
        <v>1</v>
      </c>
      <c r="G86" s="79">
        <v>50</v>
      </c>
      <c r="H86" s="122">
        <f t="shared" si="2"/>
        <v>50</v>
      </c>
      <c r="I86" s="141"/>
      <c r="J86" s="141">
        <v>1</v>
      </c>
      <c r="K86" s="141">
        <v>1</v>
      </c>
      <c r="L86" s="157">
        <v>1</v>
      </c>
      <c r="M86" s="141">
        <v>1</v>
      </c>
    </row>
    <row r="87" spans="1:13">
      <c r="B87" s="80"/>
      <c r="C87" s="74">
        <v>9</v>
      </c>
      <c r="D87" s="40" t="s">
        <v>86</v>
      </c>
      <c r="E87" s="41" t="s">
        <v>65</v>
      </c>
      <c r="F87" s="81">
        <v>2</v>
      </c>
      <c r="G87" s="79">
        <v>50</v>
      </c>
      <c r="H87" s="122">
        <f t="shared" si="2"/>
        <v>100</v>
      </c>
      <c r="I87" s="141"/>
      <c r="J87" s="141">
        <v>1</v>
      </c>
      <c r="K87" s="141">
        <v>1</v>
      </c>
      <c r="L87" s="157">
        <v>1</v>
      </c>
      <c r="M87" s="141">
        <v>1</v>
      </c>
    </row>
    <row r="88" spans="1:13">
      <c r="B88" s="80"/>
      <c r="C88" s="74">
        <v>10</v>
      </c>
      <c r="D88" s="40" t="s">
        <v>87</v>
      </c>
      <c r="E88" s="41" t="s">
        <v>65</v>
      </c>
      <c r="F88" s="78"/>
      <c r="G88" s="79"/>
      <c r="H88" s="122">
        <f t="shared" si="2"/>
        <v>0</v>
      </c>
      <c r="I88" s="141"/>
      <c r="J88" s="141">
        <v>1</v>
      </c>
      <c r="K88" s="141">
        <v>1</v>
      </c>
      <c r="L88" s="157">
        <v>1</v>
      </c>
      <c r="M88" s="141">
        <v>1</v>
      </c>
    </row>
    <row r="89" spans="1:13">
      <c r="B89" s="80" t="s">
        <v>88</v>
      </c>
      <c r="C89" s="74">
        <v>11</v>
      </c>
      <c r="D89" s="40" t="s">
        <v>89</v>
      </c>
      <c r="E89" s="41" t="s">
        <v>38</v>
      </c>
      <c r="F89" s="82">
        <v>5.8500000000000005</v>
      </c>
      <c r="G89" s="79">
        <v>16</v>
      </c>
      <c r="H89" s="122">
        <f t="shared" si="2"/>
        <v>93.600000000000009</v>
      </c>
      <c r="I89" s="141"/>
      <c r="J89" s="141">
        <v>1</v>
      </c>
      <c r="K89" s="141">
        <v>1</v>
      </c>
      <c r="L89" s="157">
        <v>1</v>
      </c>
      <c r="M89" s="141">
        <v>1</v>
      </c>
    </row>
    <row r="90" spans="1:13">
      <c r="B90" s="69"/>
      <c r="C90" s="74">
        <v>12</v>
      </c>
      <c r="D90" s="40" t="s">
        <v>90</v>
      </c>
      <c r="E90" s="41" t="s">
        <v>38</v>
      </c>
      <c r="F90" s="82">
        <v>6.4499999999999993</v>
      </c>
      <c r="G90" s="79">
        <v>19</v>
      </c>
      <c r="H90" s="122">
        <f t="shared" si="2"/>
        <v>122.54999999999998</v>
      </c>
      <c r="I90" s="141"/>
      <c r="J90" s="141">
        <v>1</v>
      </c>
      <c r="K90" s="141">
        <v>1</v>
      </c>
      <c r="L90" s="157">
        <v>1</v>
      </c>
      <c r="M90" s="141">
        <v>1</v>
      </c>
    </row>
    <row r="91" spans="1:13">
      <c r="B91" s="69"/>
      <c r="C91" s="74">
        <v>13</v>
      </c>
      <c r="D91" s="40" t="s">
        <v>91</v>
      </c>
      <c r="E91" s="41" t="s">
        <v>38</v>
      </c>
      <c r="F91" s="78"/>
      <c r="G91" s="79">
        <v>18</v>
      </c>
      <c r="H91" s="122">
        <f t="shared" si="2"/>
        <v>0</v>
      </c>
      <c r="I91" s="141"/>
      <c r="J91" s="141">
        <v>1</v>
      </c>
      <c r="K91" s="141">
        <v>1</v>
      </c>
      <c r="L91" s="157">
        <v>1</v>
      </c>
      <c r="M91" s="141">
        <v>1</v>
      </c>
    </row>
    <row r="92" spans="1:13">
      <c r="B92" s="69"/>
      <c r="C92" s="74">
        <v>14</v>
      </c>
      <c r="D92" s="40" t="s">
        <v>92</v>
      </c>
      <c r="E92" s="41" t="s">
        <v>38</v>
      </c>
      <c r="F92" s="78"/>
      <c r="G92" s="79">
        <v>20</v>
      </c>
      <c r="H92" s="122">
        <f t="shared" si="2"/>
        <v>0</v>
      </c>
      <c r="I92" s="141"/>
      <c r="J92" s="141">
        <v>1</v>
      </c>
      <c r="K92" s="141">
        <v>1</v>
      </c>
      <c r="L92" s="157">
        <v>1</v>
      </c>
      <c r="M92" s="141">
        <v>1</v>
      </c>
    </row>
    <row r="93" spans="1:13">
      <c r="B93" s="69"/>
      <c r="C93" s="74">
        <v>15</v>
      </c>
      <c r="D93" s="40" t="s">
        <v>93</v>
      </c>
      <c r="E93" s="41" t="s">
        <v>38</v>
      </c>
      <c r="F93" s="82">
        <v>0</v>
      </c>
      <c r="G93" s="79">
        <v>28</v>
      </c>
      <c r="H93" s="122">
        <f t="shared" si="2"/>
        <v>0</v>
      </c>
      <c r="I93" s="141"/>
      <c r="J93" s="141">
        <v>1</v>
      </c>
      <c r="K93" s="141">
        <v>1</v>
      </c>
      <c r="L93" s="157">
        <v>1</v>
      </c>
      <c r="M93" s="141">
        <v>1</v>
      </c>
    </row>
    <row r="94" spans="1:13">
      <c r="B94" s="69"/>
      <c r="C94" s="74">
        <v>16</v>
      </c>
      <c r="D94" s="40" t="s">
        <v>94</v>
      </c>
      <c r="E94" s="41" t="s">
        <v>65</v>
      </c>
      <c r="F94" s="78">
        <v>1</v>
      </c>
      <c r="G94" s="79">
        <v>150</v>
      </c>
      <c r="H94" s="122">
        <f t="shared" si="2"/>
        <v>150</v>
      </c>
      <c r="I94" s="141"/>
      <c r="J94" s="141">
        <v>1</v>
      </c>
      <c r="K94" s="141">
        <v>1</v>
      </c>
      <c r="L94" s="157">
        <v>1</v>
      </c>
      <c r="M94" s="141">
        <v>1</v>
      </c>
    </row>
    <row r="95" spans="1:13" s="85" customFormat="1">
      <c r="A95" s="48"/>
      <c r="B95" s="49"/>
      <c r="C95" s="70">
        <v>17</v>
      </c>
      <c r="D95" s="50" t="s">
        <v>95</v>
      </c>
      <c r="E95" s="51" t="s">
        <v>26</v>
      </c>
      <c r="F95" s="83">
        <v>1</v>
      </c>
      <c r="G95" s="84">
        <v>100</v>
      </c>
      <c r="H95" s="122">
        <f t="shared" si="2"/>
        <v>100</v>
      </c>
      <c r="I95" s="147"/>
      <c r="J95" s="141">
        <v>1</v>
      </c>
      <c r="K95" s="141">
        <v>1</v>
      </c>
      <c r="L95" s="157">
        <v>1</v>
      </c>
      <c r="M95" s="141">
        <v>1</v>
      </c>
    </row>
    <row r="96" spans="1:13" s="88" customFormat="1">
      <c r="A96" s="55"/>
      <c r="B96" s="56"/>
      <c r="C96" s="73"/>
      <c r="D96" s="58" t="s">
        <v>27</v>
      </c>
      <c r="E96" s="59"/>
      <c r="F96" s="86"/>
      <c r="G96" s="87" t="s">
        <v>76</v>
      </c>
      <c r="H96" s="125">
        <f>SUM(H79:H95)</f>
        <v>5716.1500000000005</v>
      </c>
      <c r="I96" s="148"/>
      <c r="J96" s="148"/>
      <c r="K96" s="148"/>
      <c r="L96" s="158"/>
      <c r="M96" s="148"/>
    </row>
    <row r="97" spans="1:13" ht="25.5">
      <c r="A97" s="26" t="s">
        <v>302</v>
      </c>
      <c r="B97" s="63" t="s">
        <v>97</v>
      </c>
      <c r="C97" s="64">
        <v>1</v>
      </c>
      <c r="D97" s="72" t="s">
        <v>98</v>
      </c>
      <c r="E97" s="41" t="s">
        <v>38</v>
      </c>
      <c r="F97" s="81">
        <v>85.8</v>
      </c>
      <c r="G97" s="79">
        <v>2.2999999999999998</v>
      </c>
      <c r="H97" s="122">
        <f t="shared" si="2"/>
        <v>197.33999999999997</v>
      </c>
      <c r="I97" s="141"/>
      <c r="J97" s="141"/>
      <c r="K97" s="141">
        <v>1</v>
      </c>
      <c r="L97" s="157">
        <v>1</v>
      </c>
      <c r="M97" s="141">
        <v>1</v>
      </c>
    </row>
    <row r="98" spans="1:13">
      <c r="B98" s="69"/>
      <c r="C98" s="74">
        <v>2</v>
      </c>
      <c r="D98" s="76" t="s">
        <v>99</v>
      </c>
      <c r="E98" s="41" t="s">
        <v>38</v>
      </c>
      <c r="F98" s="78">
        <v>211.5</v>
      </c>
      <c r="G98" s="79">
        <v>2.8</v>
      </c>
      <c r="H98" s="122">
        <f t="shared" si="2"/>
        <v>592.19999999999993</v>
      </c>
      <c r="I98" s="141"/>
      <c r="J98" s="141"/>
      <c r="K98" s="141">
        <v>1</v>
      </c>
      <c r="L98" s="157">
        <v>1</v>
      </c>
      <c r="M98" s="141">
        <v>1</v>
      </c>
    </row>
    <row r="99" spans="1:13">
      <c r="B99" s="69"/>
      <c r="C99" s="74">
        <v>3</v>
      </c>
      <c r="D99" s="76" t="s">
        <v>100</v>
      </c>
      <c r="E99" s="41" t="s">
        <v>38</v>
      </c>
      <c r="F99" s="82">
        <v>36.299999999999997</v>
      </c>
      <c r="G99" s="79">
        <v>5</v>
      </c>
      <c r="H99" s="122">
        <f t="shared" si="2"/>
        <v>181.5</v>
      </c>
      <c r="I99" s="141"/>
      <c r="J99" s="141"/>
      <c r="K99" s="141">
        <v>1</v>
      </c>
      <c r="L99" s="157">
        <v>1</v>
      </c>
      <c r="M99" s="141">
        <v>1</v>
      </c>
    </row>
    <row r="100" spans="1:13">
      <c r="B100" s="69"/>
      <c r="C100" s="74">
        <v>4</v>
      </c>
      <c r="D100" s="76" t="s">
        <v>101</v>
      </c>
      <c r="E100" s="41" t="s">
        <v>38</v>
      </c>
      <c r="F100" s="78"/>
      <c r="G100" s="79">
        <v>5.5</v>
      </c>
      <c r="H100" s="122">
        <f t="shared" si="2"/>
        <v>0</v>
      </c>
      <c r="I100" s="141"/>
      <c r="J100" s="141"/>
      <c r="K100" s="141">
        <v>1</v>
      </c>
      <c r="L100" s="157">
        <v>1</v>
      </c>
      <c r="M100" s="141">
        <v>1</v>
      </c>
    </row>
    <row r="101" spans="1:13">
      <c r="B101" s="69"/>
      <c r="C101" s="74">
        <v>5</v>
      </c>
      <c r="D101" s="76" t="s">
        <v>102</v>
      </c>
      <c r="E101" s="41" t="s">
        <v>65</v>
      </c>
      <c r="F101" s="78">
        <v>76</v>
      </c>
      <c r="G101" s="79">
        <v>0.15</v>
      </c>
      <c r="H101" s="122">
        <f t="shared" si="2"/>
        <v>11.4</v>
      </c>
      <c r="I101" s="141"/>
      <c r="J101" s="141"/>
      <c r="K101" s="141">
        <v>1</v>
      </c>
      <c r="L101" s="157">
        <v>1</v>
      </c>
      <c r="M101" s="141">
        <v>1</v>
      </c>
    </row>
    <row r="102" spans="1:13">
      <c r="B102" s="80" t="s">
        <v>103</v>
      </c>
      <c r="C102" s="74">
        <v>6</v>
      </c>
      <c r="D102" s="76" t="s">
        <v>104</v>
      </c>
      <c r="E102" s="41" t="s">
        <v>38</v>
      </c>
      <c r="F102" s="78">
        <v>253.20000000000002</v>
      </c>
      <c r="G102" s="79">
        <v>4</v>
      </c>
      <c r="H102" s="122">
        <f t="shared" si="2"/>
        <v>1012.8000000000001</v>
      </c>
      <c r="I102" s="141"/>
      <c r="J102" s="141"/>
      <c r="K102" s="141">
        <v>1</v>
      </c>
      <c r="L102" s="157">
        <v>1</v>
      </c>
      <c r="M102" s="141">
        <v>1</v>
      </c>
    </row>
    <row r="103" spans="1:13">
      <c r="B103" s="80"/>
      <c r="C103" s="74">
        <v>7</v>
      </c>
      <c r="D103" s="76" t="s">
        <v>105</v>
      </c>
      <c r="E103" s="41" t="s">
        <v>38</v>
      </c>
      <c r="F103" s="78"/>
      <c r="G103" s="79"/>
      <c r="H103" s="122">
        <f t="shared" si="2"/>
        <v>0</v>
      </c>
      <c r="I103" s="141"/>
      <c r="J103" s="141"/>
      <c r="K103" s="141">
        <v>1</v>
      </c>
      <c r="L103" s="157">
        <v>1</v>
      </c>
      <c r="M103" s="141">
        <v>1</v>
      </c>
    </row>
    <row r="104" spans="1:13">
      <c r="B104" s="69"/>
      <c r="C104" s="74">
        <v>8</v>
      </c>
      <c r="D104" s="76" t="s">
        <v>106</v>
      </c>
      <c r="E104" s="41" t="s">
        <v>38</v>
      </c>
      <c r="F104" s="78">
        <v>37.5</v>
      </c>
      <c r="G104" s="79">
        <v>5</v>
      </c>
      <c r="H104" s="122">
        <f t="shared" si="2"/>
        <v>187.5</v>
      </c>
      <c r="I104" s="141"/>
      <c r="J104" s="141"/>
      <c r="K104" s="141">
        <v>1</v>
      </c>
      <c r="L104" s="157">
        <v>1</v>
      </c>
      <c r="M104" s="141">
        <v>1</v>
      </c>
    </row>
    <row r="105" spans="1:13">
      <c r="B105" s="69"/>
      <c r="C105" s="74">
        <v>9</v>
      </c>
      <c r="D105" s="76" t="s">
        <v>107</v>
      </c>
      <c r="E105" s="41" t="s">
        <v>38</v>
      </c>
      <c r="F105" s="78"/>
      <c r="G105" s="79">
        <v>5</v>
      </c>
      <c r="H105" s="122">
        <f t="shared" si="2"/>
        <v>0</v>
      </c>
      <c r="I105" s="141"/>
      <c r="J105" s="141"/>
      <c r="K105" s="141">
        <v>1</v>
      </c>
      <c r="L105" s="157">
        <v>1</v>
      </c>
      <c r="M105" s="141">
        <v>1</v>
      </c>
    </row>
    <row r="106" spans="1:13">
      <c r="B106" s="69"/>
      <c r="C106" s="74">
        <v>10</v>
      </c>
      <c r="D106" s="76" t="s">
        <v>108</v>
      </c>
      <c r="E106" s="41" t="s">
        <v>38</v>
      </c>
      <c r="F106" s="78">
        <v>7.1999999999999993</v>
      </c>
      <c r="G106" s="79">
        <v>4</v>
      </c>
      <c r="H106" s="122">
        <f t="shared" si="2"/>
        <v>28.799999999999997</v>
      </c>
      <c r="I106" s="141"/>
      <c r="J106" s="141"/>
      <c r="K106" s="141">
        <v>1</v>
      </c>
      <c r="L106" s="157">
        <v>1</v>
      </c>
      <c r="M106" s="141">
        <v>1</v>
      </c>
    </row>
    <row r="107" spans="1:13">
      <c r="B107" s="69"/>
      <c r="C107" s="74">
        <v>11</v>
      </c>
      <c r="D107" s="76" t="s">
        <v>109</v>
      </c>
      <c r="E107" s="41" t="s">
        <v>38</v>
      </c>
      <c r="F107" s="82">
        <v>3.8999999999999995</v>
      </c>
      <c r="G107" s="79">
        <v>4.5</v>
      </c>
      <c r="H107" s="122">
        <f t="shared" si="2"/>
        <v>17.549999999999997</v>
      </c>
      <c r="I107" s="141"/>
      <c r="J107" s="141"/>
      <c r="K107" s="141">
        <v>1</v>
      </c>
      <c r="L107" s="157">
        <v>1</v>
      </c>
      <c r="M107" s="141">
        <v>1</v>
      </c>
    </row>
    <row r="108" spans="1:13">
      <c r="B108" s="69"/>
      <c r="C108" s="74">
        <v>12</v>
      </c>
      <c r="D108" s="76" t="s">
        <v>110</v>
      </c>
      <c r="E108" s="41" t="s">
        <v>38</v>
      </c>
      <c r="F108" s="78">
        <v>18</v>
      </c>
      <c r="G108" s="79">
        <v>8</v>
      </c>
      <c r="H108" s="122">
        <f t="shared" si="2"/>
        <v>144</v>
      </c>
      <c r="I108" s="141"/>
      <c r="J108" s="141"/>
      <c r="K108" s="141">
        <v>1</v>
      </c>
      <c r="L108" s="157">
        <v>1</v>
      </c>
      <c r="M108" s="141">
        <v>1</v>
      </c>
    </row>
    <row r="109" spans="1:13">
      <c r="B109" s="69"/>
      <c r="C109" s="74">
        <v>13</v>
      </c>
      <c r="D109" s="76" t="s">
        <v>111</v>
      </c>
      <c r="E109" s="41" t="s">
        <v>38</v>
      </c>
      <c r="F109" s="78">
        <v>13.5</v>
      </c>
      <c r="G109" s="79">
        <v>4</v>
      </c>
      <c r="H109" s="122">
        <f t="shared" si="2"/>
        <v>54</v>
      </c>
      <c r="I109" s="141"/>
      <c r="J109" s="141"/>
      <c r="K109" s="141">
        <v>1</v>
      </c>
      <c r="L109" s="157">
        <v>1</v>
      </c>
      <c r="M109" s="141">
        <v>1</v>
      </c>
    </row>
    <row r="110" spans="1:13">
      <c r="B110" s="69"/>
      <c r="C110" s="74">
        <v>14</v>
      </c>
      <c r="D110" s="76" t="s">
        <v>112</v>
      </c>
      <c r="E110" s="41" t="s">
        <v>38</v>
      </c>
      <c r="F110" s="78">
        <v>27.6</v>
      </c>
      <c r="G110" s="79">
        <v>7.5</v>
      </c>
      <c r="H110" s="122">
        <f t="shared" si="2"/>
        <v>207</v>
      </c>
      <c r="I110" s="141"/>
      <c r="J110" s="141"/>
      <c r="K110" s="141">
        <v>1</v>
      </c>
      <c r="L110" s="157">
        <v>1</v>
      </c>
      <c r="M110" s="141">
        <v>1</v>
      </c>
    </row>
    <row r="111" spans="1:13">
      <c r="B111" s="69"/>
      <c r="C111" s="74">
        <v>15</v>
      </c>
      <c r="D111" s="76" t="s">
        <v>113</v>
      </c>
      <c r="E111" s="41" t="s">
        <v>38</v>
      </c>
      <c r="F111" s="78">
        <v>46.5</v>
      </c>
      <c r="G111" s="79">
        <v>2.5</v>
      </c>
      <c r="H111" s="122">
        <f t="shared" si="2"/>
        <v>116.25</v>
      </c>
      <c r="I111" s="141"/>
      <c r="J111" s="141"/>
      <c r="K111" s="141">
        <v>1</v>
      </c>
      <c r="L111" s="157">
        <v>1</v>
      </c>
      <c r="M111" s="141">
        <v>1</v>
      </c>
    </row>
    <row r="112" spans="1:13">
      <c r="B112" s="69"/>
      <c r="C112" s="74">
        <v>16</v>
      </c>
      <c r="D112" s="76" t="s">
        <v>114</v>
      </c>
      <c r="E112" s="41" t="s">
        <v>38</v>
      </c>
      <c r="F112" s="78">
        <v>0</v>
      </c>
      <c r="G112" s="79">
        <v>2</v>
      </c>
      <c r="H112" s="122">
        <f t="shared" si="2"/>
        <v>0</v>
      </c>
      <c r="I112" s="141"/>
      <c r="J112" s="141"/>
      <c r="K112" s="141">
        <v>1</v>
      </c>
      <c r="L112" s="157">
        <v>1</v>
      </c>
      <c r="M112" s="141">
        <v>1</v>
      </c>
    </row>
    <row r="113" spans="2:13">
      <c r="B113" s="69"/>
      <c r="C113" s="74">
        <v>17</v>
      </c>
      <c r="D113" s="76" t="s">
        <v>115</v>
      </c>
      <c r="E113" s="41" t="s">
        <v>38</v>
      </c>
      <c r="F113" s="82">
        <v>16.8</v>
      </c>
      <c r="G113" s="79">
        <v>45</v>
      </c>
      <c r="H113" s="122">
        <f t="shared" si="2"/>
        <v>756</v>
      </c>
      <c r="I113" s="141"/>
      <c r="J113" s="141"/>
      <c r="K113" s="141">
        <v>1</v>
      </c>
      <c r="L113" s="157">
        <v>1</v>
      </c>
      <c r="M113" s="141">
        <v>1</v>
      </c>
    </row>
    <row r="114" spans="2:13">
      <c r="B114" s="69"/>
      <c r="C114" s="74">
        <v>18</v>
      </c>
      <c r="D114" s="76" t="s">
        <v>116</v>
      </c>
      <c r="E114" s="41" t="s">
        <v>38</v>
      </c>
      <c r="F114" s="78"/>
      <c r="G114" s="79">
        <v>25</v>
      </c>
      <c r="H114" s="122">
        <f t="shared" si="2"/>
        <v>0</v>
      </c>
      <c r="I114" s="141"/>
      <c r="J114" s="141"/>
      <c r="K114" s="141">
        <v>1</v>
      </c>
      <c r="L114" s="157">
        <v>1</v>
      </c>
      <c r="M114" s="141">
        <v>1</v>
      </c>
    </row>
    <row r="115" spans="2:13">
      <c r="B115" s="69"/>
      <c r="C115" s="74">
        <v>19</v>
      </c>
      <c r="D115" s="76" t="s">
        <v>117</v>
      </c>
      <c r="E115" s="41" t="s">
        <v>38</v>
      </c>
      <c r="F115" s="82">
        <v>6.6</v>
      </c>
      <c r="G115" s="79">
        <v>55</v>
      </c>
      <c r="H115" s="122">
        <f t="shared" si="2"/>
        <v>363</v>
      </c>
      <c r="I115" s="141"/>
      <c r="J115" s="141"/>
      <c r="K115" s="141">
        <v>1</v>
      </c>
      <c r="L115" s="157">
        <v>1</v>
      </c>
      <c r="M115" s="141">
        <v>1</v>
      </c>
    </row>
    <row r="116" spans="2:13">
      <c r="B116" s="69"/>
      <c r="C116" s="74">
        <v>20</v>
      </c>
      <c r="D116" s="76" t="s">
        <v>87</v>
      </c>
      <c r="E116" s="41"/>
      <c r="F116" s="78"/>
      <c r="G116" s="79"/>
      <c r="H116" s="122">
        <f t="shared" si="2"/>
        <v>0</v>
      </c>
      <c r="I116" s="141"/>
      <c r="J116" s="141"/>
      <c r="K116" s="141">
        <v>1</v>
      </c>
      <c r="L116" s="157">
        <v>1</v>
      </c>
      <c r="M116" s="141">
        <v>1</v>
      </c>
    </row>
    <row r="117" spans="2:13">
      <c r="B117" s="80" t="s">
        <v>118</v>
      </c>
      <c r="C117" s="74"/>
      <c r="D117" s="76" t="s">
        <v>119</v>
      </c>
      <c r="E117" s="41" t="s">
        <v>19</v>
      </c>
      <c r="F117" s="78"/>
      <c r="G117" s="79">
        <v>7.5</v>
      </c>
      <c r="H117" s="122">
        <f t="shared" si="2"/>
        <v>0</v>
      </c>
      <c r="I117" s="141"/>
      <c r="J117" s="141"/>
      <c r="K117" s="141">
        <v>1</v>
      </c>
      <c r="L117" s="157">
        <v>1</v>
      </c>
      <c r="M117" s="141">
        <v>1</v>
      </c>
    </row>
    <row r="118" spans="2:13">
      <c r="B118" s="89" t="s">
        <v>120</v>
      </c>
      <c r="C118" s="74">
        <v>21</v>
      </c>
      <c r="D118" s="76" t="s">
        <v>121</v>
      </c>
      <c r="E118" s="41" t="s">
        <v>122</v>
      </c>
      <c r="F118" s="81">
        <v>11</v>
      </c>
      <c r="G118" s="79">
        <v>9</v>
      </c>
      <c r="H118" s="122">
        <f t="shared" si="2"/>
        <v>99</v>
      </c>
      <c r="I118" s="141"/>
      <c r="J118" s="141"/>
      <c r="K118" s="141">
        <v>1</v>
      </c>
      <c r="L118" s="157">
        <v>1</v>
      </c>
      <c r="M118" s="141">
        <v>1</v>
      </c>
    </row>
    <row r="119" spans="2:13">
      <c r="B119" s="90" t="s">
        <v>123</v>
      </c>
      <c r="C119" s="74">
        <v>22</v>
      </c>
      <c r="D119" s="76" t="s">
        <v>124</v>
      </c>
      <c r="E119" s="41" t="s">
        <v>122</v>
      </c>
      <c r="F119" s="78"/>
      <c r="G119" s="79">
        <v>12.15</v>
      </c>
      <c r="H119" s="122">
        <f t="shared" si="2"/>
        <v>0</v>
      </c>
      <c r="I119" s="141"/>
      <c r="J119" s="141"/>
      <c r="K119" s="141">
        <v>1</v>
      </c>
      <c r="L119" s="157">
        <v>1</v>
      </c>
      <c r="M119" s="141">
        <v>1</v>
      </c>
    </row>
    <row r="120" spans="2:13">
      <c r="B120" s="89"/>
      <c r="C120" s="74">
        <v>23</v>
      </c>
      <c r="D120" s="76" t="s">
        <v>125</v>
      </c>
      <c r="E120" s="41" t="s">
        <v>122</v>
      </c>
      <c r="F120" s="78"/>
      <c r="G120" s="79">
        <v>16.2</v>
      </c>
      <c r="H120" s="122">
        <f t="shared" si="2"/>
        <v>0</v>
      </c>
      <c r="I120" s="141"/>
      <c r="J120" s="141"/>
      <c r="K120" s="141">
        <v>1</v>
      </c>
      <c r="L120" s="157">
        <v>1</v>
      </c>
      <c r="M120" s="141">
        <v>1</v>
      </c>
    </row>
    <row r="121" spans="2:13">
      <c r="B121" s="80"/>
      <c r="C121" s="74">
        <v>24</v>
      </c>
      <c r="D121" s="76" t="s">
        <v>126</v>
      </c>
      <c r="E121" s="41" t="s">
        <v>122</v>
      </c>
      <c r="F121" s="78"/>
      <c r="G121" s="79">
        <v>21.599999999999998</v>
      </c>
      <c r="H121" s="122">
        <f t="shared" si="2"/>
        <v>0</v>
      </c>
      <c r="I121" s="141"/>
      <c r="J121" s="141"/>
      <c r="K121" s="141">
        <v>1</v>
      </c>
      <c r="L121" s="157">
        <v>1</v>
      </c>
      <c r="M121" s="141">
        <v>1</v>
      </c>
    </row>
    <row r="122" spans="2:13">
      <c r="B122" s="80"/>
      <c r="C122" s="74">
        <v>25</v>
      </c>
      <c r="D122" s="76" t="s">
        <v>127</v>
      </c>
      <c r="E122" s="41" t="s">
        <v>122</v>
      </c>
      <c r="F122" s="82">
        <v>2</v>
      </c>
      <c r="G122" s="79">
        <v>18.225000000000001</v>
      </c>
      <c r="H122" s="122">
        <f t="shared" si="2"/>
        <v>36.450000000000003</v>
      </c>
      <c r="I122" s="141"/>
      <c r="J122" s="141"/>
      <c r="K122" s="141">
        <v>1</v>
      </c>
      <c r="L122" s="157">
        <v>1</v>
      </c>
      <c r="M122" s="141">
        <v>1</v>
      </c>
    </row>
    <row r="123" spans="2:13">
      <c r="B123" s="80"/>
      <c r="C123" s="74">
        <v>26</v>
      </c>
      <c r="D123" s="76" t="s">
        <v>128</v>
      </c>
      <c r="E123" s="41" t="s">
        <v>122</v>
      </c>
      <c r="F123" s="78"/>
      <c r="G123" s="79">
        <v>24.3</v>
      </c>
      <c r="H123" s="122">
        <f t="shared" ref="H123:H137" si="3">F123*G123</f>
        <v>0</v>
      </c>
      <c r="I123" s="141"/>
      <c r="J123" s="141"/>
      <c r="K123" s="141">
        <v>1</v>
      </c>
      <c r="L123" s="157">
        <v>1</v>
      </c>
      <c r="M123" s="141">
        <v>1</v>
      </c>
    </row>
    <row r="124" spans="2:13">
      <c r="B124" s="80"/>
      <c r="C124" s="74">
        <v>27</v>
      </c>
      <c r="D124" s="76" t="s">
        <v>129</v>
      </c>
      <c r="E124" s="41" t="s">
        <v>122</v>
      </c>
      <c r="F124" s="78"/>
      <c r="G124" s="79">
        <v>20.25</v>
      </c>
      <c r="H124" s="122">
        <f t="shared" si="3"/>
        <v>0</v>
      </c>
      <c r="I124" s="141"/>
      <c r="J124" s="141"/>
      <c r="K124" s="141">
        <v>1</v>
      </c>
      <c r="L124" s="157">
        <v>1</v>
      </c>
      <c r="M124" s="141">
        <v>1</v>
      </c>
    </row>
    <row r="125" spans="2:13">
      <c r="B125" s="80"/>
      <c r="C125" s="74">
        <v>28</v>
      </c>
      <c r="D125" s="76" t="s">
        <v>130</v>
      </c>
      <c r="E125" s="41" t="s">
        <v>122</v>
      </c>
      <c r="F125" s="82">
        <v>4</v>
      </c>
      <c r="G125" s="79">
        <v>27</v>
      </c>
      <c r="H125" s="122">
        <f t="shared" si="3"/>
        <v>108</v>
      </c>
      <c r="I125" s="141"/>
      <c r="J125" s="141"/>
      <c r="K125" s="141">
        <v>1</v>
      </c>
      <c r="L125" s="157">
        <v>1</v>
      </c>
      <c r="M125" s="141">
        <v>1</v>
      </c>
    </row>
    <row r="126" spans="2:13">
      <c r="B126" s="69"/>
      <c r="C126" s="74">
        <v>29</v>
      </c>
      <c r="D126" s="76" t="s">
        <v>131</v>
      </c>
      <c r="E126" s="41" t="s">
        <v>132</v>
      </c>
      <c r="F126" s="81">
        <v>9</v>
      </c>
      <c r="G126" s="79">
        <v>2.2000000000000002</v>
      </c>
      <c r="H126" s="122">
        <f t="shared" si="3"/>
        <v>19.8</v>
      </c>
      <c r="I126" s="141"/>
      <c r="J126" s="141"/>
      <c r="K126" s="141">
        <v>1</v>
      </c>
      <c r="L126" s="157">
        <v>1</v>
      </c>
      <c r="M126" s="141">
        <v>1</v>
      </c>
    </row>
    <row r="127" spans="2:13">
      <c r="B127" s="80" t="s">
        <v>133</v>
      </c>
      <c r="C127" s="74">
        <v>30</v>
      </c>
      <c r="D127" s="76" t="s">
        <v>134</v>
      </c>
      <c r="E127" s="41" t="s">
        <v>38</v>
      </c>
      <c r="F127" s="78"/>
      <c r="G127" s="79">
        <v>6</v>
      </c>
      <c r="H127" s="122">
        <f t="shared" si="3"/>
        <v>0</v>
      </c>
      <c r="I127" s="141"/>
      <c r="J127" s="141"/>
      <c r="K127" s="141">
        <v>1</v>
      </c>
      <c r="L127" s="157">
        <v>1</v>
      </c>
      <c r="M127" s="141">
        <v>1</v>
      </c>
    </row>
    <row r="128" spans="2:13">
      <c r="B128" s="91"/>
      <c r="C128" s="74">
        <v>31</v>
      </c>
      <c r="D128" s="76" t="s">
        <v>135</v>
      </c>
      <c r="E128" s="41" t="s">
        <v>38</v>
      </c>
      <c r="F128" s="78">
        <v>48</v>
      </c>
      <c r="G128" s="79">
        <v>8</v>
      </c>
      <c r="H128" s="122">
        <f t="shared" si="3"/>
        <v>384</v>
      </c>
      <c r="I128" s="141"/>
      <c r="J128" s="141"/>
      <c r="K128" s="141">
        <v>1</v>
      </c>
      <c r="L128" s="157">
        <v>1</v>
      </c>
      <c r="M128" s="141">
        <v>1</v>
      </c>
    </row>
    <row r="129" spans="1:13">
      <c r="C129" s="74">
        <v>32</v>
      </c>
      <c r="D129" s="76" t="s">
        <v>136</v>
      </c>
      <c r="E129" s="41" t="s">
        <v>65</v>
      </c>
      <c r="F129" s="81">
        <v>5</v>
      </c>
      <c r="G129" s="79">
        <v>5</v>
      </c>
      <c r="H129" s="122">
        <f t="shared" si="3"/>
        <v>25</v>
      </c>
      <c r="I129" s="141"/>
      <c r="J129" s="141"/>
      <c r="K129" s="141">
        <v>1</v>
      </c>
      <c r="L129" s="157">
        <v>1</v>
      </c>
      <c r="M129" s="141">
        <v>1</v>
      </c>
    </row>
    <row r="130" spans="1:13">
      <c r="C130" s="74">
        <v>33</v>
      </c>
      <c r="D130" s="76" t="s">
        <v>137</v>
      </c>
      <c r="E130" s="41" t="s">
        <v>65</v>
      </c>
      <c r="F130" s="81">
        <v>1</v>
      </c>
      <c r="G130" s="79">
        <v>5</v>
      </c>
      <c r="H130" s="122">
        <f t="shared" si="3"/>
        <v>5</v>
      </c>
      <c r="I130" s="141"/>
      <c r="J130" s="141"/>
      <c r="K130" s="141">
        <v>1</v>
      </c>
      <c r="L130" s="157">
        <v>1</v>
      </c>
      <c r="M130" s="141">
        <v>1</v>
      </c>
    </row>
    <row r="131" spans="1:13">
      <c r="C131" s="74">
        <v>34</v>
      </c>
      <c r="D131" s="76" t="s">
        <v>138</v>
      </c>
      <c r="E131" s="41" t="s">
        <v>65</v>
      </c>
      <c r="F131" s="81">
        <v>3</v>
      </c>
      <c r="G131" s="79">
        <v>7</v>
      </c>
      <c r="H131" s="122">
        <f t="shared" si="3"/>
        <v>21</v>
      </c>
      <c r="I131" s="141"/>
      <c r="J131" s="141"/>
      <c r="K131" s="141">
        <v>1</v>
      </c>
      <c r="L131" s="157">
        <v>1</v>
      </c>
      <c r="M131" s="141">
        <v>1</v>
      </c>
    </row>
    <row r="132" spans="1:13">
      <c r="C132" s="74">
        <v>35</v>
      </c>
      <c r="D132" s="76" t="s">
        <v>87</v>
      </c>
      <c r="E132" s="41"/>
      <c r="F132" s="78"/>
      <c r="G132" s="79"/>
      <c r="H132" s="122">
        <f t="shared" si="3"/>
        <v>0</v>
      </c>
      <c r="I132" s="141"/>
      <c r="J132" s="141"/>
      <c r="K132" s="141">
        <v>1</v>
      </c>
      <c r="L132" s="157">
        <v>1</v>
      </c>
      <c r="M132" s="141">
        <v>1</v>
      </c>
    </row>
    <row r="133" spans="1:13">
      <c r="B133" s="80" t="s">
        <v>139</v>
      </c>
      <c r="C133" s="74">
        <v>36</v>
      </c>
      <c r="D133" s="76" t="s">
        <v>140</v>
      </c>
      <c r="E133" s="41" t="s">
        <v>65</v>
      </c>
      <c r="F133" s="78">
        <v>6</v>
      </c>
      <c r="G133" s="79">
        <v>1</v>
      </c>
      <c r="H133" s="122">
        <f t="shared" si="3"/>
        <v>6</v>
      </c>
      <c r="I133" s="141"/>
      <c r="J133" s="141"/>
      <c r="K133" s="141">
        <v>1</v>
      </c>
      <c r="L133" s="157">
        <v>1</v>
      </c>
      <c r="M133" s="141">
        <v>1</v>
      </c>
    </row>
    <row r="134" spans="1:13">
      <c r="B134" s="69"/>
      <c r="C134" s="74">
        <v>37</v>
      </c>
      <c r="D134" s="76" t="s">
        <v>141</v>
      </c>
      <c r="E134" s="41" t="s">
        <v>65</v>
      </c>
      <c r="F134" s="78"/>
      <c r="G134" s="79">
        <v>2</v>
      </c>
      <c r="H134" s="122">
        <f t="shared" si="3"/>
        <v>0</v>
      </c>
      <c r="I134" s="141"/>
      <c r="J134" s="141"/>
      <c r="K134" s="141">
        <v>1</v>
      </c>
      <c r="L134" s="157">
        <v>1</v>
      </c>
      <c r="M134" s="141">
        <v>1</v>
      </c>
    </row>
    <row r="135" spans="1:13">
      <c r="B135" s="49"/>
      <c r="C135" s="70">
        <v>38</v>
      </c>
      <c r="D135" s="50" t="s">
        <v>95</v>
      </c>
      <c r="E135" s="51" t="s">
        <v>26</v>
      </c>
      <c r="F135" s="78">
        <v>1</v>
      </c>
      <c r="G135" s="79">
        <v>100</v>
      </c>
      <c r="H135" s="122">
        <f t="shared" si="3"/>
        <v>100</v>
      </c>
      <c r="I135" s="141"/>
      <c r="J135" s="141"/>
      <c r="K135" s="141">
        <v>1</v>
      </c>
      <c r="L135" s="157">
        <v>1</v>
      </c>
      <c r="M135" s="141">
        <v>1</v>
      </c>
    </row>
    <row r="136" spans="1:13">
      <c r="B136" s="69" t="s">
        <v>41</v>
      </c>
      <c r="C136" s="74">
        <v>39</v>
      </c>
      <c r="D136" s="40" t="s">
        <v>142</v>
      </c>
      <c r="E136" s="41" t="s">
        <v>19</v>
      </c>
      <c r="F136" s="82">
        <v>124</v>
      </c>
      <c r="G136" s="79">
        <v>20</v>
      </c>
      <c r="H136" s="122">
        <f t="shared" si="3"/>
        <v>2480</v>
      </c>
      <c r="I136" s="141"/>
      <c r="J136" s="141"/>
      <c r="K136" s="141">
        <v>1</v>
      </c>
      <c r="L136" s="157">
        <v>1</v>
      </c>
      <c r="M136" s="141">
        <v>1</v>
      </c>
    </row>
    <row r="137" spans="1:13" s="85" customFormat="1">
      <c r="A137" s="48"/>
      <c r="B137" s="49"/>
      <c r="C137" s="74">
        <v>40</v>
      </c>
      <c r="D137" s="50" t="s">
        <v>143</v>
      </c>
      <c r="E137" s="51" t="s">
        <v>19</v>
      </c>
      <c r="F137" s="83">
        <v>0</v>
      </c>
      <c r="G137" s="84">
        <v>7.5</v>
      </c>
      <c r="H137" s="122">
        <f t="shared" si="3"/>
        <v>0</v>
      </c>
      <c r="I137" s="147"/>
      <c r="J137" s="147"/>
      <c r="K137" s="141">
        <v>1</v>
      </c>
      <c r="L137" s="157">
        <v>1</v>
      </c>
      <c r="M137" s="141">
        <v>1</v>
      </c>
    </row>
    <row r="138" spans="1:13" s="88" customFormat="1">
      <c r="A138" s="55"/>
      <c r="B138" s="56"/>
      <c r="C138" s="73"/>
      <c r="D138" s="58" t="s">
        <v>27</v>
      </c>
      <c r="E138" s="59"/>
      <c r="F138" s="86"/>
      <c r="G138" s="87" t="s">
        <v>96</v>
      </c>
      <c r="H138" s="125">
        <f>SUM(H97:H137)</f>
        <v>7153.59</v>
      </c>
      <c r="I138" s="148"/>
      <c r="J138" s="148"/>
      <c r="K138" s="148"/>
      <c r="L138" s="158"/>
      <c r="M138" s="148"/>
    </row>
    <row r="139" spans="1:13" s="5" customFormat="1">
      <c r="A139" s="92"/>
      <c r="B139" s="63"/>
      <c r="C139" s="74"/>
      <c r="D139" s="65"/>
      <c r="E139" s="41"/>
      <c r="F139" s="30"/>
      <c r="G139" s="93"/>
      <c r="H139" s="126"/>
      <c r="I139" s="141"/>
      <c r="J139" s="141"/>
      <c r="K139" s="141"/>
      <c r="L139" s="157"/>
      <c r="M139" s="141"/>
    </row>
    <row r="140" spans="1:13" ht="22.5">
      <c r="A140" s="26" t="s">
        <v>144</v>
      </c>
      <c r="B140" s="63" t="s">
        <v>145</v>
      </c>
      <c r="C140" s="74">
        <v>1</v>
      </c>
      <c r="D140" s="40" t="s">
        <v>146</v>
      </c>
      <c r="E140" s="41" t="s">
        <v>65</v>
      </c>
      <c r="F140" s="81">
        <v>1</v>
      </c>
      <c r="G140" s="79">
        <v>200</v>
      </c>
      <c r="H140" s="122">
        <f t="shared" ref="H140:H182" si="4">F140*G140</f>
        <v>200</v>
      </c>
      <c r="I140" s="141"/>
      <c r="J140" s="141">
        <v>1</v>
      </c>
      <c r="K140" s="141">
        <v>1</v>
      </c>
      <c r="L140" s="157">
        <v>1</v>
      </c>
      <c r="M140" s="141">
        <v>1</v>
      </c>
    </row>
    <row r="141" spans="1:13" ht="22.5">
      <c r="B141" s="69"/>
      <c r="C141" s="74">
        <v>2</v>
      </c>
      <c r="D141" s="40" t="s">
        <v>147</v>
      </c>
      <c r="E141" s="41" t="s">
        <v>65</v>
      </c>
      <c r="F141" s="81">
        <v>1</v>
      </c>
      <c r="G141" s="79">
        <v>300</v>
      </c>
      <c r="H141" s="122">
        <f t="shared" si="4"/>
        <v>300</v>
      </c>
      <c r="I141" s="141"/>
      <c r="J141" s="141"/>
      <c r="K141" s="141">
        <v>1</v>
      </c>
      <c r="L141" s="157">
        <v>1</v>
      </c>
      <c r="M141" s="141">
        <v>1</v>
      </c>
    </row>
    <row r="142" spans="1:13">
      <c r="B142" s="80" t="s">
        <v>148</v>
      </c>
      <c r="C142" s="74">
        <v>3</v>
      </c>
      <c r="D142" s="40" t="s">
        <v>149</v>
      </c>
      <c r="E142" s="41" t="s">
        <v>65</v>
      </c>
      <c r="F142" s="78"/>
      <c r="G142" s="79">
        <v>40</v>
      </c>
      <c r="H142" s="122">
        <f t="shared" si="4"/>
        <v>0</v>
      </c>
      <c r="I142" s="141"/>
      <c r="J142" s="141"/>
      <c r="K142" s="141">
        <v>1</v>
      </c>
      <c r="L142" s="157">
        <v>1</v>
      </c>
      <c r="M142" s="141">
        <v>1</v>
      </c>
    </row>
    <row r="143" spans="1:13">
      <c r="B143" s="80"/>
      <c r="C143" s="74">
        <v>4</v>
      </c>
      <c r="D143" s="40" t="s">
        <v>150</v>
      </c>
      <c r="E143" s="41" t="s">
        <v>65</v>
      </c>
      <c r="F143" s="81">
        <v>2</v>
      </c>
      <c r="G143" s="79">
        <v>41</v>
      </c>
      <c r="H143" s="122">
        <f t="shared" si="4"/>
        <v>82</v>
      </c>
      <c r="I143" s="141"/>
      <c r="J143" s="141"/>
      <c r="K143" s="141">
        <v>1</v>
      </c>
      <c r="L143" s="157">
        <v>1</v>
      </c>
      <c r="M143" s="141">
        <v>1</v>
      </c>
    </row>
    <row r="144" spans="1:13">
      <c r="B144" s="80"/>
      <c r="C144" s="74">
        <v>5</v>
      </c>
      <c r="D144" s="40" t="s">
        <v>151</v>
      </c>
      <c r="E144" s="41" t="s">
        <v>65</v>
      </c>
      <c r="F144" s="81">
        <v>1</v>
      </c>
      <c r="G144" s="79">
        <v>40</v>
      </c>
      <c r="H144" s="122">
        <f t="shared" si="4"/>
        <v>40</v>
      </c>
      <c r="I144" s="141"/>
      <c r="J144" s="141"/>
      <c r="K144" s="141">
        <v>1</v>
      </c>
      <c r="L144" s="157">
        <v>1</v>
      </c>
      <c r="M144" s="141">
        <v>1</v>
      </c>
    </row>
    <row r="145" spans="2:13">
      <c r="B145" s="80"/>
      <c r="C145" s="74">
        <v>6</v>
      </c>
      <c r="D145" s="40" t="s">
        <v>152</v>
      </c>
      <c r="E145" s="41" t="s">
        <v>65</v>
      </c>
      <c r="F145" s="81">
        <v>1</v>
      </c>
      <c r="G145" s="79">
        <v>40</v>
      </c>
      <c r="H145" s="122">
        <f t="shared" si="4"/>
        <v>40</v>
      </c>
      <c r="I145" s="141"/>
      <c r="J145" s="141"/>
      <c r="K145" s="141">
        <v>1</v>
      </c>
      <c r="L145" s="157">
        <v>1</v>
      </c>
      <c r="M145" s="141">
        <v>1</v>
      </c>
    </row>
    <row r="146" spans="2:13">
      <c r="B146" s="80" t="s">
        <v>133</v>
      </c>
      <c r="C146" s="74">
        <v>7</v>
      </c>
      <c r="D146" s="76" t="s">
        <v>153</v>
      </c>
      <c r="E146" s="41" t="s">
        <v>38</v>
      </c>
      <c r="F146" s="78">
        <v>75.600000000000009</v>
      </c>
      <c r="G146" s="79">
        <v>2.5</v>
      </c>
      <c r="H146" s="122">
        <f t="shared" si="4"/>
        <v>189.00000000000003</v>
      </c>
      <c r="I146" s="141"/>
      <c r="J146" s="141"/>
      <c r="K146" s="141">
        <v>1</v>
      </c>
      <c r="L146" s="157">
        <v>1</v>
      </c>
      <c r="M146" s="141">
        <v>1</v>
      </c>
    </row>
    <row r="147" spans="2:13">
      <c r="B147" s="80"/>
      <c r="C147" s="74">
        <v>8</v>
      </c>
      <c r="D147" s="76" t="s">
        <v>154</v>
      </c>
      <c r="E147" s="41" t="s">
        <v>38</v>
      </c>
      <c r="F147" s="78">
        <v>7.2</v>
      </c>
      <c r="G147" s="79">
        <v>15</v>
      </c>
      <c r="H147" s="122">
        <f t="shared" si="4"/>
        <v>108</v>
      </c>
      <c r="I147" s="141"/>
      <c r="J147" s="141"/>
      <c r="K147" s="141">
        <v>1</v>
      </c>
      <c r="L147" s="157">
        <v>1</v>
      </c>
      <c r="M147" s="141">
        <v>1</v>
      </c>
    </row>
    <row r="148" spans="2:13">
      <c r="B148" s="80"/>
      <c r="C148" s="74">
        <v>9</v>
      </c>
      <c r="D148" s="76" t="s">
        <v>155</v>
      </c>
      <c r="E148" s="41" t="s">
        <v>38</v>
      </c>
      <c r="F148" s="78">
        <v>0</v>
      </c>
      <c r="G148" s="79">
        <v>20</v>
      </c>
      <c r="H148" s="122">
        <f t="shared" si="4"/>
        <v>0</v>
      </c>
      <c r="I148" s="141"/>
      <c r="J148" s="141"/>
      <c r="K148" s="141">
        <v>1</v>
      </c>
      <c r="L148" s="157">
        <v>1</v>
      </c>
      <c r="M148" s="141">
        <v>1</v>
      </c>
    </row>
    <row r="149" spans="2:13">
      <c r="B149" s="80"/>
      <c r="C149" s="74">
        <v>10</v>
      </c>
      <c r="D149" s="76" t="s">
        <v>156</v>
      </c>
      <c r="E149" s="41" t="s">
        <v>38</v>
      </c>
      <c r="F149" s="82">
        <v>7.1999999999999993</v>
      </c>
      <c r="G149" s="79">
        <v>2.5</v>
      </c>
      <c r="H149" s="122">
        <f t="shared" si="4"/>
        <v>18</v>
      </c>
      <c r="I149" s="141"/>
      <c r="J149" s="141"/>
      <c r="K149" s="141">
        <v>1</v>
      </c>
      <c r="L149" s="157">
        <v>1</v>
      </c>
      <c r="M149" s="141">
        <v>1</v>
      </c>
    </row>
    <row r="150" spans="2:13">
      <c r="B150" s="80"/>
      <c r="C150" s="74">
        <v>11</v>
      </c>
      <c r="D150" s="76" t="s">
        <v>157</v>
      </c>
      <c r="E150" s="41" t="s">
        <v>38</v>
      </c>
      <c r="F150" s="82">
        <v>5.6999999999999993</v>
      </c>
      <c r="G150" s="79">
        <v>2</v>
      </c>
      <c r="H150" s="122">
        <f t="shared" si="4"/>
        <v>11.399999999999999</v>
      </c>
      <c r="I150" s="141"/>
      <c r="J150" s="141"/>
      <c r="K150" s="141">
        <v>1</v>
      </c>
      <c r="L150" s="157">
        <v>1</v>
      </c>
      <c r="M150" s="141">
        <v>1</v>
      </c>
    </row>
    <row r="151" spans="2:13">
      <c r="B151" s="80"/>
      <c r="C151" s="74">
        <v>12</v>
      </c>
      <c r="D151" s="76" t="s">
        <v>158</v>
      </c>
      <c r="E151" s="41" t="s">
        <v>38</v>
      </c>
      <c r="F151" s="78"/>
      <c r="G151" s="79">
        <v>200</v>
      </c>
      <c r="H151" s="122">
        <f t="shared" si="4"/>
        <v>0</v>
      </c>
      <c r="I151" s="141"/>
      <c r="J151" s="141"/>
      <c r="K151" s="141">
        <v>1</v>
      </c>
      <c r="L151" s="157">
        <v>1</v>
      </c>
      <c r="M151" s="141">
        <v>1</v>
      </c>
    </row>
    <row r="152" spans="2:13">
      <c r="B152" s="80" t="s">
        <v>159</v>
      </c>
      <c r="C152" s="74">
        <v>13</v>
      </c>
      <c r="D152" s="76" t="s">
        <v>160</v>
      </c>
      <c r="E152" s="41" t="s">
        <v>38</v>
      </c>
      <c r="F152" s="82">
        <v>6.6</v>
      </c>
      <c r="G152" s="79">
        <v>3</v>
      </c>
      <c r="H152" s="122">
        <f t="shared" si="4"/>
        <v>19.799999999999997</v>
      </c>
      <c r="I152" s="141"/>
      <c r="J152" s="141"/>
      <c r="K152" s="141">
        <v>1</v>
      </c>
      <c r="L152" s="157">
        <v>1</v>
      </c>
      <c r="M152" s="141">
        <v>1</v>
      </c>
    </row>
    <row r="153" spans="2:13">
      <c r="B153" s="80"/>
      <c r="C153" s="74">
        <v>14</v>
      </c>
      <c r="D153" s="76" t="s">
        <v>161</v>
      </c>
      <c r="E153" s="41" t="s">
        <v>38</v>
      </c>
      <c r="F153" s="82">
        <v>2.7</v>
      </c>
      <c r="G153" s="79">
        <v>8.5</v>
      </c>
      <c r="H153" s="122">
        <f t="shared" si="4"/>
        <v>22.950000000000003</v>
      </c>
      <c r="I153" s="141"/>
      <c r="J153" s="141"/>
      <c r="K153" s="141">
        <v>1</v>
      </c>
      <c r="L153" s="157">
        <v>1</v>
      </c>
      <c r="M153" s="141">
        <v>1</v>
      </c>
    </row>
    <row r="154" spans="2:13">
      <c r="B154" s="80"/>
      <c r="C154" s="74">
        <v>15</v>
      </c>
      <c r="D154" s="76" t="s">
        <v>162</v>
      </c>
      <c r="E154" s="41" t="s">
        <v>38</v>
      </c>
      <c r="F154" s="82">
        <v>2.5</v>
      </c>
      <c r="G154" s="79">
        <v>5</v>
      </c>
      <c r="H154" s="122">
        <f t="shared" si="4"/>
        <v>12.5</v>
      </c>
      <c r="I154" s="141"/>
      <c r="J154" s="141"/>
      <c r="K154" s="141">
        <v>1</v>
      </c>
      <c r="L154" s="157">
        <v>1</v>
      </c>
      <c r="M154" s="141">
        <v>1</v>
      </c>
    </row>
    <row r="155" spans="2:13">
      <c r="B155" s="80"/>
      <c r="C155" s="74">
        <v>16</v>
      </c>
      <c r="D155" s="76" t="s">
        <v>163</v>
      </c>
      <c r="E155" s="41" t="s">
        <v>65</v>
      </c>
      <c r="F155" s="81">
        <v>4</v>
      </c>
      <c r="G155" s="79">
        <v>5</v>
      </c>
      <c r="H155" s="122">
        <f t="shared" si="4"/>
        <v>20</v>
      </c>
      <c r="I155" s="141"/>
      <c r="J155" s="141"/>
      <c r="K155" s="141">
        <v>1</v>
      </c>
      <c r="L155" s="157">
        <v>1</v>
      </c>
      <c r="M155" s="141">
        <v>1</v>
      </c>
    </row>
    <row r="156" spans="2:13">
      <c r="B156" s="80" t="s">
        <v>164</v>
      </c>
      <c r="C156" s="74">
        <v>17</v>
      </c>
      <c r="D156" s="76" t="s">
        <v>165</v>
      </c>
      <c r="E156" s="41" t="s">
        <v>65</v>
      </c>
      <c r="F156" s="81">
        <v>3</v>
      </c>
      <c r="G156" s="79">
        <v>10</v>
      </c>
      <c r="H156" s="122">
        <f t="shared" si="4"/>
        <v>30</v>
      </c>
      <c r="I156" s="141"/>
      <c r="J156" s="141"/>
      <c r="K156" s="141">
        <v>1</v>
      </c>
      <c r="L156" s="157">
        <v>1</v>
      </c>
      <c r="M156" s="141">
        <v>1</v>
      </c>
    </row>
    <row r="157" spans="2:13">
      <c r="B157" s="80"/>
      <c r="C157" s="74">
        <v>18</v>
      </c>
      <c r="D157" s="76" t="s">
        <v>166</v>
      </c>
      <c r="E157" s="41" t="s">
        <v>65</v>
      </c>
      <c r="F157" s="78">
        <v>1</v>
      </c>
      <c r="G157" s="79">
        <v>200</v>
      </c>
      <c r="H157" s="122">
        <f t="shared" si="4"/>
        <v>200</v>
      </c>
      <c r="I157" s="141"/>
      <c r="J157" s="141"/>
      <c r="K157" s="141">
        <v>1</v>
      </c>
      <c r="L157" s="157">
        <v>1</v>
      </c>
      <c r="M157" s="141">
        <v>1</v>
      </c>
    </row>
    <row r="158" spans="2:13">
      <c r="B158" s="80"/>
      <c r="C158" s="74">
        <v>19</v>
      </c>
      <c r="D158" s="76" t="s">
        <v>167</v>
      </c>
      <c r="E158" s="41" t="s">
        <v>65</v>
      </c>
      <c r="F158" s="81">
        <v>0</v>
      </c>
      <c r="G158" s="79">
        <v>45</v>
      </c>
      <c r="H158" s="122">
        <f t="shared" si="4"/>
        <v>0</v>
      </c>
      <c r="I158" s="141"/>
      <c r="J158" s="141"/>
      <c r="K158" s="141">
        <v>1</v>
      </c>
      <c r="L158" s="157">
        <v>1</v>
      </c>
      <c r="M158" s="141">
        <v>1</v>
      </c>
    </row>
    <row r="159" spans="2:13">
      <c r="B159" s="80"/>
      <c r="C159" s="74">
        <v>20</v>
      </c>
      <c r="D159" s="76" t="s">
        <v>168</v>
      </c>
      <c r="E159" s="41" t="s">
        <v>65</v>
      </c>
      <c r="F159" s="81">
        <v>6</v>
      </c>
      <c r="G159" s="79">
        <v>50</v>
      </c>
      <c r="H159" s="122">
        <f t="shared" si="4"/>
        <v>300</v>
      </c>
      <c r="I159" s="141"/>
      <c r="J159" s="141"/>
      <c r="K159" s="141">
        <v>1</v>
      </c>
      <c r="L159" s="157">
        <v>1</v>
      </c>
      <c r="M159" s="141">
        <v>1</v>
      </c>
    </row>
    <row r="160" spans="2:13">
      <c r="B160" s="80"/>
      <c r="C160" s="74">
        <v>21</v>
      </c>
      <c r="D160" s="76" t="s">
        <v>169</v>
      </c>
      <c r="E160" s="41" t="s">
        <v>65</v>
      </c>
      <c r="F160" s="78"/>
      <c r="G160" s="79">
        <v>36</v>
      </c>
      <c r="H160" s="122">
        <f t="shared" si="4"/>
        <v>0</v>
      </c>
      <c r="I160" s="141"/>
      <c r="J160" s="141"/>
      <c r="K160" s="141">
        <v>1</v>
      </c>
      <c r="L160" s="157">
        <v>1</v>
      </c>
      <c r="M160" s="141">
        <v>1</v>
      </c>
    </row>
    <row r="161" spans="2:13">
      <c r="B161" s="80"/>
      <c r="C161" s="74">
        <v>22</v>
      </c>
      <c r="D161" s="76" t="s">
        <v>170</v>
      </c>
      <c r="E161" s="41" t="s">
        <v>65</v>
      </c>
      <c r="F161" s="78">
        <v>6</v>
      </c>
      <c r="G161" s="79">
        <v>5</v>
      </c>
      <c r="H161" s="122">
        <f t="shared" si="4"/>
        <v>30</v>
      </c>
      <c r="I161" s="141"/>
      <c r="J161" s="141"/>
      <c r="K161" s="141">
        <v>1</v>
      </c>
      <c r="L161" s="157">
        <v>1</v>
      </c>
      <c r="M161" s="141">
        <v>1</v>
      </c>
    </row>
    <row r="162" spans="2:13">
      <c r="B162" s="80"/>
      <c r="C162" s="74">
        <v>23</v>
      </c>
      <c r="D162" s="76" t="s">
        <v>171</v>
      </c>
      <c r="E162" s="41" t="s">
        <v>65</v>
      </c>
      <c r="F162" s="81">
        <v>1</v>
      </c>
      <c r="G162" s="79">
        <v>20</v>
      </c>
      <c r="H162" s="122">
        <f t="shared" si="4"/>
        <v>20</v>
      </c>
      <c r="I162" s="141"/>
      <c r="J162" s="141"/>
      <c r="K162" s="141">
        <v>1</v>
      </c>
      <c r="L162" s="157">
        <v>1</v>
      </c>
      <c r="M162" s="141">
        <v>1</v>
      </c>
    </row>
    <row r="163" spans="2:13">
      <c r="B163" s="69" t="s">
        <v>172</v>
      </c>
      <c r="C163" s="74">
        <v>24</v>
      </c>
      <c r="D163" s="76" t="s">
        <v>173</v>
      </c>
      <c r="E163" s="41" t="s">
        <v>65</v>
      </c>
      <c r="F163" s="81">
        <v>1</v>
      </c>
      <c r="G163" s="79">
        <v>22</v>
      </c>
      <c r="H163" s="122">
        <f t="shared" si="4"/>
        <v>22</v>
      </c>
      <c r="I163" s="141"/>
      <c r="J163" s="141"/>
      <c r="K163" s="141">
        <v>1</v>
      </c>
      <c r="L163" s="157">
        <v>1</v>
      </c>
      <c r="M163" s="141">
        <v>1</v>
      </c>
    </row>
    <row r="164" spans="2:13">
      <c r="B164" s="69"/>
      <c r="C164" s="74">
        <v>25</v>
      </c>
      <c r="D164" s="76" t="s">
        <v>174</v>
      </c>
      <c r="E164" s="41" t="s">
        <v>65</v>
      </c>
      <c r="F164" s="81">
        <v>1</v>
      </c>
      <c r="G164" s="79">
        <v>35</v>
      </c>
      <c r="H164" s="122">
        <f t="shared" si="4"/>
        <v>35</v>
      </c>
      <c r="I164" s="141"/>
      <c r="J164" s="141"/>
      <c r="K164" s="141">
        <v>1</v>
      </c>
      <c r="L164" s="157">
        <v>1</v>
      </c>
      <c r="M164" s="141">
        <v>1</v>
      </c>
    </row>
    <row r="165" spans="2:13">
      <c r="B165" s="49"/>
      <c r="C165" s="70">
        <v>26</v>
      </c>
      <c r="D165" s="50" t="s">
        <v>95</v>
      </c>
      <c r="E165" s="51" t="s">
        <v>26</v>
      </c>
      <c r="F165" s="78"/>
      <c r="G165" s="79">
        <v>100</v>
      </c>
      <c r="H165" s="122">
        <f t="shared" si="4"/>
        <v>0</v>
      </c>
      <c r="I165" s="141"/>
      <c r="J165" s="141"/>
      <c r="K165" s="141">
        <v>1</v>
      </c>
      <c r="L165" s="157">
        <v>1</v>
      </c>
      <c r="M165" s="141">
        <v>1</v>
      </c>
    </row>
    <row r="166" spans="2:13" ht="22.5">
      <c r="B166" s="69" t="s">
        <v>175</v>
      </c>
      <c r="C166" s="64">
        <v>27</v>
      </c>
      <c r="D166" s="72" t="s">
        <v>176</v>
      </c>
      <c r="E166" s="41" t="s">
        <v>65</v>
      </c>
      <c r="F166" s="81">
        <v>1</v>
      </c>
      <c r="G166" s="79">
        <v>85</v>
      </c>
      <c r="H166" s="122">
        <f t="shared" si="4"/>
        <v>85</v>
      </c>
      <c r="I166" s="141"/>
      <c r="J166" s="141"/>
      <c r="K166" s="141">
        <v>1</v>
      </c>
      <c r="L166" s="157">
        <v>1</v>
      </c>
      <c r="M166" s="141">
        <v>1</v>
      </c>
    </row>
    <row r="167" spans="2:13">
      <c r="B167" s="69"/>
      <c r="C167" s="74">
        <v>28</v>
      </c>
      <c r="D167" s="40" t="s">
        <v>177</v>
      </c>
      <c r="E167" s="41" t="s">
        <v>65</v>
      </c>
      <c r="F167" s="81">
        <v>6</v>
      </c>
      <c r="G167" s="79">
        <v>40</v>
      </c>
      <c r="H167" s="122">
        <f t="shared" si="4"/>
        <v>240</v>
      </c>
      <c r="I167" s="141"/>
      <c r="J167" s="141"/>
      <c r="K167" s="141">
        <v>1</v>
      </c>
      <c r="L167" s="157">
        <v>1</v>
      </c>
      <c r="M167" s="141">
        <v>1</v>
      </c>
    </row>
    <row r="168" spans="2:13">
      <c r="B168" s="69"/>
      <c r="C168" s="74">
        <v>29</v>
      </c>
      <c r="D168" s="76" t="s">
        <v>178</v>
      </c>
      <c r="E168" s="41" t="s">
        <v>38</v>
      </c>
      <c r="F168" s="81">
        <v>65</v>
      </c>
      <c r="G168" s="79">
        <v>3.5</v>
      </c>
      <c r="H168" s="122">
        <f t="shared" si="4"/>
        <v>227.5</v>
      </c>
      <c r="I168" s="141"/>
      <c r="J168" s="141"/>
      <c r="K168" s="141">
        <v>1</v>
      </c>
      <c r="L168" s="157">
        <v>1</v>
      </c>
      <c r="M168" s="141">
        <v>1</v>
      </c>
    </row>
    <row r="169" spans="2:13">
      <c r="B169" s="69"/>
      <c r="C169" s="74">
        <v>30</v>
      </c>
      <c r="D169" s="76" t="s">
        <v>179</v>
      </c>
      <c r="E169" s="41" t="s">
        <v>38</v>
      </c>
      <c r="F169" s="78">
        <v>7.2</v>
      </c>
      <c r="G169" s="79">
        <v>5</v>
      </c>
      <c r="H169" s="122">
        <f t="shared" si="4"/>
        <v>36</v>
      </c>
      <c r="I169" s="141"/>
      <c r="J169" s="141"/>
      <c r="K169" s="141">
        <v>1</v>
      </c>
      <c r="L169" s="157">
        <v>1</v>
      </c>
      <c r="M169" s="141">
        <v>1</v>
      </c>
    </row>
    <row r="170" spans="2:13">
      <c r="B170" s="69"/>
      <c r="C170" s="74">
        <v>31</v>
      </c>
      <c r="D170" s="76" t="s">
        <v>180</v>
      </c>
      <c r="E170" s="41" t="s">
        <v>38</v>
      </c>
      <c r="F170" s="78">
        <v>0</v>
      </c>
      <c r="G170" s="79">
        <v>7.5</v>
      </c>
      <c r="H170" s="122">
        <f t="shared" si="4"/>
        <v>0</v>
      </c>
      <c r="I170" s="141"/>
      <c r="J170" s="141"/>
      <c r="K170" s="141">
        <v>1</v>
      </c>
      <c r="L170" s="157">
        <v>1</v>
      </c>
      <c r="M170" s="141">
        <v>1</v>
      </c>
    </row>
    <row r="171" spans="2:13">
      <c r="B171" s="69"/>
      <c r="C171" s="74">
        <v>32</v>
      </c>
      <c r="D171" s="76" t="s">
        <v>181</v>
      </c>
      <c r="E171" s="41" t="s">
        <v>38</v>
      </c>
      <c r="F171" s="82">
        <v>5.6999999999999993</v>
      </c>
      <c r="G171" s="79">
        <v>2</v>
      </c>
      <c r="H171" s="122">
        <f t="shared" si="4"/>
        <v>11.399999999999999</v>
      </c>
      <c r="I171" s="141"/>
      <c r="J171" s="141"/>
      <c r="K171" s="141">
        <v>1</v>
      </c>
      <c r="L171" s="157">
        <v>1</v>
      </c>
      <c r="M171" s="141">
        <v>1</v>
      </c>
    </row>
    <row r="172" spans="2:13">
      <c r="B172" s="69"/>
      <c r="C172" s="74">
        <v>33</v>
      </c>
      <c r="D172" s="76" t="s">
        <v>182</v>
      </c>
      <c r="E172" s="41" t="s">
        <v>65</v>
      </c>
      <c r="F172" s="81">
        <v>7</v>
      </c>
      <c r="G172" s="79">
        <v>40</v>
      </c>
      <c r="H172" s="122">
        <f t="shared" si="4"/>
        <v>280</v>
      </c>
      <c r="I172" s="141"/>
      <c r="J172" s="141"/>
      <c r="K172" s="141">
        <v>1</v>
      </c>
      <c r="L172" s="157">
        <v>1</v>
      </c>
      <c r="M172" s="141">
        <v>1</v>
      </c>
    </row>
    <row r="173" spans="2:13">
      <c r="B173" s="69"/>
      <c r="C173" s="74">
        <v>34</v>
      </c>
      <c r="D173" s="76" t="s">
        <v>170</v>
      </c>
      <c r="E173" s="41" t="s">
        <v>65</v>
      </c>
      <c r="F173" s="81">
        <v>6</v>
      </c>
      <c r="G173" s="79">
        <v>5</v>
      </c>
      <c r="H173" s="122">
        <f t="shared" si="4"/>
        <v>30</v>
      </c>
      <c r="I173" s="141"/>
      <c r="J173" s="141"/>
      <c r="K173" s="141">
        <v>1</v>
      </c>
      <c r="L173" s="157">
        <v>1</v>
      </c>
      <c r="M173" s="141">
        <v>1</v>
      </c>
    </row>
    <row r="174" spans="2:13">
      <c r="B174" s="69"/>
      <c r="C174" s="74">
        <v>35</v>
      </c>
      <c r="D174" s="76" t="s">
        <v>171</v>
      </c>
      <c r="E174" s="41" t="s">
        <v>65</v>
      </c>
      <c r="F174" s="81">
        <v>1</v>
      </c>
      <c r="G174" s="79">
        <v>10</v>
      </c>
      <c r="H174" s="122">
        <f t="shared" si="4"/>
        <v>10</v>
      </c>
      <c r="I174" s="141"/>
      <c r="J174" s="141"/>
      <c r="K174" s="141">
        <v>1</v>
      </c>
      <c r="L174" s="157">
        <v>1</v>
      </c>
      <c r="M174" s="141">
        <v>1</v>
      </c>
    </row>
    <row r="175" spans="2:13">
      <c r="B175" s="69"/>
      <c r="C175" s="74">
        <v>36</v>
      </c>
      <c r="D175" s="76" t="s">
        <v>183</v>
      </c>
      <c r="E175" s="41" t="s">
        <v>38</v>
      </c>
      <c r="F175" s="82">
        <v>2.7</v>
      </c>
      <c r="G175" s="79">
        <v>12</v>
      </c>
      <c r="H175" s="122">
        <f t="shared" si="4"/>
        <v>32.400000000000006</v>
      </c>
      <c r="I175" s="141"/>
      <c r="J175" s="141"/>
      <c r="K175" s="141">
        <v>1</v>
      </c>
      <c r="L175" s="157">
        <v>1</v>
      </c>
      <c r="M175" s="141">
        <v>1</v>
      </c>
    </row>
    <row r="176" spans="2:13">
      <c r="B176" s="69"/>
      <c r="C176" s="74">
        <v>37</v>
      </c>
      <c r="D176" s="40" t="s">
        <v>184</v>
      </c>
      <c r="E176" s="41" t="s">
        <v>38</v>
      </c>
      <c r="F176" s="78">
        <v>2.7</v>
      </c>
      <c r="G176" s="79">
        <v>2.5</v>
      </c>
      <c r="H176" s="122">
        <f t="shared" si="4"/>
        <v>6.75</v>
      </c>
      <c r="I176" s="141"/>
      <c r="J176" s="141"/>
      <c r="K176" s="141">
        <v>1</v>
      </c>
      <c r="L176" s="157">
        <v>1</v>
      </c>
      <c r="M176" s="141">
        <v>1</v>
      </c>
    </row>
    <row r="177" spans="1:13">
      <c r="B177" s="69"/>
      <c r="C177" s="74">
        <v>38</v>
      </c>
      <c r="D177" s="76" t="s">
        <v>185</v>
      </c>
      <c r="E177" s="41" t="s">
        <v>65</v>
      </c>
      <c r="F177" s="81">
        <v>1</v>
      </c>
      <c r="G177" s="79">
        <v>10</v>
      </c>
      <c r="H177" s="122">
        <f t="shared" si="4"/>
        <v>10</v>
      </c>
      <c r="I177" s="141"/>
      <c r="J177" s="141"/>
      <c r="K177" s="141">
        <v>1</v>
      </c>
      <c r="L177" s="157">
        <v>1</v>
      </c>
      <c r="M177" s="141">
        <v>1</v>
      </c>
    </row>
    <row r="178" spans="1:13" s="85" customFormat="1">
      <c r="A178" s="48"/>
      <c r="B178" s="49"/>
      <c r="C178" s="70">
        <v>39</v>
      </c>
      <c r="D178" s="94" t="s">
        <v>186</v>
      </c>
      <c r="E178" s="51" t="s">
        <v>65</v>
      </c>
      <c r="F178" s="95">
        <v>1</v>
      </c>
      <c r="G178" s="84">
        <v>20</v>
      </c>
      <c r="H178" s="122">
        <f t="shared" si="4"/>
        <v>20</v>
      </c>
      <c r="I178" s="147"/>
      <c r="J178" s="147"/>
      <c r="K178" s="141">
        <v>1</v>
      </c>
      <c r="L178" s="157">
        <v>1</v>
      </c>
      <c r="M178" s="141">
        <v>1</v>
      </c>
    </row>
    <row r="179" spans="1:13" s="88" customFormat="1">
      <c r="A179" s="55"/>
      <c r="B179" s="56"/>
      <c r="C179" s="73"/>
      <c r="D179" s="58" t="s">
        <v>27</v>
      </c>
      <c r="E179" s="59"/>
      <c r="F179" s="86"/>
      <c r="G179" s="87" t="s">
        <v>144</v>
      </c>
      <c r="H179" s="125">
        <f>SUM(H140:H178)</f>
        <v>2689.7</v>
      </c>
      <c r="I179" s="148"/>
      <c r="J179" s="148"/>
      <c r="K179" s="148"/>
      <c r="L179" s="158"/>
      <c r="M179" s="148"/>
    </row>
    <row r="180" spans="1:13" ht="25.5">
      <c r="A180" s="26" t="s">
        <v>187</v>
      </c>
      <c r="B180" s="63" t="s">
        <v>16</v>
      </c>
      <c r="C180" s="64">
        <v>1</v>
      </c>
      <c r="D180" s="72" t="s">
        <v>188</v>
      </c>
      <c r="E180" s="41" t="s">
        <v>38</v>
      </c>
      <c r="F180" s="78">
        <v>3.2</v>
      </c>
      <c r="G180" s="79">
        <v>600</v>
      </c>
      <c r="H180" s="122">
        <f t="shared" si="4"/>
        <v>1920</v>
      </c>
      <c r="I180" s="141"/>
      <c r="J180" s="141"/>
      <c r="K180" s="141"/>
      <c r="L180" s="157"/>
      <c r="M180" s="141">
        <v>1</v>
      </c>
    </row>
    <row r="181" spans="1:13">
      <c r="B181" s="63"/>
      <c r="C181" s="74">
        <v>2</v>
      </c>
      <c r="D181" s="40" t="s">
        <v>189</v>
      </c>
      <c r="E181" s="96" t="s">
        <v>38</v>
      </c>
      <c r="F181" s="78"/>
      <c r="G181" s="79">
        <v>500</v>
      </c>
      <c r="H181" s="122">
        <f t="shared" si="4"/>
        <v>0</v>
      </c>
      <c r="I181" s="141"/>
      <c r="J181" s="141"/>
      <c r="K181" s="141"/>
      <c r="L181" s="157"/>
      <c r="M181" s="141">
        <v>1</v>
      </c>
    </row>
    <row r="182" spans="1:13" s="85" customFormat="1">
      <c r="A182" s="48"/>
      <c r="B182" s="49"/>
      <c r="C182" s="70">
        <v>3</v>
      </c>
      <c r="D182" s="50" t="s">
        <v>190</v>
      </c>
      <c r="E182" s="97" t="s">
        <v>191</v>
      </c>
      <c r="F182" s="83">
        <v>1</v>
      </c>
      <c r="G182" s="84">
        <v>500</v>
      </c>
      <c r="H182" s="122">
        <f t="shared" si="4"/>
        <v>500</v>
      </c>
      <c r="I182" s="147"/>
      <c r="J182" s="147"/>
      <c r="K182" s="147"/>
      <c r="L182" s="159"/>
      <c r="M182" s="147">
        <v>1</v>
      </c>
    </row>
    <row r="183" spans="1:13" s="88" customFormat="1">
      <c r="A183" s="55"/>
      <c r="B183" s="56"/>
      <c r="C183" s="73"/>
      <c r="D183" s="58" t="s">
        <v>27</v>
      </c>
      <c r="E183" s="59"/>
      <c r="F183" s="86"/>
      <c r="G183" s="87" t="s">
        <v>192</v>
      </c>
      <c r="H183" s="125">
        <f>SUM(H180:H182)</f>
        <v>2420</v>
      </c>
      <c r="I183" s="148"/>
      <c r="J183" s="148"/>
      <c r="K183" s="148"/>
      <c r="L183" s="158"/>
      <c r="M183" s="148"/>
    </row>
    <row r="184" spans="1:13" s="104" customFormat="1">
      <c r="A184" s="92"/>
      <c r="B184" s="98"/>
      <c r="C184" s="99"/>
      <c r="D184" s="100"/>
      <c r="E184" s="101"/>
      <c r="F184" s="102"/>
      <c r="G184" s="103"/>
      <c r="H184" s="127"/>
      <c r="I184" s="149"/>
      <c r="J184" s="149"/>
      <c r="K184" s="149"/>
      <c r="L184" s="160"/>
      <c r="M184" s="149"/>
    </row>
    <row r="185" spans="1:13" s="5" customFormat="1">
      <c r="A185" s="26"/>
      <c r="B185" s="63"/>
      <c r="C185" s="74"/>
      <c r="D185" s="65"/>
      <c r="E185" s="41"/>
      <c r="F185" s="105"/>
      <c r="G185" s="93"/>
      <c r="H185" s="126"/>
      <c r="I185" s="141"/>
      <c r="J185" s="141"/>
      <c r="K185" s="141"/>
      <c r="L185" s="157"/>
      <c r="M185" s="141"/>
    </row>
    <row r="186" spans="1:13" s="5" customFormat="1">
      <c r="A186" s="26" t="s">
        <v>193</v>
      </c>
      <c r="B186" s="63" t="s">
        <v>194</v>
      </c>
      <c r="C186" s="64">
        <v>1</v>
      </c>
      <c r="D186" s="72" t="s">
        <v>195</v>
      </c>
      <c r="E186" s="41"/>
      <c r="F186" s="30"/>
      <c r="G186" s="93"/>
      <c r="H186" s="126"/>
      <c r="I186" s="141"/>
      <c r="J186" s="141"/>
      <c r="K186" s="141">
        <v>1</v>
      </c>
      <c r="L186" s="157">
        <v>1</v>
      </c>
      <c r="M186" s="141">
        <v>1</v>
      </c>
    </row>
    <row r="187" spans="1:13" s="85" customFormat="1">
      <c r="A187" s="106"/>
      <c r="B187" s="49" t="s">
        <v>196</v>
      </c>
      <c r="C187" s="107">
        <v>132</v>
      </c>
      <c r="D187" s="108" t="s">
        <v>197</v>
      </c>
      <c r="E187" s="51" t="s">
        <v>26</v>
      </c>
      <c r="F187" s="83">
        <v>1</v>
      </c>
      <c r="G187" s="84">
        <v>7920</v>
      </c>
      <c r="H187" s="122">
        <f t="shared" ref="H187" si="5">F187*G187</f>
        <v>7920</v>
      </c>
      <c r="I187" s="147"/>
      <c r="J187" s="147"/>
      <c r="K187" s="147">
        <v>1</v>
      </c>
      <c r="L187" s="159">
        <v>1</v>
      </c>
      <c r="M187" s="147">
        <v>1</v>
      </c>
    </row>
    <row r="188" spans="1:13" s="88" customFormat="1">
      <c r="A188" s="55"/>
      <c r="B188" s="56"/>
      <c r="C188" s="73"/>
      <c r="D188" s="58" t="s">
        <v>27</v>
      </c>
      <c r="E188" s="59"/>
      <c r="F188" s="86"/>
      <c r="G188" s="87" t="s">
        <v>193</v>
      </c>
      <c r="H188" s="125">
        <f>SUM(H187)</f>
        <v>7920</v>
      </c>
      <c r="I188" s="148"/>
      <c r="J188" s="148"/>
      <c r="K188" s="148"/>
      <c r="L188" s="158"/>
      <c r="M188" s="148"/>
    </row>
    <row r="189" spans="1:13" s="5" customFormat="1">
      <c r="A189" s="26"/>
      <c r="B189" s="63"/>
      <c r="C189" s="74"/>
      <c r="D189" s="65"/>
      <c r="E189" s="41"/>
      <c r="F189" s="30"/>
      <c r="G189" s="93"/>
      <c r="H189" s="126"/>
      <c r="I189" s="141"/>
      <c r="J189" s="141"/>
      <c r="K189" s="141"/>
      <c r="L189" s="157"/>
      <c r="M189" s="141"/>
    </row>
    <row r="190" spans="1:13" s="5" customFormat="1">
      <c r="A190" s="26"/>
      <c r="B190" s="63"/>
      <c r="C190" s="74"/>
      <c r="D190" s="65"/>
      <c r="E190" s="41"/>
      <c r="F190" s="30"/>
      <c r="G190" s="93"/>
      <c r="H190" s="126"/>
      <c r="I190" s="141"/>
      <c r="J190" s="141"/>
      <c r="K190" s="141"/>
      <c r="L190" s="157"/>
      <c r="M190" s="141"/>
    </row>
    <row r="191" spans="1:13" ht="25.5">
      <c r="A191" s="26" t="s">
        <v>198</v>
      </c>
      <c r="B191" s="63" t="s">
        <v>16</v>
      </c>
      <c r="C191" s="64">
        <v>1</v>
      </c>
      <c r="D191" s="72" t="s">
        <v>199</v>
      </c>
      <c r="E191" s="41" t="s">
        <v>38</v>
      </c>
      <c r="F191" s="78">
        <v>49</v>
      </c>
      <c r="G191" s="79">
        <v>7</v>
      </c>
      <c r="H191" s="122">
        <f t="shared" ref="H191:H196" si="6">F191*G191</f>
        <v>343</v>
      </c>
      <c r="I191" s="141"/>
      <c r="J191" s="141"/>
      <c r="K191" s="141">
        <v>1</v>
      </c>
      <c r="L191" s="157">
        <v>1</v>
      </c>
      <c r="M191" s="141">
        <v>1</v>
      </c>
    </row>
    <row r="192" spans="1:13">
      <c r="B192" s="69"/>
      <c r="C192" s="74">
        <v>2</v>
      </c>
      <c r="D192" s="40" t="s">
        <v>200</v>
      </c>
      <c r="E192" s="41" t="s">
        <v>38</v>
      </c>
      <c r="F192" s="78">
        <v>3.8000000000000003</v>
      </c>
      <c r="G192" s="79">
        <v>5</v>
      </c>
      <c r="H192" s="122">
        <f t="shared" si="6"/>
        <v>19</v>
      </c>
      <c r="I192" s="141"/>
      <c r="J192" s="141"/>
      <c r="K192" s="141">
        <v>1</v>
      </c>
      <c r="L192" s="157">
        <v>1</v>
      </c>
      <c r="M192" s="141">
        <v>1</v>
      </c>
    </row>
    <row r="193" spans="1:13">
      <c r="B193" s="69"/>
      <c r="C193" s="74">
        <v>3</v>
      </c>
      <c r="D193" s="40" t="s">
        <v>201</v>
      </c>
      <c r="E193" s="41" t="s">
        <v>65</v>
      </c>
      <c r="F193" s="78">
        <v>50</v>
      </c>
      <c r="G193" s="79">
        <v>1</v>
      </c>
      <c r="H193" s="122">
        <f t="shared" si="6"/>
        <v>50</v>
      </c>
      <c r="I193" s="141"/>
      <c r="J193" s="141"/>
      <c r="K193" s="141">
        <v>1</v>
      </c>
      <c r="L193" s="157">
        <v>1</v>
      </c>
      <c r="M193" s="141">
        <v>1</v>
      </c>
    </row>
    <row r="194" spans="1:13">
      <c r="B194" s="69"/>
      <c r="C194" s="74">
        <v>4</v>
      </c>
      <c r="D194" s="40" t="s">
        <v>202</v>
      </c>
      <c r="E194" s="41" t="s">
        <v>38</v>
      </c>
      <c r="F194" s="78">
        <v>25.2</v>
      </c>
      <c r="G194" s="79">
        <v>7</v>
      </c>
      <c r="H194" s="122">
        <f t="shared" si="6"/>
        <v>176.4</v>
      </c>
      <c r="I194" s="141"/>
      <c r="J194" s="141"/>
      <c r="K194" s="141">
        <v>1</v>
      </c>
      <c r="L194" s="157">
        <v>1</v>
      </c>
      <c r="M194" s="141">
        <v>1</v>
      </c>
    </row>
    <row r="195" spans="1:13">
      <c r="B195" s="69"/>
      <c r="C195" s="74">
        <v>5</v>
      </c>
      <c r="D195" s="40" t="s">
        <v>203</v>
      </c>
      <c r="E195" s="41" t="s">
        <v>65</v>
      </c>
      <c r="F195" s="81">
        <v>7</v>
      </c>
      <c r="G195" s="79">
        <v>200</v>
      </c>
      <c r="H195" s="122">
        <f t="shared" si="6"/>
        <v>1400</v>
      </c>
      <c r="I195" s="141"/>
      <c r="J195" s="141"/>
      <c r="K195" s="141">
        <v>1</v>
      </c>
      <c r="L195" s="157">
        <v>1</v>
      </c>
      <c r="M195" s="141">
        <v>1</v>
      </c>
    </row>
    <row r="196" spans="1:13" s="85" customFormat="1">
      <c r="A196" s="48"/>
      <c r="B196" s="49"/>
      <c r="C196" s="74">
        <v>6</v>
      </c>
      <c r="D196" s="50" t="s">
        <v>204</v>
      </c>
      <c r="E196" s="51" t="s">
        <v>65</v>
      </c>
      <c r="F196" s="83">
        <v>16</v>
      </c>
      <c r="G196" s="84">
        <v>1</v>
      </c>
      <c r="H196" s="122">
        <f t="shared" si="6"/>
        <v>16</v>
      </c>
      <c r="I196" s="147"/>
      <c r="J196" s="147"/>
      <c r="K196" s="141">
        <v>1</v>
      </c>
      <c r="L196" s="157">
        <v>1</v>
      </c>
      <c r="M196" s="141">
        <v>1</v>
      </c>
    </row>
    <row r="197" spans="1:13" s="88" customFormat="1">
      <c r="A197" s="55"/>
      <c r="B197" s="56"/>
      <c r="C197" s="73"/>
      <c r="D197" s="58" t="s">
        <v>27</v>
      </c>
      <c r="E197" s="59"/>
      <c r="F197" s="86"/>
      <c r="G197" s="87" t="s">
        <v>198</v>
      </c>
      <c r="H197" s="125">
        <f>SUM(H191:H196)</f>
        <v>2004.4</v>
      </c>
      <c r="I197" s="148"/>
      <c r="J197" s="148"/>
      <c r="K197" s="148"/>
      <c r="L197" s="158"/>
      <c r="M197" s="148"/>
    </row>
    <row r="198" spans="1:13" s="5" customFormat="1">
      <c r="A198" s="26"/>
      <c r="B198" s="63"/>
      <c r="C198" s="74"/>
      <c r="D198" s="65"/>
      <c r="E198" s="41"/>
      <c r="F198" s="30"/>
      <c r="G198" s="93"/>
      <c r="H198" s="126"/>
      <c r="I198" s="141"/>
      <c r="J198" s="141"/>
      <c r="K198" s="141"/>
      <c r="L198" s="157"/>
      <c r="M198" s="141"/>
    </row>
    <row r="199" spans="1:13" ht="25.5">
      <c r="A199" s="26" t="s">
        <v>205</v>
      </c>
      <c r="B199" s="63" t="s">
        <v>16</v>
      </c>
      <c r="C199" s="64">
        <v>1</v>
      </c>
      <c r="D199" s="72" t="s">
        <v>206</v>
      </c>
      <c r="E199" s="41" t="s">
        <v>19</v>
      </c>
      <c r="F199" s="78">
        <v>246</v>
      </c>
      <c r="G199" s="79">
        <v>25</v>
      </c>
      <c r="H199" s="122">
        <f t="shared" ref="H199:H201" si="7">F199*G199</f>
        <v>6150</v>
      </c>
      <c r="I199" s="141"/>
      <c r="J199" s="141"/>
      <c r="K199" s="141"/>
      <c r="L199" s="157">
        <v>1</v>
      </c>
      <c r="M199" s="141">
        <v>1</v>
      </c>
    </row>
    <row r="200" spans="1:13">
      <c r="B200" s="63"/>
      <c r="C200" s="74">
        <v>2</v>
      </c>
      <c r="D200" s="72" t="s">
        <v>207</v>
      </c>
      <c r="E200" s="41" t="s">
        <v>23</v>
      </c>
      <c r="F200" s="81">
        <v>18</v>
      </c>
      <c r="G200" s="79">
        <v>15</v>
      </c>
      <c r="H200" s="122">
        <f t="shared" si="7"/>
        <v>270</v>
      </c>
      <c r="I200" s="141"/>
      <c r="J200" s="141"/>
      <c r="K200" s="141"/>
      <c r="L200" s="157">
        <v>1</v>
      </c>
      <c r="M200" s="141">
        <v>1</v>
      </c>
    </row>
    <row r="201" spans="1:13" s="85" customFormat="1">
      <c r="A201" s="48"/>
      <c r="B201" s="49"/>
      <c r="C201" s="74">
        <v>3</v>
      </c>
      <c r="D201" s="109" t="s">
        <v>208</v>
      </c>
      <c r="E201" s="51" t="s">
        <v>31</v>
      </c>
      <c r="F201" s="83">
        <v>4</v>
      </c>
      <c r="G201" s="84">
        <v>25</v>
      </c>
      <c r="H201" s="122">
        <f t="shared" si="7"/>
        <v>100</v>
      </c>
      <c r="I201" s="147"/>
      <c r="J201" s="147"/>
      <c r="K201" s="147"/>
      <c r="L201" s="159">
        <v>1</v>
      </c>
      <c r="M201" s="147">
        <v>1</v>
      </c>
    </row>
    <row r="202" spans="1:13" s="88" customFormat="1">
      <c r="A202" s="55"/>
      <c r="B202" s="56"/>
      <c r="C202" s="73"/>
      <c r="D202" s="58" t="s">
        <v>27</v>
      </c>
      <c r="E202" s="59"/>
      <c r="F202" s="86"/>
      <c r="G202" s="87" t="s">
        <v>209</v>
      </c>
      <c r="H202" s="125">
        <f>SUM(H199:H201)</f>
        <v>6520</v>
      </c>
      <c r="I202" s="148"/>
      <c r="J202" s="148"/>
      <c r="K202" s="148"/>
      <c r="L202" s="158"/>
      <c r="M202" s="148"/>
    </row>
    <row r="203" spans="1:13" s="5" customFormat="1">
      <c r="A203" s="26"/>
      <c r="B203" s="63"/>
      <c r="C203" s="74"/>
      <c r="D203" s="65"/>
      <c r="E203" s="41"/>
      <c r="F203" s="30"/>
      <c r="G203" s="93"/>
      <c r="H203" s="126"/>
      <c r="I203" s="141"/>
      <c r="J203" s="141"/>
      <c r="K203" s="141"/>
      <c r="L203" s="157"/>
      <c r="M203" s="141"/>
    </row>
    <row r="204" spans="1:13" s="5" customFormat="1">
      <c r="A204" s="26"/>
      <c r="B204" s="63"/>
      <c r="C204" s="74"/>
      <c r="D204" s="65"/>
      <c r="E204" s="41"/>
      <c r="F204" s="30"/>
      <c r="G204" s="93"/>
      <c r="H204" s="126"/>
      <c r="I204" s="141"/>
      <c r="J204" s="141"/>
      <c r="K204" s="141"/>
      <c r="L204" s="157"/>
      <c r="M204" s="141"/>
    </row>
    <row r="205" spans="1:13" ht="25.5">
      <c r="A205" s="26" t="s">
        <v>210</v>
      </c>
      <c r="B205" s="63" t="s">
        <v>16</v>
      </c>
      <c r="C205" s="74">
        <v>1</v>
      </c>
      <c r="D205" s="72" t="s">
        <v>211</v>
      </c>
      <c r="E205" s="41" t="s">
        <v>19</v>
      </c>
      <c r="F205" s="78">
        <v>78</v>
      </c>
      <c r="G205" s="79">
        <v>30</v>
      </c>
      <c r="H205" s="122">
        <f t="shared" ref="H205:H206" si="8">F205*G205</f>
        <v>2340</v>
      </c>
      <c r="I205" s="141"/>
      <c r="J205" s="141"/>
      <c r="K205" s="141"/>
      <c r="L205" s="157">
        <v>1</v>
      </c>
      <c r="M205" s="141">
        <v>1</v>
      </c>
    </row>
    <row r="206" spans="1:13" s="85" customFormat="1">
      <c r="A206" s="48"/>
      <c r="B206" s="49"/>
      <c r="C206" s="74">
        <v>2</v>
      </c>
      <c r="D206" s="109" t="s">
        <v>212</v>
      </c>
      <c r="E206" s="51" t="s">
        <v>21</v>
      </c>
      <c r="F206" s="83">
        <v>105</v>
      </c>
      <c r="G206" s="84">
        <v>6</v>
      </c>
      <c r="H206" s="122">
        <f t="shared" si="8"/>
        <v>630</v>
      </c>
      <c r="I206" s="147"/>
      <c r="J206" s="147"/>
      <c r="K206" s="147"/>
      <c r="L206" s="159">
        <v>1</v>
      </c>
      <c r="M206" s="147">
        <v>1</v>
      </c>
    </row>
    <row r="207" spans="1:13" s="88" customFormat="1">
      <c r="A207" s="55"/>
      <c r="B207" s="56"/>
      <c r="C207" s="73"/>
      <c r="D207" s="58" t="s">
        <v>27</v>
      </c>
      <c r="E207" s="59"/>
      <c r="F207" s="86"/>
      <c r="G207" s="87" t="s">
        <v>213</v>
      </c>
      <c r="H207" s="125">
        <f>SUM(H205:H206)</f>
        <v>2970</v>
      </c>
      <c r="I207" s="148"/>
      <c r="J207" s="148"/>
      <c r="K207" s="148"/>
      <c r="L207" s="158"/>
      <c r="M207" s="148"/>
    </row>
    <row r="208" spans="1:13" s="5" customFormat="1">
      <c r="A208" s="26"/>
      <c r="B208" s="63"/>
      <c r="C208" s="74"/>
      <c r="D208" s="65"/>
      <c r="E208" s="41"/>
      <c r="F208" s="30"/>
      <c r="G208" s="93"/>
      <c r="H208" s="126"/>
      <c r="I208" s="141"/>
      <c r="J208" s="141"/>
      <c r="K208" s="141"/>
      <c r="L208" s="157"/>
      <c r="M208" s="141"/>
    </row>
    <row r="209" spans="1:13" s="5" customFormat="1">
      <c r="A209" s="26"/>
      <c r="B209" s="63"/>
      <c r="C209" s="74"/>
      <c r="D209" s="65"/>
      <c r="E209" s="41"/>
      <c r="F209" s="30"/>
      <c r="G209" s="93"/>
      <c r="H209" s="126"/>
      <c r="I209" s="141"/>
      <c r="J209" s="141"/>
      <c r="K209" s="141"/>
      <c r="L209" s="157"/>
      <c r="M209" s="141"/>
    </row>
    <row r="210" spans="1:13">
      <c r="A210" s="26" t="s">
        <v>214</v>
      </c>
      <c r="B210" s="69" t="s">
        <v>29</v>
      </c>
      <c r="C210" s="74">
        <v>1</v>
      </c>
      <c r="D210" s="40" t="s">
        <v>215</v>
      </c>
      <c r="E210" s="41" t="s">
        <v>19</v>
      </c>
      <c r="F210" s="82">
        <v>7.45</v>
      </c>
      <c r="G210" s="79">
        <v>40</v>
      </c>
      <c r="H210" s="122">
        <f t="shared" ref="H210:H220" si="9">F210*G210</f>
        <v>298</v>
      </c>
      <c r="I210" s="141"/>
      <c r="J210" s="141"/>
      <c r="K210" s="141"/>
      <c r="M210" s="141">
        <v>1</v>
      </c>
    </row>
    <row r="211" spans="1:13">
      <c r="B211" s="69"/>
      <c r="C211" s="74">
        <v>2</v>
      </c>
      <c r="D211" s="40" t="s">
        <v>216</v>
      </c>
      <c r="E211" s="41" t="s">
        <v>19</v>
      </c>
      <c r="F211" s="82">
        <v>9.9400000000000013</v>
      </c>
      <c r="G211" s="79">
        <v>40</v>
      </c>
      <c r="H211" s="122">
        <f t="shared" si="9"/>
        <v>397.6</v>
      </c>
      <c r="I211" s="141"/>
      <c r="J211" s="141"/>
      <c r="K211" s="141"/>
      <c r="M211" s="141">
        <v>1</v>
      </c>
    </row>
    <row r="212" spans="1:13">
      <c r="B212" s="69"/>
      <c r="C212" s="74">
        <v>3</v>
      </c>
      <c r="D212" s="40" t="s">
        <v>217</v>
      </c>
      <c r="E212" s="41" t="s">
        <v>65</v>
      </c>
      <c r="F212" s="78">
        <v>2</v>
      </c>
      <c r="G212" s="79">
        <v>20</v>
      </c>
      <c r="H212" s="122">
        <f t="shared" si="9"/>
        <v>40</v>
      </c>
      <c r="I212" s="141"/>
      <c r="J212" s="141"/>
      <c r="K212" s="141"/>
      <c r="M212" s="141">
        <v>1</v>
      </c>
    </row>
    <row r="213" spans="1:13">
      <c r="B213" s="69"/>
      <c r="C213" s="74">
        <v>4</v>
      </c>
      <c r="D213" s="40" t="s">
        <v>218</v>
      </c>
      <c r="E213" s="41" t="s">
        <v>38</v>
      </c>
      <c r="F213" s="78">
        <v>2</v>
      </c>
      <c r="G213" s="79">
        <v>10</v>
      </c>
      <c r="H213" s="122">
        <f t="shared" si="9"/>
        <v>20</v>
      </c>
      <c r="I213" s="141"/>
      <c r="J213" s="141"/>
      <c r="K213" s="141"/>
      <c r="M213" s="141">
        <v>1</v>
      </c>
    </row>
    <row r="214" spans="1:13">
      <c r="B214" s="110"/>
      <c r="C214" s="70">
        <v>5</v>
      </c>
      <c r="D214" s="94" t="s">
        <v>95</v>
      </c>
      <c r="E214" s="51" t="s">
        <v>26</v>
      </c>
      <c r="F214" s="78">
        <v>1</v>
      </c>
      <c r="G214" s="79">
        <v>50</v>
      </c>
      <c r="H214" s="122">
        <f t="shared" si="9"/>
        <v>50</v>
      </c>
      <c r="I214" s="141"/>
      <c r="J214" s="141"/>
      <c r="K214" s="141"/>
      <c r="M214" s="141">
        <v>1</v>
      </c>
    </row>
    <row r="215" spans="1:13" ht="22.5">
      <c r="B215" s="69" t="s">
        <v>219</v>
      </c>
      <c r="C215" s="74">
        <v>6</v>
      </c>
      <c r="D215" s="40" t="s">
        <v>220</v>
      </c>
      <c r="E215" s="41" t="s">
        <v>19</v>
      </c>
      <c r="F215" s="82">
        <v>7.45</v>
      </c>
      <c r="G215" s="79">
        <v>40</v>
      </c>
      <c r="H215" s="122">
        <f t="shared" si="9"/>
        <v>298</v>
      </c>
      <c r="I215" s="141"/>
      <c r="J215" s="141"/>
      <c r="K215" s="141"/>
      <c r="M215" s="141">
        <v>1</v>
      </c>
    </row>
    <row r="216" spans="1:13" ht="22.5">
      <c r="B216" s="69"/>
      <c r="C216" s="74">
        <v>7</v>
      </c>
      <c r="D216" s="40" t="s">
        <v>221</v>
      </c>
      <c r="E216" s="41" t="s">
        <v>19</v>
      </c>
      <c r="F216" s="82">
        <v>9.9400000000000013</v>
      </c>
      <c r="G216" s="79">
        <v>40</v>
      </c>
      <c r="H216" s="122">
        <f t="shared" si="9"/>
        <v>397.6</v>
      </c>
      <c r="I216" s="141"/>
      <c r="J216" s="141"/>
      <c r="K216" s="141"/>
      <c r="M216" s="141">
        <v>1</v>
      </c>
    </row>
    <row r="217" spans="1:13">
      <c r="B217" s="69"/>
      <c r="C217" s="74">
        <v>8</v>
      </c>
      <c r="D217" s="76" t="s">
        <v>222</v>
      </c>
      <c r="E217" s="41" t="s">
        <v>19</v>
      </c>
      <c r="F217" s="82">
        <v>9.9400000000000013</v>
      </c>
      <c r="G217" s="79">
        <v>10</v>
      </c>
      <c r="H217" s="122">
        <f t="shared" si="9"/>
        <v>99.4</v>
      </c>
      <c r="I217" s="141"/>
      <c r="J217" s="141"/>
      <c r="K217" s="141"/>
      <c r="M217" s="141">
        <v>1</v>
      </c>
    </row>
    <row r="218" spans="1:13">
      <c r="B218" s="69"/>
      <c r="C218" s="74">
        <v>9</v>
      </c>
      <c r="D218" s="76" t="s">
        <v>223</v>
      </c>
      <c r="E218" s="41" t="s">
        <v>19</v>
      </c>
      <c r="F218" s="78">
        <v>5.2</v>
      </c>
      <c r="G218" s="79">
        <v>5</v>
      </c>
      <c r="H218" s="122">
        <f t="shared" si="9"/>
        <v>26</v>
      </c>
      <c r="I218" s="141"/>
      <c r="J218" s="141"/>
      <c r="K218" s="141"/>
      <c r="M218" s="141">
        <v>1</v>
      </c>
    </row>
    <row r="219" spans="1:13">
      <c r="B219" s="69"/>
      <c r="C219" s="74">
        <v>10</v>
      </c>
      <c r="D219" s="76" t="s">
        <v>224</v>
      </c>
      <c r="E219" s="41" t="s">
        <v>65</v>
      </c>
      <c r="F219" s="78">
        <v>1</v>
      </c>
      <c r="G219" s="79">
        <v>100</v>
      </c>
      <c r="H219" s="122">
        <f t="shared" si="9"/>
        <v>100</v>
      </c>
      <c r="I219" s="141"/>
      <c r="J219" s="141"/>
      <c r="K219" s="141"/>
      <c r="M219" s="141">
        <v>1</v>
      </c>
    </row>
    <row r="220" spans="1:13" s="85" customFormat="1">
      <c r="A220" s="48"/>
      <c r="B220" s="49"/>
      <c r="C220" s="70">
        <v>11</v>
      </c>
      <c r="D220" s="94" t="s">
        <v>225</v>
      </c>
      <c r="E220" s="51" t="s">
        <v>65</v>
      </c>
      <c r="F220" s="83">
        <v>1</v>
      </c>
      <c r="G220" s="84">
        <v>50</v>
      </c>
      <c r="H220" s="122">
        <f t="shared" si="9"/>
        <v>50</v>
      </c>
      <c r="I220" s="147"/>
      <c r="J220" s="147"/>
      <c r="K220" s="147"/>
      <c r="L220" s="131"/>
      <c r="M220" s="141">
        <v>1</v>
      </c>
    </row>
    <row r="221" spans="1:13" s="88" customFormat="1">
      <c r="A221" s="55"/>
      <c r="B221" s="56"/>
      <c r="C221" s="73"/>
      <c r="D221" s="58" t="s">
        <v>27</v>
      </c>
      <c r="E221" s="59"/>
      <c r="F221" s="86"/>
      <c r="G221" s="87" t="s">
        <v>226</v>
      </c>
      <c r="H221" s="125">
        <f>SUM(H210:H220)</f>
        <v>1776.6</v>
      </c>
      <c r="I221" s="148"/>
      <c r="J221" s="148"/>
      <c r="K221" s="148"/>
      <c r="L221" s="158"/>
      <c r="M221" s="148"/>
    </row>
    <row r="222" spans="1:13" s="5" customFormat="1">
      <c r="A222" s="26"/>
      <c r="B222" s="63"/>
      <c r="C222" s="74"/>
      <c r="D222" s="65"/>
      <c r="E222" s="41"/>
      <c r="F222" s="30"/>
      <c r="G222" s="93"/>
      <c r="H222" s="126"/>
      <c r="I222" s="141"/>
      <c r="J222" s="141"/>
      <c r="K222" s="141"/>
      <c r="L222" s="157"/>
      <c r="M222" s="141"/>
    </row>
    <row r="223" spans="1:13" s="5" customFormat="1">
      <c r="A223" s="26"/>
      <c r="B223" s="63"/>
      <c r="C223" s="74"/>
      <c r="D223" s="65"/>
      <c r="E223" s="41"/>
      <c r="F223" s="30"/>
      <c r="G223" s="93"/>
      <c r="H223" s="126"/>
      <c r="I223" s="141"/>
      <c r="J223" s="141"/>
      <c r="K223" s="141"/>
      <c r="L223" s="157"/>
      <c r="M223" s="141"/>
    </row>
    <row r="224" spans="1:13" ht="25.5">
      <c r="A224" s="26" t="s">
        <v>227</v>
      </c>
      <c r="B224" s="63" t="s">
        <v>16</v>
      </c>
      <c r="C224" s="64">
        <v>1</v>
      </c>
      <c r="D224" s="72" t="s">
        <v>228</v>
      </c>
      <c r="E224" s="41" t="s">
        <v>19</v>
      </c>
      <c r="F224" s="81">
        <v>0</v>
      </c>
      <c r="G224" s="79">
        <v>150</v>
      </c>
      <c r="H224" s="122">
        <f t="shared" ref="H224:H229" si="10">F224*G224</f>
        <v>0</v>
      </c>
      <c r="I224" s="141"/>
      <c r="J224" s="141"/>
      <c r="K224" s="141"/>
      <c r="M224" s="141">
        <v>1</v>
      </c>
    </row>
    <row r="225" spans="1:13">
      <c r="B225" s="69"/>
      <c r="C225" s="74">
        <v>2</v>
      </c>
      <c r="D225" s="40" t="s">
        <v>229</v>
      </c>
      <c r="E225" s="41" t="s">
        <v>19</v>
      </c>
      <c r="F225" s="81">
        <v>1</v>
      </c>
      <c r="G225" s="79">
        <v>150</v>
      </c>
      <c r="H225" s="122">
        <f t="shared" si="10"/>
        <v>150</v>
      </c>
      <c r="I225" s="141"/>
      <c r="J225" s="141"/>
      <c r="K225" s="141"/>
      <c r="M225" s="141">
        <v>1</v>
      </c>
    </row>
    <row r="226" spans="1:13">
      <c r="B226" s="69"/>
      <c r="C226" s="74">
        <v>3</v>
      </c>
      <c r="D226" s="40" t="s">
        <v>230</v>
      </c>
      <c r="E226" s="41" t="s">
        <v>23</v>
      </c>
      <c r="F226" s="78">
        <v>1</v>
      </c>
      <c r="G226" s="79">
        <v>20</v>
      </c>
      <c r="H226" s="122">
        <f t="shared" si="10"/>
        <v>20</v>
      </c>
      <c r="I226" s="141"/>
      <c r="J226" s="141"/>
      <c r="K226" s="141"/>
      <c r="M226" s="141">
        <v>1</v>
      </c>
    </row>
    <row r="227" spans="1:13">
      <c r="B227" s="69"/>
      <c r="C227" s="74">
        <v>4</v>
      </c>
      <c r="D227" s="40" t="s">
        <v>231</v>
      </c>
      <c r="E227" s="41" t="s">
        <v>65</v>
      </c>
      <c r="F227" s="81">
        <v>1</v>
      </c>
      <c r="G227" s="79">
        <v>150</v>
      </c>
      <c r="H227" s="122">
        <f t="shared" si="10"/>
        <v>150</v>
      </c>
      <c r="I227" s="141"/>
      <c r="J227" s="141"/>
      <c r="K227" s="141"/>
      <c r="M227" s="141">
        <v>1</v>
      </c>
    </row>
    <row r="228" spans="1:13">
      <c r="B228" s="69"/>
      <c r="C228" s="74">
        <v>5</v>
      </c>
      <c r="D228" s="40" t="s">
        <v>232</v>
      </c>
      <c r="E228" s="41" t="s">
        <v>65</v>
      </c>
      <c r="F228" s="78"/>
      <c r="G228" s="79">
        <v>400</v>
      </c>
      <c r="H228" s="122">
        <f t="shared" si="10"/>
        <v>0</v>
      </c>
      <c r="I228" s="141"/>
      <c r="J228" s="141"/>
      <c r="K228" s="141"/>
      <c r="M228" s="141">
        <v>1</v>
      </c>
    </row>
    <row r="229" spans="1:13" s="85" customFormat="1">
      <c r="A229" s="48"/>
      <c r="B229" s="49"/>
      <c r="C229" s="70">
        <v>6</v>
      </c>
      <c r="D229" s="50" t="s">
        <v>233</v>
      </c>
      <c r="E229" s="51" t="s">
        <v>65</v>
      </c>
      <c r="F229" s="83"/>
      <c r="G229" s="84">
        <v>500</v>
      </c>
      <c r="H229" s="122">
        <f t="shared" si="10"/>
        <v>0</v>
      </c>
      <c r="I229" s="147"/>
      <c r="J229" s="147"/>
      <c r="K229" s="147"/>
      <c r="L229" s="131"/>
      <c r="M229" s="141">
        <v>1</v>
      </c>
    </row>
    <row r="230" spans="1:13" s="88" customFormat="1">
      <c r="A230" s="55"/>
      <c r="B230" s="56"/>
      <c r="C230" s="73"/>
      <c r="D230" s="58" t="s">
        <v>27</v>
      </c>
      <c r="E230" s="59"/>
      <c r="F230" s="86"/>
      <c r="G230" s="87" t="s">
        <v>234</v>
      </c>
      <c r="H230" s="125">
        <f>SUM(H224:H229)</f>
        <v>320</v>
      </c>
      <c r="I230" s="148"/>
      <c r="J230" s="148"/>
      <c r="K230" s="148"/>
      <c r="L230" s="158"/>
      <c r="M230" s="148"/>
    </row>
    <row r="231" spans="1:13" s="5" customFormat="1">
      <c r="A231" s="26"/>
      <c r="B231" s="63"/>
      <c r="C231" s="74"/>
      <c r="D231" s="65"/>
      <c r="E231" s="41"/>
      <c r="F231" s="30"/>
      <c r="G231" s="93"/>
      <c r="H231" s="126"/>
      <c r="I231" s="141"/>
      <c r="J231" s="141"/>
      <c r="K231" s="141"/>
      <c r="L231" s="157"/>
      <c r="M231" s="141"/>
    </row>
    <row r="232" spans="1:13" ht="25.5">
      <c r="A232" s="26" t="s">
        <v>299</v>
      </c>
      <c r="B232" s="63" t="s">
        <v>16</v>
      </c>
      <c r="C232" s="64">
        <v>1</v>
      </c>
      <c r="D232" s="40" t="s">
        <v>235</v>
      </c>
      <c r="E232" s="41" t="s">
        <v>38</v>
      </c>
      <c r="F232" s="78">
        <v>48</v>
      </c>
      <c r="G232" s="79">
        <v>6</v>
      </c>
      <c r="H232" s="122">
        <f t="shared" ref="H232:H247" si="11">F232*G232</f>
        <v>288</v>
      </c>
      <c r="I232" s="141"/>
      <c r="J232" s="141"/>
      <c r="K232" s="141"/>
      <c r="M232" s="141">
        <v>1</v>
      </c>
    </row>
    <row r="233" spans="1:13">
      <c r="B233" s="69"/>
      <c r="C233" s="74">
        <v>2</v>
      </c>
      <c r="D233" s="40" t="s">
        <v>236</v>
      </c>
      <c r="E233" s="41" t="s">
        <v>38</v>
      </c>
      <c r="F233" s="82">
        <v>3.7399999999999998</v>
      </c>
      <c r="G233" s="79">
        <v>6</v>
      </c>
      <c r="H233" s="122">
        <f t="shared" si="11"/>
        <v>22.439999999999998</v>
      </c>
      <c r="I233" s="141"/>
      <c r="J233" s="141"/>
      <c r="K233" s="141"/>
      <c r="M233" s="141">
        <v>1</v>
      </c>
    </row>
    <row r="234" spans="1:13">
      <c r="B234" s="69"/>
      <c r="C234" s="74">
        <v>3</v>
      </c>
      <c r="D234" s="40" t="s">
        <v>237</v>
      </c>
      <c r="E234" s="41" t="s">
        <v>38</v>
      </c>
      <c r="F234" s="78">
        <v>25.2</v>
      </c>
      <c r="G234" s="79">
        <v>6</v>
      </c>
      <c r="H234" s="122">
        <f t="shared" si="11"/>
        <v>151.19999999999999</v>
      </c>
      <c r="I234" s="141"/>
      <c r="J234" s="141"/>
      <c r="K234" s="141"/>
      <c r="M234" s="141">
        <v>1</v>
      </c>
    </row>
    <row r="235" spans="1:13">
      <c r="B235" s="69"/>
      <c r="C235" s="64">
        <v>4</v>
      </c>
      <c r="D235" s="40" t="s">
        <v>238</v>
      </c>
      <c r="E235" s="41" t="s">
        <v>65</v>
      </c>
      <c r="F235" s="81">
        <v>1</v>
      </c>
      <c r="G235" s="79">
        <v>85</v>
      </c>
      <c r="H235" s="122">
        <f t="shared" si="11"/>
        <v>85</v>
      </c>
      <c r="I235" s="141"/>
      <c r="J235" s="141"/>
      <c r="K235" s="141"/>
      <c r="M235" s="141">
        <v>1</v>
      </c>
    </row>
    <row r="236" spans="1:13">
      <c r="B236" s="69"/>
      <c r="C236" s="74">
        <v>5</v>
      </c>
      <c r="D236" s="40" t="s">
        <v>239</v>
      </c>
      <c r="E236" s="41" t="s">
        <v>38</v>
      </c>
      <c r="F236" s="78"/>
      <c r="G236" s="79">
        <v>5</v>
      </c>
      <c r="H236" s="122">
        <f t="shared" si="11"/>
        <v>0</v>
      </c>
      <c r="I236" s="141"/>
      <c r="J236" s="141"/>
      <c r="K236" s="141"/>
      <c r="M236" s="141">
        <v>1</v>
      </c>
    </row>
    <row r="237" spans="1:13">
      <c r="B237" s="69"/>
      <c r="C237" s="74">
        <v>6</v>
      </c>
      <c r="D237" s="40" t="s">
        <v>240</v>
      </c>
      <c r="E237" s="41" t="s">
        <v>38</v>
      </c>
      <c r="F237" s="78"/>
      <c r="G237" s="79">
        <v>5</v>
      </c>
      <c r="H237" s="122">
        <f t="shared" si="11"/>
        <v>0</v>
      </c>
      <c r="I237" s="141"/>
      <c r="J237" s="141"/>
      <c r="K237" s="141"/>
      <c r="M237" s="141">
        <v>1</v>
      </c>
    </row>
    <row r="238" spans="1:13">
      <c r="B238" s="69"/>
      <c r="C238" s="74">
        <v>7</v>
      </c>
      <c r="D238" s="40" t="s">
        <v>241</v>
      </c>
      <c r="E238" s="41" t="s">
        <v>19</v>
      </c>
      <c r="F238" s="78"/>
      <c r="G238" s="79">
        <v>15</v>
      </c>
      <c r="H238" s="122">
        <f t="shared" si="11"/>
        <v>0</v>
      </c>
      <c r="I238" s="141"/>
      <c r="J238" s="141"/>
      <c r="K238" s="141"/>
      <c r="M238" s="141">
        <v>1</v>
      </c>
    </row>
    <row r="239" spans="1:13">
      <c r="B239" s="69"/>
      <c r="C239" s="74">
        <v>8</v>
      </c>
      <c r="D239" s="40" t="s">
        <v>242</v>
      </c>
      <c r="E239" s="41" t="s">
        <v>19</v>
      </c>
      <c r="F239" s="78">
        <v>37</v>
      </c>
      <c r="G239" s="79">
        <v>10</v>
      </c>
      <c r="H239" s="122">
        <f t="shared" si="11"/>
        <v>370</v>
      </c>
      <c r="I239" s="141"/>
      <c r="J239" s="141"/>
      <c r="K239" s="141"/>
      <c r="M239" s="141">
        <v>1</v>
      </c>
    </row>
    <row r="240" spans="1:13">
      <c r="B240" s="69"/>
      <c r="C240" s="74">
        <v>9</v>
      </c>
      <c r="D240" s="40" t="s">
        <v>243</v>
      </c>
      <c r="E240" s="41" t="s">
        <v>19</v>
      </c>
      <c r="F240" s="78">
        <v>246</v>
      </c>
      <c r="G240" s="79">
        <v>7</v>
      </c>
      <c r="H240" s="122">
        <f t="shared" si="11"/>
        <v>1722</v>
      </c>
      <c r="I240" s="141"/>
      <c r="J240" s="141"/>
      <c r="K240" s="141"/>
      <c r="M240" s="141">
        <v>1</v>
      </c>
    </row>
    <row r="241" spans="1:13">
      <c r="B241" s="69"/>
      <c r="C241" s="74">
        <v>10</v>
      </c>
      <c r="D241" s="40" t="s">
        <v>244</v>
      </c>
      <c r="E241" s="41" t="s">
        <v>19</v>
      </c>
      <c r="F241" s="78">
        <v>78</v>
      </c>
      <c r="G241" s="79">
        <v>8</v>
      </c>
      <c r="H241" s="122">
        <f t="shared" si="11"/>
        <v>624</v>
      </c>
      <c r="I241" s="141"/>
      <c r="J241" s="141"/>
      <c r="K241" s="141"/>
      <c r="M241" s="141">
        <v>1</v>
      </c>
    </row>
    <row r="242" spans="1:13">
      <c r="B242" s="69"/>
      <c r="C242" s="74">
        <v>11</v>
      </c>
      <c r="D242" s="40" t="s">
        <v>245</v>
      </c>
      <c r="E242" s="41" t="s">
        <v>38</v>
      </c>
      <c r="F242" s="81">
        <v>6</v>
      </c>
      <c r="G242" s="79">
        <v>5</v>
      </c>
      <c r="H242" s="122">
        <f t="shared" si="11"/>
        <v>30</v>
      </c>
      <c r="I242" s="141"/>
      <c r="J242" s="141"/>
      <c r="K242" s="141"/>
      <c r="M242" s="141">
        <v>1</v>
      </c>
    </row>
    <row r="243" spans="1:13">
      <c r="B243" s="69"/>
      <c r="C243" s="74">
        <v>12</v>
      </c>
      <c r="D243" s="40" t="s">
        <v>246</v>
      </c>
      <c r="E243" s="41" t="s">
        <v>65</v>
      </c>
      <c r="F243" s="81">
        <v>6</v>
      </c>
      <c r="G243" s="79">
        <v>35</v>
      </c>
      <c r="H243" s="122">
        <f t="shared" si="11"/>
        <v>210</v>
      </c>
      <c r="I243" s="141"/>
      <c r="J243" s="141"/>
      <c r="K243" s="141"/>
      <c r="M243" s="141">
        <v>1</v>
      </c>
    </row>
    <row r="244" spans="1:13">
      <c r="B244" s="69"/>
      <c r="C244" s="74">
        <v>13</v>
      </c>
      <c r="D244" s="40" t="s">
        <v>247</v>
      </c>
      <c r="E244" s="41" t="s">
        <v>38</v>
      </c>
      <c r="F244" s="78">
        <v>65</v>
      </c>
      <c r="G244" s="79">
        <v>7.5</v>
      </c>
      <c r="H244" s="122">
        <f t="shared" si="11"/>
        <v>487.5</v>
      </c>
      <c r="I244" s="141"/>
      <c r="J244" s="141"/>
      <c r="K244" s="141"/>
      <c r="M244" s="141">
        <v>1</v>
      </c>
    </row>
    <row r="245" spans="1:13">
      <c r="B245" s="69"/>
      <c r="C245" s="74">
        <v>14</v>
      </c>
      <c r="D245" s="40" t="s">
        <v>248</v>
      </c>
      <c r="E245" s="41" t="s">
        <v>38</v>
      </c>
      <c r="F245" s="78">
        <v>8</v>
      </c>
      <c r="G245" s="79">
        <v>10</v>
      </c>
      <c r="H245" s="122">
        <f t="shared" si="11"/>
        <v>80</v>
      </c>
      <c r="I245" s="141"/>
      <c r="J245" s="141"/>
      <c r="K245" s="141"/>
      <c r="M245" s="141">
        <v>1</v>
      </c>
    </row>
    <row r="246" spans="1:13">
      <c r="B246" s="69"/>
      <c r="C246" s="74">
        <v>15</v>
      </c>
      <c r="D246" s="40" t="s">
        <v>249</v>
      </c>
      <c r="E246" s="41" t="s">
        <v>38</v>
      </c>
      <c r="F246" s="78">
        <v>0</v>
      </c>
      <c r="G246" s="79">
        <v>10</v>
      </c>
      <c r="H246" s="122">
        <f t="shared" si="11"/>
        <v>0</v>
      </c>
      <c r="I246" s="141"/>
      <c r="J246" s="141"/>
      <c r="K246" s="141"/>
      <c r="M246" s="141">
        <v>1</v>
      </c>
    </row>
    <row r="247" spans="1:13" s="85" customFormat="1">
      <c r="A247" s="48"/>
      <c r="B247" s="49"/>
      <c r="C247" s="70">
        <v>16</v>
      </c>
      <c r="D247" s="50" t="s">
        <v>250</v>
      </c>
      <c r="E247" s="51" t="s">
        <v>38</v>
      </c>
      <c r="F247" s="83">
        <v>4</v>
      </c>
      <c r="G247" s="84">
        <v>5</v>
      </c>
      <c r="H247" s="122">
        <f t="shared" si="11"/>
        <v>20</v>
      </c>
      <c r="I247" s="147"/>
      <c r="J247" s="147"/>
      <c r="K247" s="147"/>
      <c r="L247" s="131"/>
      <c r="M247" s="141">
        <v>1</v>
      </c>
    </row>
    <row r="248" spans="1:13" s="88" customFormat="1">
      <c r="A248" s="55"/>
      <c r="B248" s="56"/>
      <c r="C248" s="73"/>
      <c r="D248" s="58" t="s">
        <v>27</v>
      </c>
      <c r="E248" s="59"/>
      <c r="F248" s="86"/>
      <c r="G248" s="87" t="s">
        <v>251</v>
      </c>
      <c r="H248" s="125">
        <f>SUM(H232:H247)</f>
        <v>4090.14</v>
      </c>
      <c r="I248" s="148"/>
      <c r="J248" s="148"/>
      <c r="K248" s="148"/>
      <c r="L248" s="158"/>
      <c r="M248" s="148"/>
    </row>
    <row r="249" spans="1:13" s="5" customFormat="1">
      <c r="A249" s="26"/>
      <c r="B249" s="63"/>
      <c r="C249" s="74"/>
      <c r="D249" s="65"/>
      <c r="E249" s="41"/>
      <c r="F249" s="30"/>
      <c r="G249" s="93"/>
      <c r="H249" s="126"/>
      <c r="I249" s="141"/>
      <c r="J249" s="141"/>
      <c r="K249" s="141"/>
      <c r="L249" s="157"/>
      <c r="M249" s="141"/>
    </row>
    <row r="250" spans="1:13" ht="38.25">
      <c r="A250" s="111" t="s">
        <v>252</v>
      </c>
      <c r="B250" s="63" t="s">
        <v>16</v>
      </c>
      <c r="C250" s="74">
        <v>1</v>
      </c>
      <c r="D250" s="76" t="s">
        <v>253</v>
      </c>
      <c r="E250" s="41" t="s">
        <v>26</v>
      </c>
      <c r="F250" s="78">
        <v>1</v>
      </c>
      <c r="G250" s="79">
        <v>5000</v>
      </c>
      <c r="H250" s="122">
        <f t="shared" ref="H250:H279" si="12">F250*G250</f>
        <v>5000</v>
      </c>
      <c r="I250" s="141">
        <v>0.15</v>
      </c>
      <c r="J250" s="141"/>
      <c r="K250" s="141">
        <v>0.5</v>
      </c>
      <c r="L250" s="157">
        <v>0.5</v>
      </c>
      <c r="M250" s="141">
        <v>1</v>
      </c>
    </row>
    <row r="251" spans="1:13">
      <c r="A251" s="111"/>
      <c r="B251" s="63"/>
      <c r="C251" s="74">
        <v>2</v>
      </c>
      <c r="D251" s="76" t="s">
        <v>254</v>
      </c>
      <c r="E251" s="41" t="s">
        <v>26</v>
      </c>
      <c r="F251" s="78"/>
      <c r="G251" s="79">
        <v>150</v>
      </c>
      <c r="H251" s="122">
        <f t="shared" si="12"/>
        <v>0</v>
      </c>
      <c r="I251" s="141"/>
      <c r="J251" s="141"/>
      <c r="K251" s="141"/>
      <c r="M251" s="141">
        <v>1</v>
      </c>
    </row>
    <row r="252" spans="1:13" s="85" customFormat="1">
      <c r="A252" s="112"/>
      <c r="B252" s="49"/>
      <c r="C252" s="70">
        <v>3</v>
      </c>
      <c r="D252" s="94" t="s">
        <v>255</v>
      </c>
      <c r="E252" s="51" t="s">
        <v>65</v>
      </c>
      <c r="F252" s="83"/>
      <c r="G252" s="84">
        <v>100</v>
      </c>
      <c r="H252" s="122">
        <f t="shared" si="12"/>
        <v>0</v>
      </c>
      <c r="I252" s="147"/>
      <c r="J252" s="147"/>
      <c r="K252" s="147"/>
      <c r="L252" s="131"/>
      <c r="M252" s="141">
        <v>1</v>
      </c>
    </row>
    <row r="253" spans="1:13" ht="22.5">
      <c r="B253" s="63" t="s">
        <v>256</v>
      </c>
      <c r="C253" s="113">
        <v>4</v>
      </c>
      <c r="D253" s="114" t="s">
        <v>257</v>
      </c>
      <c r="E253" s="41" t="s">
        <v>65</v>
      </c>
      <c r="F253" s="81">
        <v>1</v>
      </c>
      <c r="G253" s="79">
        <v>300</v>
      </c>
      <c r="H253" s="122">
        <f t="shared" si="12"/>
        <v>300</v>
      </c>
      <c r="I253" s="141"/>
      <c r="J253" s="141"/>
      <c r="K253" s="141"/>
      <c r="M253" s="141">
        <v>1</v>
      </c>
    </row>
    <row r="254" spans="1:13">
      <c r="B254" s="115"/>
      <c r="C254" s="74">
        <v>5</v>
      </c>
      <c r="D254" s="76" t="s">
        <v>258</v>
      </c>
      <c r="E254" s="41" t="s">
        <v>65</v>
      </c>
      <c r="F254" s="116">
        <v>1</v>
      </c>
      <c r="G254" s="79">
        <v>150</v>
      </c>
      <c r="H254" s="122">
        <f t="shared" si="12"/>
        <v>150</v>
      </c>
      <c r="I254" s="141"/>
      <c r="J254" s="141"/>
      <c r="K254" s="141"/>
      <c r="M254" s="141">
        <v>1</v>
      </c>
    </row>
    <row r="255" spans="1:13">
      <c r="B255" s="69"/>
      <c r="C255" s="74">
        <v>6</v>
      </c>
      <c r="D255" s="76" t="s">
        <v>259</v>
      </c>
      <c r="E255" s="41" t="s">
        <v>65</v>
      </c>
      <c r="G255" s="79">
        <v>180</v>
      </c>
      <c r="H255" s="122">
        <f t="shared" si="12"/>
        <v>0</v>
      </c>
      <c r="I255" s="141"/>
      <c r="J255" s="141"/>
      <c r="K255" s="141"/>
      <c r="M255" s="141">
        <v>1</v>
      </c>
    </row>
    <row r="256" spans="1:13">
      <c r="B256" s="69"/>
      <c r="C256" s="74">
        <v>7</v>
      </c>
      <c r="D256" s="76" t="s">
        <v>260</v>
      </c>
      <c r="E256" s="41" t="s">
        <v>65</v>
      </c>
      <c r="F256" s="116">
        <v>1</v>
      </c>
      <c r="G256" s="79">
        <v>250</v>
      </c>
      <c r="H256" s="122">
        <f t="shared" si="12"/>
        <v>250</v>
      </c>
      <c r="I256" s="141"/>
      <c r="J256" s="141"/>
      <c r="K256" s="141"/>
      <c r="M256" s="141">
        <v>1</v>
      </c>
    </row>
    <row r="257" spans="1:13">
      <c r="B257" s="69"/>
      <c r="C257" s="74">
        <v>8</v>
      </c>
      <c r="D257" s="76" t="s">
        <v>261</v>
      </c>
      <c r="E257" s="41" t="s">
        <v>65</v>
      </c>
      <c r="F257" s="116">
        <v>1</v>
      </c>
      <c r="G257" s="79">
        <v>600</v>
      </c>
      <c r="H257" s="122">
        <f t="shared" si="12"/>
        <v>600</v>
      </c>
      <c r="I257" s="141"/>
      <c r="J257" s="141"/>
      <c r="K257" s="141"/>
      <c r="M257" s="141">
        <v>1</v>
      </c>
    </row>
    <row r="258" spans="1:13">
      <c r="B258" s="69"/>
      <c r="C258" s="74">
        <v>9</v>
      </c>
      <c r="D258" s="76" t="s">
        <v>262</v>
      </c>
      <c r="E258" s="41" t="s">
        <v>65</v>
      </c>
      <c r="F258" s="116">
        <v>1</v>
      </c>
      <c r="G258" s="79">
        <v>380</v>
      </c>
      <c r="H258" s="122">
        <f t="shared" si="12"/>
        <v>380</v>
      </c>
      <c r="I258" s="141"/>
      <c r="J258" s="141"/>
      <c r="K258" s="141"/>
      <c r="M258" s="141">
        <v>1</v>
      </c>
    </row>
    <row r="259" spans="1:13">
      <c r="B259" s="69"/>
      <c r="C259" s="74">
        <v>10</v>
      </c>
      <c r="D259" s="76" t="s">
        <v>263</v>
      </c>
      <c r="E259" s="41" t="s">
        <v>65</v>
      </c>
      <c r="F259" s="30">
        <v>5</v>
      </c>
      <c r="G259" s="79">
        <v>70</v>
      </c>
      <c r="H259" s="122">
        <f t="shared" si="12"/>
        <v>350</v>
      </c>
      <c r="I259" s="141"/>
      <c r="J259" s="141"/>
      <c r="K259" s="141"/>
      <c r="M259" s="141">
        <v>1</v>
      </c>
    </row>
    <row r="260" spans="1:13">
      <c r="B260" s="69"/>
      <c r="C260" s="74">
        <v>11</v>
      </c>
      <c r="D260" s="76" t="s">
        <v>95</v>
      </c>
      <c r="E260" s="41" t="s">
        <v>26</v>
      </c>
      <c r="F260" s="30">
        <v>1</v>
      </c>
      <c r="G260" s="79">
        <v>100</v>
      </c>
      <c r="H260" s="122">
        <f t="shared" si="12"/>
        <v>100</v>
      </c>
      <c r="I260" s="141"/>
      <c r="J260" s="141"/>
      <c r="K260" s="141"/>
      <c r="M260" s="141">
        <v>1</v>
      </c>
    </row>
    <row r="261" spans="1:13">
      <c r="B261" s="69"/>
      <c r="C261" s="74"/>
      <c r="D261" s="76" t="s">
        <v>264</v>
      </c>
      <c r="E261" s="41" t="s">
        <v>65</v>
      </c>
      <c r="F261" s="30">
        <v>2</v>
      </c>
      <c r="G261" s="79">
        <v>100</v>
      </c>
      <c r="H261" s="122">
        <f t="shared" si="12"/>
        <v>200</v>
      </c>
      <c r="I261" s="141"/>
      <c r="J261" s="141"/>
      <c r="K261" s="141"/>
      <c r="M261" s="141">
        <v>1</v>
      </c>
    </row>
    <row r="262" spans="1:13" ht="22.5">
      <c r="B262" s="69" t="s">
        <v>265</v>
      </c>
      <c r="C262" s="74">
        <v>12</v>
      </c>
      <c r="D262" s="76" t="s">
        <v>266</v>
      </c>
      <c r="E262" s="41" t="s">
        <v>65</v>
      </c>
      <c r="F262" s="30">
        <v>1</v>
      </c>
      <c r="G262" s="79">
        <v>1000</v>
      </c>
      <c r="H262" s="122">
        <f t="shared" si="12"/>
        <v>1000</v>
      </c>
      <c r="I262" s="141"/>
      <c r="J262" s="141"/>
      <c r="K262" s="141"/>
      <c r="M262" s="141">
        <v>1</v>
      </c>
    </row>
    <row r="263" spans="1:13">
      <c r="B263" s="75" t="s">
        <v>267</v>
      </c>
      <c r="C263" s="74">
        <v>13</v>
      </c>
      <c r="D263" s="76" t="s">
        <v>268</v>
      </c>
      <c r="E263" s="41" t="s">
        <v>65</v>
      </c>
      <c r="F263" s="30">
        <v>1</v>
      </c>
      <c r="G263" s="79">
        <v>850</v>
      </c>
      <c r="H263" s="122">
        <f t="shared" si="12"/>
        <v>850</v>
      </c>
      <c r="I263" s="141"/>
      <c r="J263" s="141"/>
      <c r="K263" s="141"/>
      <c r="M263" s="141">
        <v>1</v>
      </c>
    </row>
    <row r="264" spans="1:13">
      <c r="B264" s="75" t="s">
        <v>52</v>
      </c>
      <c r="C264" s="74">
        <v>14</v>
      </c>
      <c r="D264" s="40" t="s">
        <v>269</v>
      </c>
      <c r="E264" s="41" t="s">
        <v>65</v>
      </c>
      <c r="F264" s="30">
        <v>1</v>
      </c>
      <c r="G264" s="79">
        <v>1500</v>
      </c>
      <c r="H264" s="122">
        <f t="shared" si="12"/>
        <v>1500</v>
      </c>
      <c r="I264" s="141"/>
      <c r="J264" s="141"/>
      <c r="K264" s="141"/>
      <c r="M264" s="141">
        <v>1</v>
      </c>
    </row>
    <row r="265" spans="1:13" s="85" customFormat="1">
      <c r="A265" s="48"/>
      <c r="B265" s="49"/>
      <c r="C265" s="70">
        <v>15</v>
      </c>
      <c r="D265" s="94" t="s">
        <v>95</v>
      </c>
      <c r="E265" s="51" t="s">
        <v>65</v>
      </c>
      <c r="F265" s="106">
        <v>1</v>
      </c>
      <c r="G265" s="84">
        <v>100</v>
      </c>
      <c r="H265" s="122">
        <f t="shared" si="12"/>
        <v>100</v>
      </c>
      <c r="I265" s="147"/>
      <c r="J265" s="147"/>
      <c r="K265" s="147"/>
      <c r="L265" s="131"/>
      <c r="M265" s="141">
        <v>1</v>
      </c>
    </row>
    <row r="266" spans="1:13" s="88" customFormat="1">
      <c r="A266" s="55"/>
      <c r="B266" s="56"/>
      <c r="C266" s="73"/>
      <c r="D266" s="58" t="s">
        <v>27</v>
      </c>
      <c r="E266" s="59"/>
      <c r="F266" s="86"/>
      <c r="G266" s="87" t="s">
        <v>270</v>
      </c>
      <c r="H266" s="125">
        <f>SUM(H250:H265)</f>
        <v>10780</v>
      </c>
      <c r="I266" s="148"/>
      <c r="J266" s="148"/>
      <c r="K266" s="148"/>
      <c r="L266" s="158"/>
      <c r="M266" s="148"/>
    </row>
    <row r="267" spans="1:13" ht="37.5" customHeight="1">
      <c r="A267" s="111" t="s">
        <v>271</v>
      </c>
      <c r="B267" s="139" t="s">
        <v>16</v>
      </c>
      <c r="C267" s="64">
        <v>1</v>
      </c>
      <c r="D267" s="72" t="s">
        <v>272</v>
      </c>
      <c r="E267" s="41" t="s">
        <v>26</v>
      </c>
      <c r="F267" s="140">
        <v>1</v>
      </c>
      <c r="G267" s="117">
        <v>6000</v>
      </c>
      <c r="H267" s="129">
        <f t="shared" si="12"/>
        <v>6000</v>
      </c>
      <c r="I267" s="141">
        <v>0.1</v>
      </c>
      <c r="J267" s="141"/>
      <c r="K267" s="141">
        <v>0.4</v>
      </c>
      <c r="L267" s="157">
        <v>0.4</v>
      </c>
      <c r="M267" s="141">
        <v>1</v>
      </c>
    </row>
    <row r="268" spans="1:13">
      <c r="B268" s="69"/>
      <c r="C268" s="74">
        <v>2</v>
      </c>
      <c r="D268" s="76" t="s">
        <v>273</v>
      </c>
      <c r="E268" s="41" t="s">
        <v>65</v>
      </c>
      <c r="F268" s="78">
        <v>1</v>
      </c>
      <c r="G268" s="79">
        <v>750</v>
      </c>
      <c r="H268" s="122">
        <f t="shared" si="12"/>
        <v>750</v>
      </c>
      <c r="I268" s="141"/>
      <c r="J268" s="141"/>
      <c r="K268" s="141"/>
      <c r="M268" s="141">
        <v>1</v>
      </c>
    </row>
    <row r="269" spans="1:13">
      <c r="B269" s="69"/>
      <c r="C269" s="74">
        <v>3</v>
      </c>
      <c r="D269" s="76" t="s">
        <v>274</v>
      </c>
      <c r="E269" s="41" t="s">
        <v>275</v>
      </c>
      <c r="F269" s="78">
        <v>1</v>
      </c>
      <c r="G269" s="79">
        <v>30</v>
      </c>
      <c r="H269" s="122">
        <f t="shared" si="12"/>
        <v>30</v>
      </c>
      <c r="I269" s="141"/>
      <c r="J269" s="141"/>
      <c r="K269" s="141"/>
      <c r="M269" s="141">
        <v>1</v>
      </c>
    </row>
    <row r="270" spans="1:13" s="5" customFormat="1">
      <c r="A270" s="26"/>
      <c r="B270" s="63"/>
      <c r="C270" s="74">
        <v>4</v>
      </c>
      <c r="D270" s="76" t="s">
        <v>276</v>
      </c>
      <c r="E270" s="41" t="s">
        <v>65</v>
      </c>
      <c r="F270" s="81">
        <v>9</v>
      </c>
      <c r="G270" s="79">
        <v>35</v>
      </c>
      <c r="H270" s="122">
        <f t="shared" si="12"/>
        <v>315</v>
      </c>
      <c r="I270" s="141"/>
      <c r="J270" s="141"/>
      <c r="K270" s="141"/>
      <c r="L270" s="105"/>
      <c r="M270" s="141">
        <v>1</v>
      </c>
    </row>
    <row r="271" spans="1:13">
      <c r="B271" s="69"/>
      <c r="C271" s="74">
        <v>5</v>
      </c>
      <c r="D271" s="76" t="s">
        <v>277</v>
      </c>
      <c r="E271" s="41" t="s">
        <v>65</v>
      </c>
      <c r="F271" s="81">
        <v>0</v>
      </c>
      <c r="G271" s="79">
        <v>40</v>
      </c>
      <c r="H271" s="122">
        <f t="shared" si="12"/>
        <v>0</v>
      </c>
      <c r="I271" s="141"/>
      <c r="J271" s="141"/>
      <c r="K271" s="141"/>
      <c r="M271" s="141">
        <v>1</v>
      </c>
    </row>
    <row r="272" spans="1:13">
      <c r="B272" s="69"/>
      <c r="C272" s="74">
        <v>6</v>
      </c>
      <c r="D272" s="76" t="s">
        <v>278</v>
      </c>
      <c r="E272" s="41" t="s">
        <v>65</v>
      </c>
      <c r="F272" s="81">
        <v>0</v>
      </c>
      <c r="G272" s="79">
        <v>75</v>
      </c>
      <c r="H272" s="122">
        <f t="shared" si="12"/>
        <v>0</v>
      </c>
      <c r="I272" s="141"/>
      <c r="J272" s="141"/>
      <c r="K272" s="141"/>
      <c r="M272" s="141">
        <v>1</v>
      </c>
    </row>
    <row r="273" spans="1:13">
      <c r="B273" s="69"/>
      <c r="C273" s="74">
        <v>7</v>
      </c>
      <c r="D273" s="76" t="s">
        <v>279</v>
      </c>
      <c r="E273" s="41" t="s">
        <v>65</v>
      </c>
      <c r="F273" s="81">
        <v>12</v>
      </c>
      <c r="G273" s="79">
        <v>35</v>
      </c>
      <c r="H273" s="122">
        <f t="shared" si="12"/>
        <v>420</v>
      </c>
      <c r="I273" s="141"/>
      <c r="J273" s="141"/>
      <c r="K273" s="141"/>
      <c r="M273" s="141">
        <v>1</v>
      </c>
    </row>
    <row r="274" spans="1:13">
      <c r="B274" s="69"/>
      <c r="C274" s="74">
        <v>8</v>
      </c>
      <c r="D274" s="76" t="s">
        <v>280</v>
      </c>
      <c r="E274" s="41" t="s">
        <v>65</v>
      </c>
      <c r="F274" s="81">
        <v>2</v>
      </c>
      <c r="G274" s="79">
        <v>50</v>
      </c>
      <c r="H274" s="122">
        <f t="shared" si="12"/>
        <v>100</v>
      </c>
      <c r="I274" s="141"/>
      <c r="J274" s="141"/>
      <c r="K274" s="141"/>
      <c r="M274" s="141">
        <v>1</v>
      </c>
    </row>
    <row r="275" spans="1:13">
      <c r="B275" s="69"/>
      <c r="C275" s="74">
        <v>9</v>
      </c>
      <c r="D275" s="76" t="s">
        <v>281</v>
      </c>
      <c r="E275" s="41" t="s">
        <v>65</v>
      </c>
      <c r="F275" s="81">
        <v>1</v>
      </c>
      <c r="G275" s="79">
        <v>80</v>
      </c>
      <c r="H275" s="122">
        <f t="shared" si="12"/>
        <v>80</v>
      </c>
      <c r="I275" s="141"/>
      <c r="J275" s="141"/>
      <c r="K275" s="141"/>
      <c r="M275" s="141">
        <v>1</v>
      </c>
    </row>
    <row r="276" spans="1:13">
      <c r="B276" s="49"/>
      <c r="C276" s="70">
        <v>10</v>
      </c>
      <c r="D276" s="94" t="s">
        <v>282</v>
      </c>
      <c r="E276" s="51" t="s">
        <v>65</v>
      </c>
      <c r="F276" s="78"/>
      <c r="G276" s="79">
        <v>50</v>
      </c>
      <c r="H276" s="122">
        <f t="shared" si="12"/>
        <v>0</v>
      </c>
      <c r="I276" s="141"/>
      <c r="J276" s="141"/>
      <c r="K276" s="141"/>
      <c r="M276" s="141">
        <v>1</v>
      </c>
    </row>
    <row r="277" spans="1:13" ht="22.5">
      <c r="B277" s="69" t="s">
        <v>265</v>
      </c>
      <c r="C277" s="64">
        <v>11</v>
      </c>
      <c r="D277" s="114" t="s">
        <v>283</v>
      </c>
      <c r="E277" s="41" t="s">
        <v>65</v>
      </c>
      <c r="F277" s="78"/>
      <c r="G277" s="79">
        <v>1000</v>
      </c>
      <c r="H277" s="122">
        <f t="shared" si="12"/>
        <v>0</v>
      </c>
      <c r="I277" s="141"/>
      <c r="J277" s="141"/>
      <c r="K277" s="141"/>
      <c r="M277" s="141">
        <v>1</v>
      </c>
    </row>
    <row r="278" spans="1:13">
      <c r="B278" s="75" t="s">
        <v>267</v>
      </c>
      <c r="C278" s="74">
        <v>12</v>
      </c>
      <c r="D278" s="76" t="s">
        <v>284</v>
      </c>
      <c r="E278" s="41" t="s">
        <v>65</v>
      </c>
      <c r="F278" s="78"/>
      <c r="G278" s="79">
        <v>850</v>
      </c>
      <c r="H278" s="122">
        <f t="shared" si="12"/>
        <v>0</v>
      </c>
      <c r="I278" s="141"/>
      <c r="J278" s="141"/>
      <c r="K278" s="141"/>
      <c r="M278" s="141">
        <v>1</v>
      </c>
    </row>
    <row r="279" spans="1:13" s="85" customFormat="1">
      <c r="A279" s="48"/>
      <c r="B279" s="75" t="s">
        <v>52</v>
      </c>
      <c r="C279" s="70">
        <v>13</v>
      </c>
      <c r="D279" s="94" t="s">
        <v>95</v>
      </c>
      <c r="E279" s="51" t="s">
        <v>26</v>
      </c>
      <c r="F279" s="83"/>
      <c r="G279" s="84">
        <v>50</v>
      </c>
      <c r="H279" s="122">
        <f t="shared" si="12"/>
        <v>0</v>
      </c>
      <c r="I279" s="147"/>
      <c r="J279" s="147"/>
      <c r="K279" s="147"/>
      <c r="L279" s="131"/>
      <c r="M279" s="141">
        <v>1</v>
      </c>
    </row>
    <row r="280" spans="1:13" s="88" customFormat="1">
      <c r="A280" s="55"/>
      <c r="B280" s="56"/>
      <c r="C280" s="73"/>
      <c r="D280" s="58" t="s">
        <v>27</v>
      </c>
      <c r="E280" s="59"/>
      <c r="F280" s="86"/>
      <c r="G280" s="87" t="s">
        <v>271</v>
      </c>
      <c r="H280" s="125">
        <f>SUM(H267:H279)</f>
        <v>7695</v>
      </c>
      <c r="I280" s="148"/>
      <c r="J280" s="148"/>
      <c r="K280" s="148"/>
      <c r="L280" s="158"/>
      <c r="M280" s="148"/>
    </row>
    <row r="281" spans="1:13" s="5" customFormat="1">
      <c r="A281" s="26"/>
      <c r="B281" s="63"/>
      <c r="C281" s="74"/>
      <c r="D281" s="65"/>
      <c r="E281" s="41"/>
      <c r="F281" s="30"/>
      <c r="G281" s="93"/>
      <c r="H281" s="128"/>
      <c r="I281" s="141"/>
      <c r="J281" s="141"/>
      <c r="K281" s="141"/>
      <c r="L281" s="157"/>
      <c r="M281" s="141"/>
    </row>
    <row r="282" spans="1:13" ht="25.5">
      <c r="A282" s="111" t="s">
        <v>303</v>
      </c>
      <c r="B282" s="63"/>
      <c r="C282" s="64">
        <v>1</v>
      </c>
      <c r="D282" s="72" t="s">
        <v>286</v>
      </c>
      <c r="E282" s="41" t="s">
        <v>296</v>
      </c>
      <c r="F282" s="118">
        <v>3.5000000000000001E-3</v>
      </c>
      <c r="G282" s="117">
        <v>100000</v>
      </c>
      <c r="H282" s="129">
        <f t="shared" ref="H282:H293" si="13">F282*G282</f>
        <v>350</v>
      </c>
      <c r="I282" s="150">
        <v>1</v>
      </c>
      <c r="J282" s="150">
        <v>1</v>
      </c>
      <c r="K282" s="150">
        <v>1</v>
      </c>
      <c r="L282" s="161">
        <v>1</v>
      </c>
      <c r="M282" s="150">
        <v>1</v>
      </c>
    </row>
    <row r="283" spans="1:13">
      <c r="A283" s="111"/>
      <c r="B283" s="63"/>
      <c r="C283" s="64"/>
      <c r="D283" s="72" t="s">
        <v>297</v>
      </c>
      <c r="E283" s="41" t="s">
        <v>26</v>
      </c>
      <c r="F283" s="81">
        <v>1</v>
      </c>
      <c r="G283" s="117">
        <v>250</v>
      </c>
      <c r="H283" s="129">
        <f t="shared" si="13"/>
        <v>250</v>
      </c>
      <c r="I283" s="150">
        <v>1</v>
      </c>
      <c r="J283" s="150">
        <v>1</v>
      </c>
      <c r="K283" s="150">
        <v>1</v>
      </c>
      <c r="L283" s="161">
        <v>1</v>
      </c>
      <c r="M283" s="150">
        <v>1</v>
      </c>
    </row>
    <row r="284" spans="1:13">
      <c r="A284" s="111"/>
      <c r="B284" s="63"/>
      <c r="C284" s="64">
        <v>2</v>
      </c>
      <c r="D284" s="72" t="s">
        <v>293</v>
      </c>
      <c r="E284" s="41" t="s">
        <v>296</v>
      </c>
      <c r="F284" s="118">
        <v>2E-3</v>
      </c>
      <c r="G284" s="117">
        <v>100000</v>
      </c>
      <c r="H284" s="129">
        <f t="shared" si="13"/>
        <v>200</v>
      </c>
      <c r="I284" s="150">
        <v>1</v>
      </c>
      <c r="J284" s="150">
        <v>1</v>
      </c>
      <c r="K284" s="150">
        <v>1</v>
      </c>
      <c r="L284" s="161">
        <v>1</v>
      </c>
      <c r="M284" s="150">
        <v>1</v>
      </c>
    </row>
    <row r="285" spans="1:13">
      <c r="B285" s="69"/>
      <c r="C285" s="74">
        <v>2</v>
      </c>
      <c r="D285" s="76" t="s">
        <v>287</v>
      </c>
      <c r="E285" s="41" t="s">
        <v>288</v>
      </c>
      <c r="F285" s="78">
        <v>25</v>
      </c>
      <c r="G285" s="79">
        <v>25</v>
      </c>
      <c r="H285" s="122">
        <f t="shared" si="13"/>
        <v>625</v>
      </c>
      <c r="I285" s="141">
        <v>0.1</v>
      </c>
      <c r="J285" s="141">
        <v>0.1</v>
      </c>
      <c r="K285" s="141">
        <v>0.5</v>
      </c>
      <c r="L285" s="161">
        <v>0.7</v>
      </c>
      <c r="M285" s="150">
        <v>1</v>
      </c>
    </row>
    <row r="286" spans="1:13">
      <c r="B286" s="69"/>
      <c r="C286" s="74">
        <v>3</v>
      </c>
      <c r="D286" s="76" t="s">
        <v>289</v>
      </c>
      <c r="E286" s="41" t="s">
        <v>288</v>
      </c>
      <c r="F286" s="78">
        <v>25</v>
      </c>
      <c r="G286" s="79">
        <v>40</v>
      </c>
      <c r="H286" s="122">
        <f t="shared" si="13"/>
        <v>1000</v>
      </c>
      <c r="I286" s="141">
        <v>0.1</v>
      </c>
      <c r="J286" s="141">
        <v>0.2</v>
      </c>
      <c r="K286" s="141">
        <v>0.5</v>
      </c>
      <c r="L286" s="161">
        <v>0.7</v>
      </c>
      <c r="M286" s="150">
        <v>1</v>
      </c>
    </row>
    <row r="287" spans="1:13" s="5" customFormat="1">
      <c r="A287" s="26"/>
      <c r="B287" s="63"/>
      <c r="C287" s="74">
        <v>4</v>
      </c>
      <c r="D287" s="76" t="s">
        <v>294</v>
      </c>
      <c r="E287" s="41" t="s">
        <v>65</v>
      </c>
      <c r="F287" s="81">
        <v>1</v>
      </c>
      <c r="G287" s="79">
        <v>150</v>
      </c>
      <c r="H287" s="122">
        <f t="shared" si="13"/>
        <v>150</v>
      </c>
      <c r="I287" s="141">
        <v>0.1</v>
      </c>
      <c r="J287" s="141">
        <v>0.25</v>
      </c>
      <c r="K287" s="141">
        <v>0.5</v>
      </c>
      <c r="L287" s="161">
        <v>0.7</v>
      </c>
      <c r="M287" s="150">
        <v>1</v>
      </c>
    </row>
    <row r="288" spans="1:13">
      <c r="B288" s="69"/>
      <c r="C288" s="74">
        <v>5</v>
      </c>
      <c r="D288" s="76" t="s">
        <v>291</v>
      </c>
      <c r="E288" s="41" t="s">
        <v>65</v>
      </c>
      <c r="F288" s="81">
        <v>1</v>
      </c>
      <c r="G288" s="79">
        <v>1000</v>
      </c>
      <c r="H288" s="122">
        <f t="shared" si="13"/>
        <v>1000</v>
      </c>
      <c r="I288" s="141">
        <v>0</v>
      </c>
      <c r="J288" s="141">
        <v>0</v>
      </c>
      <c r="K288" s="141">
        <v>0</v>
      </c>
      <c r="L288" s="157">
        <v>0</v>
      </c>
      <c r="M288" s="141">
        <v>1</v>
      </c>
    </row>
    <row r="289" spans="1:13">
      <c r="B289" s="69"/>
      <c r="C289" s="74">
        <v>6</v>
      </c>
      <c r="D289" s="76" t="s">
        <v>290</v>
      </c>
      <c r="E289" s="41" t="s">
        <v>26</v>
      </c>
      <c r="F289" s="81">
        <v>1</v>
      </c>
      <c r="G289" s="79">
        <v>1500</v>
      </c>
      <c r="H289" s="122">
        <f t="shared" si="13"/>
        <v>1500</v>
      </c>
      <c r="I289" s="141">
        <v>1</v>
      </c>
      <c r="J289" s="141">
        <v>1</v>
      </c>
      <c r="K289" s="141">
        <v>1</v>
      </c>
      <c r="L289" s="157">
        <v>1</v>
      </c>
      <c r="M289" s="141">
        <v>1</v>
      </c>
    </row>
    <row r="290" spans="1:13">
      <c r="B290" s="69"/>
      <c r="C290" s="74">
        <v>7</v>
      </c>
      <c r="D290" s="76" t="s">
        <v>292</v>
      </c>
      <c r="E290" s="41" t="s">
        <v>26</v>
      </c>
      <c r="F290" s="81">
        <v>1</v>
      </c>
      <c r="G290" s="79">
        <v>500</v>
      </c>
      <c r="H290" s="122">
        <f t="shared" si="13"/>
        <v>500</v>
      </c>
      <c r="I290" s="141">
        <v>0</v>
      </c>
      <c r="J290" s="141">
        <v>0</v>
      </c>
      <c r="K290" s="141">
        <v>0</v>
      </c>
      <c r="L290" s="157">
        <v>0</v>
      </c>
      <c r="M290" s="141">
        <v>1</v>
      </c>
    </row>
    <row r="291" spans="1:13">
      <c r="B291" s="69"/>
      <c r="C291" s="74">
        <v>8</v>
      </c>
      <c r="D291" s="76" t="s">
        <v>314</v>
      </c>
      <c r="E291" s="41" t="s">
        <v>65</v>
      </c>
      <c r="F291" s="81">
        <v>2</v>
      </c>
      <c r="G291" s="79">
        <v>50</v>
      </c>
      <c r="H291" s="122">
        <f t="shared" si="13"/>
        <v>100</v>
      </c>
      <c r="I291" s="141">
        <v>1</v>
      </c>
      <c r="J291" s="141">
        <v>1</v>
      </c>
      <c r="K291" s="141">
        <v>1</v>
      </c>
      <c r="L291" s="157">
        <v>1</v>
      </c>
      <c r="M291" s="141">
        <v>1</v>
      </c>
    </row>
    <row r="292" spans="1:13">
      <c r="B292" s="69"/>
      <c r="C292" s="74">
        <v>9</v>
      </c>
      <c r="D292" s="76" t="s">
        <v>298</v>
      </c>
      <c r="E292" s="41" t="s">
        <v>26</v>
      </c>
      <c r="F292" s="81">
        <v>1</v>
      </c>
      <c r="G292" s="79">
        <v>1000</v>
      </c>
      <c r="H292" s="122">
        <f t="shared" si="13"/>
        <v>1000</v>
      </c>
      <c r="I292" s="141">
        <v>0.2</v>
      </c>
      <c r="J292" s="141">
        <v>0.4</v>
      </c>
      <c r="K292" s="141">
        <v>0.6</v>
      </c>
      <c r="L292" s="157">
        <v>0.8</v>
      </c>
      <c r="M292" s="141">
        <v>1</v>
      </c>
    </row>
    <row r="293" spans="1:13">
      <c r="B293" s="49"/>
      <c r="C293" s="70">
        <v>10</v>
      </c>
      <c r="D293" s="94" t="s">
        <v>295</v>
      </c>
      <c r="E293" s="51" t="s">
        <v>296</v>
      </c>
      <c r="F293" s="119">
        <v>0.01</v>
      </c>
      <c r="G293" s="79">
        <v>100000</v>
      </c>
      <c r="H293" s="122">
        <f t="shared" si="13"/>
        <v>1000</v>
      </c>
      <c r="I293" s="141">
        <v>0</v>
      </c>
      <c r="J293" s="141">
        <v>0</v>
      </c>
      <c r="K293" s="141">
        <v>0</v>
      </c>
      <c r="L293" s="157">
        <v>0</v>
      </c>
      <c r="M293" s="141">
        <v>1</v>
      </c>
    </row>
    <row r="294" spans="1:13" s="88" customFormat="1">
      <c r="A294" s="55"/>
      <c r="B294" s="56"/>
      <c r="C294" s="73"/>
      <c r="D294" s="58" t="s">
        <v>27</v>
      </c>
      <c r="E294" s="59"/>
      <c r="F294" s="86"/>
      <c r="G294" s="87" t="s">
        <v>271</v>
      </c>
      <c r="H294" s="125">
        <f>SUM(H282:H293)</f>
        <v>7675</v>
      </c>
      <c r="I294" s="154">
        <f>SUMPRODUCT($H$37:$H$293,I37:I293)</f>
        <v>14449.5</v>
      </c>
      <c r="J294" s="154">
        <f t="shared" ref="J294:M294" si="14">SUMPRODUCT($H$37:$H$293,J37:J293)</f>
        <v>33235.949999999997</v>
      </c>
      <c r="K294" s="154">
        <f t="shared" si="14"/>
        <v>58491.140000000007</v>
      </c>
      <c r="L294" s="162">
        <f t="shared" si="14"/>
        <v>71036.140000000014</v>
      </c>
      <c r="M294" s="154">
        <f t="shared" si="14"/>
        <v>96450.38</v>
      </c>
    </row>
    <row r="295" spans="1:13" s="171" customFormat="1" ht="21" customHeight="1" thickBot="1">
      <c r="A295" s="163"/>
      <c r="B295" s="164"/>
      <c r="C295" s="165"/>
      <c r="D295" s="166"/>
      <c r="E295" s="167"/>
      <c r="F295" s="168"/>
      <c r="G295" s="169"/>
      <c r="H295" s="170" t="s">
        <v>315</v>
      </c>
      <c r="I295" s="172">
        <f>I294/$F$27</f>
        <v>0.14981278456342004</v>
      </c>
      <c r="J295" s="172">
        <f>J294/$F$27</f>
        <v>0.34459117734943079</v>
      </c>
      <c r="K295" s="172">
        <f>K294/$F$27</f>
        <v>0.6064376314536033</v>
      </c>
      <c r="L295" s="173">
        <f>L294/$F$27</f>
        <v>0.73650451143893891</v>
      </c>
      <c r="M295" s="172">
        <f>M294/$F$27</f>
        <v>0.99999999999999989</v>
      </c>
    </row>
  </sheetData>
  <mergeCells count="46">
    <mergeCell ref="B1:M1"/>
    <mergeCell ref="B3:M3"/>
    <mergeCell ref="B5:H5"/>
    <mergeCell ref="F7:G7"/>
    <mergeCell ref="D8:F8"/>
    <mergeCell ref="F9:G9"/>
    <mergeCell ref="C11:D11"/>
    <mergeCell ref="F11:G11"/>
    <mergeCell ref="C10:D10"/>
    <mergeCell ref="F10:G10"/>
    <mergeCell ref="C12:D12"/>
    <mergeCell ref="F12:G12"/>
    <mergeCell ref="C13:D13"/>
    <mergeCell ref="F13:G13"/>
    <mergeCell ref="C14:D14"/>
    <mergeCell ref="F14:G14"/>
    <mergeCell ref="C15:D15"/>
    <mergeCell ref="F15:G15"/>
    <mergeCell ref="C16:D16"/>
    <mergeCell ref="F16:G16"/>
    <mergeCell ref="C17:D17"/>
    <mergeCell ref="F17:G17"/>
    <mergeCell ref="C18:D18"/>
    <mergeCell ref="F18:G18"/>
    <mergeCell ref="C19:D19"/>
    <mergeCell ref="F19:G19"/>
    <mergeCell ref="C20:D20"/>
    <mergeCell ref="F20:G20"/>
    <mergeCell ref="C21:D21"/>
    <mergeCell ref="F21:G21"/>
    <mergeCell ref="C22:D22"/>
    <mergeCell ref="F22:G22"/>
    <mergeCell ref="C23:D23"/>
    <mergeCell ref="F23:G23"/>
    <mergeCell ref="B37:B38"/>
    <mergeCell ref="C24:D24"/>
    <mergeCell ref="F24:G24"/>
    <mergeCell ref="C25:D25"/>
    <mergeCell ref="F25:G25"/>
    <mergeCell ref="C26:D26"/>
    <mergeCell ref="F26:G26"/>
    <mergeCell ref="I31:M31"/>
    <mergeCell ref="I32:M32"/>
    <mergeCell ref="C27:D27"/>
    <mergeCell ref="F27:G27"/>
    <mergeCell ref="A32:H32"/>
  </mergeCells>
  <pageMargins left="0.36" right="0.45" top="0.51181102362204722" bottom="0.59055118110236227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Central Tafe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Tafe Home User</dc:creator>
  <cp:lastModifiedBy>Central Tafe Home User</cp:lastModifiedBy>
  <cp:lastPrinted>2011-07-06T06:58:47Z</cp:lastPrinted>
  <dcterms:created xsi:type="dcterms:W3CDTF">2011-07-06T04:25:02Z</dcterms:created>
  <dcterms:modified xsi:type="dcterms:W3CDTF">2011-07-06T07:01:57Z</dcterms:modified>
</cp:coreProperties>
</file>