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outorado\Reologia\"/>
    </mc:Choice>
  </mc:AlternateContent>
  <bookViews>
    <workbookView xWindow="0" yWindow="0" windowWidth="14400" windowHeight="4395"/>
  </bookViews>
  <sheets>
    <sheet name="Fit Maxwell" sheetId="2" r:id="rId1"/>
    <sheet name="Instruções para ad. Solver" sheetId="3" r:id="rId2"/>
  </sheets>
  <definedNames>
    <definedName name="ExternalData_1" localSheetId="0" hidden="1">'Fit Maxwell'!$A$4:$I$32</definedName>
    <definedName name="G0">'Fit Maxwell'!$U$5</definedName>
    <definedName name="params">'Fit Maxwell'!$U$5:$U$6</definedName>
    <definedName name="solver_adj" localSheetId="0" hidden="1">'Fit Maxwell'!$U$5:$U$6</definedName>
    <definedName name="solver_cvg" localSheetId="0" hidden="1">"""""""0,0001"""""""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"""""""0,075"""""""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'Fit Maxwell'!$R$33</definedName>
    <definedName name="solver_pre" localSheetId="0" hidden="1">"""""""0,000001"""""""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1</definedName>
    <definedName name="solver_typ" localSheetId="0" hidden="1">2</definedName>
    <definedName name="solver_val" localSheetId="0" hidden="1">0</definedName>
    <definedName name="solver_ver" localSheetId="0" hidden="1">3</definedName>
    <definedName name="soma_res_quad">'Fit Maxwell'!$R$33</definedName>
    <definedName name="tr">'Fit Maxwell'!$U$6</definedName>
    <definedName name="w">'Fit Maxwell'!$K$5:$K$32</definedName>
  </definedNames>
  <calcPr calcId="162913"/>
</workbook>
</file>

<file path=xl/calcChain.xml><?xml version="1.0" encoding="utf-8"?>
<calcChain xmlns="http://schemas.openxmlformats.org/spreadsheetml/2006/main">
  <c r="K5" i="2" l="1" a="1"/>
  <c r="K7" i="2" s="1"/>
  <c r="M5" i="2" a="1"/>
  <c r="M6" i="2" s="1"/>
  <c r="L5" i="2" a="1"/>
  <c r="L5" i="2" s="1"/>
  <c r="M5" i="2" l="1"/>
  <c r="M21" i="2"/>
  <c r="M20" i="2"/>
  <c r="M29" i="2"/>
  <c r="M13" i="2"/>
  <c r="M28" i="2"/>
  <c r="M12" i="2"/>
  <c r="K30" i="2"/>
  <c r="K26" i="2"/>
  <c r="K22" i="2"/>
  <c r="K18" i="2"/>
  <c r="K14" i="2"/>
  <c r="K10" i="2"/>
  <c r="K6" i="2"/>
  <c r="K29" i="2"/>
  <c r="K25" i="2"/>
  <c r="K21" i="2"/>
  <c r="K17" i="2"/>
  <c r="K13" i="2"/>
  <c r="K9" i="2"/>
  <c r="K5" i="2"/>
  <c r="K32" i="2"/>
  <c r="K28" i="2"/>
  <c r="K24" i="2"/>
  <c r="K20" i="2"/>
  <c r="K16" i="2"/>
  <c r="K12" i="2"/>
  <c r="K8" i="2"/>
  <c r="K31" i="2"/>
  <c r="K27" i="2"/>
  <c r="K23" i="2"/>
  <c r="K19" i="2"/>
  <c r="K15" i="2"/>
  <c r="K11" i="2"/>
  <c r="M25" i="2"/>
  <c r="M17" i="2"/>
  <c r="M9" i="2"/>
  <c r="M32" i="2"/>
  <c r="M24" i="2"/>
  <c r="M16" i="2"/>
  <c r="M8" i="2"/>
  <c r="M31" i="2"/>
  <c r="M27" i="2"/>
  <c r="M23" i="2"/>
  <c r="M19" i="2"/>
  <c r="M15" i="2"/>
  <c r="M11" i="2"/>
  <c r="M7" i="2"/>
  <c r="M30" i="2"/>
  <c r="M26" i="2"/>
  <c r="M22" i="2"/>
  <c r="M18" i="2"/>
  <c r="M14" i="2"/>
  <c r="M10" i="2"/>
  <c r="L32" i="2"/>
  <c r="L24" i="2"/>
  <c r="L16" i="2"/>
  <c r="L8" i="2"/>
  <c r="L27" i="2"/>
  <c r="L15" i="2"/>
  <c r="L11" i="2"/>
  <c r="L7" i="2"/>
  <c r="L30" i="2"/>
  <c r="L26" i="2"/>
  <c r="L22" i="2"/>
  <c r="L18" i="2"/>
  <c r="L14" i="2"/>
  <c r="L10" i="2"/>
  <c r="L6" i="2"/>
  <c r="L28" i="2"/>
  <c r="L20" i="2"/>
  <c r="L12" i="2"/>
  <c r="L31" i="2"/>
  <c r="L23" i="2"/>
  <c r="L19" i="2"/>
  <c r="L29" i="2"/>
  <c r="L25" i="2"/>
  <c r="L21" i="2"/>
  <c r="L17" i="2"/>
  <c r="L13" i="2"/>
  <c r="L9" i="2"/>
  <c r="N5" i="2" l="1" a="1"/>
  <c r="O5" i="2" a="1"/>
  <c r="O7" i="2" l="1"/>
  <c r="O5" i="2"/>
  <c r="O16" i="2"/>
  <c r="O25" i="2"/>
  <c r="O9" i="2"/>
  <c r="O13" i="2"/>
  <c r="O17" i="2"/>
  <c r="O27" i="2"/>
  <c r="O11" i="2"/>
  <c r="O32" i="2"/>
  <c r="O29" i="2"/>
  <c r="O8" i="2"/>
  <c r="O12" i="2"/>
  <c r="O23" i="2"/>
  <c r="O21" i="2"/>
  <c r="O30" i="2"/>
  <c r="O24" i="2"/>
  <c r="O6" i="2"/>
  <c r="O19" i="2"/>
  <c r="O26" i="2"/>
  <c r="O10" i="2"/>
  <c r="O20" i="2"/>
  <c r="O18" i="2"/>
  <c r="O22" i="2"/>
  <c r="O31" i="2"/>
  <c r="O15" i="2"/>
  <c r="O14" i="2"/>
  <c r="O28" i="2"/>
  <c r="N8" i="2"/>
  <c r="N19" i="2"/>
  <c r="N30" i="2"/>
  <c r="N14" i="2"/>
  <c r="N25" i="2"/>
  <c r="N9" i="2"/>
  <c r="N24" i="2"/>
  <c r="N31" i="2"/>
  <c r="N15" i="2"/>
  <c r="N26" i="2"/>
  <c r="N10" i="2"/>
  <c r="N21" i="2"/>
  <c r="N5" i="2"/>
  <c r="N11" i="2"/>
  <c r="N6" i="2"/>
  <c r="N32" i="2"/>
  <c r="N23" i="2"/>
  <c r="N7" i="2"/>
  <c r="N18" i="2"/>
  <c r="N29" i="2"/>
  <c r="N13" i="2"/>
  <c r="N28" i="2"/>
  <c r="N12" i="2"/>
  <c r="N20" i="2"/>
  <c r="N27" i="2"/>
  <c r="N22" i="2"/>
  <c r="N17" i="2"/>
  <c r="N16" i="2"/>
  <c r="Q5" i="2" l="1" a="1"/>
  <c r="Q28" i="2" s="1"/>
  <c r="P5" i="2" a="1"/>
  <c r="P16" i="2" s="1"/>
  <c r="Q11" i="2" l="1"/>
  <c r="Q31" i="2"/>
  <c r="Q12" i="2"/>
  <c r="P8" i="2"/>
  <c r="P5" i="2"/>
  <c r="Q13" i="2"/>
  <c r="Q15" i="2"/>
  <c r="P11" i="2"/>
  <c r="P32" i="2"/>
  <c r="Q29" i="2"/>
  <c r="P30" i="2"/>
  <c r="P18" i="2"/>
  <c r="Q27" i="2"/>
  <c r="Q22" i="2"/>
  <c r="P21" i="2"/>
  <c r="Q24" i="2"/>
  <c r="P25" i="2"/>
  <c r="P23" i="2"/>
  <c r="Q23" i="2"/>
  <c r="P19" i="2"/>
  <c r="P7" i="2"/>
  <c r="Q21" i="2"/>
  <c r="P24" i="2"/>
  <c r="P12" i="2"/>
  <c r="Q8" i="2"/>
  <c r="P29" i="2"/>
  <c r="Q7" i="2"/>
  <c r="Q14" i="2"/>
  <c r="Q5" i="2"/>
  <c r="Q32" i="2"/>
  <c r="Q9" i="2"/>
  <c r="Q10" i="2"/>
  <c r="P15" i="2"/>
  <c r="P13" i="2"/>
  <c r="Q6" i="2"/>
  <c r="P9" i="2"/>
  <c r="P28" i="2"/>
  <c r="Q16" i="2"/>
  <c r="Q19" i="2"/>
  <c r="P10" i="2"/>
  <c r="P17" i="2"/>
  <c r="Q30" i="2"/>
  <c r="P14" i="2"/>
  <c r="P20" i="2"/>
  <c r="P27" i="2"/>
  <c r="Q20" i="2"/>
  <c r="P26" i="2"/>
  <c r="P22" i="2"/>
  <c r="Q17" i="2"/>
  <c r="Q18" i="2"/>
  <c r="P6" i="2"/>
  <c r="Q25" i="2"/>
  <c r="Q26" i="2"/>
  <c r="P31" i="2"/>
  <c r="Q33" i="2" l="1"/>
  <c r="P33" i="2"/>
  <c r="R33" i="2" l="1"/>
</calcChain>
</file>

<file path=xl/connections.xml><?xml version="1.0" encoding="utf-8"?>
<connections xmlns="http://schemas.openxmlformats.org/spreadsheetml/2006/main">
  <connection id="1" keepAlive="1" name="Query - Agua2OF" description="Connection to the 'Agua2OF' query in the workbook." type="5" refreshedVersion="6" background="1" saveData="1">
    <dbPr connection="Provider=Microsoft.Mashup.OleDb.1;Data Source=$Workbook$;Location=Agua2OF;Extended Properties=&quot;&quot;" command="SELECT * FROM [Agua2OF]"/>
  </connection>
</connections>
</file>

<file path=xl/sharedStrings.xml><?xml version="1.0" encoding="utf-8"?>
<sst xmlns="http://schemas.openxmlformats.org/spreadsheetml/2006/main" count="62" uniqueCount="60">
  <si>
    <t>n</t>
  </si>
  <si>
    <t>t</t>
  </si>
  <si>
    <t>t_seg</t>
  </si>
  <si>
    <t>f</t>
  </si>
  <si>
    <t>G'</t>
  </si>
  <si>
    <t>G''</t>
  </si>
  <si>
    <t>Eta*</t>
  </si>
  <si>
    <t>Gamma</t>
  </si>
  <si>
    <t>2|1</t>
  </si>
  <si>
    <t>2|2</t>
  </si>
  <si>
    <t>2|3</t>
  </si>
  <si>
    <t>2|4</t>
  </si>
  <si>
    <t>2|5</t>
  </si>
  <si>
    <t>2|6</t>
  </si>
  <si>
    <t>2|7</t>
  </si>
  <si>
    <t>2|8</t>
  </si>
  <si>
    <t>2|9</t>
  </si>
  <si>
    <t>2|10</t>
  </si>
  <si>
    <t>2|11</t>
  </si>
  <si>
    <t>2|12</t>
  </si>
  <si>
    <t>2|13</t>
  </si>
  <si>
    <t>2|14</t>
  </si>
  <si>
    <t>2|15</t>
  </si>
  <si>
    <t>2|16</t>
  </si>
  <si>
    <t>2|17</t>
  </si>
  <si>
    <t>2|18</t>
  </si>
  <si>
    <t>2|19</t>
  </si>
  <si>
    <t>2|20</t>
  </si>
  <si>
    <t>2|21</t>
  </si>
  <si>
    <t>2|22</t>
  </si>
  <si>
    <t>2|23</t>
  </si>
  <si>
    <t>2|24</t>
  </si>
  <si>
    <t>2|25</t>
  </si>
  <si>
    <t>2|26</t>
  </si>
  <si>
    <t>2|27</t>
  </si>
  <si>
    <t>2|28</t>
  </si>
  <si>
    <t>T.1</t>
  </si>
  <si>
    <t>G0</t>
  </si>
  <si>
    <t>tr</t>
  </si>
  <si>
    <t>Dados</t>
  </si>
  <si>
    <t>Modelo</t>
  </si>
  <si>
    <t>Resíduo^2</t>
  </si>
  <si>
    <t>Soma</t>
  </si>
  <si>
    <t>G' modelo</t>
  </si>
  <si>
    <t>G'' modelo</t>
  </si>
  <si>
    <t>G' dados</t>
  </si>
  <si>
    <t>G'' dados</t>
  </si>
  <si>
    <t>Ajuste de Maxwell simultâneo</t>
  </si>
  <si>
    <t>Opcional: CTRL+C, CTRL+V os valores de f, G', G'' aqui</t>
  </si>
  <si>
    <t>freq</t>
  </si>
  <si>
    <t>Etapa 3: Colocar valores iniciais de chute aqui</t>
  </si>
  <si>
    <t>Etapa 2: Garantir que a coluna verde possui seus dados</t>
  </si>
  <si>
    <t>Importante: Possuir o Solver habilitado. Veja a segunda planilha para um tutorial</t>
  </si>
  <si>
    <t>Pa</t>
  </si>
  <si>
    <t>s</t>
  </si>
  <si>
    <t>Parâmetros</t>
  </si>
  <si>
    <t>Etapa 1: Importar os dados .csv pelo Query Editor</t>
  </si>
  <si>
    <t>Não entrar em pânico se ele informar que há conexões externas.</t>
  </si>
  <si>
    <t>Etapa 4: Clicar em Data-&gt;Solver-&gt; Solve-&gt;Keep Solver Solution-&gt;OK</t>
  </si>
  <si>
    <t>A janela do solver tem que ter esta 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</si>
</sst>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FFC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NumberFormat="1"/>
    <xf numFmtId="0" fontId="16" fillId="0" borderId="0" xfId="0" applyFont="1"/>
    <xf numFmtId="0" fontId="18" fillId="35" borderId="0" xfId="0" applyFont="1" applyFill="1"/>
    <xf numFmtId="0" fontId="0" fillId="0" borderId="10" xfId="0" applyNumberFormat="1" applyBorder="1"/>
    <xf numFmtId="0" fontId="0" fillId="0" borderId="0" xfId="0" applyNumberFormat="1" applyBorder="1"/>
    <xf numFmtId="0" fontId="0" fillId="0" borderId="11" xfId="0" applyNumberFormat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0" fontId="14" fillId="0" borderId="0" xfId="0" applyFont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34" borderId="0" xfId="0" applyNumberFormat="1" applyFill="1" applyAlignment="1">
      <alignment horizontal="center"/>
    </xf>
    <xf numFmtId="0" fontId="0" fillId="0" borderId="18" xfId="0" applyBorder="1" applyAlignment="1">
      <alignment horizontal="centerContinuous"/>
    </xf>
    <xf numFmtId="164" fontId="0" fillId="34" borderId="19" xfId="0" applyNumberFormat="1" applyFill="1" applyBorder="1" applyAlignment="1">
      <alignment horizontal="center"/>
    </xf>
    <xf numFmtId="0" fontId="14" fillId="0" borderId="0" xfId="0" quotePrefix="1" applyFont="1"/>
    <xf numFmtId="165" fontId="0" fillId="0" borderId="0" xfId="0" applyNumberFormat="1" applyAlignment="1">
      <alignment horizontal="center"/>
    </xf>
    <xf numFmtId="165" fontId="0" fillId="0" borderId="19" xfId="0" applyNumberFormat="1" applyBorder="1" applyAlignment="1">
      <alignment horizontal="center"/>
    </xf>
    <xf numFmtId="164" fontId="0" fillId="33" borderId="0" xfId="0" applyNumberFormat="1" applyFill="1" applyAlignment="1">
      <alignment horizontal="center"/>
    </xf>
    <xf numFmtId="164" fontId="0" fillId="33" borderId="19" xfId="0" applyNumberFormat="1" applyFill="1" applyBorder="1" applyAlignment="1">
      <alignment horizontal="center"/>
    </xf>
    <xf numFmtId="0" fontId="20" fillId="36" borderId="0" xfId="0" applyFont="1" applyFill="1" applyBorder="1" applyAlignment="1">
      <alignment horizontal="center"/>
    </xf>
    <xf numFmtId="2" fontId="20" fillId="36" borderId="0" xfId="0" applyNumberFormat="1" applyFont="1" applyFill="1" applyBorder="1" applyAlignment="1">
      <alignment horizontal="center"/>
    </xf>
    <xf numFmtId="0" fontId="20" fillId="36" borderId="19" xfId="0" applyFont="1" applyFill="1" applyBorder="1" applyAlignment="1">
      <alignment horizontal="center"/>
    </xf>
    <xf numFmtId="2" fontId="20" fillId="36" borderId="19" xfId="0" applyNumberFormat="1" applyFont="1" applyFill="1" applyBorder="1" applyAlignment="1">
      <alignment horizontal="center"/>
    </xf>
    <xf numFmtId="0" fontId="19" fillId="36" borderId="18" xfId="0" applyFont="1" applyFill="1" applyBorder="1" applyAlignment="1">
      <alignment horizontal="centerContinuous"/>
    </xf>
    <xf numFmtId="0" fontId="20" fillId="36" borderId="18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</dxf>
  </dxfs>
  <tableStyles count="0" defaultTableStyle="TableStyleMedium2" defaultPivotStyle="PivotStyleLight16"/>
  <colors>
    <mruColors>
      <color rgb="FFFF6600"/>
      <color rgb="FFFFCC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Ajuste de Maxwell</a:t>
            </a:r>
            <a:r>
              <a:rPr lang="pt-BR" baseline="0"/>
              <a:t> de</a:t>
            </a:r>
            <a:r>
              <a:rPr lang="pt-BR"/>
              <a:t> CTAB 100mM:NaSal 100mM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 Maxwell'!$L$4</c:f>
              <c:strCache>
                <c:ptCount val="1"/>
                <c:pt idx="0">
                  <c:v>G' dados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'Fit Maxwell'!$K$5:$K$32</c:f>
              <c:numCache>
                <c:formatCode>0.000</c:formatCode>
                <c:ptCount val="28"/>
                <c:pt idx="0">
                  <c:v>0.01</c:v>
                </c:pt>
                <c:pt idx="1">
                  <c:v>1.2919999999999999E-2</c:v>
                </c:pt>
                <c:pt idx="2">
                  <c:v>1.668E-2</c:v>
                </c:pt>
                <c:pt idx="3">
                  <c:v>2.154E-2</c:v>
                </c:pt>
                <c:pt idx="4">
                  <c:v>2.7830000000000001E-2</c:v>
                </c:pt>
                <c:pt idx="5">
                  <c:v>3.594E-2</c:v>
                </c:pt>
                <c:pt idx="6">
                  <c:v>4.6420000000000003E-2</c:v>
                </c:pt>
                <c:pt idx="7">
                  <c:v>5.9950000000000003E-2</c:v>
                </c:pt>
                <c:pt idx="8">
                  <c:v>7.7429999999999999E-2</c:v>
                </c:pt>
                <c:pt idx="9">
                  <c:v>0.1</c:v>
                </c:pt>
                <c:pt idx="10">
                  <c:v>0.12920000000000001</c:v>
                </c:pt>
                <c:pt idx="11">
                  <c:v>0.1668</c:v>
                </c:pt>
                <c:pt idx="12">
                  <c:v>0.21540000000000001</c:v>
                </c:pt>
                <c:pt idx="13">
                  <c:v>0.27829999999999999</c:v>
                </c:pt>
                <c:pt idx="14">
                  <c:v>0.3594</c:v>
                </c:pt>
                <c:pt idx="15">
                  <c:v>0.4642</c:v>
                </c:pt>
                <c:pt idx="16">
                  <c:v>0.59950000000000003</c:v>
                </c:pt>
                <c:pt idx="17">
                  <c:v>0.77429999999999999</c:v>
                </c:pt>
                <c:pt idx="18">
                  <c:v>1</c:v>
                </c:pt>
                <c:pt idx="19">
                  <c:v>1.292</c:v>
                </c:pt>
                <c:pt idx="20">
                  <c:v>1.6679999999999999</c:v>
                </c:pt>
                <c:pt idx="21">
                  <c:v>2.1539999999999999</c:v>
                </c:pt>
                <c:pt idx="22">
                  <c:v>2.7829999999999999</c:v>
                </c:pt>
                <c:pt idx="23">
                  <c:v>3.5939999999999999</c:v>
                </c:pt>
                <c:pt idx="24">
                  <c:v>4.6420000000000003</c:v>
                </c:pt>
                <c:pt idx="25">
                  <c:v>5.9950000000000001</c:v>
                </c:pt>
                <c:pt idx="26">
                  <c:v>7.7430000000000003</c:v>
                </c:pt>
                <c:pt idx="27">
                  <c:v>10</c:v>
                </c:pt>
              </c:numCache>
            </c:numRef>
          </c:xVal>
          <c:yVal>
            <c:numRef>
              <c:f>'Fit Maxwell'!$L$5:$L$32</c:f>
              <c:numCache>
                <c:formatCode>0.000</c:formatCode>
                <c:ptCount val="28"/>
                <c:pt idx="0">
                  <c:v>1.068E-2</c:v>
                </c:pt>
                <c:pt idx="1">
                  <c:v>1.8530000000000001E-2</c:v>
                </c:pt>
                <c:pt idx="2">
                  <c:v>3.1220000000000001E-2</c:v>
                </c:pt>
                <c:pt idx="3">
                  <c:v>5.1529999999999999E-2</c:v>
                </c:pt>
                <c:pt idx="4">
                  <c:v>8.5510000000000003E-2</c:v>
                </c:pt>
                <c:pt idx="5">
                  <c:v>0.1394</c:v>
                </c:pt>
                <c:pt idx="6">
                  <c:v>0.2281</c:v>
                </c:pt>
                <c:pt idx="7">
                  <c:v>0.37090000000000001</c:v>
                </c:pt>
                <c:pt idx="8">
                  <c:v>0.6069</c:v>
                </c:pt>
                <c:pt idx="9">
                  <c:v>0.98740000000000006</c:v>
                </c:pt>
                <c:pt idx="10">
                  <c:v>1.6060000000000001</c:v>
                </c:pt>
                <c:pt idx="11">
                  <c:v>2.6110000000000002</c:v>
                </c:pt>
                <c:pt idx="12">
                  <c:v>4.1689999999999996</c:v>
                </c:pt>
                <c:pt idx="13">
                  <c:v>6.5549999999999997</c:v>
                </c:pt>
                <c:pt idx="14">
                  <c:v>10.01</c:v>
                </c:pt>
                <c:pt idx="15">
                  <c:v>14.73</c:v>
                </c:pt>
                <c:pt idx="16">
                  <c:v>20.48</c:v>
                </c:pt>
                <c:pt idx="17">
                  <c:v>26.87</c:v>
                </c:pt>
                <c:pt idx="18">
                  <c:v>33.090000000000003</c:v>
                </c:pt>
                <c:pt idx="19">
                  <c:v>38.5</c:v>
                </c:pt>
                <c:pt idx="20">
                  <c:v>42.85</c:v>
                </c:pt>
                <c:pt idx="21">
                  <c:v>46.02</c:v>
                </c:pt>
                <c:pt idx="22">
                  <c:v>48.19</c:v>
                </c:pt>
                <c:pt idx="23">
                  <c:v>49.69</c:v>
                </c:pt>
                <c:pt idx="24">
                  <c:v>50.68</c:v>
                </c:pt>
                <c:pt idx="25">
                  <c:v>52.47</c:v>
                </c:pt>
                <c:pt idx="26">
                  <c:v>52.06</c:v>
                </c:pt>
                <c:pt idx="27">
                  <c:v>29.4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0F-4767-AC6E-33219F6A583B}"/>
            </c:ext>
          </c:extLst>
        </c:ser>
        <c:ser>
          <c:idx val="1"/>
          <c:order val="1"/>
          <c:tx>
            <c:strRef>
              <c:f>'Fit Maxwell'!$M$4</c:f>
              <c:strCache>
                <c:ptCount val="1"/>
                <c:pt idx="0">
                  <c:v>G'' dados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'Fit Maxwell'!$K$5:$K$32</c:f>
              <c:numCache>
                <c:formatCode>0.000</c:formatCode>
                <c:ptCount val="28"/>
                <c:pt idx="0">
                  <c:v>0.01</c:v>
                </c:pt>
                <c:pt idx="1">
                  <c:v>1.2919999999999999E-2</c:v>
                </c:pt>
                <c:pt idx="2">
                  <c:v>1.668E-2</c:v>
                </c:pt>
                <c:pt idx="3">
                  <c:v>2.154E-2</c:v>
                </c:pt>
                <c:pt idx="4">
                  <c:v>2.7830000000000001E-2</c:v>
                </c:pt>
                <c:pt idx="5">
                  <c:v>3.594E-2</c:v>
                </c:pt>
                <c:pt idx="6">
                  <c:v>4.6420000000000003E-2</c:v>
                </c:pt>
                <c:pt idx="7">
                  <c:v>5.9950000000000003E-2</c:v>
                </c:pt>
                <c:pt idx="8">
                  <c:v>7.7429999999999999E-2</c:v>
                </c:pt>
                <c:pt idx="9">
                  <c:v>0.1</c:v>
                </c:pt>
                <c:pt idx="10">
                  <c:v>0.12920000000000001</c:v>
                </c:pt>
                <c:pt idx="11">
                  <c:v>0.1668</c:v>
                </c:pt>
                <c:pt idx="12">
                  <c:v>0.21540000000000001</c:v>
                </c:pt>
                <c:pt idx="13">
                  <c:v>0.27829999999999999</c:v>
                </c:pt>
                <c:pt idx="14">
                  <c:v>0.3594</c:v>
                </c:pt>
                <c:pt idx="15">
                  <c:v>0.4642</c:v>
                </c:pt>
                <c:pt idx="16">
                  <c:v>0.59950000000000003</c:v>
                </c:pt>
                <c:pt idx="17">
                  <c:v>0.77429999999999999</c:v>
                </c:pt>
                <c:pt idx="18">
                  <c:v>1</c:v>
                </c:pt>
                <c:pt idx="19">
                  <c:v>1.292</c:v>
                </c:pt>
                <c:pt idx="20">
                  <c:v>1.6679999999999999</c:v>
                </c:pt>
                <c:pt idx="21">
                  <c:v>2.1539999999999999</c:v>
                </c:pt>
                <c:pt idx="22">
                  <c:v>2.7829999999999999</c:v>
                </c:pt>
                <c:pt idx="23">
                  <c:v>3.5939999999999999</c:v>
                </c:pt>
                <c:pt idx="24">
                  <c:v>4.6420000000000003</c:v>
                </c:pt>
                <c:pt idx="25">
                  <c:v>5.9950000000000001</c:v>
                </c:pt>
                <c:pt idx="26">
                  <c:v>7.7430000000000003</c:v>
                </c:pt>
                <c:pt idx="27">
                  <c:v>10</c:v>
                </c:pt>
              </c:numCache>
            </c:numRef>
          </c:xVal>
          <c:yVal>
            <c:numRef>
              <c:f>'Fit Maxwell'!$M$5:$M$32</c:f>
              <c:numCache>
                <c:formatCode>0.000</c:formatCode>
                <c:ptCount val="28"/>
                <c:pt idx="0">
                  <c:v>0.72050000000000003</c:v>
                </c:pt>
                <c:pt idx="1">
                  <c:v>0.92569999999999997</c:v>
                </c:pt>
                <c:pt idx="2">
                  <c:v>1.1919999999999999</c:v>
                </c:pt>
                <c:pt idx="3">
                  <c:v>1.536</c:v>
                </c:pt>
                <c:pt idx="4">
                  <c:v>1.982</c:v>
                </c:pt>
                <c:pt idx="5">
                  <c:v>2.552</c:v>
                </c:pt>
                <c:pt idx="6">
                  <c:v>3.2789999999999999</c:v>
                </c:pt>
                <c:pt idx="7">
                  <c:v>4.2169999999999996</c:v>
                </c:pt>
                <c:pt idx="8">
                  <c:v>5.4160000000000004</c:v>
                </c:pt>
                <c:pt idx="9">
                  <c:v>6.9269999999999996</c:v>
                </c:pt>
                <c:pt idx="10">
                  <c:v>8.8290000000000006</c:v>
                </c:pt>
                <c:pt idx="11">
                  <c:v>11.18</c:v>
                </c:pt>
                <c:pt idx="12">
                  <c:v>13.94</c:v>
                </c:pt>
                <c:pt idx="13">
                  <c:v>17.09</c:v>
                </c:pt>
                <c:pt idx="14">
                  <c:v>20.27</c:v>
                </c:pt>
                <c:pt idx="15">
                  <c:v>23.23</c:v>
                </c:pt>
                <c:pt idx="16">
                  <c:v>25.2</c:v>
                </c:pt>
                <c:pt idx="17">
                  <c:v>25.82</c:v>
                </c:pt>
                <c:pt idx="18">
                  <c:v>24.76</c:v>
                </c:pt>
                <c:pt idx="19">
                  <c:v>22.6</c:v>
                </c:pt>
                <c:pt idx="20">
                  <c:v>19.73</c:v>
                </c:pt>
                <c:pt idx="21">
                  <c:v>16.78</c:v>
                </c:pt>
                <c:pt idx="22">
                  <c:v>13.99</c:v>
                </c:pt>
                <c:pt idx="23">
                  <c:v>11.5</c:v>
                </c:pt>
                <c:pt idx="24">
                  <c:v>9.3819999999999997</c:v>
                </c:pt>
                <c:pt idx="25">
                  <c:v>6.625</c:v>
                </c:pt>
                <c:pt idx="26">
                  <c:v>6.0510000000000002</c:v>
                </c:pt>
                <c:pt idx="27">
                  <c:v>0.25430000000000003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0F-4767-AC6E-33219F6A583B}"/>
            </c:ext>
          </c:extLst>
        </c:ser>
        <c:ser>
          <c:idx val="2"/>
          <c:order val="2"/>
          <c:tx>
            <c:strRef>
              <c:f>'Fit Maxwell'!$N$4</c:f>
              <c:strCache>
                <c:ptCount val="1"/>
                <c:pt idx="0">
                  <c:v>G' modelo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'Fit Maxwell'!$K$5:$K$32</c:f>
              <c:numCache>
                <c:formatCode>0.000</c:formatCode>
                <c:ptCount val="28"/>
                <c:pt idx="0">
                  <c:v>0.01</c:v>
                </c:pt>
                <c:pt idx="1">
                  <c:v>1.2919999999999999E-2</c:v>
                </c:pt>
                <c:pt idx="2">
                  <c:v>1.668E-2</c:v>
                </c:pt>
                <c:pt idx="3">
                  <c:v>2.154E-2</c:v>
                </c:pt>
                <c:pt idx="4">
                  <c:v>2.7830000000000001E-2</c:v>
                </c:pt>
                <c:pt idx="5">
                  <c:v>3.594E-2</c:v>
                </c:pt>
                <c:pt idx="6">
                  <c:v>4.6420000000000003E-2</c:v>
                </c:pt>
                <c:pt idx="7">
                  <c:v>5.9950000000000003E-2</c:v>
                </c:pt>
                <c:pt idx="8">
                  <c:v>7.7429999999999999E-2</c:v>
                </c:pt>
                <c:pt idx="9">
                  <c:v>0.1</c:v>
                </c:pt>
                <c:pt idx="10">
                  <c:v>0.12920000000000001</c:v>
                </c:pt>
                <c:pt idx="11">
                  <c:v>0.1668</c:v>
                </c:pt>
                <c:pt idx="12">
                  <c:v>0.21540000000000001</c:v>
                </c:pt>
                <c:pt idx="13">
                  <c:v>0.27829999999999999</c:v>
                </c:pt>
                <c:pt idx="14">
                  <c:v>0.3594</c:v>
                </c:pt>
                <c:pt idx="15">
                  <c:v>0.4642</c:v>
                </c:pt>
                <c:pt idx="16">
                  <c:v>0.59950000000000003</c:v>
                </c:pt>
                <c:pt idx="17">
                  <c:v>0.77429999999999999</c:v>
                </c:pt>
                <c:pt idx="18">
                  <c:v>1</c:v>
                </c:pt>
                <c:pt idx="19">
                  <c:v>1.292</c:v>
                </c:pt>
                <c:pt idx="20">
                  <c:v>1.6679999999999999</c:v>
                </c:pt>
                <c:pt idx="21">
                  <c:v>2.1539999999999999</c:v>
                </c:pt>
                <c:pt idx="22">
                  <c:v>2.7829999999999999</c:v>
                </c:pt>
                <c:pt idx="23">
                  <c:v>3.5939999999999999</c:v>
                </c:pt>
                <c:pt idx="24">
                  <c:v>4.6420000000000003</c:v>
                </c:pt>
                <c:pt idx="25">
                  <c:v>5.9950000000000001</c:v>
                </c:pt>
                <c:pt idx="26">
                  <c:v>7.7430000000000003</c:v>
                </c:pt>
                <c:pt idx="27">
                  <c:v>10</c:v>
                </c:pt>
              </c:numCache>
            </c:numRef>
          </c:xVal>
          <c:yVal>
            <c:numRef>
              <c:f>'Fit Maxwell'!$N$5:$N$32</c:f>
              <c:numCache>
                <c:formatCode>0.000</c:formatCode>
                <c:ptCount val="28"/>
                <c:pt idx="0">
                  <c:v>9.529393954419204E-3</c:v>
                </c:pt>
                <c:pt idx="1">
                  <c:v>1.5905033369291728E-2</c:v>
                </c:pt>
                <c:pt idx="2">
                  <c:v>2.6503852050698704E-2</c:v>
                </c:pt>
                <c:pt idx="3">
                  <c:v>4.4182848938347265E-2</c:v>
                </c:pt>
                <c:pt idx="4">
                  <c:v>7.3710679052757022E-2</c:v>
                </c:pt>
                <c:pt idx="5">
                  <c:v>0.12280902316262227</c:v>
                </c:pt>
                <c:pt idx="6">
                  <c:v>0.20453513725855854</c:v>
                </c:pt>
                <c:pt idx="7">
                  <c:v>0.34020759032625247</c:v>
                </c:pt>
                <c:pt idx="8">
                  <c:v>0.56494009127791756</c:v>
                </c:pt>
                <c:pt idx="9">
                  <c:v>0.93518834362594194</c:v>
                </c:pt>
                <c:pt idx="10">
                  <c:v>1.5416624432027699</c:v>
                </c:pt>
                <c:pt idx="11">
                  <c:v>2.517482103668216</c:v>
                </c:pt>
                <c:pt idx="12">
                  <c:v>4.0609003443127412</c:v>
                </c:pt>
                <c:pt idx="13">
                  <c:v>6.4273880992070476</c:v>
                </c:pt>
                <c:pt idx="14">
                  <c:v>9.8671989906961013</c:v>
                </c:pt>
                <c:pt idx="15">
                  <c:v>14.532772047354886</c:v>
                </c:pt>
                <c:pt idx="16">
                  <c:v>20.278850423270804</c:v>
                </c:pt>
                <c:pt idx="17">
                  <c:v>26.581864213703287</c:v>
                </c:pt>
                <c:pt idx="18">
                  <c:v>32.667274658915375</c:v>
                </c:pt>
                <c:pt idx="19">
                  <c:v>37.871405512632023</c:v>
                </c:pt>
                <c:pt idx="20">
                  <c:v>41.857002954295666</c:v>
                </c:pt>
                <c:pt idx="21">
                  <c:v>44.680456420113472</c:v>
                </c:pt>
                <c:pt idx="22">
                  <c:v>46.566893268283621</c:v>
                </c:pt>
                <c:pt idx="23">
                  <c:v>47.773513501951697</c:v>
                </c:pt>
                <c:pt idx="24">
                  <c:v>48.527807229957688</c:v>
                </c:pt>
                <c:pt idx="25">
                  <c:v>48.991350016298668</c:v>
                </c:pt>
                <c:pt idx="26">
                  <c:v>49.273612593141792</c:v>
                </c:pt>
                <c:pt idx="27">
                  <c:v>49.444347606148895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0F-4767-AC6E-33219F6A583B}"/>
            </c:ext>
          </c:extLst>
        </c:ser>
        <c:ser>
          <c:idx val="3"/>
          <c:order val="3"/>
          <c:tx>
            <c:strRef>
              <c:f>'Fit Maxwell'!$O$4</c:f>
              <c:strCache>
                <c:ptCount val="1"/>
                <c:pt idx="0">
                  <c:v>G'' modelo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bg1">
                  <a:alpha val="97000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'Fit Maxwell'!$K$5:$K$32</c:f>
              <c:numCache>
                <c:formatCode>0.000</c:formatCode>
                <c:ptCount val="28"/>
                <c:pt idx="0">
                  <c:v>0.01</c:v>
                </c:pt>
                <c:pt idx="1">
                  <c:v>1.2919999999999999E-2</c:v>
                </c:pt>
                <c:pt idx="2">
                  <c:v>1.668E-2</c:v>
                </c:pt>
                <c:pt idx="3">
                  <c:v>2.154E-2</c:v>
                </c:pt>
                <c:pt idx="4">
                  <c:v>2.7830000000000001E-2</c:v>
                </c:pt>
                <c:pt idx="5">
                  <c:v>3.594E-2</c:v>
                </c:pt>
                <c:pt idx="6">
                  <c:v>4.6420000000000003E-2</c:v>
                </c:pt>
                <c:pt idx="7">
                  <c:v>5.9950000000000003E-2</c:v>
                </c:pt>
                <c:pt idx="8">
                  <c:v>7.7429999999999999E-2</c:v>
                </c:pt>
                <c:pt idx="9">
                  <c:v>0.1</c:v>
                </c:pt>
                <c:pt idx="10">
                  <c:v>0.12920000000000001</c:v>
                </c:pt>
                <c:pt idx="11">
                  <c:v>0.1668</c:v>
                </c:pt>
                <c:pt idx="12">
                  <c:v>0.21540000000000001</c:v>
                </c:pt>
                <c:pt idx="13">
                  <c:v>0.27829999999999999</c:v>
                </c:pt>
                <c:pt idx="14">
                  <c:v>0.3594</c:v>
                </c:pt>
                <c:pt idx="15">
                  <c:v>0.4642</c:v>
                </c:pt>
                <c:pt idx="16">
                  <c:v>0.59950000000000003</c:v>
                </c:pt>
                <c:pt idx="17">
                  <c:v>0.77429999999999999</c:v>
                </c:pt>
                <c:pt idx="18">
                  <c:v>1</c:v>
                </c:pt>
                <c:pt idx="19">
                  <c:v>1.292</c:v>
                </c:pt>
                <c:pt idx="20">
                  <c:v>1.6679999999999999</c:v>
                </c:pt>
                <c:pt idx="21">
                  <c:v>2.1539999999999999</c:v>
                </c:pt>
                <c:pt idx="22">
                  <c:v>2.7829999999999999</c:v>
                </c:pt>
                <c:pt idx="23">
                  <c:v>3.5939999999999999</c:v>
                </c:pt>
                <c:pt idx="24">
                  <c:v>4.6420000000000003</c:v>
                </c:pt>
                <c:pt idx="25">
                  <c:v>5.9950000000000001</c:v>
                </c:pt>
                <c:pt idx="26">
                  <c:v>7.7430000000000003</c:v>
                </c:pt>
                <c:pt idx="27">
                  <c:v>10</c:v>
                </c:pt>
              </c:numCache>
            </c:numRef>
          </c:xVal>
          <c:yVal>
            <c:numRef>
              <c:f>'Fit Maxwell'!$O$5:$O$32</c:f>
              <c:numCache>
                <c:formatCode>0.000</c:formatCode>
                <c:ptCount val="28"/>
                <c:pt idx="0">
                  <c:v>0.68814306555954796</c:v>
                </c:pt>
                <c:pt idx="1">
                  <c:v>0.88896677034504779</c:v>
                </c:pt>
                <c:pt idx="2">
                  <c:v>1.1474305499056077</c:v>
                </c:pt>
                <c:pt idx="3">
                  <c:v>1.4812265006619281</c:v>
                </c:pt>
                <c:pt idx="4">
                  <c:v>1.9126286728443536</c:v>
                </c:pt>
                <c:pt idx="5">
                  <c:v>2.4675482897364507</c:v>
                </c:pt>
                <c:pt idx="6">
                  <c:v>3.1818246847699316</c:v>
                </c:pt>
                <c:pt idx="7">
                  <c:v>4.0979652165231082</c:v>
                </c:pt>
                <c:pt idx="8">
                  <c:v>5.2687378791641502</c:v>
                </c:pt>
                <c:pt idx="9">
                  <c:v>6.7532455551370285</c:v>
                </c:pt>
                <c:pt idx="10">
                  <c:v>8.6166853679304864</c:v>
                </c:pt>
                <c:pt idx="11">
                  <c:v>10.898928461658825</c:v>
                </c:pt>
                <c:pt idx="12">
                  <c:v>13.614136143499183</c:v>
                </c:pt>
                <c:pt idx="13">
                  <c:v>16.677646886475344</c:v>
                </c:pt>
                <c:pt idx="14">
                  <c:v>19.825733783209348</c:v>
                </c:pt>
                <c:pt idx="15">
                  <c:v>22.607720833782235</c:v>
                </c:pt>
                <c:pt idx="16">
                  <c:v>24.426857609480564</c:v>
                </c:pt>
                <c:pt idx="17">
                  <c:v>24.790748088833837</c:v>
                </c:pt>
                <c:pt idx="18">
                  <c:v>23.589914148566496</c:v>
                </c:pt>
                <c:pt idx="19">
                  <c:v>21.167148955495296</c:v>
                </c:pt>
                <c:pt idx="20">
                  <c:v>18.121140966745621</c:v>
                </c:pt>
                <c:pt idx="21">
                  <c:v>14.979087519569555</c:v>
                </c:pt>
                <c:pt idx="22">
                  <c:v>12.08307621293995</c:v>
                </c:pt>
                <c:pt idx="23">
                  <c:v>9.5989242891658098</c:v>
                </c:pt>
                <c:pt idx="24">
                  <c:v>7.5491662220778197</c:v>
                </c:pt>
                <c:pt idx="25">
                  <c:v>5.9012454156231833</c:v>
                </c:pt>
                <c:pt idx="26">
                  <c:v>4.5953500755362926</c:v>
                </c:pt>
                <c:pt idx="27">
                  <c:v>3.57050879615575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0F-4767-AC6E-33219F6A5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266536"/>
        <c:axId val="1005268504"/>
      </c:scatterChart>
      <c:valAx>
        <c:axId val="10052665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05268504"/>
        <c:crossesAt val="1.0000000000000002E-3"/>
        <c:crossBetween val="midCat"/>
      </c:valAx>
      <c:valAx>
        <c:axId val="1005268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G',G''/Pa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05266536"/>
        <c:crossesAt val="1.0000000000000002E-2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280146</xdr:colOff>
      <xdr:row>8</xdr:row>
      <xdr:rowOff>40822</xdr:rowOff>
    </xdr:from>
    <xdr:to>
      <xdr:col>26</xdr:col>
      <xdr:colOff>224117</xdr:colOff>
      <xdr:row>31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7B815E2-34D1-466B-80DC-9A4CC462F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26</xdr:col>
      <xdr:colOff>311363</xdr:colOff>
      <xdr:row>1</xdr:row>
      <xdr:rowOff>333775</xdr:rowOff>
    </xdr:from>
    <xdr:to>
      <xdr:col>35</xdr:col>
      <xdr:colOff>268901</xdr:colOff>
      <xdr:row>31</xdr:row>
      <xdr:rowOff>168494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CD7F350-0423-46CF-BFE9-9AE5B199F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34922" y="669951"/>
          <a:ext cx="5403597" cy="5715006"/>
        </a:xfrm>
        <a:prstGeom prst="rect">
          <a:avLst/>
        </a:prstGeom>
      </xdr:spPr>
    </xdr:pic>
    <xdr:clientData/>
  </xdr:twoCellAnchor>
  <xdr:twoCellAnchor editAs="oneCell">
    <xdr:from>
      <xdr:col>26</xdr:col>
      <xdr:colOff>280950</xdr:colOff>
      <xdr:row>31</xdr:row>
      <xdr:rowOff>184898</xdr:rowOff>
    </xdr:from>
    <xdr:to>
      <xdr:col>35</xdr:col>
      <xdr:colOff>375427</xdr:colOff>
      <xdr:row>51</xdr:row>
      <xdr:rowOff>18433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6D12A11-5AD8-4A2E-A29C-3BF440176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04509" y="6404163"/>
          <a:ext cx="5540536" cy="36547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436876</xdr:colOff>
      <xdr:row>14</xdr:row>
      <xdr:rowOff>29668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B9C22F99-74C5-41C4-ABB0-B296A080737E}"/>
            </a:ext>
          </a:extLst>
        </xdr:cNvPr>
        <xdr:cNvGrpSpPr/>
      </xdr:nvGrpSpPr>
      <xdr:grpSpPr>
        <a:xfrm>
          <a:off x="0" y="0"/>
          <a:ext cx="10135058" cy="2696668"/>
          <a:chOff x="0" y="0"/>
          <a:chExt cx="10234019" cy="2696668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BEA2E456-06FA-4755-8772-9985BAA18A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553811"/>
            <a:ext cx="10234019" cy="2142857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DA543592-6C65-48BB-8B46-0D1B9DE9D8EA}"/>
              </a:ext>
            </a:extLst>
          </xdr:cNvPr>
          <xdr:cNvSpPr txBox="1"/>
        </xdr:nvSpPr>
        <xdr:spPr>
          <a:xfrm>
            <a:off x="149677" y="0"/>
            <a:ext cx="911679" cy="857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>
                <a:solidFill>
                  <a:srgbClr val="FF0000"/>
                </a:solidFill>
              </a:rPr>
              <a:t>1:</a:t>
            </a:r>
          </a:p>
        </xdr:txBody>
      </xdr:sp>
    </xdr:grpSp>
    <xdr:clientData/>
  </xdr:twoCellAnchor>
  <xdr:twoCellAnchor>
    <xdr:from>
      <xdr:col>0</xdr:col>
      <xdr:colOff>54428</xdr:colOff>
      <xdr:row>14</xdr:row>
      <xdr:rowOff>95250</xdr:rowOff>
    </xdr:from>
    <xdr:to>
      <xdr:col>5</xdr:col>
      <xdr:colOff>339768</xdr:colOff>
      <xdr:row>51</xdr:row>
      <xdr:rowOff>148863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8D0A1FA0-FF7C-4065-B71E-F41C90620B8E}"/>
            </a:ext>
          </a:extLst>
        </xdr:cNvPr>
        <xdr:cNvGrpSpPr/>
      </xdr:nvGrpSpPr>
      <xdr:grpSpPr>
        <a:xfrm>
          <a:off x="54428" y="2762250"/>
          <a:ext cx="3316022" cy="7102113"/>
          <a:chOff x="54428" y="2762250"/>
          <a:chExt cx="3346947" cy="7102113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2E7E26B8-C7FA-49D6-ADC1-7CD5F13B59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02054" y="3340554"/>
            <a:ext cx="3299321" cy="6523809"/>
          </a:xfrm>
          <a:prstGeom prst="rect">
            <a:avLst/>
          </a:prstGeom>
        </xdr:spPr>
      </xdr:pic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B9AB46D9-0ED9-4DBD-ADF8-327F9634C17C}"/>
              </a:ext>
            </a:extLst>
          </xdr:cNvPr>
          <xdr:cNvSpPr txBox="1"/>
        </xdr:nvSpPr>
        <xdr:spPr>
          <a:xfrm>
            <a:off x="54428" y="2762250"/>
            <a:ext cx="911679" cy="857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3600">
                <a:solidFill>
                  <a:srgbClr val="FF0000"/>
                </a:solidFill>
              </a:rPr>
              <a:t>2:</a:t>
            </a:r>
          </a:p>
        </xdr:txBody>
      </xdr:sp>
    </xdr:grpSp>
    <xdr:clientData/>
  </xdr:twoCellAnchor>
  <xdr:twoCellAnchor editAs="oneCell">
    <xdr:from>
      <xdr:col>6</xdr:col>
      <xdr:colOff>138546</xdr:colOff>
      <xdr:row>17</xdr:row>
      <xdr:rowOff>51954</xdr:rowOff>
    </xdr:from>
    <xdr:to>
      <xdr:col>19</xdr:col>
      <xdr:colOff>239725</xdr:colOff>
      <xdr:row>51</xdr:row>
      <xdr:rowOff>51144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0130B45-66F2-4B2E-B8C8-E1FB7C7A9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75364" y="3290454"/>
          <a:ext cx="7980952" cy="6476190"/>
        </a:xfrm>
        <a:prstGeom prst="rect">
          <a:avLst/>
        </a:prstGeom>
      </xdr:spPr>
    </xdr:pic>
    <xdr:clientData/>
  </xdr:twoCellAnchor>
  <xdr:twoCellAnchor>
    <xdr:from>
      <xdr:col>6</xdr:col>
      <xdr:colOff>483919</xdr:colOff>
      <xdr:row>14</xdr:row>
      <xdr:rowOff>39832</xdr:rowOff>
    </xdr:from>
    <xdr:to>
      <xdr:col>8</xdr:col>
      <xdr:colOff>174901</xdr:colOff>
      <xdr:row>18</xdr:row>
      <xdr:rowOff>135082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B83A40E-18EB-4B2A-B5CC-A52B08844002}"/>
            </a:ext>
          </a:extLst>
        </xdr:cNvPr>
        <xdr:cNvSpPr txBox="1"/>
      </xdr:nvSpPr>
      <xdr:spPr>
        <a:xfrm>
          <a:off x="4120737" y="2706832"/>
          <a:ext cx="903255" cy="857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600">
              <a:solidFill>
                <a:srgbClr val="FF0000"/>
              </a:solidFill>
            </a:rPr>
            <a:t>3:</a:t>
          </a:r>
        </a:p>
      </xdr:txBody>
    </xdr:sp>
    <xdr:clientData/>
  </xdr:twoCellAnchor>
  <xdr:twoCellAnchor>
    <xdr:from>
      <xdr:col>6</xdr:col>
      <xdr:colOff>341911</xdr:colOff>
      <xdr:row>33</xdr:row>
      <xdr:rowOff>122958</xdr:rowOff>
    </xdr:from>
    <xdr:to>
      <xdr:col>8</xdr:col>
      <xdr:colOff>32893</xdr:colOff>
      <xdr:row>38</xdr:row>
      <xdr:rowOff>27708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AD26381-55FC-404B-9723-FBADCAF98FBC}"/>
            </a:ext>
          </a:extLst>
        </xdr:cNvPr>
        <xdr:cNvSpPr txBox="1"/>
      </xdr:nvSpPr>
      <xdr:spPr>
        <a:xfrm>
          <a:off x="3978729" y="6409458"/>
          <a:ext cx="903255" cy="857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600">
              <a:solidFill>
                <a:srgbClr val="FF0000"/>
              </a:solidFill>
            </a:rPr>
            <a:t>4:</a:t>
          </a:r>
        </a:p>
      </xdr:txBody>
    </xdr:sp>
    <xdr:clientData/>
  </xdr:twoCellAnchor>
  <xdr:twoCellAnchor>
    <xdr:from>
      <xdr:col>7</xdr:col>
      <xdr:colOff>554182</xdr:colOff>
      <xdr:row>46</xdr:row>
      <xdr:rowOff>17319</xdr:rowOff>
    </xdr:from>
    <xdr:to>
      <xdr:col>9</xdr:col>
      <xdr:colOff>245165</xdr:colOff>
      <xdr:row>50</xdr:row>
      <xdr:rowOff>112569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30690A1-5824-4FC9-86AD-83A2E5090165}"/>
            </a:ext>
          </a:extLst>
        </xdr:cNvPr>
        <xdr:cNvSpPr txBox="1"/>
      </xdr:nvSpPr>
      <xdr:spPr>
        <a:xfrm>
          <a:off x="4797137" y="8780319"/>
          <a:ext cx="903255" cy="857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600">
              <a:solidFill>
                <a:srgbClr val="FF0000"/>
              </a:solidFill>
            </a:rPr>
            <a:t>5:</a:t>
          </a:r>
        </a:p>
      </xdr:txBody>
    </xdr:sp>
    <xdr:clientData/>
  </xdr:twoCellAnchor>
  <xdr:twoCellAnchor editAs="oneCell">
    <xdr:from>
      <xdr:col>1</xdr:col>
      <xdr:colOff>311727</xdr:colOff>
      <xdr:row>54</xdr:row>
      <xdr:rowOff>34636</xdr:rowOff>
    </xdr:from>
    <xdr:to>
      <xdr:col>6</xdr:col>
      <xdr:colOff>100093</xdr:colOff>
      <xdr:row>74</xdr:row>
      <xdr:rowOff>34160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102F073-CAB2-4D38-B0F9-6D785B75F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7863" y="10321636"/>
          <a:ext cx="2819048" cy="3809524"/>
        </a:xfrm>
        <a:prstGeom prst="rect">
          <a:avLst/>
        </a:prstGeom>
      </xdr:spPr>
    </xdr:pic>
    <xdr:clientData/>
  </xdr:twoCellAnchor>
  <xdr:twoCellAnchor>
    <xdr:from>
      <xdr:col>0</xdr:col>
      <xdr:colOff>360219</xdr:colOff>
      <xdr:row>53</xdr:row>
      <xdr:rowOff>100446</xdr:rowOff>
    </xdr:from>
    <xdr:to>
      <xdr:col>2</xdr:col>
      <xdr:colOff>51201</xdr:colOff>
      <xdr:row>58</xdr:row>
      <xdr:rowOff>5196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994DC77-9DE8-4500-8DEC-0E05EE061430}"/>
            </a:ext>
          </a:extLst>
        </xdr:cNvPr>
        <xdr:cNvSpPr txBox="1"/>
      </xdr:nvSpPr>
      <xdr:spPr>
        <a:xfrm>
          <a:off x="360219" y="10196946"/>
          <a:ext cx="903255" cy="857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600">
              <a:solidFill>
                <a:srgbClr val="FF0000"/>
              </a:solidFill>
            </a:rPr>
            <a:t>6:</a:t>
          </a:r>
        </a:p>
      </xdr:txBody>
    </xdr:sp>
    <xdr:clientData/>
  </xdr:twoCellAnchor>
  <xdr:twoCellAnchor editAs="oneCell">
    <xdr:from>
      <xdr:col>6</xdr:col>
      <xdr:colOff>554182</xdr:colOff>
      <xdr:row>56</xdr:row>
      <xdr:rowOff>155863</xdr:rowOff>
    </xdr:from>
    <xdr:to>
      <xdr:col>37</xdr:col>
      <xdr:colOff>68717</xdr:colOff>
      <xdr:row>65</xdr:row>
      <xdr:rowOff>98506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513F75F-38CD-4196-8FE2-12BA6F313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1000" y="10823863"/>
          <a:ext cx="18304762" cy="1657143"/>
        </a:xfrm>
        <a:prstGeom prst="rect">
          <a:avLst/>
        </a:prstGeom>
      </xdr:spPr>
    </xdr:pic>
    <xdr:clientData/>
  </xdr:twoCellAnchor>
  <xdr:twoCellAnchor>
    <xdr:from>
      <xdr:col>21</xdr:col>
      <xdr:colOff>131618</xdr:colOff>
      <xdr:row>53</xdr:row>
      <xdr:rowOff>183573</xdr:rowOff>
    </xdr:from>
    <xdr:to>
      <xdr:col>22</xdr:col>
      <xdr:colOff>428737</xdr:colOff>
      <xdr:row>58</xdr:row>
      <xdr:rowOff>88323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3051A23-C36F-472D-802E-B86215074AF5}"/>
            </a:ext>
          </a:extLst>
        </xdr:cNvPr>
        <xdr:cNvSpPr txBox="1"/>
      </xdr:nvSpPr>
      <xdr:spPr>
        <a:xfrm>
          <a:off x="12860482" y="10280073"/>
          <a:ext cx="903255" cy="857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600">
              <a:solidFill>
                <a:srgbClr val="FF0000"/>
              </a:solidFill>
            </a:rPr>
            <a:t>7: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9">
      <queryTableField id="1" name="n" tableColumnId="11"/>
      <queryTableField id="2" name="t" tableColumnId="2"/>
      <queryTableField id="3" name="t_seg" tableColumnId="3"/>
      <queryTableField id="4" name="f" tableColumnId="4"/>
      <queryTableField id="5" name="G'" tableColumnId="5"/>
      <queryTableField id="6" name="G''" tableColumnId="6"/>
      <queryTableField id="7" name="Eta*" tableColumnId="7"/>
      <queryTableField id="8" name="Gamma" tableColumnId="8"/>
      <queryTableField id="9" name="T.1" tableColumnId="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gua2OF" displayName="Agua2OF" ref="A4:I32" tableType="queryTable" totalsRowShown="0">
  <autoFilter ref="A4:I32"/>
  <tableColumns count="9">
    <tableColumn id="11" uniqueName="11" name="n" queryTableFieldId="1" dataDxfId="2"/>
    <tableColumn id="2" uniqueName="2" name="t" queryTableFieldId="2"/>
    <tableColumn id="3" uniqueName="3" name="t_seg" queryTableFieldId="3"/>
    <tableColumn id="4" uniqueName="4" name="f" queryTableFieldId="4" dataDxfId="1"/>
    <tableColumn id="5" uniqueName="5" name="G'" queryTableFieldId="5"/>
    <tableColumn id="6" uniqueName="6" name="G''" queryTableFieldId="6" dataDxfId="0"/>
    <tableColumn id="7" uniqueName="7" name="Eta*" queryTableFieldId="7"/>
    <tableColumn id="8" uniqueName="8" name="Gamma" queryTableFieldId="8"/>
    <tableColumn id="9" uniqueName="9" name="T.1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zoomScale="85" zoomScaleNormal="85" workbookViewId="0">
      <selection activeCell="Z5" sqref="Z5"/>
    </sheetView>
  </sheetViews>
  <sheetFormatPr defaultRowHeight="15" x14ac:dyDescent="0.25"/>
  <cols>
    <col min="1" max="1" width="5" bestFit="1" customWidth="1"/>
    <col min="2" max="2" width="6" bestFit="1" customWidth="1"/>
    <col min="3" max="5" width="8" bestFit="1" customWidth="1"/>
    <col min="6" max="7" width="7" bestFit="1" customWidth="1"/>
    <col min="8" max="8" width="10.140625" bestFit="1" customWidth="1"/>
    <col min="9" max="9" width="5.85546875" bestFit="1" customWidth="1"/>
    <col min="10" max="10" width="11.140625" customWidth="1"/>
    <col min="11" max="11" width="11.140625" bestFit="1" customWidth="1"/>
    <col min="14" max="14" width="12.42578125" bestFit="1" customWidth="1"/>
    <col min="15" max="15" width="11" bestFit="1" customWidth="1"/>
    <col min="16" max="16" width="14.5703125" bestFit="1" customWidth="1"/>
    <col min="17" max="17" width="13.42578125" bestFit="1" customWidth="1"/>
  </cols>
  <sheetData>
    <row r="1" spans="1:28" s="3" customFormat="1" ht="26.25" x14ac:dyDescent="0.4">
      <c r="A1" s="3" t="s">
        <v>47</v>
      </c>
      <c r="J1" s="3" t="s">
        <v>52</v>
      </c>
      <c r="W1" s="3" t="s">
        <v>57</v>
      </c>
    </row>
    <row r="2" spans="1:28" s="16" customFormat="1" x14ac:dyDescent="0.25">
      <c r="A2" s="16" t="s">
        <v>56</v>
      </c>
      <c r="K2" s="16" t="s">
        <v>51</v>
      </c>
      <c r="AB2" s="16" t="s">
        <v>59</v>
      </c>
    </row>
    <row r="3" spans="1:28" ht="15.75" thickBot="1" x14ac:dyDescent="0.3">
      <c r="A3" s="16" t="s">
        <v>48</v>
      </c>
      <c r="K3" s="21" t="s">
        <v>39</v>
      </c>
      <c r="L3" s="21"/>
      <c r="M3" s="21"/>
      <c r="N3" s="21" t="s">
        <v>40</v>
      </c>
      <c r="O3" s="21"/>
      <c r="P3" s="21" t="s">
        <v>41</v>
      </c>
      <c r="Q3" s="21"/>
      <c r="T3" s="16" t="s">
        <v>50</v>
      </c>
    </row>
    <row r="4" spans="1:28" ht="15.75" thickBot="1" x14ac:dyDescent="0.3">
      <c r="A4" s="1" t="s">
        <v>0</v>
      </c>
      <c r="B4" s="1" t="s">
        <v>1</v>
      </c>
      <c r="C4" s="1" t="s">
        <v>2</v>
      </c>
      <c r="D4" s="13" t="s">
        <v>3</v>
      </c>
      <c r="E4" s="14" t="s">
        <v>4</v>
      </c>
      <c r="F4" s="15" t="s">
        <v>5</v>
      </c>
      <c r="G4" s="1" t="s">
        <v>6</v>
      </c>
      <c r="H4" s="1" t="s">
        <v>7</v>
      </c>
      <c r="I4" s="1" t="s">
        <v>36</v>
      </c>
      <c r="K4" s="17" t="s">
        <v>49</v>
      </c>
      <c r="L4" s="17" t="s">
        <v>45</v>
      </c>
      <c r="M4" s="17" t="s">
        <v>46</v>
      </c>
      <c r="N4" s="18" t="s">
        <v>43</v>
      </c>
      <c r="O4" s="18" t="s">
        <v>44</v>
      </c>
      <c r="P4" s="19" t="s">
        <v>4</v>
      </c>
      <c r="Q4" s="19" t="s">
        <v>5</v>
      </c>
      <c r="T4" s="32" t="s">
        <v>55</v>
      </c>
      <c r="U4" s="33"/>
      <c r="V4" s="33"/>
    </row>
    <row r="5" spans="1:28" x14ac:dyDescent="0.25">
      <c r="A5" s="1" t="s">
        <v>8</v>
      </c>
      <c r="B5" s="1">
        <v>825.7</v>
      </c>
      <c r="C5" s="1">
        <v>426.8</v>
      </c>
      <c r="D5" s="4">
        <v>0.01</v>
      </c>
      <c r="E5" s="5">
        <v>1.068E-2</v>
      </c>
      <c r="F5" s="6">
        <v>0.72050000000000003</v>
      </c>
      <c r="G5" s="1">
        <v>11.47</v>
      </c>
      <c r="H5" s="1">
        <v>1.3879999999999999</v>
      </c>
      <c r="I5" s="1">
        <v>25</v>
      </c>
      <c r="J5" s="1"/>
      <c r="K5" s="26">
        <f t="array" ref="K5:K32">D5:D32</f>
        <v>0.01</v>
      </c>
      <c r="L5" s="26">
        <f t="array" ref="L5:L32">E5:E32</f>
        <v>1.068E-2</v>
      </c>
      <c r="M5" s="26">
        <f t="array" ref="M5:M32">F5:F32</f>
        <v>0.72050000000000003</v>
      </c>
      <c r="N5" s="20">
        <f t="array" ref="N5:N32">G0*(tr*w) ^ 2 / (1 + (tr * w) ^2)</f>
        <v>9.529393954419204E-3</v>
      </c>
      <c r="O5" s="20">
        <f t="array" ref="O5:O32">G0*(tr*w) / (1 + (tr*w) ^ 2)</f>
        <v>0.68814306555954796</v>
      </c>
      <c r="P5" s="24">
        <f t="array" ref="P5:P32">(L5:L32-N5:N32)^2</f>
        <v>1.3238942721270775E-6</v>
      </c>
      <c r="Q5" s="24">
        <f t="array" ref="Q5:Q32">(M5:M32-O5:O32)^2</f>
        <v>1.0469712063837131E-3</v>
      </c>
      <c r="T5" s="28" t="s">
        <v>37</v>
      </c>
      <c r="U5" s="29">
        <v>49.702183611286927</v>
      </c>
      <c r="V5" s="28" t="s">
        <v>53</v>
      </c>
    </row>
    <row r="6" spans="1:28" x14ac:dyDescent="0.25">
      <c r="A6" s="1" t="s">
        <v>9</v>
      </c>
      <c r="B6" s="1">
        <v>1136</v>
      </c>
      <c r="C6" s="1">
        <v>737.3</v>
      </c>
      <c r="D6" s="4">
        <v>1.2919999999999999E-2</v>
      </c>
      <c r="E6" s="5">
        <v>1.8530000000000001E-2</v>
      </c>
      <c r="F6" s="6">
        <v>0.92569999999999997</v>
      </c>
      <c r="G6" s="1">
        <v>11.41</v>
      </c>
      <c r="H6" s="1">
        <v>1.08</v>
      </c>
      <c r="I6" s="1">
        <v>25</v>
      </c>
      <c r="J6" s="1"/>
      <c r="K6" s="26">
        <v>1.2919999999999999E-2</v>
      </c>
      <c r="L6" s="26">
        <v>1.8530000000000001E-2</v>
      </c>
      <c r="M6" s="26">
        <v>0.92569999999999997</v>
      </c>
      <c r="N6" s="20">
        <v>1.5905033369291728E-2</v>
      </c>
      <c r="O6" s="20">
        <v>0.88896677034504779</v>
      </c>
      <c r="P6" s="24">
        <v>6.8904498123319437E-6</v>
      </c>
      <c r="Q6" s="24">
        <v>1.3493301608834584E-3</v>
      </c>
      <c r="T6" s="30" t="s">
        <v>38</v>
      </c>
      <c r="U6" s="31">
        <v>1.3847983698957416</v>
      </c>
      <c r="V6" s="30" t="s">
        <v>54</v>
      </c>
    </row>
    <row r="7" spans="1:28" x14ac:dyDescent="0.25">
      <c r="A7" s="1" t="s">
        <v>10</v>
      </c>
      <c r="B7" s="1">
        <v>1404</v>
      </c>
      <c r="C7" s="1">
        <v>1005</v>
      </c>
      <c r="D7" s="4">
        <v>1.668E-2</v>
      </c>
      <c r="E7" s="5">
        <v>3.1220000000000001E-2</v>
      </c>
      <c r="F7" s="6">
        <v>1.1919999999999999</v>
      </c>
      <c r="G7" s="1">
        <v>11.38</v>
      </c>
      <c r="H7" s="1">
        <v>0.83830000000000005</v>
      </c>
      <c r="I7" s="1">
        <v>25</v>
      </c>
      <c r="J7" s="1"/>
      <c r="K7" s="26">
        <v>1.668E-2</v>
      </c>
      <c r="L7" s="26">
        <v>3.1220000000000001E-2</v>
      </c>
      <c r="M7" s="26">
        <v>1.1919999999999999</v>
      </c>
      <c r="N7" s="20">
        <v>2.6503852050698704E-2</v>
      </c>
      <c r="O7" s="20">
        <v>1.1474305499056077</v>
      </c>
      <c r="P7" s="24">
        <v>2.2242051479698835E-5</v>
      </c>
      <c r="Q7" s="24">
        <v>1.9864358817165244E-3</v>
      </c>
      <c r="T7" s="16" t="s">
        <v>58</v>
      </c>
    </row>
    <row r="8" spans="1:28" x14ac:dyDescent="0.25">
      <c r="A8" s="1" t="s">
        <v>11</v>
      </c>
      <c r="B8" s="1">
        <v>1617</v>
      </c>
      <c r="C8" s="1">
        <v>1218</v>
      </c>
      <c r="D8" s="4">
        <v>2.154E-2</v>
      </c>
      <c r="E8" s="5">
        <v>5.1529999999999999E-2</v>
      </c>
      <c r="F8" s="6">
        <v>1.536</v>
      </c>
      <c r="G8" s="1">
        <v>11.35</v>
      </c>
      <c r="H8" s="1">
        <v>0.65069999999999995</v>
      </c>
      <c r="I8" s="1">
        <v>25</v>
      </c>
      <c r="J8" s="1"/>
      <c r="K8" s="26">
        <v>2.154E-2</v>
      </c>
      <c r="L8" s="26">
        <v>5.1529999999999999E-2</v>
      </c>
      <c r="M8" s="26">
        <v>1.536</v>
      </c>
      <c r="N8" s="20">
        <v>4.4182848938347265E-2</v>
      </c>
      <c r="O8" s="20">
        <v>1.4812265006619281</v>
      </c>
      <c r="P8" s="24">
        <v>5.3980628722744909E-5</v>
      </c>
      <c r="Q8" s="24">
        <v>3.0001362297377696E-3</v>
      </c>
      <c r="T8" s="23"/>
    </row>
    <row r="9" spans="1:28" x14ac:dyDescent="0.25">
      <c r="A9" s="1" t="s">
        <v>12</v>
      </c>
      <c r="B9" s="1">
        <v>1789</v>
      </c>
      <c r="C9" s="1">
        <v>1390</v>
      </c>
      <c r="D9" s="4">
        <v>2.7830000000000001E-2</v>
      </c>
      <c r="E9" s="5">
        <v>8.5510000000000003E-2</v>
      </c>
      <c r="F9" s="6">
        <v>1.982</v>
      </c>
      <c r="G9" s="1">
        <v>11.35</v>
      </c>
      <c r="H9" s="1">
        <v>0.504</v>
      </c>
      <c r="I9" s="1">
        <v>25</v>
      </c>
      <c r="J9" s="1"/>
      <c r="K9" s="26">
        <v>2.7830000000000001E-2</v>
      </c>
      <c r="L9" s="26">
        <v>8.5510000000000003E-2</v>
      </c>
      <c r="M9" s="26">
        <v>1.982</v>
      </c>
      <c r="N9" s="20">
        <v>7.3710679052757022E-2</v>
      </c>
      <c r="O9" s="20">
        <v>1.9126286728443536</v>
      </c>
      <c r="P9" s="24">
        <v>1.3922397481604698E-4</v>
      </c>
      <c r="Q9" s="24">
        <v>4.8123810313357267E-3</v>
      </c>
    </row>
    <row r="10" spans="1:28" x14ac:dyDescent="0.25">
      <c r="A10" s="1" t="s">
        <v>13</v>
      </c>
      <c r="B10" s="1">
        <v>1901</v>
      </c>
      <c r="C10" s="1">
        <v>1502</v>
      </c>
      <c r="D10" s="4">
        <v>3.594E-2</v>
      </c>
      <c r="E10" s="5">
        <v>0.1394</v>
      </c>
      <c r="F10" s="6">
        <v>2.552</v>
      </c>
      <c r="G10" s="1">
        <v>11.32</v>
      </c>
      <c r="H10" s="1">
        <v>0.39119999999999999</v>
      </c>
      <c r="I10" s="1">
        <v>25</v>
      </c>
      <c r="J10" s="1"/>
      <c r="K10" s="26">
        <v>3.594E-2</v>
      </c>
      <c r="L10" s="26">
        <v>0.1394</v>
      </c>
      <c r="M10" s="26">
        <v>2.552</v>
      </c>
      <c r="N10" s="20">
        <v>0.12280902316262227</v>
      </c>
      <c r="O10" s="20">
        <v>2.4675482897364507</v>
      </c>
      <c r="P10" s="24">
        <v>2.7526051241840436E-4</v>
      </c>
      <c r="Q10" s="24">
        <v>7.1320913664384891E-3</v>
      </c>
    </row>
    <row r="11" spans="1:28" x14ac:dyDescent="0.25">
      <c r="A11" s="1" t="s">
        <v>14</v>
      </c>
      <c r="B11" s="1">
        <v>1988</v>
      </c>
      <c r="C11" s="1">
        <v>1589</v>
      </c>
      <c r="D11" s="4">
        <v>4.6420000000000003E-2</v>
      </c>
      <c r="E11" s="5">
        <v>0.2281</v>
      </c>
      <c r="F11" s="6">
        <v>3.2789999999999999</v>
      </c>
      <c r="G11" s="1">
        <v>11.27</v>
      </c>
      <c r="H11" s="1">
        <v>0.30420000000000003</v>
      </c>
      <c r="I11" s="1">
        <v>25</v>
      </c>
      <c r="J11" s="1"/>
      <c r="K11" s="26">
        <v>4.6420000000000003E-2</v>
      </c>
      <c r="L11" s="26">
        <v>0.2281</v>
      </c>
      <c r="M11" s="26">
        <v>3.2789999999999999</v>
      </c>
      <c r="N11" s="20">
        <v>0.20453513725855854</v>
      </c>
      <c r="O11" s="20">
        <v>3.1818246847699316</v>
      </c>
      <c r="P11" s="24">
        <v>5.553027560229757E-4</v>
      </c>
      <c r="Q11" s="24">
        <v>9.4430418900631405E-3</v>
      </c>
    </row>
    <row r="12" spans="1:28" x14ac:dyDescent="0.25">
      <c r="A12" s="1" t="s">
        <v>15</v>
      </c>
      <c r="B12" s="1">
        <v>2055</v>
      </c>
      <c r="C12" s="1">
        <v>1656</v>
      </c>
      <c r="D12" s="4">
        <v>5.9950000000000003E-2</v>
      </c>
      <c r="E12" s="5">
        <v>0.37090000000000001</v>
      </c>
      <c r="F12" s="6">
        <v>4.2169999999999996</v>
      </c>
      <c r="G12" s="1">
        <v>11.24</v>
      </c>
      <c r="H12" s="1">
        <v>0.23619999999999999</v>
      </c>
      <c r="I12" s="1">
        <v>25</v>
      </c>
      <c r="J12" s="1"/>
      <c r="K12" s="26">
        <v>5.9950000000000003E-2</v>
      </c>
      <c r="L12" s="26">
        <v>0.37090000000000001</v>
      </c>
      <c r="M12" s="26">
        <v>4.2169999999999996</v>
      </c>
      <c r="N12" s="20">
        <v>0.34020759032625247</v>
      </c>
      <c r="O12" s="20">
        <v>4.0979652165231082</v>
      </c>
      <c r="P12" s="24">
        <v>9.4202401158115115E-4</v>
      </c>
      <c r="Q12" s="24">
        <v>1.416927967739043E-2</v>
      </c>
    </row>
    <row r="13" spans="1:28" x14ac:dyDescent="0.25">
      <c r="A13" s="1" t="s">
        <v>16</v>
      </c>
      <c r="B13" s="1">
        <v>2108</v>
      </c>
      <c r="C13" s="1">
        <v>1709</v>
      </c>
      <c r="D13" s="4">
        <v>7.7429999999999999E-2</v>
      </c>
      <c r="E13" s="5">
        <v>0.6069</v>
      </c>
      <c r="F13" s="6">
        <v>5.4160000000000004</v>
      </c>
      <c r="G13" s="1">
        <v>11.2</v>
      </c>
      <c r="H13" s="1">
        <v>0.1835</v>
      </c>
      <c r="I13" s="1">
        <v>25</v>
      </c>
      <c r="J13" s="1"/>
      <c r="K13" s="26">
        <v>7.7429999999999999E-2</v>
      </c>
      <c r="L13" s="26">
        <v>0.6069</v>
      </c>
      <c r="M13" s="26">
        <v>5.4160000000000004</v>
      </c>
      <c r="N13" s="20">
        <v>0.56494009127791756</v>
      </c>
      <c r="O13" s="20">
        <v>5.2687378791641502</v>
      </c>
      <c r="P13" s="24">
        <v>1.7606339399654899E-3</v>
      </c>
      <c r="Q13" s="24">
        <v>2.1686132233072551E-2</v>
      </c>
    </row>
    <row r="14" spans="1:28" x14ac:dyDescent="0.25">
      <c r="A14" s="1" t="s">
        <v>17</v>
      </c>
      <c r="B14" s="1">
        <v>2149</v>
      </c>
      <c r="C14" s="1">
        <v>1750</v>
      </c>
      <c r="D14" s="4">
        <v>0.1</v>
      </c>
      <c r="E14" s="5">
        <v>0.98740000000000006</v>
      </c>
      <c r="F14" s="6">
        <v>6.9269999999999996</v>
      </c>
      <c r="G14" s="1">
        <v>11.14</v>
      </c>
      <c r="H14" s="1">
        <v>0.1429</v>
      </c>
      <c r="I14" s="1">
        <v>25</v>
      </c>
      <c r="J14" s="1"/>
      <c r="K14" s="26">
        <v>0.1</v>
      </c>
      <c r="L14" s="26">
        <v>0.98740000000000006</v>
      </c>
      <c r="M14" s="26">
        <v>6.9269999999999996</v>
      </c>
      <c r="N14" s="20">
        <v>0.93518834362594194</v>
      </c>
      <c r="O14" s="20">
        <v>6.7532455551370285</v>
      </c>
      <c r="P14" s="24">
        <v>2.726057061322723E-3</v>
      </c>
      <c r="Q14" s="24">
        <v>3.0190607109639261E-2</v>
      </c>
    </row>
    <row r="15" spans="1:28" x14ac:dyDescent="0.25">
      <c r="A15" s="1" t="s">
        <v>18</v>
      </c>
      <c r="B15" s="1">
        <v>2180</v>
      </c>
      <c r="C15" s="1">
        <v>1782</v>
      </c>
      <c r="D15" s="4">
        <v>0.12920000000000001</v>
      </c>
      <c r="E15" s="5">
        <v>1.6060000000000001</v>
      </c>
      <c r="F15" s="6">
        <v>8.8290000000000006</v>
      </c>
      <c r="G15" s="1">
        <v>11.06</v>
      </c>
      <c r="H15" s="1">
        <v>0.1114</v>
      </c>
      <c r="I15" s="1">
        <v>25</v>
      </c>
      <c r="J15" s="1"/>
      <c r="K15" s="26">
        <v>0.12920000000000001</v>
      </c>
      <c r="L15" s="26">
        <v>1.6060000000000001</v>
      </c>
      <c r="M15" s="26">
        <v>8.8290000000000006</v>
      </c>
      <c r="N15" s="20">
        <v>1.5416624432027699</v>
      </c>
      <c r="O15" s="20">
        <v>8.6166853679304864</v>
      </c>
      <c r="P15" s="24">
        <v>4.1393212146368201E-3</v>
      </c>
      <c r="Q15" s="24">
        <v>4.507750299081318E-2</v>
      </c>
    </row>
    <row r="16" spans="1:28" x14ac:dyDescent="0.25">
      <c r="A16" s="1" t="s">
        <v>19</v>
      </c>
      <c r="B16" s="1">
        <v>2205</v>
      </c>
      <c r="C16" s="1">
        <v>1806</v>
      </c>
      <c r="D16" s="4">
        <v>0.1668</v>
      </c>
      <c r="E16" s="5">
        <v>2.6110000000000002</v>
      </c>
      <c r="F16" s="6">
        <v>11.18</v>
      </c>
      <c r="G16" s="1">
        <v>10.96</v>
      </c>
      <c r="H16" s="1">
        <v>8.7150000000000005E-2</v>
      </c>
      <c r="I16" s="1">
        <v>25</v>
      </c>
      <c r="J16" s="1"/>
      <c r="K16" s="26">
        <v>0.1668</v>
      </c>
      <c r="L16" s="26">
        <v>2.6110000000000002</v>
      </c>
      <c r="M16" s="26">
        <v>11.18</v>
      </c>
      <c r="N16" s="20">
        <v>2.517482103668216</v>
      </c>
      <c r="O16" s="20">
        <v>10.898928461658825</v>
      </c>
      <c r="P16" s="24">
        <v>8.7455969343223361E-3</v>
      </c>
      <c r="Q16" s="24">
        <v>7.9001209665474637E-2</v>
      </c>
    </row>
    <row r="17" spans="1:17" x14ac:dyDescent="0.25">
      <c r="A17" s="1" t="s">
        <v>20</v>
      </c>
      <c r="B17" s="1">
        <v>2225</v>
      </c>
      <c r="C17" s="1">
        <v>1826</v>
      </c>
      <c r="D17" s="4">
        <v>0.21540000000000001</v>
      </c>
      <c r="E17" s="5">
        <v>4.1689999999999996</v>
      </c>
      <c r="F17" s="6">
        <v>13.94</v>
      </c>
      <c r="G17" s="1">
        <v>10.75</v>
      </c>
      <c r="H17" s="1">
        <v>6.8839999999999998E-2</v>
      </c>
      <c r="I17" s="1">
        <v>25</v>
      </c>
      <c r="J17" s="1"/>
      <c r="K17" s="26">
        <v>0.21540000000000001</v>
      </c>
      <c r="L17" s="26">
        <v>4.1689999999999996</v>
      </c>
      <c r="M17" s="26">
        <v>13.94</v>
      </c>
      <c r="N17" s="20">
        <v>4.0609003443127412</v>
      </c>
      <c r="O17" s="20">
        <v>13.614136143499183</v>
      </c>
      <c r="P17" s="24">
        <v>1.1685535559703825E-2</v>
      </c>
      <c r="Q17" s="24">
        <v>0.10618725297358503</v>
      </c>
    </row>
    <row r="18" spans="1:17" x14ac:dyDescent="0.25">
      <c r="A18" s="1" t="s">
        <v>21</v>
      </c>
      <c r="B18" s="1">
        <v>2240</v>
      </c>
      <c r="C18" s="1">
        <v>1841</v>
      </c>
      <c r="D18" s="4">
        <v>0.27829999999999999</v>
      </c>
      <c r="E18" s="5">
        <v>6.5549999999999997</v>
      </c>
      <c r="F18" s="6">
        <v>17.09</v>
      </c>
      <c r="G18" s="1">
        <v>10.47</v>
      </c>
      <c r="H18" s="1">
        <v>5.4829999999999997E-2</v>
      </c>
      <c r="I18" s="1">
        <v>25</v>
      </c>
      <c r="J18" s="1"/>
      <c r="K18" s="26">
        <v>0.27829999999999999</v>
      </c>
      <c r="L18" s="26">
        <v>6.5549999999999997</v>
      </c>
      <c r="M18" s="26">
        <v>17.09</v>
      </c>
      <c r="N18" s="20">
        <v>6.4273880992070476</v>
      </c>
      <c r="O18" s="20">
        <v>16.677646886475344</v>
      </c>
      <c r="P18" s="24">
        <v>1.6284797223990261E-2</v>
      </c>
      <c r="Q18" s="24">
        <v>0.17003509023347774</v>
      </c>
    </row>
    <row r="19" spans="1:17" x14ac:dyDescent="0.25">
      <c r="A19" s="1" t="s">
        <v>22</v>
      </c>
      <c r="B19" s="1">
        <v>2252</v>
      </c>
      <c r="C19" s="1">
        <v>1853</v>
      </c>
      <c r="D19" s="4">
        <v>0.3594</v>
      </c>
      <c r="E19" s="5">
        <v>10.01</v>
      </c>
      <c r="F19" s="6">
        <v>20.27</v>
      </c>
      <c r="G19" s="1">
        <v>10.01</v>
      </c>
      <c r="H19" s="1">
        <v>4.453E-2</v>
      </c>
      <c r="I19" s="1">
        <v>25</v>
      </c>
      <c r="J19" s="1"/>
      <c r="K19" s="26">
        <v>0.3594</v>
      </c>
      <c r="L19" s="26">
        <v>10.01</v>
      </c>
      <c r="M19" s="26">
        <v>20.27</v>
      </c>
      <c r="N19" s="20">
        <v>9.8671989906961013</v>
      </c>
      <c r="O19" s="20">
        <v>19.825733783209348</v>
      </c>
      <c r="P19" s="24">
        <v>2.0392128258212103E-2</v>
      </c>
      <c r="Q19" s="24">
        <v>0.19737247138147854</v>
      </c>
    </row>
    <row r="20" spans="1:17" x14ac:dyDescent="0.25">
      <c r="A20" s="1" t="s">
        <v>23</v>
      </c>
      <c r="B20" s="1">
        <v>2261</v>
      </c>
      <c r="C20" s="1">
        <v>1862</v>
      </c>
      <c r="D20" s="4">
        <v>0.4642</v>
      </c>
      <c r="E20" s="5">
        <v>14.73</v>
      </c>
      <c r="F20" s="6">
        <v>23.23</v>
      </c>
      <c r="G20" s="1">
        <v>9.4309999999999992</v>
      </c>
      <c r="H20" s="1">
        <v>3.678E-2</v>
      </c>
      <c r="I20" s="1">
        <v>25</v>
      </c>
      <c r="J20" s="1"/>
      <c r="K20" s="26">
        <v>0.4642</v>
      </c>
      <c r="L20" s="26">
        <v>14.73</v>
      </c>
      <c r="M20" s="26">
        <v>23.23</v>
      </c>
      <c r="N20" s="20">
        <v>14.532772047354886</v>
      </c>
      <c r="O20" s="20">
        <v>22.607720833782235</v>
      </c>
      <c r="P20" s="24">
        <v>3.8898865304583571E-2</v>
      </c>
      <c r="Q20" s="24">
        <v>0.38723136070867753</v>
      </c>
    </row>
    <row r="21" spans="1:17" x14ac:dyDescent="0.25">
      <c r="A21" s="1" t="s">
        <v>24</v>
      </c>
      <c r="B21" s="1">
        <v>2269</v>
      </c>
      <c r="C21" s="1">
        <v>1870</v>
      </c>
      <c r="D21" s="4">
        <v>0.59950000000000003</v>
      </c>
      <c r="E21" s="5">
        <v>20.48</v>
      </c>
      <c r="F21" s="6">
        <v>25.2</v>
      </c>
      <c r="G21" s="1">
        <v>8.6210000000000004</v>
      </c>
      <c r="H21" s="1">
        <v>3.143E-2</v>
      </c>
      <c r="I21" s="1">
        <v>25</v>
      </c>
      <c r="J21" s="1"/>
      <c r="K21" s="26">
        <v>0.59950000000000003</v>
      </c>
      <c r="L21" s="26">
        <v>20.48</v>
      </c>
      <c r="M21" s="26">
        <v>25.2</v>
      </c>
      <c r="N21" s="20">
        <v>20.278850423270804</v>
      </c>
      <c r="O21" s="20">
        <v>24.426857609480564</v>
      </c>
      <c r="P21" s="24">
        <v>4.0461152218335059E-2</v>
      </c>
      <c r="Q21" s="24">
        <v>0.59774915601810719</v>
      </c>
    </row>
    <row r="22" spans="1:17" x14ac:dyDescent="0.25">
      <c r="A22" s="1" t="s">
        <v>25</v>
      </c>
      <c r="B22" s="1">
        <v>2274</v>
      </c>
      <c r="C22" s="1">
        <v>1876</v>
      </c>
      <c r="D22" s="4">
        <v>0.77429999999999999</v>
      </c>
      <c r="E22" s="5">
        <v>26.87</v>
      </c>
      <c r="F22" s="6">
        <v>25.82</v>
      </c>
      <c r="G22" s="1">
        <v>7.66</v>
      </c>
      <c r="H22" s="1">
        <v>2.7779999999999999E-2</v>
      </c>
      <c r="I22" s="1">
        <v>25</v>
      </c>
      <c r="J22" s="1"/>
      <c r="K22" s="26">
        <v>0.77429999999999999</v>
      </c>
      <c r="L22" s="26">
        <v>26.87</v>
      </c>
      <c r="M22" s="26">
        <v>25.82</v>
      </c>
      <c r="N22" s="20">
        <v>26.581864213703287</v>
      </c>
      <c r="O22" s="20">
        <v>24.790748088833837</v>
      </c>
      <c r="P22" s="24">
        <v>8.3022231344825378E-2</v>
      </c>
      <c r="Q22" s="24">
        <v>1.0593594966391997</v>
      </c>
    </row>
    <row r="23" spans="1:17" x14ac:dyDescent="0.25">
      <c r="A23" s="1" t="s">
        <v>26</v>
      </c>
      <c r="B23" s="1">
        <v>2282</v>
      </c>
      <c r="C23" s="1">
        <v>1883</v>
      </c>
      <c r="D23" s="4">
        <v>1</v>
      </c>
      <c r="E23" s="5">
        <v>33.090000000000003</v>
      </c>
      <c r="F23" s="6">
        <v>24.76</v>
      </c>
      <c r="G23" s="1">
        <v>6.5780000000000003</v>
      </c>
      <c r="H23" s="1">
        <v>2.5669999999999998E-2</v>
      </c>
      <c r="I23" s="1">
        <v>25</v>
      </c>
      <c r="J23" s="1"/>
      <c r="K23" s="26">
        <v>1</v>
      </c>
      <c r="L23" s="26">
        <v>33.090000000000003</v>
      </c>
      <c r="M23" s="26">
        <v>24.76</v>
      </c>
      <c r="N23" s="20">
        <v>32.667274658915375</v>
      </c>
      <c r="O23" s="20">
        <v>23.589914148566496</v>
      </c>
      <c r="P23" s="24">
        <v>0.17869671399511575</v>
      </c>
      <c r="Q23" s="24">
        <v>1.369100899724871</v>
      </c>
    </row>
    <row r="24" spans="1:17" x14ac:dyDescent="0.25">
      <c r="A24" s="1" t="s">
        <v>27</v>
      </c>
      <c r="B24">
        <v>2290</v>
      </c>
      <c r="C24">
        <v>1891</v>
      </c>
      <c r="D24" s="7">
        <v>1.292</v>
      </c>
      <c r="E24" s="8">
        <v>38.5</v>
      </c>
      <c r="F24" s="9">
        <v>22.6</v>
      </c>
      <c r="G24">
        <v>5.5010000000000003</v>
      </c>
      <c r="H24">
        <v>2.4799999999999999E-2</v>
      </c>
      <c r="I24">
        <v>25</v>
      </c>
      <c r="J24" s="1"/>
      <c r="K24" s="26">
        <v>1.292</v>
      </c>
      <c r="L24" s="26">
        <v>38.5</v>
      </c>
      <c r="M24" s="26">
        <v>22.6</v>
      </c>
      <c r="N24" s="20">
        <v>37.871405512632023</v>
      </c>
      <c r="O24" s="20">
        <v>21.167148955495296</v>
      </c>
      <c r="P24" s="24">
        <v>0.39513102954940948</v>
      </c>
      <c r="Q24" s="24">
        <v>2.0530621157382245</v>
      </c>
    </row>
    <row r="25" spans="1:17" x14ac:dyDescent="0.25">
      <c r="A25" s="1" t="s">
        <v>28</v>
      </c>
      <c r="B25">
        <v>2297</v>
      </c>
      <c r="C25">
        <v>1898</v>
      </c>
      <c r="D25" s="7">
        <v>1.6679999999999999</v>
      </c>
      <c r="E25" s="8">
        <v>42.85</v>
      </c>
      <c r="F25" s="9">
        <v>19.73</v>
      </c>
      <c r="G25">
        <v>4.5010000000000003</v>
      </c>
      <c r="H25">
        <v>2.5270000000000001E-2</v>
      </c>
      <c r="I25">
        <v>25</v>
      </c>
      <c r="J25" s="1"/>
      <c r="K25" s="26">
        <v>1.6679999999999999</v>
      </c>
      <c r="L25" s="26">
        <v>42.85</v>
      </c>
      <c r="M25" s="26">
        <v>19.73</v>
      </c>
      <c r="N25" s="20">
        <v>41.857002954295666</v>
      </c>
      <c r="O25" s="20">
        <v>18.121140966745621</v>
      </c>
      <c r="P25" s="24">
        <v>0.98604313277753786</v>
      </c>
      <c r="Q25" s="24">
        <v>2.5884273888842166</v>
      </c>
    </row>
    <row r="26" spans="1:17" x14ac:dyDescent="0.25">
      <c r="A26" s="1" t="s">
        <v>29</v>
      </c>
      <c r="B26">
        <v>2303</v>
      </c>
      <c r="C26">
        <v>1904</v>
      </c>
      <c r="D26" s="7">
        <v>2.1539999999999999</v>
      </c>
      <c r="E26" s="8">
        <v>46.02</v>
      </c>
      <c r="F26" s="9">
        <v>16.78</v>
      </c>
      <c r="G26">
        <v>3.6190000000000002</v>
      </c>
      <c r="H26">
        <v>2.7879999999999999E-2</v>
      </c>
      <c r="I26">
        <v>25</v>
      </c>
      <c r="J26" s="1"/>
      <c r="K26" s="26">
        <v>2.1539999999999999</v>
      </c>
      <c r="L26" s="26">
        <v>46.02</v>
      </c>
      <c r="M26" s="26">
        <v>16.78</v>
      </c>
      <c r="N26" s="20">
        <v>44.680456420113472</v>
      </c>
      <c r="O26" s="20">
        <v>14.979087519569555</v>
      </c>
      <c r="P26" s="24">
        <v>1.7943770024152224</v>
      </c>
      <c r="Q26" s="24">
        <v>3.2432857621701414</v>
      </c>
    </row>
    <row r="27" spans="1:17" x14ac:dyDescent="0.25">
      <c r="A27" s="1" t="s">
        <v>30</v>
      </c>
      <c r="B27">
        <v>2310</v>
      </c>
      <c r="C27">
        <v>1911</v>
      </c>
      <c r="D27" s="7">
        <v>2.7829999999999999</v>
      </c>
      <c r="E27" s="8">
        <v>48.19</v>
      </c>
      <c r="F27" s="9">
        <v>13.99</v>
      </c>
      <c r="G27">
        <v>2.87</v>
      </c>
      <c r="H27">
        <v>3.5729999999999998E-2</v>
      </c>
      <c r="I27">
        <v>25</v>
      </c>
      <c r="J27" s="1"/>
      <c r="K27" s="26">
        <v>2.7829999999999999</v>
      </c>
      <c r="L27" s="26">
        <v>48.19</v>
      </c>
      <c r="M27" s="26">
        <v>13.99</v>
      </c>
      <c r="N27" s="20">
        <v>46.566893268283621</v>
      </c>
      <c r="O27" s="20">
        <v>12.08307621293995</v>
      </c>
      <c r="P27" s="24">
        <v>2.6344754625430169</v>
      </c>
      <c r="Q27" s="24">
        <v>3.6363583296554429</v>
      </c>
    </row>
    <row r="28" spans="1:17" x14ac:dyDescent="0.25">
      <c r="A28" s="1" t="s">
        <v>31</v>
      </c>
      <c r="B28">
        <v>2315</v>
      </c>
      <c r="C28">
        <v>1916</v>
      </c>
      <c r="D28" s="7">
        <v>3.5939999999999999</v>
      </c>
      <c r="E28" s="8">
        <v>49.69</v>
      </c>
      <c r="F28" s="9">
        <v>11.5</v>
      </c>
      <c r="G28">
        <v>2.2589999999999999</v>
      </c>
      <c r="H28">
        <v>6.6280000000000006E-2</v>
      </c>
      <c r="I28">
        <v>25</v>
      </c>
      <c r="J28" s="1"/>
      <c r="K28" s="26">
        <v>3.5939999999999999</v>
      </c>
      <c r="L28" s="26">
        <v>49.69</v>
      </c>
      <c r="M28" s="26">
        <v>11.5</v>
      </c>
      <c r="N28" s="20">
        <v>47.773513501951697</v>
      </c>
      <c r="O28" s="20">
        <v>9.5989242891658098</v>
      </c>
      <c r="P28" s="24">
        <v>3.6729204972014378</v>
      </c>
      <c r="Q28" s="24">
        <v>3.6140888583237216</v>
      </c>
    </row>
    <row r="29" spans="1:17" x14ac:dyDescent="0.25">
      <c r="A29" s="1" t="s">
        <v>32</v>
      </c>
      <c r="B29">
        <v>2320</v>
      </c>
      <c r="C29">
        <v>1921</v>
      </c>
      <c r="D29" s="7">
        <v>4.6420000000000003</v>
      </c>
      <c r="E29" s="8">
        <v>50.68</v>
      </c>
      <c r="F29" s="9">
        <v>9.3819999999999997</v>
      </c>
      <c r="G29">
        <v>1.7669999999999999</v>
      </c>
      <c r="H29">
        <v>5.2240000000000002E-2</v>
      </c>
      <c r="I29">
        <v>25</v>
      </c>
      <c r="J29" s="1"/>
      <c r="K29" s="26">
        <v>4.6420000000000003</v>
      </c>
      <c r="L29" s="26">
        <v>50.68</v>
      </c>
      <c r="M29" s="26">
        <v>9.3819999999999997</v>
      </c>
      <c r="N29" s="20">
        <v>48.527807229957688</v>
      </c>
      <c r="O29" s="20">
        <v>7.5491662220778197</v>
      </c>
      <c r="P29" s="24">
        <v>4.6319337194224</v>
      </c>
      <c r="Q29" s="24">
        <v>3.359279657492491</v>
      </c>
    </row>
    <row r="30" spans="1:17" x14ac:dyDescent="0.25">
      <c r="A30" s="1" t="s">
        <v>33</v>
      </c>
      <c r="B30">
        <v>2325</v>
      </c>
      <c r="C30">
        <v>1926</v>
      </c>
      <c r="D30" s="7">
        <v>5.9950000000000001</v>
      </c>
      <c r="E30" s="8">
        <v>52.47</v>
      </c>
      <c r="F30" s="9">
        <v>6.625</v>
      </c>
      <c r="G30">
        <v>1.4039999999999999</v>
      </c>
      <c r="H30">
        <v>1.916E-2</v>
      </c>
      <c r="I30">
        <v>25</v>
      </c>
      <c r="J30" s="1"/>
      <c r="K30" s="26">
        <v>5.9950000000000001</v>
      </c>
      <c r="L30" s="26">
        <v>52.47</v>
      </c>
      <c r="M30" s="26">
        <v>6.625</v>
      </c>
      <c r="N30" s="20">
        <v>48.991350016298668</v>
      </c>
      <c r="O30" s="20">
        <v>5.9012454156231833</v>
      </c>
      <c r="P30" s="24">
        <v>12.101005709105269</v>
      </c>
      <c r="Q30" s="24">
        <v>0.52382069840645873</v>
      </c>
    </row>
    <row r="31" spans="1:17" x14ac:dyDescent="0.25">
      <c r="A31" s="1" t="s">
        <v>34</v>
      </c>
      <c r="B31">
        <v>2330</v>
      </c>
      <c r="C31">
        <v>1931</v>
      </c>
      <c r="D31" s="7">
        <v>7.7430000000000003</v>
      </c>
      <c r="E31" s="8">
        <v>52.06</v>
      </c>
      <c r="F31" s="9">
        <v>6.0510000000000002</v>
      </c>
      <c r="G31">
        <v>1.077</v>
      </c>
      <c r="H31">
        <v>1.8790000000000001E-2</v>
      </c>
      <c r="I31">
        <v>25</v>
      </c>
      <c r="J31" s="1"/>
      <c r="K31" s="26">
        <v>7.7430000000000003</v>
      </c>
      <c r="L31" s="26">
        <v>52.06</v>
      </c>
      <c r="M31" s="26">
        <v>6.0510000000000002</v>
      </c>
      <c r="N31" s="20">
        <v>49.273612593141792</v>
      </c>
      <c r="O31" s="20">
        <v>4.5953500755362926</v>
      </c>
      <c r="P31" s="24">
        <v>7.7639547810980236</v>
      </c>
      <c r="Q31" s="24">
        <v>2.1189167025911977</v>
      </c>
    </row>
    <row r="32" spans="1:17" ht="15.75" thickBot="1" x14ac:dyDescent="0.3">
      <c r="A32" s="1" t="s">
        <v>35</v>
      </c>
      <c r="B32">
        <v>2336</v>
      </c>
      <c r="C32">
        <v>1937</v>
      </c>
      <c r="D32" s="10">
        <v>10</v>
      </c>
      <c r="E32" s="11">
        <v>29.4</v>
      </c>
      <c r="F32" s="12">
        <v>0.25430000000000003</v>
      </c>
      <c r="G32">
        <v>0.46789999999999998</v>
      </c>
      <c r="H32">
        <v>1.6369999999999999E-2</v>
      </c>
      <c r="I32">
        <v>25</v>
      </c>
      <c r="J32" s="1"/>
      <c r="K32" s="27">
        <v>10</v>
      </c>
      <c r="L32" s="27">
        <v>29.4</v>
      </c>
      <c r="M32" s="27">
        <v>0.25430000000000003</v>
      </c>
      <c r="N32" s="22">
        <v>49.444347606148895</v>
      </c>
      <c r="O32" s="22">
        <v>3.57050879615575</v>
      </c>
      <c r="P32" s="25">
        <v>401.77587095612699</v>
      </c>
      <c r="Q32" s="25">
        <v>10.997240779700768</v>
      </c>
    </row>
    <row r="33" spans="15:18" x14ac:dyDescent="0.25">
      <c r="O33" s="2" t="s">
        <v>42</v>
      </c>
      <c r="P33">
        <f>SUM(P5:P32)</f>
        <v>436.16452157157346</v>
      </c>
      <c r="Q33">
        <f>SUM(Q5:Q32)</f>
        <v>36.240411140085008</v>
      </c>
      <c r="R33">
        <f>SUM(P33:Q33)</f>
        <v>472.40493271165849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55" zoomScaleNormal="55" workbookViewId="0">
      <selection activeCell="W20" sqref="W20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A73BC1-ADF8-4097-B025-A459B12658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Fit Maxwell</vt:lpstr>
      <vt:lpstr>Instruções para ad. Solver</vt:lpstr>
      <vt:lpstr>G0</vt:lpstr>
      <vt:lpstr>params</vt:lpstr>
      <vt:lpstr>soma_res_quad</vt:lpstr>
      <vt:lpstr>tr</vt:lpstr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2018-03-12T23:19:33Z</dcterms:created>
  <dcterms:modified xsi:type="dcterms:W3CDTF">2018-03-13T00:12:50Z</dcterms:modified>
</cp:coreProperties>
</file>